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Citations of CMV\"/>
    </mc:Choice>
  </mc:AlternateContent>
  <bookViews>
    <workbookView xWindow="-105" yWindow="-105" windowWidth="19425" windowHeight="10305" firstSheet="1" activeTab="9"/>
  </bookViews>
  <sheets>
    <sheet name="All data" sheetId="1" r:id="rId1"/>
    <sheet name="incorrect test by disc by year" sheetId="12" r:id="rId2"/>
    <sheet name="removed duplicates" sheetId="5" r:id="rId3"/>
    <sheet name="Sheet2" sheetId="4" r:id="rId4"/>
    <sheet name="Incorrect cites" sheetId="6" r:id="rId5"/>
    <sheet name="Correct cites" sheetId="7" r:id="rId6"/>
    <sheet name="Sheet4" sheetId="10" r:id="rId7"/>
    <sheet name="Journal quality" sheetId="8" r:id="rId8"/>
    <sheet name="tables" sheetId="9" r:id="rId9"/>
    <sheet name="discipline"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08" i="1" l="1"/>
  <c r="P709" i="1" l="1"/>
  <c r="P708" i="1"/>
  <c r="I211" i="11" l="1"/>
  <c r="I207" i="11"/>
  <c r="B212" i="11"/>
  <c r="B211" i="11"/>
  <c r="B210" i="11"/>
  <c r="B209" i="11"/>
  <c r="B208" i="11"/>
  <c r="B207" i="11"/>
  <c r="B206" i="11"/>
  <c r="B205" i="11"/>
  <c r="B204" i="11"/>
  <c r="B203" i="11"/>
  <c r="I203" i="11" s="1"/>
  <c r="A212" i="11"/>
  <c r="A211" i="11"/>
  <c r="A210" i="11"/>
  <c r="A209" i="11"/>
  <c r="A208" i="11"/>
  <c r="A207" i="11"/>
  <c r="A206" i="11"/>
  <c r="A205" i="11"/>
  <c r="A204" i="11"/>
  <c r="A203" i="11"/>
  <c r="AL8" i="9" l="1"/>
  <c r="F23" i="9"/>
  <c r="E23" i="9"/>
  <c r="D23" i="9"/>
  <c r="C23" i="9"/>
  <c r="AN13" i="9"/>
  <c r="I23" i="9"/>
  <c r="BA335" i="9" l="1"/>
  <c r="BA334" i="9"/>
  <c r="AZ192" i="9"/>
  <c r="AZ191" i="9"/>
  <c r="Y95" i="9"/>
  <c r="Y96" i="9"/>
  <c r="Y97" i="9"/>
  <c r="Y98" i="9"/>
  <c r="Y99" i="9"/>
  <c r="Y100" i="9"/>
  <c r="Y101" i="9"/>
  <c r="Y102" i="9"/>
  <c r="Y103" i="9"/>
  <c r="Y104" i="9"/>
  <c r="Y105" i="9"/>
  <c r="Y106" i="9"/>
  <c r="Y107" i="9"/>
  <c r="Y108" i="9"/>
  <c r="U7" i="8" l="1"/>
  <c r="U6" i="8"/>
  <c r="U5" i="8"/>
  <c r="U4" i="8"/>
  <c r="T7" i="8"/>
  <c r="T6" i="8"/>
  <c r="T5" i="8"/>
  <c r="T4" i="8"/>
  <c r="AG108" i="9"/>
  <c r="AF108" i="9"/>
  <c r="AE108" i="9"/>
  <c r="AD108" i="9"/>
  <c r="V108" i="9"/>
  <c r="W108" i="9"/>
  <c r="T108" i="9"/>
  <c r="S108" i="9"/>
  <c r="AB108" i="9"/>
  <c r="AA108" i="9"/>
  <c r="Z108" i="9"/>
  <c r="V21" i="9"/>
  <c r="U21" i="9"/>
  <c r="T21" i="9"/>
  <c r="S21" i="9"/>
  <c r="R21" i="9"/>
  <c r="V20" i="9"/>
  <c r="U20" i="9"/>
  <c r="T20" i="9"/>
  <c r="S20" i="9"/>
  <c r="R20" i="9"/>
  <c r="V19" i="9"/>
  <c r="U19" i="9"/>
  <c r="T19" i="9"/>
  <c r="S19" i="9"/>
  <c r="R19" i="9"/>
  <c r="V18" i="9"/>
  <c r="U18" i="9"/>
  <c r="T18" i="9"/>
  <c r="S18" i="9"/>
  <c r="R18" i="9"/>
  <c r="V17" i="9"/>
  <c r="U17" i="9"/>
  <c r="T17" i="9"/>
  <c r="S17" i="9"/>
  <c r="R17" i="9"/>
  <c r="V16" i="9"/>
  <c r="U16" i="9"/>
  <c r="AA16" i="9" s="1"/>
  <c r="T16" i="9"/>
  <c r="Z16" i="9" s="1"/>
  <c r="S16" i="9"/>
  <c r="R16" i="9"/>
  <c r="V15" i="9"/>
  <c r="U15" i="9"/>
  <c r="T15" i="9"/>
  <c r="S15" i="9"/>
  <c r="R15" i="9"/>
  <c r="V14" i="9"/>
  <c r="U14" i="9"/>
  <c r="T14" i="9"/>
  <c r="S14" i="9"/>
  <c r="R14" i="9"/>
  <c r="V13" i="9"/>
  <c r="U13" i="9"/>
  <c r="T13" i="9"/>
  <c r="S13" i="9"/>
  <c r="R13" i="9"/>
  <c r="V12" i="9"/>
  <c r="U12" i="9"/>
  <c r="T12" i="9"/>
  <c r="S12" i="9"/>
  <c r="R12" i="9"/>
  <c r="V11" i="9"/>
  <c r="U11" i="9"/>
  <c r="T11" i="9"/>
  <c r="S11" i="9"/>
  <c r="R11" i="9"/>
  <c r="V10" i="9"/>
  <c r="U10" i="9"/>
  <c r="T10" i="9"/>
  <c r="S10" i="9"/>
  <c r="R10" i="9"/>
  <c r="V9" i="9"/>
  <c r="T9" i="9"/>
  <c r="S9" i="9"/>
  <c r="AG107" i="9"/>
  <c r="AF107" i="9"/>
  <c r="AE107" i="9"/>
  <c r="AG106" i="9"/>
  <c r="AF106" i="9"/>
  <c r="AE106" i="9"/>
  <c r="AG105" i="9"/>
  <c r="AF105" i="9"/>
  <c r="AE105" i="9"/>
  <c r="AG104" i="9"/>
  <c r="AF104" i="9"/>
  <c r="AE104" i="9"/>
  <c r="AG103" i="9"/>
  <c r="AF103" i="9"/>
  <c r="AE103" i="9"/>
  <c r="AG102" i="9"/>
  <c r="AF102" i="9"/>
  <c r="AE102" i="9"/>
  <c r="AD107" i="9"/>
  <c r="AD106" i="9"/>
  <c r="AD105" i="9"/>
  <c r="AD104" i="9"/>
  <c r="AD103" i="9"/>
  <c r="AD102" i="9"/>
  <c r="AB107" i="9"/>
  <c r="AB106" i="9"/>
  <c r="AB105" i="9"/>
  <c r="AB104" i="9"/>
  <c r="AB103" i="9"/>
  <c r="AB102" i="9"/>
  <c r="AB101" i="9"/>
  <c r="AB100" i="9"/>
  <c r="AB99" i="9"/>
  <c r="AB98" i="9"/>
  <c r="AB97" i="9"/>
  <c r="AB96" i="9"/>
  <c r="AB95" i="9"/>
  <c r="AA107" i="9"/>
  <c r="AA106" i="9"/>
  <c r="AA105" i="9"/>
  <c r="AA104" i="9"/>
  <c r="AA103" i="9"/>
  <c r="AA102" i="9"/>
  <c r="AA101" i="9"/>
  <c r="AA100" i="9"/>
  <c r="AA99" i="9"/>
  <c r="AA98" i="9"/>
  <c r="AA97" i="9"/>
  <c r="AA96" i="9"/>
  <c r="AA95" i="9"/>
  <c r="Z107" i="9"/>
  <c r="Z106" i="9"/>
  <c r="Z105" i="9"/>
  <c r="Z104" i="9"/>
  <c r="Z103" i="9"/>
  <c r="Z102" i="9"/>
  <c r="Z101" i="9"/>
  <c r="Z100" i="9"/>
  <c r="Z99" i="9"/>
  <c r="Z98" i="9"/>
  <c r="Z97" i="9"/>
  <c r="Z96" i="9"/>
  <c r="Z95" i="9"/>
  <c r="W107" i="9"/>
  <c r="W106" i="9"/>
  <c r="W105" i="9"/>
  <c r="W104" i="9"/>
  <c r="W103" i="9"/>
  <c r="W102" i="9"/>
  <c r="W101" i="9"/>
  <c r="W100" i="9"/>
  <c r="W99" i="9"/>
  <c r="V107" i="9"/>
  <c r="V106" i="9"/>
  <c r="V105" i="9"/>
  <c r="V104" i="9"/>
  <c r="V103" i="9"/>
  <c r="V102" i="9"/>
  <c r="V101" i="9"/>
  <c r="V100" i="9"/>
  <c r="V99" i="9"/>
  <c r="T107" i="9"/>
  <c r="T106" i="9"/>
  <c r="T105" i="9"/>
  <c r="T104" i="9"/>
  <c r="T103" i="9"/>
  <c r="T102" i="9"/>
  <c r="T101" i="9"/>
  <c r="T100" i="9"/>
  <c r="T99" i="9"/>
  <c r="S107" i="9"/>
  <c r="S106" i="9"/>
  <c r="S105" i="9"/>
  <c r="S104" i="9"/>
  <c r="S103" i="9"/>
  <c r="S102" i="9"/>
  <c r="S101" i="9"/>
  <c r="S100" i="9"/>
  <c r="S99" i="9"/>
  <c r="R9" i="9"/>
  <c r="AA9" i="9" s="1"/>
  <c r="M22" i="9"/>
  <c r="W42" i="9"/>
  <c r="W41" i="9"/>
  <c r="W40" i="9"/>
  <c r="W39" i="9"/>
  <c r="W38" i="9"/>
  <c r="W37" i="9"/>
  <c r="W36" i="9"/>
  <c r="W35" i="9"/>
  <c r="W34" i="9"/>
  <c r="W33" i="9"/>
  <c r="W32" i="9"/>
  <c r="W31" i="9"/>
  <c r="W30" i="9"/>
  <c r="W29" i="9"/>
  <c r="T42" i="9"/>
  <c r="T41" i="9"/>
  <c r="T40" i="9"/>
  <c r="T39" i="9"/>
  <c r="T38" i="9"/>
  <c r="T37" i="9"/>
  <c r="T36" i="9"/>
  <c r="T35" i="9"/>
  <c r="T34" i="9"/>
  <c r="T33" i="9"/>
  <c r="T32" i="9"/>
  <c r="T31" i="9"/>
  <c r="T30" i="9"/>
  <c r="T29" i="9"/>
  <c r="Q22" i="9"/>
  <c r="P22" i="9"/>
  <c r="O22" i="9"/>
  <c r="N22" i="9"/>
  <c r="N23" i="9" s="1"/>
  <c r="K22" i="9"/>
  <c r="K23" i="9" s="1"/>
  <c r="L22" i="9"/>
  <c r="L23" i="9" s="1"/>
  <c r="J22" i="9"/>
  <c r="J23" i="9" s="1"/>
  <c r="AA11" i="9" l="1"/>
  <c r="AA19" i="9"/>
  <c r="P23" i="9"/>
  <c r="O23" i="9"/>
  <c r="Q23" i="9"/>
  <c r="AB16" i="9"/>
  <c r="Z18" i="9"/>
  <c r="Z13" i="9"/>
  <c r="Z21" i="9"/>
  <c r="AA13" i="9"/>
  <c r="AB13" i="9"/>
  <c r="AB21" i="9"/>
  <c r="Z19" i="9"/>
  <c r="Y16" i="9"/>
  <c r="Y12" i="9"/>
  <c r="Z15" i="9"/>
  <c r="Y20" i="9"/>
  <c r="Z12" i="9"/>
  <c r="Y14" i="9"/>
  <c r="Z20" i="9"/>
  <c r="Z9" i="9"/>
  <c r="AB12" i="9"/>
  <c r="AB20" i="9"/>
  <c r="Z11" i="9"/>
  <c r="Z10" i="9"/>
  <c r="Y15" i="9"/>
  <c r="AA21" i="9"/>
  <c r="AA10" i="9"/>
  <c r="AA18" i="9"/>
  <c r="AB10" i="9"/>
  <c r="AA15" i="9"/>
  <c r="AB18" i="9"/>
  <c r="AB11" i="9"/>
  <c r="AA12" i="9"/>
  <c r="AB15" i="9"/>
  <c r="Z17" i="9"/>
  <c r="AB19" i="9"/>
  <c r="AA20" i="9"/>
  <c r="AA17" i="9"/>
  <c r="AB9" i="9"/>
  <c r="AB17" i="9"/>
  <c r="Z14" i="9"/>
  <c r="AB14" i="9"/>
  <c r="Y13" i="9"/>
  <c r="Y21" i="9"/>
  <c r="AA14" i="9"/>
  <c r="Y9" i="9"/>
  <c r="Y10" i="9"/>
  <c r="Y18" i="9"/>
  <c r="Y17" i="9"/>
  <c r="Y11" i="9"/>
  <c r="Y19" i="9"/>
  <c r="S22" i="9"/>
  <c r="T22" i="9"/>
  <c r="R22" i="9"/>
  <c r="U22" i="9"/>
  <c r="V22" i="9"/>
  <c r="Y269" i="6"/>
  <c r="P269" i="6"/>
  <c r="U23" i="9" l="1"/>
  <c r="V23" i="9"/>
  <c r="T23" i="9"/>
  <c r="S23" i="9"/>
  <c r="AA22" i="9"/>
  <c r="AB22" i="9"/>
  <c r="Z22" i="9"/>
  <c r="Y22" i="9"/>
  <c r="J17" i="4"/>
  <c r="H17" i="4"/>
  <c r="F16" i="4" l="1"/>
  <c r="D16" i="4"/>
</calcChain>
</file>

<file path=xl/sharedStrings.xml><?xml version="1.0" encoding="utf-8"?>
<sst xmlns="http://schemas.openxmlformats.org/spreadsheetml/2006/main" count="15274" uniqueCount="2138">
  <si>
    <t xml:space="preserve">authors </t>
  </si>
  <si>
    <t>title</t>
  </si>
  <si>
    <t>publication</t>
  </si>
  <si>
    <t>year published</t>
  </si>
  <si>
    <t>status (ZO=citation and pdf in zoterolibrary,OL=paper is in language other than english, NTS=need to search other databases,  ILL=request to ILL has been made-would not do this until have exhausted other ways to find paper, CNF=cannot find-mark this only when you have tried the relevant databases and ILL and still cannot get a copy of the paper).</t>
  </si>
  <si>
    <t>cite fuller et al</t>
  </si>
  <si>
    <t>cite richardson et al 2009</t>
  </si>
  <si>
    <t>discipline (according to australian dean's list). Not sure if journals can be more than one discipline on this list.</t>
  </si>
  <si>
    <t>open ended (copy sentence here if they cited us for methodological issue unrelated to cmv)</t>
  </si>
  <si>
    <t>Entrepreneurship Theory and Practice</t>
  </si>
  <si>
    <t>International Journal of Production Economics</t>
  </si>
  <si>
    <t>Business Strategy and the Environment</t>
  </si>
  <si>
    <t>Health care management review</t>
  </si>
  <si>
    <t>Journal of Business Ethics</t>
  </si>
  <si>
    <t>International Journal of Information Management</t>
  </si>
  <si>
    <t>Career Development International</t>
  </si>
  <si>
    <t>Amunkete, Simeon; Rothmann, Sebastiaan;</t>
  </si>
  <si>
    <t>Authentic leadership, psychological capital, job satisfaction and intention to leave in state-owned enterprises</t>
  </si>
  <si>
    <t>Journal of Psychology in Africa</t>
  </si>
  <si>
    <t>ILL</t>
  </si>
  <si>
    <t>Baum, Matthias; Schäfer, Marina; Kabst, Rüdiger;</t>
  </si>
  <si>
    <t>Modeling the impact of advertisement‐image congruity on applicant attraction</t>
  </si>
  <si>
    <t>Human Resource Management</t>
  </si>
  <si>
    <t>Baum, Matthias; Überschaer, Anja;</t>
  </si>
  <si>
    <t>When do employer awards pay off and when do they not? The impact of award familiarity on applicants’ job pursuit intentions and the moderating role of corporate brand awareness</t>
  </si>
  <si>
    <t>The International Journal of Human Resource Management</t>
  </si>
  <si>
    <t>Boons, Mark; Stam, Daan; Barkema, Harry G;</t>
  </si>
  <si>
    <t>Feelings of pride and respect as drivers of ongoing member activity on crowdsourcing platforms</t>
  </si>
  <si>
    <t>Journal of Management Studies</t>
  </si>
  <si>
    <t>Chen, Xiaogang; Li, Shaorui;</t>
  </si>
  <si>
    <t>Understanding continuance intention of mobile payment services: an empirical study</t>
  </si>
  <si>
    <t>Journal of Computer Information Systems</t>
  </si>
  <si>
    <t>Engle, Robert L; Nash, Briana;</t>
  </si>
  <si>
    <t>Foreign travel experience and cultural intelligence: does country choice matter?</t>
  </si>
  <si>
    <t>Journal of Teaching in International Business</t>
  </si>
  <si>
    <t>Fernandez, Katya C; Piccirillo, Marilyn L; Rodebaugh, Thomas L;</t>
  </si>
  <si>
    <t>The status of the field and room for improvement</t>
  </si>
  <si>
    <t>The Wiley Blackwell handbook of social anxiety disorder</t>
  </si>
  <si>
    <t>Fuchs, Sebastian;</t>
  </si>
  <si>
    <t>Understanding psychological bonds between individuals and organizations: The coalescence model of organizational identification</t>
  </si>
  <si>
    <t>Goller, Dr Michael; Goller, Michael;</t>
  </si>
  <si>
    <t>Human agency at work</t>
  </si>
  <si>
    <t>Hung, Ying-Cheng; Tsai, Tsung-Ying;</t>
  </si>
  <si>
    <t>Ethical work climate and organizational citizenship behavior in the Taiwanese military</t>
  </si>
  <si>
    <t>Military Psychology</t>
  </si>
  <si>
    <t>Jung, Chan Su;</t>
  </si>
  <si>
    <t>Current-ideal culture incongruence, hierarchical position, and job satisfaction in government agencies</t>
  </si>
  <si>
    <t>International Public Management Journal</t>
  </si>
  <si>
    <t>Langbein, Laura; Stazyk, Edmund C;</t>
  </si>
  <si>
    <t>The anatomy of retention in the US federal government: Exit, voice, or money?</t>
  </si>
  <si>
    <t>Lioukas, Constantinos S; Reuer, Jeffrey J; Zollo, Maurizio;</t>
  </si>
  <si>
    <t>Effects of information technology capabilities on strategic alliances: Implications for the resource‐based view</t>
  </si>
  <si>
    <t>Löbbers, Julian; Benlian, Alexander;</t>
  </si>
  <si>
    <t>The effectiveness of IS certification in E-commerce: does personality matter?</t>
  </si>
  <si>
    <t>Journal of Decision Systems</t>
  </si>
  <si>
    <t>Moos, Bernhard; Beimborn, Daniel; Wagner, Heinz-Theo; Weitzel, Tim;</t>
  </si>
  <si>
    <t>The role of knowledge management systems for innovation: An absorptive capacity perspective</t>
  </si>
  <si>
    <t>International Journal of Innovation Management</t>
  </si>
  <si>
    <t>Pieters, Rik;</t>
  </si>
  <si>
    <t>Mediation analysis: Inferring causal processes in marketing from experiments</t>
  </si>
  <si>
    <t>Advanced Methods for Modeling Markets</t>
  </si>
  <si>
    <t>Wang, Stephen W; Scheinbaum, Angeline Close;</t>
  </si>
  <si>
    <t>Enhancing brand credibility via celebrity endorsement: Trustworthiness trumps attractiveness and expertise</t>
  </si>
  <si>
    <t>Journal of Advertising Research</t>
  </si>
  <si>
    <t>Wirtz, Bernd W; Piehler, Robert;</t>
  </si>
  <si>
    <t>eGovernment Applications and public personnel acceptance: an empirical analysis of the public servant perspective</t>
  </si>
  <si>
    <t>International Journal of Public Administration</t>
  </si>
  <si>
    <t>Rosen, Christopher C; Yochum, Eric J; Passantino, Liana G; Johnson, Russell E; Chang, Chu-Hsiang;</t>
  </si>
  <si>
    <t>Review and recommended best practices for measuring and modeling organizational citizenship behavior</t>
  </si>
  <si>
    <t>The Oxford handbook of organizational citizenship behavior</t>
  </si>
  <si>
    <t>christie will pick up hard copy of book from library and make pdf of relevant sections</t>
  </si>
  <si>
    <t>Shuradze, Giorgi; Bogodistov, Yevgen; Wagner, Heinz-Theo;</t>
  </si>
  <si>
    <t>The role of marketing-enabled data analytics capability and organisational agility for innovation: empirical evidence from german firms</t>
  </si>
  <si>
    <t>ZO</t>
  </si>
  <si>
    <t>Soo, Christine; Tian, Amy Wei; Teo, Stephen TT; Cordery, John;</t>
  </si>
  <si>
    <t>Intellectual capital–enhancing HR, absorptive capacity, and innovation</t>
  </si>
  <si>
    <t>Human resource management</t>
  </si>
  <si>
    <t>Tamta, Vandana; Rao, MK;</t>
  </si>
  <si>
    <t>The effect of organisational justice on knowledge sharing behaviour in public sector banks in India: mediating role of work engagement</t>
  </si>
  <si>
    <t>International Journal of Business Excellence</t>
  </si>
  <si>
    <t>Topcic, Mihaela; Baum, Matthias; Kabst, Rüdiger;</t>
  </si>
  <si>
    <t>Are high-performance work practices related to individually perceived stress? A job demands-resources perspective</t>
  </si>
  <si>
    <t>Tu, Cuiping; Guo, Jiajun; Hatcher, Ryan C; Kaufman, James C;</t>
  </si>
  <si>
    <t>The relationship between emotional intelligence and domain‐specific and domain‐general creativity</t>
  </si>
  <si>
    <t>The Journal of Creative Behavior</t>
  </si>
  <si>
    <t>Tuan, Luu Trong;</t>
  </si>
  <si>
    <t>Environmentally-specific servant leadership and green creativity among tourism employees: Dual mediation paths</t>
  </si>
  <si>
    <t>Journal of Sustainable Tourism</t>
  </si>
  <si>
    <t>ILL (By CF on 4/6)</t>
  </si>
  <si>
    <t>Alrubaishi, Dalal; Haugh, Helen; Robson, Paul; Doern, Rachel; Wales, William J;</t>
  </si>
  <si>
    <t>Socioemotional Wealth, Generational Involvement, and the Manifestation of Entrepreneurial Orientation within Saudi Family Firms</t>
  </si>
  <si>
    <t>Entrepreneurial Orientation: Epistemological, Theoretical, and Empirical Perspectives</t>
  </si>
  <si>
    <t>Chen, Nancy Yi-Feng; Li, Fuan; Feng, Shan; Zhang, Sixue;</t>
  </si>
  <si>
    <t>Moral disengagement and moral judgment: the roles of moral endorsement, shareholder-value orientation, and intensity of moral issues</t>
  </si>
  <si>
    <t>Ethics &amp; Behavior</t>
  </si>
  <si>
    <t>Eicher, Stephan;</t>
  </si>
  <si>
    <t>Uncovering Covert Innovation</t>
  </si>
  <si>
    <t>cf has access to ebook</t>
  </si>
  <si>
    <t>Fürstenberg, Nils; Alfes, Kerstin; Shantz, Amanda;</t>
  </si>
  <si>
    <t>Meaningfulness of work and supervisory‐rated job performance: A moderated‐mediation model</t>
  </si>
  <si>
    <t>Hora, Snehal; Lemoine, G James; Xu, Ning; Shalley, Christina E;</t>
  </si>
  <si>
    <t>Unlocking and Closing the Gender Gap in Creative Performance: A Multilevel Model</t>
  </si>
  <si>
    <t>Journal of Organizational Behavior</t>
  </si>
  <si>
    <t>Kinory, Ethan;</t>
  </si>
  <si>
    <t>The Impact of Mutual Monitoring and Enterprise System Integration on the Empowerment of Managers</t>
  </si>
  <si>
    <t>International Journal of Enterprise Information Systems (IJEIS)</t>
  </si>
  <si>
    <t>ILL (by CF on 4/6)</t>
  </si>
  <si>
    <t>Kirchberger, Markus; Wouters, Marc; Anderson, James C;</t>
  </si>
  <si>
    <t>How Technology-Based Startups Can Use Customer Value Propositions to Gain Pilot Customers</t>
  </si>
  <si>
    <t>Journal of Business-to-Business Marketing</t>
  </si>
  <si>
    <t>Kluemper, Don H;</t>
  </si>
  <si>
    <t>Survey Design</t>
  </si>
  <si>
    <t>Oxford Research Encyclopedia of Business and Management</t>
  </si>
  <si>
    <t>Lai, Kim Piew; Yen, Yuen Yee; Choy, Chong Siong;</t>
  </si>
  <si>
    <t>The effects of service quality and perceived price on revisit intention of patients: the Malaysian context</t>
  </si>
  <si>
    <t>International Journal of Quality and Service Sciences</t>
  </si>
  <si>
    <t>Lindholst, Andrej Christian; Hansen, Morten Balle; Bretzer, Ylva Norén; Dempsey, Nicola; Leiren, Merethe Dotterud;</t>
  </si>
  <si>
    <t>Research Design, Materials and Methods</t>
  </si>
  <si>
    <t>Marketization in Local Government</t>
  </si>
  <si>
    <t>Liu, Caimeng; Wang, Linjia; Liu, Zhen; Li, Ying; Yuan, Guangzhe;</t>
  </si>
  <si>
    <t>Mindfulness and Cyberbullying Among Chinese Adolescents: The Mediating Roles of Perceived Social Support and Empathy</t>
  </si>
  <si>
    <t>Violence and Victims</t>
  </si>
  <si>
    <t>McFarland, Richard G; Dixon, Andrea L;</t>
  </si>
  <si>
    <t>The impact of salesperson interpersonal mentalizing skills on coping and burnout: the critical role of coping oscillation</t>
  </si>
  <si>
    <t>Journal of Personal Selling &amp; Sales Management</t>
  </si>
  <si>
    <t>Morin, Alexandre JS; Myers, Nicholas D; Lee, Seungmin;</t>
  </si>
  <si>
    <t>Modern Factor Analytic Techniques: Bifactor Models, Exploratory Structural Equation Modeling (ESEM), and Bifactor‐ESEM</t>
  </si>
  <si>
    <t>Handbook of sport psychology</t>
  </si>
  <si>
    <t>Ng, Stephen CH; Lau, Victor PL; He, Yuanqiong Q;</t>
  </si>
  <si>
    <t>Impacts of planned quality change in physical workplace on employees’ behaviour: a quasi-experiment</t>
  </si>
  <si>
    <t>Total Quality Management &amp; Business Excellence</t>
  </si>
  <si>
    <t>Ojedokun, Oluyinka;</t>
  </si>
  <si>
    <t>Self-construal types and organizational citizenship behavior for the environment of employees in a university</t>
  </si>
  <si>
    <t>International Journal of Sustainability in Higher Education</t>
  </si>
  <si>
    <t>Sturman, Michael C; Sturman, AJ; Sturman, Caleb J;</t>
  </si>
  <si>
    <t>Uncontrolled control variables: The extent that a researcher’s degrees of freedom with control variables increases various types of statistical errors.</t>
  </si>
  <si>
    <t>Journal of Applied Psychology</t>
  </si>
  <si>
    <t>Vandenberg, Robert J;</t>
  </si>
  <si>
    <t>The revolution with a solution: all is not quiet on the statistical and methodological myths and urban legends front</t>
  </si>
  <si>
    <t>Building methodological bridges</t>
  </si>
  <si>
    <t>Wu, Jie; Murphy, Patrick J; Chen, Jean Jinghan; Bunn, Michele D;</t>
  </si>
  <si>
    <t>Institutional forces and knowledge search strategies as predictors of entrepreneurial venture performance</t>
  </si>
  <si>
    <t>Journal of Small Business Management</t>
  </si>
  <si>
    <t>ILL (By CF on 4/8)</t>
  </si>
  <si>
    <t>Yin, Miaomiao; Zhou, Bingyu;</t>
  </si>
  <si>
    <t>The too-much-of-a-good-thing effect of new ventures' opportunity development on innovation strategy under the Chinese context</t>
  </si>
  <si>
    <t>Cross Cultural &amp; Strategic Management</t>
  </si>
  <si>
    <t>Zandberg, Tjeerd;</t>
  </si>
  <si>
    <t>Middle managers’ innovative work behavior and their social network position</t>
  </si>
  <si>
    <t>Agrawal, Shiv Ratan;</t>
  </si>
  <si>
    <t>Amores-Salvadó, Javier; Cruz-González, Jorge; Delgado-Verde, Miriam; González-Masip, Jaime;</t>
  </si>
  <si>
    <t>Green technological distance and environmental strategies: the moderating role of green structural capital</t>
  </si>
  <si>
    <t>Journal of Intellectual Capital</t>
  </si>
  <si>
    <t>Bani-Melhem, Shaker; Quratulain, Samina; Al-Hawari, Mohd Ahmad;</t>
  </si>
  <si>
    <t>Customer incivility and frontline employees’ revenge intentions: interaction effects of employee empowerment and turnover intentions</t>
  </si>
  <si>
    <t>Journal of Hospitality Marketing &amp; Management</t>
  </si>
  <si>
    <t>Barrutia, Jose M; Echebarria, Carmen;</t>
  </si>
  <si>
    <t>Harnessing social interaction and intellectual capital in intergovernmental networks</t>
  </si>
  <si>
    <t>Deligianni, Ioanna; Sapouna, Panagiota; Voudouris, Irini; Lioukas, Spyros;</t>
  </si>
  <si>
    <t>An effectual approach to innovation for new ventures: The role of entrepreneur’s prior start-up experience</t>
  </si>
  <si>
    <t>Doty, D Harold; Astakhova, Marina;</t>
  </si>
  <si>
    <t>Common method variance in international business research: A commentary</t>
  </si>
  <si>
    <t>Research methods in international business</t>
  </si>
  <si>
    <t>Lauring, Jakob; Nygaard, Kenneth;</t>
  </si>
  <si>
    <t>Can achievement compensate for low inclusiveness in multilingual work groups? A multilevel model</t>
  </si>
  <si>
    <t>Lin, Chieh-Peng; Liu, Chu-Mei; Chan, Hui-Ting;</t>
  </si>
  <si>
    <t>Developing job performance: mediation of occupational commitment and achievement striving with competence enhancement as a moderator</t>
  </si>
  <si>
    <t>Personnel Review</t>
  </si>
  <si>
    <t>Lu, Yang; Papagiannidis, Savvas; Alamanos, Eleftherios;</t>
  </si>
  <si>
    <t>Adding ‘things’ to the internet: exploring the spillover effect of technology acceptance</t>
  </si>
  <si>
    <t>Journal of Marketing Management</t>
  </si>
  <si>
    <t>Mizrahi, Shlomo; Vigoda-Gadot, Eran; Cohen, Nissim;</t>
  </si>
  <si>
    <t>Antecedents of trust in the judiciary: between fair process and high satisfaction</t>
  </si>
  <si>
    <t>Pfrombeck, Julian; Doden, Wiebke; Grote, Gudela; Feierabend, Anja;</t>
  </si>
  <si>
    <t>A study of organizational cynicism and how it is affected by social exchange relationships at work</t>
  </si>
  <si>
    <t>Journal of Occupational and Organizational Psychology</t>
  </si>
  <si>
    <t>Sangkaew, Purimprach;</t>
  </si>
  <si>
    <t>An investigation of how the adoption of event mobile applications influences satisfaction and post event behaviours of business event attendees.</t>
  </si>
  <si>
    <t>Silvester, Joanne; Wyatt, Madeleine; Ellen III, B Parker; Ferris, Gerald R;</t>
  </si>
  <si>
    <t>Candidate effects on election outcomes: Political skill, campaign efficacy, and intentions in a British general election</t>
  </si>
  <si>
    <t>Applied Psychology</t>
  </si>
  <si>
    <t>Syed, Fauzia; Naseer, Saima; Akhtar, Muhammad Waheed; Husnain, Mudassir; Kashif, Muhammad;</t>
  </si>
  <si>
    <t>Frogs in boiling water: a moderated-mediation model of exploitative leadership, fear of negative evaluation and knowledge hiding behaviors</t>
  </si>
  <si>
    <t>Journal of Knowledge Management</t>
  </si>
  <si>
    <t>Ugwu, Fabian Onyekachi; Onyishi, Ernest Ike; Anozie, Okechukwu O; Ugwu, Lawrence Ejike;</t>
  </si>
  <si>
    <t>Customer incivility and employee work engagement in the hospitality industry: roles of supervisor positive gossip and workplace friendship prevalence</t>
  </si>
  <si>
    <t>Journal of Hospitality and Tourism Insights</t>
  </si>
  <si>
    <t>Welsh, Dianne HB; Llanos-Contreras, Orlando; Alonso-Dos-Santos, Manuel; Kaciak, Eugene;</t>
  </si>
  <si>
    <t>How much do network support and managerial skills affect women’s entrepreneurial success? The overlooked role of country economic development</t>
  </si>
  <si>
    <t>Entrepreneurship &amp; Regional Development</t>
  </si>
  <si>
    <t>ILL (By cf on 4/8)</t>
  </si>
  <si>
    <t>Zhang, Jingxian; Byon, Kevin K; Tsuji, Yosuke; Pedersen, Paul M;</t>
  </si>
  <si>
    <t>Co-created value influences residents’ support toward the sporting event through the mediating mechanism of gratitude</t>
  </si>
  <si>
    <t>European Sport Management Quarterly</t>
  </si>
  <si>
    <t>Ab Wahab, Mastura;</t>
  </si>
  <si>
    <t>Is an unsustainability environmentally unethical? Ethics orientation, environmental sustainability engagement and performance</t>
  </si>
  <si>
    <t>Journal of Cleaner Production</t>
  </si>
  <si>
    <t>Abroshan, Hossein; Devos, Jan; Poels, Geert; Laermans, Eric;</t>
  </si>
  <si>
    <t>Phishing Happens Beyond Technology: The Effects of Human Behaviors and Demographics on Each Step of a Phishing Process</t>
  </si>
  <si>
    <t>IEEE Access</t>
  </si>
  <si>
    <t>Afshan, Sahar; Sharif, Arshian;</t>
  </si>
  <si>
    <t>Acceptance of mobile banking framework in Pakistan</t>
  </si>
  <si>
    <t>Telematics and Informatics</t>
  </si>
  <si>
    <t>Afshan, Sahar; Sharif, Arshian; Waseem, Nazneen; Frooghi, Reema;</t>
  </si>
  <si>
    <t>Internet banking in Pakistan: An extended technology acceptance perspective</t>
  </si>
  <si>
    <t>International Journal of Business Information Systems</t>
  </si>
  <si>
    <t>Agarwal, Upasna A;</t>
  </si>
  <si>
    <t>Linking justice, trust and innovative work behaviour to work engagement</t>
  </si>
  <si>
    <t>Agarwal, Upasna A; Datta, Sumita; Blake‐Beard, Stacy; Bhargava, Shivganesh;</t>
  </si>
  <si>
    <t>Linking LMX, innovative work behaviour and turnover intentions</t>
  </si>
  <si>
    <t>Career development international</t>
  </si>
  <si>
    <t>Digital Pollution and Its Impact on the Family and Social Interactions</t>
  </si>
  <si>
    <t>Journal of Family Issues</t>
  </si>
  <si>
    <t>Aguirre-Urreta, Miguel I; Hu, Jiang;</t>
  </si>
  <si>
    <t>Detecting common method bias: Performance of the Harman's single-factor test</t>
  </si>
  <si>
    <t>ACM SIGMIS Database: the DATABASE for Advances in Information Systems</t>
  </si>
  <si>
    <t>Akram, Tayyaba; Lei, Shen; Haider, Muhammad Jamal; Akram, Muhammad Waqar;</t>
  </si>
  <si>
    <t>What impact do structural, relational and cognitive organisational social capital have on employee innovative work behaviour? A study from China</t>
  </si>
  <si>
    <t>International journal of innovation management</t>
  </si>
  <si>
    <t>Al-Hawari, Mohd Ahmad; Bani-Melhem, Shaker; Quratulain, Samina;</t>
  </si>
  <si>
    <t>Abusive supervision and frontline employees’ attitudinal outcomes</t>
  </si>
  <si>
    <t>International Journal of Contemporary Hospitality Management</t>
  </si>
  <si>
    <t>Alam, Mirza Mohammad Didarul; Alam, Mohammad Zahedul; Rahman, Syed Abidur; Taghizadeh, Seyedeh Khadijeh;</t>
  </si>
  <si>
    <t>Factors influencing mHealth adoption and its impact on mental well-being during COVID-19 pandemic: A SEM-ANN approach</t>
  </si>
  <si>
    <t>Journal of Biomedical Informatics</t>
  </si>
  <si>
    <t>AlDhaheri, Abdulla Saeed Obaid Saeed;</t>
  </si>
  <si>
    <t>The Influence of Transformational Leadership and Diversity Climate on Using Triz to Generate Ideas: A Case Study from UAE Companies</t>
  </si>
  <si>
    <t>Alexander, Andrew; Teller, Christoph; Wood, Steve;</t>
  </si>
  <si>
    <t>Augmenting the urban place brand–On the relationship between markets and town and city centres</t>
  </si>
  <si>
    <t>Journal of Business Research</t>
  </si>
  <si>
    <t>Alfes, Kerstin; Shantz, Amanda D; Bailey, Catherine; Conway, Edel; Monks, Kathy; Fu, Na;</t>
  </si>
  <si>
    <t>Perceived human resource system strength and employee reactions toward change: Revisiting human resource's remit as change agent</t>
  </si>
  <si>
    <t>Alfes, Kerstin; Shantz, Amanda D; Ritz, Adrian;</t>
  </si>
  <si>
    <t>A multilevel examination of the relationship between role overload and employee subjective health: The buffering effect of support climates</t>
  </si>
  <si>
    <t>Ali, Md Borak; Quaddus, Mohammed; Rabbanee, Fazlul K; Shanka, Tekle;</t>
  </si>
  <si>
    <t>Community Participation and Quality of Life in Nature-Based Tourism: Exploring The Antecedents and Moderators</t>
  </si>
  <si>
    <t>Journal of Hospitality &amp; Tourism Research</t>
  </si>
  <si>
    <t>Amir, Muhammad T;</t>
  </si>
  <si>
    <t>The role of resilience in individual innovation</t>
  </si>
  <si>
    <t>Amundsen, Stein; Martinsen, Øyvind L;</t>
  </si>
  <si>
    <t>Linking empowering leadership to job satisfaction, work effort, and creativity: The role of self-leadership and psychological empowerment</t>
  </si>
  <si>
    <t>Journal of leadership &amp; organizational Studies</t>
  </si>
  <si>
    <t>Self–other agreement in empowering leadership: Relationships with leader effectiveness and subordinates' job satisfaction and turnover intention</t>
  </si>
  <si>
    <t>The Leadership Quarterly</t>
  </si>
  <si>
    <t>An, Yuanyuan; Fu, Gan; Yuan, Guangzhe; Zhang, Qian; Xu, Wei;</t>
  </si>
  <si>
    <t>Dispositional mindfulness mediates the relations between neuroticism and posttraumatic stress disorder and depression in Chinese adolescents after a tornado</t>
  </si>
  <si>
    <t>Clinical child psychology and psychiatry</t>
  </si>
  <si>
    <t>An, Yuanyuan; Yuan, Guangzhe; Liu, Zhen; Zhou, Yuyang; Xu, Wei;</t>
  </si>
  <si>
    <t>Dispositional mindfulness mediates the relationships of parental attachment to posttraumatic stress disorder and academic burnout in adolescents following the Yancheng tornado</t>
  </si>
  <si>
    <t>European journal of psychotraumatology</t>
  </si>
  <si>
    <t>Anaza, Nwamaka A; Kemp, Elyria; Briggs, Elten; Borders, Aberdeen Leila;</t>
  </si>
  <si>
    <t>Tell me a story: The role of narrative transportation and the C-suite in B2B advertising</t>
  </si>
  <si>
    <t>Industrial Marketing Management</t>
  </si>
  <si>
    <t>Andersen, Lotte Bøgh; Heinesen, Eskil; Pedersen, Lene Holm;</t>
  </si>
  <si>
    <t>Individual performance: From common source bias to institutionalized assessment</t>
  </si>
  <si>
    <t>Journal of Public Administration Research and Theory</t>
  </si>
  <si>
    <t>Antonakis, John; Bastardoz, Nicolas; Liu, Yonghong; Schriesheim, Chester A;</t>
  </si>
  <si>
    <t>What makes articles highly cited?</t>
  </si>
  <si>
    <t>Antonakis, John; Bendahan, Samuel; Jacquart, Philippe; Lalive, Rafael;</t>
  </si>
  <si>
    <t>And solutions</t>
  </si>
  <si>
    <t>The Oxford handbook of leadership and organizations</t>
  </si>
  <si>
    <t>On making causal claims: A review and recommendations</t>
  </si>
  <si>
    <t>The leadership quarterly</t>
  </si>
  <si>
    <t>Antonakis, John; House, Robert J;</t>
  </si>
  <si>
    <t>Instrumental leadership: Measurement and extension of transformational–transactional leadership theory</t>
  </si>
  <si>
    <t>Aral, Sinan; Bakos, Yannis; Brynjolfsson, Erik;</t>
  </si>
  <si>
    <t>Information technology, repeated contracts, and the number of suppliers</t>
  </si>
  <si>
    <t>Management Science</t>
  </si>
  <si>
    <t>Arda, Ozlem Ayaz; Bayraktar, Erkan; Tatoglu, Ekrem;</t>
  </si>
  <si>
    <t>How do integrated quality and environmental management practices affect firm performance? Mediating roles of quality performance and environmental proactivity</t>
  </si>
  <si>
    <t>Ardelt, Monika; Bruya, Brian;</t>
  </si>
  <si>
    <t>Three-Dimensional Wisdom and Perceived Stress among College Students</t>
  </si>
  <si>
    <t>Journal of Adult Development</t>
  </si>
  <si>
    <t>Arguello, Manuel Idrovo; Tirado, Diego Monferrer; Guillén, Marta Estrada;</t>
  </si>
  <si>
    <t>Service quality in a post-crisis context: emotional effects and behaviours</t>
  </si>
  <si>
    <t>International Journal of Bank Marketing</t>
  </si>
  <si>
    <t>Arroyo, Analisa; Andersen, Kristin K;</t>
  </si>
  <si>
    <t>Appearance-related communication and body image outcomes: Fat talk and old talk among mothers and daughters</t>
  </si>
  <si>
    <t>Journal of Family Communication</t>
  </si>
  <si>
    <t>Arroyo, Analisa; Segrin, Chris;</t>
  </si>
  <si>
    <t>Family interactions and disordered eating attitudes: The mediating roles of social competence and psychological distress</t>
  </si>
  <si>
    <t>Communication Monographs</t>
  </si>
  <si>
    <t>Arroyo, Analisa; Segrin, Chris; Curran, Timothy M;</t>
  </si>
  <si>
    <t>Maternal care and control as mediators in the relationship between mothers’ and adult children’s psychosocial problems</t>
  </si>
  <si>
    <t>Arthur, Calum A; Bastardoz, Nicolas;</t>
  </si>
  <si>
    <t>Leadership in Sport</t>
  </si>
  <si>
    <t>Handbook of Sport Psychology</t>
  </si>
  <si>
    <t>Aschauer, Ewald; Moro, Andrea; Massaro, Maurizio;</t>
  </si>
  <si>
    <t>The auditor as a change agent for SMEs: the role of confidence, trust and identification</t>
  </si>
  <si>
    <t>Review of Managerial Science</t>
  </si>
  <si>
    <t>Ashnai, Bahar; Henneberg, Stephan C; Naudé, Peter; Francescucci, Anthony;</t>
  </si>
  <si>
    <t>Inter-personal and inter-organizational trust in business relationships: An attitude–behavior–outcome model</t>
  </si>
  <si>
    <t>Askim, Kine; Knardahl, Stein;</t>
  </si>
  <si>
    <t>The Influence of Affective State on Subjective-Report Measurements: Evidence From Experimental Manipulations of Mood</t>
  </si>
  <si>
    <t>Frontiers in psychology</t>
  </si>
  <si>
    <t>Assadi, Vahid;</t>
  </si>
  <si>
    <t>Adoption of integrated personal health record systems: a self-determination theory perspective</t>
  </si>
  <si>
    <t>Aulén, Anna-Mari; Pakarinen, Eija; Feldt, Taru; Lerkkanen, Marja-Kristiina;</t>
  </si>
  <si>
    <t>Teacher coping profiles in relation to teacher well-being: A mixed method approach</t>
  </si>
  <si>
    <t>Teaching and Teacher Education</t>
  </si>
  <si>
    <t>Azadegan, Arash; Syed, Tahir Abbas; Blome, Constantin; Tajeddini, Kayhan;</t>
  </si>
  <si>
    <t>Supply chain involvement in business continuity management: effects on reputational and operational damage containment from supply chain disruptions</t>
  </si>
  <si>
    <t>Supply Chain Management: An International Journal</t>
  </si>
  <si>
    <t>Babagana, Suleiman Abubakar; Mat, Norsiah Bt; Ibrahim, Hadziroh Binti;</t>
  </si>
  <si>
    <t>Moderating Effect of Employee Participation on Factors that Determine Effective Performance Appraisal (EPA): Data Screening and Preliminary Analysis</t>
  </si>
  <si>
    <t>International Journal of Academic Research Business and Social Sciences</t>
  </si>
  <si>
    <t>Bagozzi, Richard P;</t>
  </si>
  <si>
    <t>Measurement and meaning in information systems and organizational research: Methodological and philosophical foundations</t>
  </si>
  <si>
    <t>MIS quarterly</t>
  </si>
  <si>
    <t>Bainbridge, Hugh;</t>
  </si>
  <si>
    <t>Devolving people management to the line</t>
  </si>
  <si>
    <t>Bakshi, Sonika; Tandon, Urvashi;</t>
  </si>
  <si>
    <t>Understanding barriers of telemedicine adoption: A study in North India</t>
  </si>
  <si>
    <t>Systems Research and Behavioral Science</t>
  </si>
  <si>
    <t>Bandyopadhyay, Tridib; Meso, Peter; Negash, Solomon;</t>
  </si>
  <si>
    <t>Mobile IT in health–the case of short messaging service in an HIV awareness program</t>
  </si>
  <si>
    <t>Information Technology for Development</t>
  </si>
  <si>
    <t>Barin Cruz, Luciano; Boehe, Dirk Michael; Ogasavara, Mario Henrique;</t>
  </si>
  <si>
    <t>CSR-based differentiation strategy of export firms from developing countries: An exploratory study of the strategy tripod</t>
  </si>
  <si>
    <t>Business &amp; Society</t>
  </si>
  <si>
    <t>Barraclough, Peter; af Wåhlberg, Anders; Freeman, James; Watson, Barry; Watson, Angela;</t>
  </si>
  <si>
    <t>Predicting crashes using traffic offences. A meta-analysis that examines potential bias between self-report and archival data</t>
  </si>
  <si>
    <t>PLoS one</t>
  </si>
  <si>
    <t>Battistelli, Adalgisa; Galletta, Maura; Portoghese, Igor; Pohl, Sabine; Odoardi, Carlo;</t>
  </si>
  <si>
    <t>Promoting organizational citizenship behaviors: The mediating role of intrinsic work motivation</t>
  </si>
  <si>
    <t>Le travail humain</t>
  </si>
  <si>
    <t>Battistelli, Adalgisa; Galletta, Maura; Portoghese, Igor; Vandenberghe, Christian;</t>
  </si>
  <si>
    <t>Mindsets of commitment and motivation: Interrelationships and contribution to work outcomes</t>
  </si>
  <si>
    <t>The Journal of psychology</t>
  </si>
  <si>
    <t>Battistelli, Adalgisa; Galletta, Maura; Vandenberghe, Christian; Odoardi, Carlo;</t>
  </si>
  <si>
    <t>Perceived organisational support, organisational commitment and self‐competence among nurses: a study in two I talian hospitals</t>
  </si>
  <si>
    <t>Journal of nursing management</t>
  </si>
  <si>
    <t>Bauer, Florian; King, David; Matzler, Kurt;</t>
  </si>
  <si>
    <t>Speed of acquisition integration: Separating the role of human and task integration</t>
  </si>
  <si>
    <t>Scandinavian Journal of Management</t>
  </si>
  <si>
    <t>Baumgartner, Hans; Weijters, Bert; Pieters, Rik;</t>
  </si>
  <si>
    <t>The biasing effect of common method variance: some clarifications</t>
  </si>
  <si>
    <t>Journal of the Academy of Marketing Science</t>
  </si>
  <si>
    <t>Bekk, Magdalena; Spörrle, Matthias; Hedjasie, Rebekka; Kerschreiter, Rudolf;</t>
  </si>
  <si>
    <t>Greening the competitive advantage: antecedents and consequences of green brand equity</t>
  </si>
  <si>
    <t>Quality &amp; Quantity</t>
  </si>
  <si>
    <t>Belschak, Frank D; Den Hartog, Deanne N; Kalshoven, Karianne;</t>
  </si>
  <si>
    <t>Leading Machiavellians: How to translate Machiavellians’ selfishness into pro-organizational behavior</t>
  </si>
  <si>
    <t>Journal of Management</t>
  </si>
  <si>
    <t>Benlian, Alexander;</t>
  </si>
  <si>
    <t>Perceptual Congruence between IS Users and Professionals on IS Service Quality–Insights from Response Surface Analysis</t>
  </si>
  <si>
    <t>Benlian, Alexander; Haffke, Ingmar;</t>
  </si>
  <si>
    <t>Does mutuality matter? Examining the bilateral nature and effects of CEO–CIO mutual understanding</t>
  </si>
  <si>
    <t>The Journal of Strategic Information Systems</t>
  </si>
  <si>
    <t>Benlian, Alexander; Hess, Thomas;</t>
  </si>
  <si>
    <t>IT standard implementation and business process outcomes-an empirical analysis of xml in the publishing industry</t>
  </si>
  <si>
    <t>The signaling role of IT features in influencing trust and participation in online communities</t>
  </si>
  <si>
    <t>International Journal of Electronic Commerce</t>
  </si>
  <si>
    <t>Benlian, Alexander; Hoehne, Elizabeth; Hess, Thomas;</t>
  </si>
  <si>
    <t>The contribution of IT features to increase trust and participation in online communities: An empirical analysis</t>
  </si>
  <si>
    <t>Benlian, Alexander; Klumpe, Johannes; Hinz, Oliver;</t>
  </si>
  <si>
    <t>Mitigating the intrusive effects of smart home assistants by using anthropomorphic design features: A multimethod investigation</t>
  </si>
  <si>
    <t>Information Systems Journal</t>
  </si>
  <si>
    <t>Benlian, Alexander; Koufaris, Marios; Hess, Thomas;</t>
  </si>
  <si>
    <t>Service quality in software-as-a-service: Developing the SaaS-Qual measure and examining its role in usage continuance</t>
  </si>
  <si>
    <t>Journal of management information systems</t>
  </si>
  <si>
    <t>The Role of SaaS Service Quality for Continued SaaS Use: Empirical Insights from SaaS Using Firms.</t>
  </si>
  <si>
    <t>ICIS</t>
  </si>
  <si>
    <t>Benlian, Alexander; Titah, Ryad; Hess, Thomas;</t>
  </si>
  <si>
    <t>Differential effects of provider recommendations and consumer reviews in e-commerce transactions: An experimental study</t>
  </si>
  <si>
    <t>Journal of Management Information Systems</t>
  </si>
  <si>
    <t>Provider-vs. User-Generated Recommendations on E-Commerce Websites-Comparing Cognitive, Affective and Relational Effects.</t>
  </si>
  <si>
    <t>Benzidia, Smail; Makaoui, Naouel; Bentahar, Omar;</t>
  </si>
  <si>
    <t>The impact of big data analytics and artificial intelligence on green supply chain process integration and hospital environmental performance</t>
  </si>
  <si>
    <t>Technological Forecasting and Social Change</t>
  </si>
  <si>
    <t>Bergbom, Sofia; Boersma, Katja; Linton, Steven J;</t>
  </si>
  <si>
    <t>Both early and late changes in psychological variables relate to treatment outcome for musculoskeletal pain patients at risk for disability</t>
  </si>
  <si>
    <t>Behaviour research and therapy</t>
  </si>
  <si>
    <t>Bhatti, Hassan Shakil;</t>
  </si>
  <si>
    <t>Factors Influencing Customer Loyalty in Mobile Telecommunications Products and Services in Australia</t>
  </si>
  <si>
    <t>Bickerton, Grant R;</t>
  </si>
  <si>
    <t>Spiritual resources as antecedents of work engagement among australian religious workers</t>
  </si>
  <si>
    <t>Biderman, Michael D; McAbee, Samuel T; Hendy, Nhung T; Chen, Zhuo Job;</t>
  </si>
  <si>
    <t>Validity of evaluative factors from Big Five and HEXACO questionnaires</t>
  </si>
  <si>
    <t>Journal of Research in Personality</t>
  </si>
  <si>
    <t>Bierman, Alex; Lee, Yeonjung; Schieman, Scott;</t>
  </si>
  <si>
    <t>Neighborhood disorder and sleep problems in older adults: Subjective social power as mediator and moderator</t>
  </si>
  <si>
    <t>The Gerontologist</t>
  </si>
  <si>
    <t>Biron, Michal; Bamberger, Peter A; Noyman, Tamir;</t>
  </si>
  <si>
    <t>Work-related risk factors and employee substance use: Insights from a sample of Israeli blue-collar workers.</t>
  </si>
  <si>
    <t>Journal of Occupational Health Psychology</t>
  </si>
  <si>
    <t>Bock, Adam J; Opsahl, Tore; George, Gerard; Gann, David M;</t>
  </si>
  <si>
    <t>The effects of culture and structure on strategic flexibility during business model innovation</t>
  </si>
  <si>
    <t>Journal of Management studies</t>
  </si>
  <si>
    <t>Bode, Christian; Geiger, Ingmar;</t>
  </si>
  <si>
    <t>Not just another internal service provider: how a firm’s marketing research function influences uses of market research information</t>
  </si>
  <si>
    <t>European Journal of Marketing</t>
  </si>
  <si>
    <t>Bodie, Graham D; Honeycutt, James M; Vickery, Andrea J;</t>
  </si>
  <si>
    <t>An analysis of the correspondence between imagined interaction attributes and functions</t>
  </si>
  <si>
    <t>Human Communication Research</t>
  </si>
  <si>
    <t>Bodie, Graham D; Jones, Susanne M; Vickery, Andrea J; Hatcher, Laura; Cannava, Kaitlin;</t>
  </si>
  <si>
    <t>Examining the construct validity of enacted support: A multitrait–multimethod analysis of three perspectives for judging immediacy and listening behaviors</t>
  </si>
  <si>
    <t>Bodla, Ali Ahmad; Tang, Ningyu; Jiang, Wan; Tian, Longwei;</t>
  </si>
  <si>
    <t>Diversity and creativity in cross-national teams: The role of team knowledge sharing and inclusive climate</t>
  </si>
  <si>
    <t>Journal of Management &amp; Organization</t>
  </si>
  <si>
    <t>Boehe, Dirk Michael; Cruz, Luciano Barin; Ogasavara, Mário Henrique;</t>
  </si>
  <si>
    <t>How can firms from emerging economies enhance their CSR-supported export strategies</t>
  </si>
  <si>
    <t>Insper, Ibmec, São Paulo</t>
  </si>
  <si>
    <t>Bogodistov, Yevgen; Botts, Moritz;</t>
  </si>
  <si>
    <t>Dynamic capabilities in extremely dynamic environments: Where “competitive advantage” equals “lives”</t>
  </si>
  <si>
    <t>76th Annual Meeting of the Academy of Management, Anaheim, CA</t>
  </si>
  <si>
    <t>Bogodistov, Yevgen; Lizneva, Anzhela;</t>
  </si>
  <si>
    <t>Ideological shift and employees’ relationships: evidence from Ukraine</t>
  </si>
  <si>
    <t>Baltic Journal of Management</t>
  </si>
  <si>
    <t>Bollweg, Lars; Lackes, Richard; Siepermann, Markus; Weber, Peter;</t>
  </si>
  <si>
    <t>Drivers and barriers of the digitalization of local owner operated retail outlets</t>
  </si>
  <si>
    <t>Journal of Small Business &amp; Entrepreneurship</t>
  </si>
  <si>
    <t>Bolz, Karsten;</t>
  </si>
  <si>
    <t>Responsible Innovation &amp; Entrepreneurship–The Role of Stakeholders &amp; Uncertainty in Disruptive Technology Development</t>
  </si>
  <si>
    <t>Botha, Melodi; Pietersen, Michael;</t>
  </si>
  <si>
    <t>Entrepreneurial Action and Competencies: Exploring Pathways to Venturing Accomplishments</t>
  </si>
  <si>
    <t>Entrepreneurship Research Journal</t>
  </si>
  <si>
    <t>Bourrie, David M; Jones-Farmer, L Allison; Sankar, Chetan S;</t>
  </si>
  <si>
    <t>Growing the intention to adopt educational innovations: An empirical study</t>
  </si>
  <si>
    <t>Knowledge Management &amp; E-Learning: An International Journal</t>
  </si>
  <si>
    <t>Learning technologies: Bridging the gap between intention, adoption and routine use</t>
  </si>
  <si>
    <t>technology</t>
  </si>
  <si>
    <t>Braun, Susanne; Nieberle, Karolina WAM;</t>
  </si>
  <si>
    <t>Authentic leadership extends beyond work: A multilevel model of work-family conflict and enrichment</t>
  </si>
  <si>
    <t>Brocato, E Deanne; Baker, Julie; Voorhees, Clay M;</t>
  </si>
  <si>
    <t>Creating consumer attachment to retail service firms through sense of place</t>
  </si>
  <si>
    <t>Brouer, Robyn L; Badaway, Rebecca L; Gallagher, Vickie Coleman; Haber, Julita A;</t>
  </si>
  <si>
    <t>Political skill dimensionality and impression management choice and effective use</t>
  </si>
  <si>
    <t>Journal of Business and Psychology</t>
  </si>
  <si>
    <t>Brunetto, Yvonne; Farr-Wharton, Rodney; Shacklock, Kate; Robson, Fiona;</t>
  </si>
  <si>
    <t>Supervisor relationships, teamwork, role ambiguity and discretionary power: Nurses in Australia and the United Kingdom</t>
  </si>
  <si>
    <t>Brusset, Xavier; Teller, Christoph;</t>
  </si>
  <si>
    <t>Supply chain capabilities, risks, and resilience</t>
  </si>
  <si>
    <t>Brutus, Stéphane; Gill, Harjinder; Duniewicz, Kris;</t>
  </si>
  <si>
    <t>State of science in industrial and organizational psychology: A review of self‐reported limitations</t>
  </si>
  <si>
    <t>Personnel Psychology</t>
  </si>
  <si>
    <t>Brzozowski, Jan; Cucculelli, Marco;</t>
  </si>
  <si>
    <t>Transnational ties and performance of immigrant firms: evidence from Central Italy</t>
  </si>
  <si>
    <t>International Journal of Entrepreneurial Behavior &amp; Research</t>
  </si>
  <si>
    <t>Budden, Heather L;</t>
  </si>
  <si>
    <t>The Relationship Between Entrepreneurs' Identities, Passion, and Intention to Depart Their Ventures</t>
  </si>
  <si>
    <t>Bui, Hong TM; Liu, Gordon; Footner, Sarah;</t>
  </si>
  <si>
    <t>Perceptions of HR practices on job motivation and work-life balance: mixed drives and outcomes in a labor-intensive sector</t>
  </si>
  <si>
    <t>International Journal of Manpower</t>
  </si>
  <si>
    <t>Bullock, Robert B;</t>
  </si>
  <si>
    <t>The development of job-based psychological ownership</t>
  </si>
  <si>
    <t>Burns, AJ; Posey, Clay; Roberts, Tom L; Lowry, Paul Benjamin;</t>
  </si>
  <si>
    <t>Examining the relationship of organizational insiders' psychological capital with information security threat and coping appraisals</t>
  </si>
  <si>
    <t>Computers in Human Behavior</t>
  </si>
  <si>
    <t>Burns, AJ; Roberts, Tom L; Posey, Clay; Bennett, Rebecca J; Courtney, James F;</t>
  </si>
  <si>
    <t>Intentions to comply versus intentions to protect: a VIE theory approach to understanding the influence of insiders’ awareness of organizational SETA efforts</t>
  </si>
  <si>
    <t>Decision Sciences</t>
  </si>
  <si>
    <t>Burton-Jones, Andrew;</t>
  </si>
  <si>
    <t>Minimizing method bias through programmatic research</t>
  </si>
  <si>
    <t>Cadez, Simon; Czerny, Albert; Letmathe, Peter;</t>
  </si>
  <si>
    <t>Stakeholder pressures and corporate climate change mitigation strategies</t>
  </si>
  <si>
    <t>Caesens, Gaëtane; Stinglhamber, Florence; Luypaert, Gaylord;</t>
  </si>
  <si>
    <t>The impact of work engagement and workaholism on well-being</t>
  </si>
  <si>
    <t>Calvard, Thomas Stephen;</t>
  </si>
  <si>
    <t>Understanding perspective taking and its role in relation to teamworking and diversity</t>
  </si>
  <si>
    <t>Campbell, Stephen Matthew;</t>
  </si>
  <si>
    <t>An investigation of the determinants of employees' decisions to use organizational computing resources for non-work purposes</t>
  </si>
  <si>
    <t>Carsten, Melissa K; Bligh, Michelle C; Kohles, Jeffrey C; Wing-Yan Lau, Vienne;</t>
  </si>
  <si>
    <t>A follower-centric approach to the 2016 US presidential election: Candidate rhetoric and follower attributions of charisma and effectiveness</t>
  </si>
  <si>
    <t>Leadership</t>
  </si>
  <si>
    <t>Carsten, Melissa K; Uhl-Bien, Mary;</t>
  </si>
  <si>
    <t>Follower beliefs in the co-production of leadership</t>
  </si>
  <si>
    <t>Zeitschrift für Psychologie</t>
  </si>
  <si>
    <t>Čater, Tomaž; Čater, Barbara;</t>
  </si>
  <si>
    <t>Product and relationship quality influence on customer commitment and loyalty in B2B manufacturing relationships</t>
  </si>
  <si>
    <t>Centobelli, Piera; Cerchione, Roberto; Esposito, Emilio; Shashi, Shashi;</t>
  </si>
  <si>
    <t>The mediating role of knowledge exploration and exploitation for the development of an entrepreneurial university</t>
  </si>
  <si>
    <t>Management Decision</t>
  </si>
  <si>
    <t>Centobelli, Piera; Cerchione, Roberto; Singh, Rajwinder;</t>
  </si>
  <si>
    <t>The impact of leanness and innovativeness on environmental and financial performance: Insights from Indian SMEs</t>
  </si>
  <si>
    <t>Cerchione, Roberto; Bansal, Harbhajan;</t>
  </si>
  <si>
    <t>Measuring the impact of sustainability policy and practices in tourism and hospitality industry</t>
  </si>
  <si>
    <t>Cha, JaeMin; Borchgrevink, Carl P;</t>
  </si>
  <si>
    <t>Customers’ perceptions in value and food safety on customer satisfaction and loyalty in restaurant environments: moderating roles of gender and restaurant types</t>
  </si>
  <si>
    <t>Journal of Quality Assurance in Hospitality &amp; Tourism</t>
  </si>
  <si>
    <t>Chambers, Silvana; Nimon, Kim; Anthony-McMann, Paula;</t>
  </si>
  <si>
    <t>A primer for conducting survey research using MTurk: Tips for the field</t>
  </si>
  <si>
    <t>International Journal of Adult Vocational Education and Technology (IJAVET)</t>
  </si>
  <si>
    <t>Chan, Derwin KC; Stenling, Andreas; Yusainy, Cleoputri; Hikmiah, Ziadatul; Ivarsson, Andreas; Hagger, Martin S; Rhodes, Ryan E; Beauchamp, Mark R;</t>
  </si>
  <si>
    <t>Editor's Choice: Consistency tendency and the theory of planned behavior: a randomized controlled crossover trial in a physical activity context</t>
  </si>
  <si>
    <t>Psychology &amp; health</t>
  </si>
  <si>
    <t>Chan, Rebecca Sze Oi;</t>
  </si>
  <si>
    <t>Open Banking: does it open up a new way of banking? A case of financial technology adoption from a consumer's perspective</t>
  </si>
  <si>
    <t>Chang, Aihwa; Chiang, Hsu‐Hsin; Han, Tzu‐Shian;</t>
  </si>
  <si>
    <t>A multilevel investigation of relationships among brand‐centered HRM, brand psychological ownership, brand citizenship behaviors, and customer satisfaction</t>
  </si>
  <si>
    <t>European Journal of marketing</t>
  </si>
  <si>
    <t>Chang, Chu-Hsiang; Ferris, D Lance; Johnson, Russell E; Rosen, Christopher C; Tan, James A;</t>
  </si>
  <si>
    <t>Core self-evaluations: A review and evaluation of the literature</t>
  </si>
  <si>
    <t>Journal of management</t>
  </si>
  <si>
    <t>Changchun, Gao; Haider, Muhammad Jamal; Akram, Tayyaba;</t>
  </si>
  <si>
    <t>Investigation of the effects of task technology fit, attitude and trust on intention to adopt mobile banking: Placing the mediating role of trialability</t>
  </si>
  <si>
    <t>International Business Research</t>
  </si>
  <si>
    <t>Technovation</t>
  </si>
  <si>
    <t>Chawla, Vaibhav; Guda, Sridhar;</t>
  </si>
  <si>
    <t>Salesperson’s spirituality: impact on customer orientation and adaptability</t>
  </si>
  <si>
    <t>Marketing Intelligence &amp; Planning</t>
  </si>
  <si>
    <t>Chehrazi, Golriz; Heimbach, Irina; Hinz, Oliver;</t>
  </si>
  <si>
    <t>The impact of security by design on the success of open source software</t>
  </si>
  <si>
    <t>Chen, Angela Shin-Yih; Lin, Yi-Chun;</t>
  </si>
  <si>
    <t>Speak to your heart: The joint moderating effects of language proficiencies on cultural intelligence and expatriates’ work performance</t>
  </si>
  <si>
    <t>交大管理學報</t>
  </si>
  <si>
    <t>Chen, Chao C; Gaspar, Joseph P; Friedman, Ray; Newburry, William; Nippa, Michael C; Xin, Katherine; Parente, Ronaldo;</t>
  </si>
  <si>
    <t>Paradoxical relationships between cultural norms of particularism and attitudes toward relational favoritism: A cultural reflectivity perspective</t>
  </si>
  <si>
    <t>Chen, Chung-An; Berman, Evan M; Wang, Chun-Yuan;</t>
  </si>
  <si>
    <t>Middle managers’ upward roles in the public sector</t>
  </si>
  <si>
    <t>Administration &amp; Society</t>
  </si>
  <si>
    <t>Chen, Ying; Zhou, Xiaohu; Klyver, Kim;</t>
  </si>
  <si>
    <t>Collective efficacy: Linking paternalistic leadership to organizational commitment</t>
  </si>
  <si>
    <t>Chen, Yongjian Ken; Coviello, Nicole; Ranaweera, Chatura;</t>
  </si>
  <si>
    <t>How does dynamic network capability operate? A moderated mediation analysis with NPD speed and firm age</t>
  </si>
  <si>
    <t>Journal of Business &amp; Industrial Marketing</t>
  </si>
  <si>
    <t>Cheng, Li; Craighead, Christopher W; Wang, Qiong; Li, Juan Julie;</t>
  </si>
  <si>
    <t>When is the Supplier's Message “Loud and Clear”? Mixed Signals from Supplier‐Induced Disruptions and the Response</t>
  </si>
  <si>
    <t>Chighizola, Bryn ED;</t>
  </si>
  <si>
    <t>When Proenvironmental Behavior Crosses Contexts: Exploring the Moderating Effects of Central Participation at Work on the Work-Home Interface</t>
  </si>
  <si>
    <t>Chin, Wynne W; Thatcher, Jason Bennett; Wright, Ryan T;</t>
  </si>
  <si>
    <t>Assessing common method bias: Problems with the ULMC technique</t>
  </si>
  <si>
    <t>Cho, Jinwan; Kim, Eunmi; Jeong, Insik;</t>
  </si>
  <si>
    <t>International orientation and cross-functional integration in new product development</t>
  </si>
  <si>
    <t>Asian Business &amp; Management</t>
  </si>
  <si>
    <t>Choi, Jieun; Kim, Hyun Jung;</t>
  </si>
  <si>
    <t>Influence of SNS user innovativeness and public individuation on SNS usage patterns and social capital development: The Case of Facebook</t>
  </si>
  <si>
    <t>International Journal of Human–Computer Interaction</t>
  </si>
  <si>
    <t>Choi, Sungwon;</t>
  </si>
  <si>
    <t>Task and relationship conflict in subordinates and supervisors relations: interaction effects of justice perceptions and emotion management</t>
  </si>
  <si>
    <t>Chow, Irene Hau-siu; Teo, Stephen TT; Chew, Irene KH;</t>
  </si>
  <si>
    <t>HRM systems and firm performance: The mediation role of strategic orientation</t>
  </si>
  <si>
    <t>Asia Pacific Journal of Management</t>
  </si>
  <si>
    <t>Choy, King Lun; Gunasekaran, Angappa; Lam, Hoi Yan; Chow, Ka Ho; Tsim, Yick Chi; Ng, Tsz Wing; Tse, Ying Kei; Lu, Xiao Ang;</t>
  </si>
  <si>
    <t>Impact of information technology on the performance of logistics industry: the case of Hong Kong and Pearl Delta region</t>
  </si>
  <si>
    <t>Journal of the Operational Research Society</t>
  </si>
  <si>
    <t>Chua, Pei Ying; Rezaei, Sajad; Gu, Man-Li; Oh, YokeMoi; Jambulingam, Manimekalai;</t>
  </si>
  <si>
    <t>Elucidating social networking apps decisions: performance expectancy, effort expectancy and social influence</t>
  </si>
  <si>
    <t>Nankai Business Review International</t>
  </si>
  <si>
    <t>Coenen, Lennert; Van den Bulck, Jan;</t>
  </si>
  <si>
    <t>The bricklayer effect: How accounting for method bias affects first-order cultivation relationships</t>
  </si>
  <si>
    <t>Mass Communication and Society</t>
  </si>
  <si>
    <t>Cohen, Nissim; Mizrahi, Shlomo; Vigoda-Gadot, Eran;</t>
  </si>
  <si>
    <t>Alternative provision of public health care: the role of citizens' satisfaction with public services and the social responsibility of government</t>
  </si>
  <si>
    <t>Health Economics, Policy and Law</t>
  </si>
  <si>
    <t>Colwell, Scott R; Zyphur, Michael J; Schminke, Marshall;</t>
  </si>
  <si>
    <t>When does ethical code enforcement matter in the inter-organizational context? The moderating role of switching costs</t>
  </si>
  <si>
    <t>Conway, James M; Lance, Charles E;</t>
  </si>
  <si>
    <t>What reviewers should expect from authors regarding common method bias in organizational research</t>
  </si>
  <si>
    <t>Cook, Scott J; Weidmann, Nils B;</t>
  </si>
  <si>
    <t>Lost in Aggregation: Improving Event Analysis with Report‐Level Data</t>
  </si>
  <si>
    <t>American Journal of Political Science</t>
  </si>
  <si>
    <t>Cooper, Brian; Eva, Nathan; Fazlelahi, Forough Zarea; Newman, Alexander; Lee, Allan; Obschonka, Martin;</t>
  </si>
  <si>
    <t>Common method variance in vocational behavior research: Reviewing the state of the literature</t>
  </si>
  <si>
    <t>Journal of Vocational Behavior</t>
  </si>
  <si>
    <t>Coxen, Lynelle; Van der Vaart, Leoni; Stander, Marius W;</t>
  </si>
  <si>
    <t>Authentic leadership and organisational citizenship behaviour in the public health care sector: The role of workplace trust</t>
  </si>
  <si>
    <t>SA Journal of Industrial Psychology</t>
  </si>
  <si>
    <t>Craig, Lydia; Kuykendall, Lauren;</t>
  </si>
  <si>
    <t>Examining the role of friendship for employee well-being</t>
  </si>
  <si>
    <t>Craighead, Christopher W; Ketchen, David J; Dunn, Kaitlin S; Hult, G Tomas M;</t>
  </si>
  <si>
    <t>Addressing common method variance: guidelines for survey research on information technology, operations, and supply chain management</t>
  </si>
  <si>
    <t>IEEE transactions on engineering management</t>
  </si>
  <si>
    <t>Cram, W Alec; D'arcy, John; Proudfoot, Jeffrey G;</t>
  </si>
  <si>
    <t>Seeing the forest and the trees: a meta-analysis of the antecedents to information security policy compliance</t>
  </si>
  <si>
    <t>MIS Quarterly</t>
  </si>
  <si>
    <t>Crean, Hugh F;</t>
  </si>
  <si>
    <t>Youth activity involvement, neighborhood adult support, individual decision making skills, and early adolescent delinquent behaviors: Testing a conceptual model</t>
  </si>
  <si>
    <t>Journal of Applied Developmental Psychology</t>
  </si>
  <si>
    <t>Cristofoli, Daniela; Trivellato, Benedetta; Verzillo, Stefano;</t>
  </si>
  <si>
    <t>Network management as a contingent activity. A configurational analysis of managerial behaviors in different network settings</t>
  </si>
  <si>
    <t>Public Management Review</t>
  </si>
  <si>
    <t>Cyr, Dianne;</t>
  </si>
  <si>
    <t>Website design, trust and culture: An eight country investigation</t>
  </si>
  <si>
    <t>Electronic Commerce Research and Applications</t>
  </si>
  <si>
    <t>Daniels, Shanna; Thornton, LaDonna M;</t>
  </si>
  <si>
    <t>Race and workplace discrimination: The mediating role of cyber incivility and interpersonal incivility</t>
  </si>
  <si>
    <t>Equality, Diversity and Inclusion: An International Journal</t>
  </si>
  <si>
    <t>Darrat, Mahmoud; Amyx, Douglas; Bennett, Rebecca;</t>
  </si>
  <si>
    <t>An investigation into the effects of work–family conflict and job satisfaction on salesperson deviance</t>
  </si>
  <si>
    <t>Dash, Sanket Sunand; Vohra, Neharika;</t>
  </si>
  <si>
    <t>The leadership of the school principal</t>
  </si>
  <si>
    <t>Management Research Review</t>
  </si>
  <si>
    <t>Davis, Randall S; Stazyk, Edmund C; Kochenour, Allysha; Neuhoff, Emily;</t>
  </si>
  <si>
    <t>Coping with conflict: Examining the influence of PSM on perceptions of workplace stressors</t>
  </si>
  <si>
    <t>Review of Public Personnel Administration</t>
  </si>
  <si>
    <t>Davison, Robert M;</t>
  </si>
  <si>
    <t>Research contributions: The role of the iconoclast</t>
  </si>
  <si>
    <t>de Guinea, Ana Ortiz; Titah, Ryad; Léger, Pierre-Majorique;</t>
  </si>
  <si>
    <t>Measure for measure: A two study multi-trait multi-method investigation of construct validity in IS research</t>
  </si>
  <si>
    <t>de Miguel Molina, Blanca; Hervás-Oliver, José-Luis; Boix Domenech, Rafael;</t>
  </si>
  <si>
    <t>Understanding innovation in creative industries: knowledge bases and innovation performance in art restoration organisations</t>
  </si>
  <si>
    <t>Innovation</t>
  </si>
  <si>
    <t>Deichmann, Dirk; Stam, Daan;</t>
  </si>
  <si>
    <t>Leveraging transformational and transactional leadership to cultivate the generation of organization-focused ideas</t>
  </si>
  <si>
    <t>Deligianni, Ioanna; Voudouris, Irini; Lioukas, Spyros;</t>
  </si>
  <si>
    <t>Do effectuation processes shape the relationship between product diversification and performance in new ventures?</t>
  </si>
  <si>
    <t>Delpechitre, Duleep; Black, Hulda G; Farrish, John;</t>
  </si>
  <si>
    <t>The dark side of technology: examining the impact of technology overload on salespeople</t>
  </si>
  <si>
    <t>Demir, Robert; Campopiano, Giovanna; Kruckenhauser, Christian; Bauer, Florian;</t>
  </si>
  <si>
    <t>Strategic agility, internationalisation speed and international success—The role of coordination mechanisms and growth modes</t>
  </si>
  <si>
    <t>Journal of International Management</t>
  </si>
  <si>
    <t>Densten, Iain L; Sarros, James C;</t>
  </si>
  <si>
    <t>The impact of organizational culture and social desirability on Australian CEO leadership</t>
  </si>
  <si>
    <t>Leadership &amp; Organization Development Journal</t>
  </si>
  <si>
    <t>Deslatte, Aaron; Swann, William L;</t>
  </si>
  <si>
    <t>Elucidating the linkages between entrepreneurial orientation and local government sustainability performance</t>
  </si>
  <si>
    <t>The American Review of Public Administration</t>
  </si>
  <si>
    <t>Diener, Kathleen; Luettgens, Dirk; Piller, Frank Thomas;</t>
  </si>
  <si>
    <t>Intermediation for open innovation: Comparing direct versus delegated search strategies of innovation intermediaries</t>
  </si>
  <si>
    <t>Dinger, Michael; Thatcher, Jason B; Treadway, Darren; Stepina, Lee; Breland, Jacob;</t>
  </si>
  <si>
    <t>Does professionalism matter in the IT workforce? An empirical examination of IT professionals</t>
  </si>
  <si>
    <t>Journal of the Association for Information Systems</t>
  </si>
  <si>
    <t>Dixit, Saumya; Badgaiyan, Anant Jyoti; Khare, Arpita;</t>
  </si>
  <si>
    <t>An integrated model for predicting consumer's intention to write online reviews</t>
  </si>
  <si>
    <t>Journal of Retailing and Consumer Services</t>
  </si>
  <si>
    <t>Downes, Trevor Vernon;</t>
  </si>
  <si>
    <t>An evaluation of knowledge management practices in nonprofit community services organisations in Australia</t>
  </si>
  <si>
    <t>Duprez, Veerle; van der Kaap-Deeder, Jolene; Beeckman, Dimitri; Verhaeghe, Sofie; Vansteenkiste, Maarten; Van Hecke, Ann;</t>
  </si>
  <si>
    <t>Nurses’ interaction styles when supporting patients in self-management: A profile approach</t>
  </si>
  <si>
    <t>International Journal of Nursing Studies</t>
  </si>
  <si>
    <t>Durach, Christian Felix;</t>
  </si>
  <si>
    <t>A theoretical and practical contribution to supply chain robustness: developing a schema for robustness in dyads</t>
  </si>
  <si>
    <t>Supply Management Research</t>
  </si>
  <si>
    <t>Dybowski, Christoph; Harendza, Sigrid;</t>
  </si>
  <si>
    <t>Validation of the physician teaching motivation questionnaire (PTMQ)</t>
  </si>
  <si>
    <t>BMC medical education</t>
  </si>
  <si>
    <t>Dybowski, Christoph; Kriston, Levente; Harendza, Sigrid;</t>
  </si>
  <si>
    <t>Psychometric properties of the newly developed Physician Teaching Self-efficacy Questionnaire (PTSQ)</t>
  </si>
  <si>
    <t>Ecie, Matthew Thomas;</t>
  </si>
  <si>
    <t>Relationships among nursing burnout, the big five personality factors, and overall self-concept: the impact of assessing common method variance</t>
  </si>
  <si>
    <t>Eggers, JP; Song, Lin;</t>
  </si>
  <si>
    <t>Dealing with failure: Serial entrepreneurs and the costs of changing industries between ventures</t>
  </si>
  <si>
    <t>Academy of Management Journal</t>
  </si>
  <si>
    <t>Ehrnrooth, Mats; Barner‐Rasmussen, Wilhelm; Koveshnikov, Alexei; Törnroos, Maria;</t>
  </si>
  <si>
    <t>A new look at the relationships between transformational leadership and employee attitudes—Does a high‐performance work system substitute and/or enhance these relationships?</t>
  </si>
  <si>
    <t>Eichhorn, Bradford R;</t>
  </si>
  <si>
    <t>Common method variance techniques</t>
  </si>
  <si>
    <t>Cleveland State University, Department of Operations &amp; Supply Chain Management. Cleveland, OH: SAS Institute Inc</t>
  </si>
  <si>
    <t>Elgaaïed-Gambier, Leïla; Bertrandias, Laurent; Bernard, Yohan;</t>
  </si>
  <si>
    <t>Cutting the Internet's Environmental Footprint: An Analysis of Consumers' Self-Attribution of Responsibility</t>
  </si>
  <si>
    <t>Journal of Interactive Marketing</t>
  </si>
  <si>
    <t>Elias, Steven M; Barney, Chet E; Bishop, James W;</t>
  </si>
  <si>
    <t>The treatment of self‐efficacy among psychology and management scholars</t>
  </si>
  <si>
    <t>Journal of Applied Social Psychology</t>
  </si>
  <si>
    <t>Ellinger, Alexander E; Franke, George R;</t>
  </si>
  <si>
    <t>Work design and frontline employee engagement</t>
  </si>
  <si>
    <t>Journal of Service Theory and Practice</t>
  </si>
  <si>
    <t>Erdös, Tünde;</t>
  </si>
  <si>
    <t>CHANGE PROCESS BEYOND GOALS: THE CLIENT IN THE CONTEXT OF THE WORKING ALLIANCE IN COACHING</t>
  </si>
  <si>
    <t>School of Business and Economics Vrije Universiteit Amsterdam</t>
  </si>
  <si>
    <t>Esteves, Tiago; Pereira Lopes, Miguel;</t>
  </si>
  <si>
    <t>Leading to crafting: The relation between leadership perception and nurses’ job crafting</t>
  </si>
  <si>
    <t>Western Journal of Nursing Research</t>
  </si>
  <si>
    <t>Fang, Yulin; Qureshi, Israr; Sun, Heshan; McCole, Patrick; Ramsey, Elaine; Lim, Kai H;</t>
  </si>
  <si>
    <t>Trust, satisfaction, and online repurchase intention</t>
  </si>
  <si>
    <t>Mis Quarterly</t>
  </si>
  <si>
    <t>Farr-Wharton, Ben; Charles, Michael B; Keast, Robyn; Woolcott, Geoff; Chamberlain, Daniel;</t>
  </si>
  <si>
    <t>Why lecturers still matter: the impact of lecturer-student exchange on student engagement and intention to leave university prematurely</t>
  </si>
  <si>
    <t>Higher education</t>
  </si>
  <si>
    <t>Fawcett, Stanley E; Waller, Matthew A; Miller, Jason W; Schwieterman, Matthew A; Hazen, Benjamin T; Overstreet, Robert E;</t>
  </si>
  <si>
    <t>A trail guide to publishing success: tips on writing influential conceptual, qualitative, and survey research</t>
  </si>
  <si>
    <t>Feldmann, Paulo Roberto; Jacomossi, Rafael Ricardo; Barrichello, Alcides; Morano, Rogério Scabim;</t>
  </si>
  <si>
    <t>The relationship between innovation and global competitiveness: The mediating role of management practices evaluated by structural equation modeling</t>
  </si>
  <si>
    <t>Revista Brasileira de Gestão de Negócios</t>
  </si>
  <si>
    <t>Fernández, Pilar; Del Río, M Luisa; Varela, José; Bande, Belén;</t>
  </si>
  <si>
    <t>Relationships among functional units and new product performance: The moderating effect of technological turbulence</t>
  </si>
  <si>
    <t>Flynn, Leisa Reinecke; Goldsmith, Ronald E; Pollitte, Wesley;</t>
  </si>
  <si>
    <t>Materialism, status consumption, and market involved consumers</t>
  </si>
  <si>
    <t>Psychology &amp; Marketing</t>
  </si>
  <si>
    <t>Foo, Maw-Der; Knockaert, Mirjam; Chan, Elsa T; Erikson, Truls;</t>
  </si>
  <si>
    <t>The individual environment nexus: Impact of promotion focus and the environment on academic scientists’ entrepreneurial intentions</t>
  </si>
  <si>
    <t>IEEE Transactions on Engineering Management</t>
  </si>
  <si>
    <t>Freeney, Yseult; Fellenz, Martin R;</t>
  </si>
  <si>
    <t>Work engagement, job design and the role of the social context at work: Exploring antecedents from a relational perspective</t>
  </si>
  <si>
    <t>Human Relations</t>
  </si>
  <si>
    <t>Frese, Tobias; Geiger, Ingmar; Dost, Florian;</t>
  </si>
  <si>
    <t>An empirical investigation of determinants of effectual and causal decision logics in online and high-tech start-up firms</t>
  </si>
  <si>
    <t>Small Business Economics</t>
  </si>
  <si>
    <t>Friesenbichler, Klaus; Selenko, Eva;</t>
  </si>
  <si>
    <t>Firm performance in challenging business climates: does managerial work engagement make a difference?</t>
  </si>
  <si>
    <t>Fritz, Janie Harden; O’Neil, Naomi Bell; Popp, Ann Marie; Williams, Cory; Arnett, Ronald C;</t>
  </si>
  <si>
    <t>The influence of supervisory behavioral integrity on intent to comply with organizational ethical standards and organizational commitment</t>
  </si>
  <si>
    <t>Journal of business ethics</t>
  </si>
  <si>
    <t>Froehlich, Dominik Emanuel; Beausaert, Simon; Segers, Mien;</t>
  </si>
  <si>
    <t>Aging and the motivation to stay employable</t>
  </si>
  <si>
    <t>Journal of managerial psychology</t>
  </si>
  <si>
    <t>Fuller, Christie M; Simmering, Marcia J; Atinc, Guclu; Atinc, Yasemin; Babin, Barry J;</t>
  </si>
  <si>
    <t>Common methods variance detection in business research</t>
  </si>
  <si>
    <t>Gabriel, Allison S; Erickson, Rebecca J; Moran, Christina M; Diefendorff, James M; Bromley, Gail E;</t>
  </si>
  <si>
    <t>A multilevel analysis of the effects of the Practice Environment Scale of the Nursing Work Index on nurse outcomes</t>
  </si>
  <si>
    <t>Research in nursing &amp; health</t>
  </si>
  <si>
    <t>Galletta, Maura; Portoghese, Igor; Battistelli, Adalgisa;</t>
  </si>
  <si>
    <t>Intrinsic motivation, job autonomy and turnover intention in the Italian healthcare: The mediating role of affective commitment</t>
  </si>
  <si>
    <t>García-Carbonell, Natalia; Martín-Alcázar, Fernando; Sánchez-Gardey, Gonzalo;</t>
  </si>
  <si>
    <t>Determinants of top management's capability to identify core employees</t>
  </si>
  <si>
    <t>BRQ Business Research Quarterly</t>
  </si>
  <si>
    <t>Garzaro, Daniela Menezes; Varotto, Luís Fernando; de Carvalho Pedro, Samara;</t>
  </si>
  <si>
    <t>Internet and mobile banking: the role of engagement and experience on satisfaction and loyalty</t>
  </si>
  <si>
    <t>Gegenfurtner, Andreas; Quesada‐Pallarès, Carla; Knogler, Maximilian;</t>
  </si>
  <si>
    <t>Digital simulation‐based training: A meta‐analysis</t>
  </si>
  <si>
    <t>British Journal of Educational Technology</t>
  </si>
  <si>
    <t>George, Bert; Pandey, Sanjay K;</t>
  </si>
  <si>
    <t>We know the Yin—But where is the Yang? Toward a balanced approach on common source bias in public administration scholarship</t>
  </si>
  <si>
    <t>Review of public personnel administration</t>
  </si>
  <si>
    <t>George, Changha; Omuudu, Otengei Samson; Francis, Kasekende;</t>
  </si>
  <si>
    <t>Employee engagement: a mediator between organizational inducements and industry loyalty among workers in the hospitality industry in Uganda</t>
  </si>
  <si>
    <t>Journal of Human Resources in Hospitality &amp; Tourism</t>
  </si>
  <si>
    <t>Gerpott, Torsten J;</t>
  </si>
  <si>
    <t>Determinants of self-report and system-captured measures of mobile Internet use intensity</t>
  </si>
  <si>
    <t>Information Systems Frontiers</t>
  </si>
  <si>
    <t>Giermindl, Lisa; Strich, Franz; Fiedler, Marina;</t>
  </si>
  <si>
    <t>How do they differ? Analyzing the motivations of posters and lurkers for participation in enterprise social networks</t>
  </si>
  <si>
    <t>Giroud, Axele; Ha, Yoo Jung; Yamin, Mo;</t>
  </si>
  <si>
    <t>Foreign subsidiaries’ internal and external R&amp;D cooperation in South Korea: Explanatory factors and interaction</t>
  </si>
  <si>
    <t>Gkargkavouzi, Anastasia; Paraskevopoulos, Stefanos; Matsiori, Steriani;</t>
  </si>
  <si>
    <t>Assessing the structure and correlations of connectedness to nature, environmental concerns and environmental behavior in a Greek context</t>
  </si>
  <si>
    <t>Current Psychology</t>
  </si>
  <si>
    <t>Goldsby, Thomas J; Michael Knemeyer, A; Miller, Jason W; Wallenburg, Carl Marcus;</t>
  </si>
  <si>
    <t>Measurement and moderation: Finding the boundary conditions in logistics and supply chain research</t>
  </si>
  <si>
    <t>Journal of Business Logistics</t>
  </si>
  <si>
    <t>Gordon-Wilson, Sianne; Modi, Pratik;</t>
  </si>
  <si>
    <t>Personality and older consumers’ green behaviour in the UK</t>
  </si>
  <si>
    <t>Futures</t>
  </si>
  <si>
    <t>Goštautaitė, Bernadeta; Bučiūnienė, Ilona; Dalla Rosa, Anna; Duffy, Ryan; Kim, Haram Julia;</t>
  </si>
  <si>
    <t>Healthcare professionals with calling are less likely to be burned out: the role of social worth and career stage</t>
  </si>
  <si>
    <t>Graßmann, Carolin; Schermuly, Carsten C;</t>
  </si>
  <si>
    <t>Side effects of business coaching and their predictors from the coachees’ perspective</t>
  </si>
  <si>
    <t>Journal of Personnel Psychology</t>
  </si>
  <si>
    <t>Grawitch, Matthew J; Werth, Paul M; Palmer, Sarah N; Erb, Kaitlyn R; Lavigne, Kristi N;</t>
  </si>
  <si>
    <t>Self‐imposed pressure or organizational norms? Further examination of the construct of workplace telepressure</t>
  </si>
  <si>
    <t>Stress and Health</t>
  </si>
  <si>
    <t>Green Jr, Kenneth W; Whitten, Dwayne; Inman, R Anthony;</t>
  </si>
  <si>
    <t>Aligning marketing strategies throughout the supply chain to enhance performance</t>
  </si>
  <si>
    <t>Green, Jennifer P; Tonidandel, Scott; Cortina, Jose M;</t>
  </si>
  <si>
    <t>Getting through the gate: Statistical and methodological issues raised in the reviewing process</t>
  </si>
  <si>
    <t>Organizational Research Methods</t>
  </si>
  <si>
    <t>Gregory, Christina K; Meade, Adam W; Thompson, Lori Foster;</t>
  </si>
  <si>
    <t>Understanding internet recruitment via signaling theory and the elaboration likelihood model</t>
  </si>
  <si>
    <t>Groß, Michael;</t>
  </si>
  <si>
    <t>Heterogeneity in consumers’ mobile shopping acceptance: A finite mixture partial least squares modelling approach for exploring and characterising different shopper segments</t>
  </si>
  <si>
    <t>Günzel-Jensen, Franziska; Hansen, Jesper Rosenberg; Jakobsen, Mads Leth Felsager; Wulff, Jesper;</t>
  </si>
  <si>
    <t>A two-pronged approach? Combined leadership styles and innovative behavior</t>
  </si>
  <si>
    <t>Gupta, Vishal K; Niranjan, Suman; Markin, Erik;</t>
  </si>
  <si>
    <t>Entrepreneurial orientation and firm performance: the mediating role of generative and acquisitive learning through customer relationships</t>
  </si>
  <si>
    <t>Haffke, Ingmar;</t>
  </si>
  <si>
    <t>The implications of digital business transformation for corporate leadership, the IT function, and business-IT alignment</t>
  </si>
  <si>
    <t>Haider, Muhammad Jamal; Changchun, Gao; Akram, Tayyaba; Hussain, Syed Talib;</t>
  </si>
  <si>
    <t>Exploring gender effects in intention to islamic mobile banking adoption: an empirical study</t>
  </si>
  <si>
    <t>Arab Economic and Business Journal</t>
  </si>
  <si>
    <t>Does gender differences play any role in intention to adopt Islamic mobile banking in Pakistan?</t>
  </si>
  <si>
    <t>Journal of Islamic Marketing</t>
  </si>
  <si>
    <t>Hakala, Henri; Sirén, Charlotta; Wincent, Joakim;</t>
  </si>
  <si>
    <t>Entrepreneurial orientation and international new entry: The moderating role of autonomy and structures in subsidiaries</t>
  </si>
  <si>
    <t>Hamilton Skurak, Henrieta; Malinen, Sanna; Näswall, Katharina; Kuntz, Joana C;</t>
  </si>
  <si>
    <t>Employee wellbeing: The role of psychological detachment on the relationship between engagement and work–life conflict</t>
  </si>
  <si>
    <t>Economic and Industrial Democracy</t>
  </si>
  <si>
    <t>Haneem, Faizura; Kama, Nazri; Taskin, Nazim; Pauleen, David; Bakar, Nur Azaliah Abu;</t>
  </si>
  <si>
    <t>Determinants of master data management adoption by local government organizations: An empirical study</t>
  </si>
  <si>
    <t>Hao, Bin; Feng, Yanan;</t>
  </si>
  <si>
    <t>Leveraging learning forces in asymmetric alliances: small firms’ perceived power imbalance in driving exploration and exploitation</t>
  </si>
  <si>
    <t>Harrison, Emma Dawn;</t>
  </si>
  <si>
    <t>Exploring student victimisation and wellbeing in the UK higher education context</t>
  </si>
  <si>
    <t>Hausknecht, John P; Sturman, Michael C; Roberson, Quinetta M;</t>
  </si>
  <si>
    <t>Justice as a dynamic construct: effects of individual trajectories on distal work outcomes.</t>
  </si>
  <si>
    <t>Hawlitschek, Florian; Teubner, Timm; Gimpel, Henner;</t>
  </si>
  <si>
    <t>Consumer motives for peer-to-peer sharing</t>
  </si>
  <si>
    <t>Haynie, Jeffrey J; Mossholder, Kevin W; Harris, Stanley G;</t>
  </si>
  <si>
    <t>Justice and job engagement: The role of senior management trust</t>
  </si>
  <si>
    <t>Hecker, Achim; Ganter, Alois;</t>
  </si>
  <si>
    <t>The influence of product market competition on technological and management innovation: Firm‐level evidence from a large‐scale survey</t>
  </si>
  <si>
    <t>European Management Review</t>
  </si>
  <si>
    <t>Helm, Roland; Gritsch, Stephanie;</t>
  </si>
  <si>
    <t>Examining the influence of uncertainty on marketing mix strategy elements in emerging business to business export-markets</t>
  </si>
  <si>
    <t>International Business Review</t>
  </si>
  <si>
    <t>Helm, Roland; Landschulze, Sebastian;</t>
  </si>
  <si>
    <t>How does consumer age affect the desire for new products and brands? A multi-group causal analysis</t>
  </si>
  <si>
    <t>Herman, HM; Huang, Xu; Lam, Wing;</t>
  </si>
  <si>
    <t>Why does transformational leadership matter for employee turnover? A multi-foci social exchange perspective</t>
  </si>
  <si>
    <t>Héroux-Vaillancourt, Mikaël; Beaudry, Catherine; Rietsch, Constant;</t>
  </si>
  <si>
    <t>Using web content analysis to create innovation indicators—What do we really measure?</t>
  </si>
  <si>
    <t>Quantitative Science Studies</t>
  </si>
  <si>
    <t>Hess, Traci J; Fuller, Mark; Campbell, Damon E;</t>
  </si>
  <si>
    <t>Designing interfaces with social presence: Using vividness and extraversion to create social recommendation agents</t>
  </si>
  <si>
    <t>Hevey, D; Pertl, M; Thomas, K; Maher, L; Craig, A; Chuinneagain, S Ni;</t>
  </si>
  <si>
    <t>Consideration of future consequences scale: Confirmatory factor analysis</t>
  </si>
  <si>
    <t>Personality and Individual Differences</t>
  </si>
  <si>
    <t>Hilkert, Daniel; Benlian, Alexander; Sarstedt, Marko; Hess, Thomas;</t>
  </si>
  <si>
    <t>Perceived software platform openness: the scale and its impact on developer satisfaction</t>
  </si>
  <si>
    <t>Hoang, Giang;</t>
  </si>
  <si>
    <t>THE VALUE OF ENVIRONMENTAL ENTERPRISE SYSTEMS: AN ENVIRONMENTAL DYNAMIC CAPABILITY APPROACH</t>
  </si>
  <si>
    <t>Hoehle, Hartmut;</t>
  </si>
  <si>
    <t>Consumer Intentions to Use Electronic Banking Channels: The Role of Task-Channel Fit</t>
  </si>
  <si>
    <t>Hofenk, Dianne; van Birgelen, Marcel; Bloemer, Josée; Semeijn, Janjaap;</t>
  </si>
  <si>
    <t>How and when retailers’ sustainability efforts translate into positive consumer responses: the interplay between personal and social factors</t>
  </si>
  <si>
    <t>Hofhuis, Joep; Mensen, Monique; ten Den, Lydia M; van den Berg, Annemieke M; Koopman‐Draijer, Marieke; van Tilburg, Marianne C; Smits, Carolien HM; de Vries, Sjiera;</t>
  </si>
  <si>
    <t>Does functional diversity increase effectiveness of community care teams? The moderating role of shared vision, interaction frequency, and team reflexivity</t>
  </si>
  <si>
    <t>Journal of applied social psychology</t>
  </si>
  <si>
    <t>Höge, Thomas; Hornung, Severin;</t>
  </si>
  <si>
    <t>Perceived flexibility requirements: Exploring mediating mechanisms in positive and negative effects on worker well-being</t>
  </si>
  <si>
    <t>Höge, Thomas; Sora, Beatriz; Weber, Wolfgang G; Peiró, José M; Caballer, Amparo;</t>
  </si>
  <si>
    <t>Job insecurity, worries about the future, and somatic complaints in two economic and cultural contexts: A study in Spain and Austria.</t>
  </si>
  <si>
    <t>International Journal of Stress Management</t>
  </si>
  <si>
    <t>Höglund, Mathias;</t>
  </si>
  <si>
    <t>Microfoundations of HRM effects: Individual and collective attitudes and performance</t>
  </si>
  <si>
    <t>Quid pro quo? Examining talent management through the lens of psychological contracts</t>
  </si>
  <si>
    <t>Homburg, Christian; Morguet, Theresa R; Hohenberg, Sebastian;</t>
  </si>
  <si>
    <t>Incentivizing of inside sales units—the interplay of incentive types and unit structures</t>
  </si>
  <si>
    <t>Honig, Dan;</t>
  </si>
  <si>
    <t>Case study design and analysis as a complementary empirical strategy to econometric analysis in the study of public agencies: Deploying mutually supportive mixed methods</t>
  </si>
  <si>
    <t>Hossain, Tasnim M Taufique;</t>
  </si>
  <si>
    <t>Integration quality dynamics in multichannel services marketing</t>
  </si>
  <si>
    <t>Hsieh, Hui‐Hsien; Huang, Jie‐Tsuen;</t>
  </si>
  <si>
    <t>Exploring factors influencing employees' impression management feedback‐seeking behavior: The role of managerial coaching skills and affective trust</t>
  </si>
  <si>
    <t>Human Resource Development Quarterly</t>
  </si>
  <si>
    <t>Hsu, Li-ling; Walter, Zhiping;</t>
  </si>
  <si>
    <t>Search engine or content website? A local information seeking classification model based on consumer characteristics and website perceptions</t>
  </si>
  <si>
    <t>International Journal of Human-Computer Interaction</t>
  </si>
  <si>
    <t>Huang, Jiao; Kumar, Sameer; Hu, Chuan;</t>
  </si>
  <si>
    <t>Does Culture Matter? A Comparative Study on the Motivations for Online Identity Reconstruction Between China and Malaysia</t>
  </si>
  <si>
    <t>SAGE Open</t>
  </si>
  <si>
    <t>Huang, Kuang-Yuan; Chengalur-Smith, InduShobha; Pinsonneault, Alain;</t>
  </si>
  <si>
    <t>Sharing is caring: Social support provision and companionship activities in healthcare virtual support communities</t>
  </si>
  <si>
    <t>Huang, Kuang-Yuan; Chengalur-Smith, Shobha; Pinsonneault, Alain;</t>
  </si>
  <si>
    <t>Why Should I Provide Social Support? A Social Capital Perspective of Individual Helping Behavior in Healthcare Virtual Support Communities</t>
  </si>
  <si>
    <t>Huang, Xinru; Chen, Hong; Long, Ruyin; Li, Shanshan;</t>
  </si>
  <si>
    <t>Development and validation of the quality of life scale for Chinese coal miners with pneumoconiosis (QOL-CMP): Measurement method and empirical study</t>
  </si>
  <si>
    <t>Huang, Yu-Chih; Chang, Lan Lan; Backman, Kenneth F;</t>
  </si>
  <si>
    <t>Detecting common method bias in predicting creative tourists behavioural intention with an illustration of theory of planned behaviour</t>
  </si>
  <si>
    <t>Current Issues in Tourism</t>
  </si>
  <si>
    <t>Hughes, Mathew; Rigtering, JP Coen; Covin, Jeffrey G; Bouncken, Ricarda B; Kraus, Sascha;</t>
  </si>
  <si>
    <t>Innovative behaviour, trust and perceived workplace performance</t>
  </si>
  <si>
    <t>British Journal of Management</t>
  </si>
  <si>
    <t>Hulland, John; Baumgartner, Hans; Smith, Keith Marion;</t>
  </si>
  <si>
    <t>Marketing survey research best practices: evidence and recommendations from a review of JAMS articles</t>
  </si>
  <si>
    <t>Hurni, Thomas; Huber, Thomas L; Dibbern, Jens; Krancher, Oliver;</t>
  </si>
  <si>
    <t>Complementor dedication in platform ecosystems: rule adequacy and the moderating role of flexible and benevolent practices</t>
  </si>
  <si>
    <t>European journal of information systems</t>
  </si>
  <si>
    <t>Huyghe, Annelore; Knockaert, Mirjam; Obschonka, Martin;</t>
  </si>
  <si>
    <t>Unraveling the “passion orchestra” in academia</t>
  </si>
  <si>
    <t>Journal of Business Venturing</t>
  </si>
  <si>
    <t>Hyatt, David G; Berente, Nicholas;</t>
  </si>
  <si>
    <t>Substantive or symbolic environmental strategies? Effects of external and internal normative stakeholder pressures</t>
  </si>
  <si>
    <t>Hyatt, David Graham;</t>
  </si>
  <si>
    <t>How do stakeholder pressures drive proactive environmental strategies? External Institutional Forces and legitimacy</t>
  </si>
  <si>
    <t>Case Western Reserve University</t>
  </si>
  <si>
    <t>Hyatt, David Graham; Berente, Nicholas;</t>
  </si>
  <si>
    <t>Proactive environmental strategies: an exploration of the effects of cross-sector partnerships</t>
  </si>
  <si>
    <t>First International Conference on Engaged Management Scholarship</t>
  </si>
  <si>
    <t>Inman, Richard A; Da Silva, Sara MG; Bayoumi, Rasha R; Hanel, Paul HP;</t>
  </si>
  <si>
    <t>Cultural value orientations and alcohol consumption in 74 countries: a societal-level analysis</t>
  </si>
  <si>
    <t>Iqbal, Naveed; Ahmad, Mansoor; Allen, Matthew MC;</t>
  </si>
  <si>
    <t>Unveiling the relationship between e-HRM, impersonal trust and employee productivity</t>
  </si>
  <si>
    <t>Ismail, Hussein Nabil; Gali, Nazha;</t>
  </si>
  <si>
    <t>Relationships among performance appraisal satisfaction, work–family conflict and job stress</t>
  </si>
  <si>
    <t>Jacobs, Gabriele; Belschak, Frank D; Den Hartog, Deanne N;</t>
  </si>
  <si>
    <t>(Un) ethical behavior and performance appraisal: the role of affect, support, and organizational justice</t>
  </si>
  <si>
    <t>Jain, Vanshika; Sharma, Chandra Shekhar;</t>
  </si>
  <si>
    <t>Workplace Deviant Behaviour in Response to Breach of Psychological Contract: The Mediation Effect of Moral Disengagement</t>
  </si>
  <si>
    <t>Ramanujan International Journal of Business and Research</t>
  </si>
  <si>
    <t>Jakobsen, Morten; Jensen, Rasmus;</t>
  </si>
  <si>
    <t>Common method bias in public management studies</t>
  </si>
  <si>
    <t>Jensen, Daniel André; Høvik, Marie Farstad; Monsen, Nadja Josefine Nyhammer; Eggen, Thale Hegdahl; Eichele, Heike; Adolfsdottir, Steinunn; Plessen, Kerstin Jessica; Sørensen, Lin;</t>
  </si>
  <si>
    <t>Keeping emotions in mind: the influence of working memory capacity on parent-reported symptoms of emotional lability in a sample of children with and without ADHD</t>
  </si>
  <si>
    <t>Jensen, Ulrich Thy; Bro, Louise Ladegaard;</t>
  </si>
  <si>
    <t>How transformational leadership supports intrinsic motivation and public service motivation: The mediating role of basic need satisfaction</t>
  </si>
  <si>
    <t>Jeong, Yunduk; Kim, Euisoo; Kim, Suk-Kyu;</t>
  </si>
  <si>
    <t>Understanding Active Sport Tourist Behaviors in Small-Scale Sports Events: Stimulus-Organism-Response Approach</t>
  </si>
  <si>
    <t>Sustainability</t>
  </si>
  <si>
    <t>Ji, Junzhe; Dimitratos, Pavlos;</t>
  </si>
  <si>
    <t>An empirical investigation into international entry mode decision-making effectiveness</t>
  </si>
  <si>
    <t>Jiang, Jane Y; Law, Kenneth S; Sun, James JM;</t>
  </si>
  <si>
    <t>Leader–Member Relationship and Burnout: The Moderating Role of Leader Integrity. 领导-成员关系与下属工作倦怠: 领导正直的调解作用</t>
  </si>
  <si>
    <t>Management and Organization Review</t>
  </si>
  <si>
    <t>Jiang, Lixin; Bohle, Sergio López; Roche, Maree;</t>
  </si>
  <si>
    <t>Contingent reward transactional leaders as “good parents”: Examining the mediation role of attachment insecurity and the moderation role of meaningful work</t>
  </si>
  <si>
    <t>Jiang, Lixin; Probst, Tahira M; Benson, Wendi L;</t>
  </si>
  <si>
    <t>Why me? The frog-pond effect, relative deprivation and individual outcomes in the face of budget cuts</t>
  </si>
  <si>
    <t>Work &amp; Stress</t>
  </si>
  <si>
    <t>Jimenez, Benedict S;</t>
  </si>
  <si>
    <t>When ties bind: Public managers’ networking behavior and municipal fiscal health after the Great Recession</t>
  </si>
  <si>
    <t>Jin, Zhongqi; Lynch, Richard; Attia, Samaa; Chansarkar, Bal; Gülsoy, Tanses; Lapoule, Paul; Liu, Xueyuan; Newburry, William; Nooraini, Mohamad Sheriff; Parente, Ronaldo;</t>
  </si>
  <si>
    <t>The relationship between consumer ethnocentrism, cosmopolitanism and product country image among younger generation consumers: The moderating role of country development status</t>
  </si>
  <si>
    <t>Johnson, Russell E; Rosen, Christopher C; Chang, Chu-Hsiang;</t>
  </si>
  <si>
    <t>To aggregate or not to aggregate: Steps for developing and validating higher-order multidimensional constructs</t>
  </si>
  <si>
    <t>Johnson, Russell E; Rosen, Christopher C; Djurdjevic, Emilija;</t>
  </si>
  <si>
    <t>Assessing the impact of common method variance on higher order multidimensional constructs.</t>
  </si>
  <si>
    <t>Johnson, Russell E; Rosen, Christopher C; Djurdjevic, Emilija; Taing, Meng U;</t>
  </si>
  <si>
    <t>Recommendations for improving the construct clarity of higher-order multidimensional constructs</t>
  </si>
  <si>
    <t>Human Resource Management Review</t>
  </si>
  <si>
    <t>Johnson, Russell E; Rosen, Christopher C; Lin, Szu-Han Joanna;</t>
  </si>
  <si>
    <t>Assessing the status of locus of control as an indicator of core self-evaluations</t>
  </si>
  <si>
    <t>Personality and individual differences</t>
  </si>
  <si>
    <t>Jones, Yakama Manty;</t>
  </si>
  <si>
    <t>Debt overhang and natural resources: revisiting the resource curse hypothesis</t>
  </si>
  <si>
    <t>Jong, Jaehee; Ford, Michael;</t>
  </si>
  <si>
    <t>An exploration of the relationship between autonomy congruence, perceived supervisor individualized consideration, and employee outcomes</t>
  </si>
  <si>
    <t>Jordan, Peter J; Troth, Ashlea C;</t>
  </si>
  <si>
    <t>Common method bias in applied settings: The dilemma of researching in organizations</t>
  </si>
  <si>
    <t>Australian Journal of Management</t>
  </si>
  <si>
    <t>Ju, Dong; Qin, Xin; Xu, Minya; DiRenzo, Marco S;</t>
  </si>
  <si>
    <t>Boundary conditions of the emotional exhaustion-unsafe behavior link: The dark side of group norms and personal control</t>
  </si>
  <si>
    <t>Jyoti, Jeevan; Rani, Roomi; Gandotra, Rupali;</t>
  </si>
  <si>
    <t>The impact of bundled high performance human resource practices on intention to leave</t>
  </si>
  <si>
    <t>International Journal of Educational Management</t>
  </si>
  <si>
    <t>Jyoti, Jeevan; Rani, Roomi; Kotwal, Sindhu;</t>
  </si>
  <si>
    <t>Knowledge Management Practices and Competitive Advantage: The Mediating Role of Innovation Capacity</t>
  </si>
  <si>
    <t>Kaciak, Eugene; Koladkiewicz, Izabela; Thongpapanl, Narongsak; Wojtyra, Marta;</t>
  </si>
  <si>
    <t>The role of social networks in shaping entrepreneurial exit strategies</t>
  </si>
  <si>
    <t>International Entrepreneurship and Management Journal</t>
  </si>
  <si>
    <t>Kam, Chester; Risavy, Stephen D; Perunovic, Elaine; Plant, Lisa;</t>
  </si>
  <si>
    <t>Do subordinates formulate an impression of their manager's implicit person theory?</t>
  </si>
  <si>
    <t>Kaminakis, Kostas; Karantinou, Kalipso; Koritos, Christos; Gounaris, Spiros;</t>
  </si>
  <si>
    <t>Hospitality servicescape effects on customer-employee interactions: A multilevel study</t>
  </si>
  <si>
    <t>Tourism Management</t>
  </si>
  <si>
    <t>Kao, Grace Hsiu-Ying; Wang, Stephen W; Farquhar, Jillian Dawes;</t>
  </si>
  <si>
    <t>Modeling airline crisis management capability: brand attitude, brand credibility and intention</t>
  </si>
  <si>
    <t>Journal of air transport management</t>
  </si>
  <si>
    <t>Karimi, Jahangir; Walter, Zhiping;</t>
  </si>
  <si>
    <t>The role of dynamic capabilities in responding to digital disruption: A factor-based study of the newspaper industry</t>
  </si>
  <si>
    <t>Karpen, Ingo O; Bove, Liliana L; Lukas, Bryan A; Zyphur, Michael J;</t>
  </si>
  <si>
    <t>Service-dominant orientation: measurement and impact on performance outcomes</t>
  </si>
  <si>
    <t>Journal of Retailing</t>
  </si>
  <si>
    <t>Kasekende, Francis;</t>
  </si>
  <si>
    <t>Leader-member exchanges and psychological contract: testing for interaction effects</t>
  </si>
  <si>
    <t>Journal of Management Development</t>
  </si>
  <si>
    <t>Katsaros, Kleanthis K; Tsirikas, Athanasios N; Bani, Sofia-Maria N;</t>
  </si>
  <si>
    <t>CEOs’ attitudes to change, strategic flexibility and organizational performance in Greek ICT industry</t>
  </si>
  <si>
    <t>International Journal of Management Sciences</t>
  </si>
  <si>
    <t>Keith, Mark J; Maynes, Courtenay; Lowry, Paul Benjamin; Babb, Jeffry;</t>
  </si>
  <si>
    <t>Privacy fatigue: The effect of privacy control complexity on consumer electronic information disclosure</t>
  </si>
  <si>
    <t>International Conference on Information Systems (ICIS 2014), Auckland, New Zealand, December</t>
  </si>
  <si>
    <t>Keskes, Imen; Sallan, Jose M; Simo, Pep; Fernandez, Vicenc;</t>
  </si>
  <si>
    <t>Transformational leadership and organizational commitment: Mediating role of leader-member exchange</t>
  </si>
  <si>
    <t>Kim, Dong-Young;</t>
  </si>
  <si>
    <t>Understanding supplier structural embeddedness: A social network perspective</t>
  </si>
  <si>
    <t>Journal of Operations Management</t>
  </si>
  <si>
    <t>Kim, Hanna; Hur, Won-Moo; Yeo, Junsang;</t>
  </si>
  <si>
    <t>Corporate brand trust as a mediator in the relationship between consumer perception of CSR, corporate hypocrisy, and corporate reputation</t>
  </si>
  <si>
    <t>Kim, Hanna; Lee, Eun-Jung; Hur, Won-Moo;</t>
  </si>
  <si>
    <t>The mediating role of norms in the relationship between green identity and purchase intention of eco-friendly products</t>
  </si>
  <si>
    <t>Human Ecology Review</t>
  </si>
  <si>
    <t>Kim, Junhee; Nimon, Kim; Song, Ji Hoon; Zigarmi, Drea;</t>
  </si>
  <si>
    <t>Toward employee work passion and performance: a validation of the Work Cognition Inventory in Korea</t>
  </si>
  <si>
    <t>Human Resource Development International</t>
  </si>
  <si>
    <t>Kim, Sung Soo; Shin, Donghoon; Vough, Heather C; Hewlin, Patricia Faison; Vandenberghe, Christian;</t>
  </si>
  <si>
    <t>How do callings relate to job performance? The role of organizational commitment and ideological contract fulfillment</t>
  </si>
  <si>
    <t>Klimchak, Malayka; Carsten, Melissa; Morrell, Daniel; MacKenzie Jr, William I;</t>
  </si>
  <si>
    <t>Employee entitlement and proactive work behaviors: The moderating effects of narcissism and organizational identification</t>
  </si>
  <si>
    <t>Journal of Leadership &amp; Organizational Studies</t>
  </si>
  <si>
    <t>Kline, Rex B;</t>
  </si>
  <si>
    <t>Principles and practice of structural equation modeling</t>
  </si>
  <si>
    <t>Klumpe, Johannes;</t>
  </si>
  <si>
    <t>Social Nudges as Mitigators in Privacy Choice Environments</t>
  </si>
  <si>
    <t>Knechel, W Robert; Mintchik, Natalia;</t>
  </si>
  <si>
    <t>Do Personal Beliefs and Values Affect an Individual’s “Fraud Tolerance”? Evidence from the World Values Survey</t>
  </si>
  <si>
    <t>Knockaert, Mirjam; Der Foo, Maw; Erikson, Truls; Cools, Eva;</t>
  </si>
  <si>
    <t>Growth intentions among research scientists: A cognitive style perspective</t>
  </si>
  <si>
    <t>Knoll, Dana L; Gill, Harjinder;</t>
  </si>
  <si>
    <t>Antecedents of trust in supervisors, subordinates, and peers</t>
  </si>
  <si>
    <t>Journal of Managerial Psychology</t>
  </si>
  <si>
    <t>Ko, Wai Wai Joyce; Chen, Cheng-Hao Steve; Liu, Gordon; Nguyen, Bang; Takeda, Sachiko;</t>
  </si>
  <si>
    <t>IT-based product innovation strategies for small firms</t>
  </si>
  <si>
    <t>Information Technology &amp; People</t>
  </si>
  <si>
    <t>Kock, Ned;</t>
  </si>
  <si>
    <t>Common method bias: a full collinearity assessment method for PLS-SEM</t>
  </si>
  <si>
    <t>Partial least squares path modeling</t>
  </si>
  <si>
    <t>Common method bias in PLS-SEM: A full collinearity assessment approach</t>
  </si>
  <si>
    <t>International Journal of e-Collaboration (ijec)</t>
  </si>
  <si>
    <t>Kohtamäki, Marko; Kraus, Sascha; Mäkelä, Markus; Rönkkö, Mikko;</t>
  </si>
  <si>
    <t>The role of personnel commitment to strategy implementation and organisational learning within the relationship between strategic planning and company performance</t>
  </si>
  <si>
    <t>Koo, Bonjin; Lee, Eun-Suk;</t>
  </si>
  <si>
    <t>The Taming of Machiavellians: Differentiated Transformational Leadership Effects on Machiavellians’ Organizational Commitment and Citizenship Behavior</t>
  </si>
  <si>
    <t>Kopperud, Karoline Hofslett; Martinsen, Øyvind; Humborstad, Sut I Wong;</t>
  </si>
  <si>
    <t>Engaging leaders in the eyes of the beholder: On the relationship between transformational leadership, work engagement, service climate, and self–other agreement</t>
  </si>
  <si>
    <t>Koritos, Christos; Koronios, Konstantinos; Stathakopoulos, Vlasis;</t>
  </si>
  <si>
    <t>Functional vs relational benefits: what matters most in affinity marketing?</t>
  </si>
  <si>
    <t>Journal of Services Marketing</t>
  </si>
  <si>
    <t>Korpela, Kalevi; Nummi, Tapio; Lipiäinen, Liudmila; De Bloom, Jessica; Sianoja, Marjaana; Pasanen, Tytti; Kinnunen, Ulla;</t>
  </si>
  <si>
    <t>Nature exposure predicts well-being trajectory groups among employees across two years</t>
  </si>
  <si>
    <t>Journal of Environmental Psychology</t>
  </si>
  <si>
    <t>Koseoglu, Gamze; Blum, Terry C; Shalley, Christina E;</t>
  </si>
  <si>
    <t>Gender similarity, coworker support, and job attitudes</t>
  </si>
  <si>
    <t>Journal of Management and Organization</t>
  </si>
  <si>
    <t>Koseoglu, Gamze; Liu, Yi; Shalley, Christina E;</t>
  </si>
  <si>
    <t>Working with creative leaders: Exploring the relationship between supervisors' and subordinates' creativity</t>
  </si>
  <si>
    <t>Kotzab, Herbert; Teller, Christoph; Grant, David B; Friis, Anders;</t>
  </si>
  <si>
    <t>Supply chain management resources, capabilities and execution</t>
  </si>
  <si>
    <t>Production Planning &amp; Control</t>
  </si>
  <si>
    <t>Krause, Kathrin; Freund, Alexandra M;</t>
  </si>
  <si>
    <t>Delay or procrastination–A comparison of self-report and behavioral measures of procrastination and their impact on affective well-being</t>
  </si>
  <si>
    <t>Kumar, Gopal; Banerjee, Rabindra Nath; Meena, Purushottam Lal; Ganguly, Kunal;</t>
  </si>
  <si>
    <t>Collaborative culture and relationship strength roles in collaborative relationships: a supply chain perspective</t>
  </si>
  <si>
    <t>Kumi, Richard; Sabherwal, Rajiv;</t>
  </si>
  <si>
    <t>Knowledge sharing behavior in online discussion communities: Examining behavior motivation from social and individual perspectives</t>
  </si>
  <si>
    <t>Knowledge and Process Management</t>
  </si>
  <si>
    <t>Kump, Barbara; Engelmann, Alexander; Kessler, Alexander; Schweiger, Christina;</t>
  </si>
  <si>
    <t>Toward a dynamic capabilities scale: measuring organizational sensing, seizing, and transforming capacities</t>
  </si>
  <si>
    <t>Industrial and Corporate Change</t>
  </si>
  <si>
    <t>Kuppelwieser, Volker G;</t>
  </si>
  <si>
    <t>Stewardship behavior and creativity</t>
  </si>
  <si>
    <t>management revue</t>
  </si>
  <si>
    <t>Kuppelwieser, Volker G; Chiummo, Gabriel R; Grefrath, Robert S;</t>
  </si>
  <si>
    <t>A replication and extension of Hennig-Thurau's concept of COSE</t>
  </si>
  <si>
    <t>Journal of Customer Behaviour</t>
  </si>
  <si>
    <t>Kurzhals, Kerstin;</t>
  </si>
  <si>
    <t>Resource recombination in firms from a dynamic capability perspective</t>
  </si>
  <si>
    <t>Kushwaha, Gyaneshwar Singh; Agrawal, Shiv Ratan;</t>
  </si>
  <si>
    <t>The impact of mobile marketing initiatives on customers’ attitudes and behavioural outcomes</t>
  </si>
  <si>
    <t>Journal of Research in Interactive Marketing</t>
  </si>
  <si>
    <t>Kwak, Kyu Tae; Choi, Se Kyoung; Lee, Bong Gyou;</t>
  </si>
  <si>
    <t>SNS flow, SNS self-disclosure and post hoc interpersonal relations change: Focused on Korean Facebook user</t>
  </si>
  <si>
    <t>Lai, Kim Piew; Chong, Siong Choy;</t>
  </si>
  <si>
    <t>The influence of servicescape and service credibility on older adults' intention to recover</t>
  </si>
  <si>
    <t>Journal of health organization and management</t>
  </si>
  <si>
    <t>Lai, Xin; Li, Fuli; Leung, Kwok;</t>
  </si>
  <si>
    <t>A Monte Carlo study of the effects of common method variance on significance testing and parameter bias in hierarchical linear modeling</t>
  </si>
  <si>
    <t>Lameijer, BA; Antony, J; Chakraborty, A; Does, RJMM; Garza-Reyes, JA;</t>
  </si>
  <si>
    <t>The role of organisational motivation and coordination in continuous improvement implementations: an empirical research of process improvement project success</t>
  </si>
  <si>
    <t>Lanfranchi, Franco;</t>
  </si>
  <si>
    <t>An analysis of the interaction between professed values and humanitarian behaviour</t>
  </si>
  <si>
    <t>Lee Jr, James; Warkentin, Merrill; Crossler, Robert E; Otondo, Robert F;</t>
  </si>
  <si>
    <t>Implications of monitoring mechanisms on bring your own device adoption</t>
  </si>
  <si>
    <t>Lee, Edmund WJ; Ho, Shirley S; Lwin, May O;</t>
  </si>
  <si>
    <t>Extending the social cognitive model—Examining the external and personal antecedents of social network sites use among Singaporean adolescents</t>
  </si>
  <si>
    <t>Lemoine, G James; Parsons, Charles K; Kansara, Shibani;</t>
  </si>
  <si>
    <t>Above and beyond, again and again: Self-regulation in the aftermath of organizational citizenship behaviors.</t>
  </si>
  <si>
    <t>Lemoine, Gerald James;</t>
  </si>
  <si>
    <t>Closing the leadership circle: Building and testing a contingent theory of servant leadership</t>
  </si>
  <si>
    <t>Leontyev, Anton; Sun, Stanley; Wolfe, Mary; Yamauchi, Takashi;</t>
  </si>
  <si>
    <t>Augmented Go/No-Go task: Mouse cursor motion measures improve ADHD symptom assessment in healthy college students</t>
  </si>
  <si>
    <t>Levitats, Zehavit; Vigoda‐Gadot, Eran; Vashdi, Dana R;</t>
  </si>
  <si>
    <t>Engage Them through Emotions: Exploring the Role of Emotional Intelligence in Public Sector Engagement</t>
  </si>
  <si>
    <t>Public Administration Review</t>
  </si>
  <si>
    <t>Lewis, Alexander C;</t>
  </si>
  <si>
    <t>Legitimacy, Measurement and Experiments</t>
  </si>
  <si>
    <t>Li, Chao; Han, Shuihua; Kumar, Sameer; Feng, Wei-Xi;</t>
  </si>
  <si>
    <t>The influence of senior executive support informatization on radical innovation performance</t>
  </si>
  <si>
    <t>Industrial Management &amp; Data Systems</t>
  </si>
  <si>
    <t>Li, Fuan; Chao, Mike Chen-ho; Chen, Nancy Yi-feng; Zhang, Sixue;</t>
  </si>
  <si>
    <t>Moral judgment in a business setting: The role of managers’ moral foundation, ideology, and level of moral development</t>
  </si>
  <si>
    <t>Asia pacific journal of management</t>
  </si>
  <si>
    <t>Li, Fuan; Zhang, Sixue; Yang, Xuelian;</t>
  </si>
  <si>
    <t>Moral integrity and relationship commitment: An empirical examination in a cross-cultural setting</t>
  </si>
  <si>
    <t>Li, Guo; Li, Lin; Choi, Tsan‐Ming; Sethi, Suresh P;</t>
  </si>
  <si>
    <t>Green supply chain management in Chinese firms: Innovative measures and the moderating role of quick response technology</t>
  </si>
  <si>
    <t>Li, Jian; Loerbroks, Adrian; Jarczok, Marc N; Schöllgen, Ina; Bosch, Jos A; Mauss, Daniel; Siegrist, Johannes; Fischer, Joachim E;</t>
  </si>
  <si>
    <t>Psychometric properties and differential explanation of a short measure of effort–reward imbalance at work: a study of industrial workers in Germany</t>
  </si>
  <si>
    <t>American journal of industrial medicine</t>
  </si>
  <si>
    <t>Li, Xiaobei;</t>
  </si>
  <si>
    <t>From a process perspective: How an HRM system influences employee attitudes in Chinese hotels</t>
  </si>
  <si>
    <t>The University of New South Wales</t>
  </si>
  <si>
    <t>Li, Ying; Zhang, Nan; Siponen, Mikko;</t>
  </si>
  <si>
    <t>Keeping secure to the end: a long-term perspective to understand employees’ consequence-delayed information security violation</t>
  </si>
  <si>
    <t>Behaviour &amp; Information Technology</t>
  </si>
  <si>
    <t>Liao, Wang; Yuan, Y Connie; McComas, Katherine A;</t>
  </si>
  <si>
    <t>Communal risk information sharing: Motivations behind voluntary information sharing for reducing interdependent risks in a community</t>
  </si>
  <si>
    <t>Communication Research</t>
  </si>
  <si>
    <t>Lien, Che-Hui; Wu, Jyh-Jeng; Hsu, Maxwell K; Wang, Stephen W;</t>
  </si>
  <si>
    <t>Positive moods and word-of-mouth in the banking industry: a moderated mediation model of perceived value and relational benefits</t>
  </si>
  <si>
    <t>Lin, Shuaifu; Armstrong, Deborah;</t>
  </si>
  <si>
    <t>Beyond Information: The Role of Territory in Privacy Management Behavior on Social Networking Sites</t>
  </si>
  <si>
    <t>Lin, Tung-Ching; Huang, Shiu-Li; Chiang, Shun-Chi;</t>
  </si>
  <si>
    <t>User resistance to the implementation of information systems: A psychological contract breach perspective</t>
  </si>
  <si>
    <t>Lindholst, Andrej Christian; Helby Petersen, Ole; Houlberg, Kurt;</t>
  </si>
  <si>
    <t>Contracting out local road and park services: economic effects and their strategic, contractual and competitive conditions</t>
  </si>
  <si>
    <t>Local Government Studies</t>
  </si>
  <si>
    <t>Liu, Caihua; Zowghi, Didar; Talaei-Khoei, Amir;</t>
  </si>
  <si>
    <t>An empirical study of the antecedents of data completeness in electronic medical records</t>
  </si>
  <si>
    <t>Liu, Caimeng; Liu, Zhen; Yuan, Guangzhe;</t>
  </si>
  <si>
    <t>The longitudinal influence of cyberbullying victimization on depression and posttraumatic stress symptoms: The mediation role of rumination</t>
  </si>
  <si>
    <t>Archives of Psychiatric Nursing</t>
  </si>
  <si>
    <t>Cyberbullying victimization and problematic Internet use among Chinese adolescents: Longitudinal mediation through mindfulness and depression</t>
  </si>
  <si>
    <t>Journal of health psychology</t>
  </si>
  <si>
    <t>Longitudinal Associations between Cyberbullying Victimization, Mindfulness, Depression, and Anxiety: A Mediation Analysis</t>
  </si>
  <si>
    <t>Journal of Aggression, Maltreatment &amp; Trauma</t>
  </si>
  <si>
    <t>Liu, Chunnian; Zheng, Yan; Cao, Dayu;</t>
  </si>
  <si>
    <t>An analysis of factors affecting selection of organic food: Perception of consumers in China regarding weak signals</t>
  </si>
  <si>
    <t>Appetite</t>
  </si>
  <si>
    <t>Liu, Fei; Xiao, Bo Sophia; Lim, Eric; Tan, Chee-Wee;</t>
  </si>
  <si>
    <t>Searching for What I Want: Understanding the Impact of Anticipatory Search control on Search Efficiency</t>
  </si>
  <si>
    <t>Liu, Qin-Xue; Fang, Xiao-Yi; Wan, Jing-Jing; Zhou, Zong-Kui;</t>
  </si>
  <si>
    <t>Need satisfaction and adolescent pathological internet use: Comparison of satisfaction perceived online and offline</t>
  </si>
  <si>
    <t>Loh, Jennifer MI; Thorsteinsson, Einar B; Loi, Natasha M;</t>
  </si>
  <si>
    <t>Workplace incivility and work outcomes: cross‐cultural comparison between Australian and Singaporean employees</t>
  </si>
  <si>
    <t>Asia Pacific Journal of Human Resources</t>
  </si>
  <si>
    <t>Lonial, Subhash C; Carter, Robert E;</t>
  </si>
  <si>
    <t>The impact of organizational orientations on medium and small firm performance: A resource‐based perspective</t>
  </si>
  <si>
    <t>Lopes, Evandro Luiz; de Lamônica Freire, Otávio Bandeira; Lopes, Eliane Herrero;</t>
  </si>
  <si>
    <t>Competing scales for measuring perceived quality in the electronic retail industry: A comparison between ES-Qual and E-TailQ</t>
  </si>
  <si>
    <t>Lowry, Paul Benjamin; Moody, Gregory D; Chatterjee, Sutirtha;</t>
  </si>
  <si>
    <t>Using IT design to prevent cyberbullying</t>
  </si>
  <si>
    <t>Lowry, Paul Benjamin; Zhang, Jun; Moody, Gregory D; Chatterjee, Sutirtha; Wang, Chuang; Wu, Tailai;</t>
  </si>
  <si>
    <t>An integrative theory addressing cyberharassment in the light of technology-based opportunism</t>
  </si>
  <si>
    <t>Lowry, Paul Benjamin; Zhang, Jun; Wang, Chuang; Siponen, Mikko;</t>
  </si>
  <si>
    <t>Why do adults engage in cyberbullying on social media? An integration of online disinhibition and deindividuation effects with the social structure and social learning model</t>
  </si>
  <si>
    <t>Information Systems Research</t>
  </si>
  <si>
    <t>Lu, Guanyi; Koufteros, Xenophon; Lucianetti, Lorenzo;</t>
  </si>
  <si>
    <t>Supply chain security: A classification of practices and an empirical study of differential effects and complementarity</t>
  </si>
  <si>
    <t>Lundmark, Erik; Tayar, Mark; Qin, Karl; Bilsland, Christine;</t>
  </si>
  <si>
    <t>Does reflection help students to develop entrepreneurial capabilities?</t>
  </si>
  <si>
    <t>Luu, Ngoc; Ngo, Liem Viet; Cadeaux, Jack;</t>
  </si>
  <si>
    <t>Value synergy and value asymmetry in relationship marketing programs</t>
  </si>
  <si>
    <t>Luxton, Sandra; Reid, Mike; Mavondo, Felix;</t>
  </si>
  <si>
    <t>IMC capability: antecedents and implications for brand performance</t>
  </si>
  <si>
    <t>Lynn, Michael; Kwortnik Jr, Robert J; Sturman, Michael C;</t>
  </si>
  <si>
    <t>Voluntary tipping and the selective attraction and retention of service workers in the USA: an application of the ASA model</t>
  </si>
  <si>
    <t>MacDonald, Adriane;</t>
  </si>
  <si>
    <t>Multi-stakeholder partnerships for community sustainability plan implementation: Understanding structures and outcomes at the partner and partnership levels</t>
  </si>
  <si>
    <t>MacInerney-May, Kieran;</t>
  </si>
  <si>
    <t>The value of dynamic capabilities for strategic management</t>
  </si>
  <si>
    <t>Mackey, Jeremy D; Ellen III, B Parker; Hochwarter, Wayne A; Ferris, Gerald R;</t>
  </si>
  <si>
    <t>Subordinate social adaptability and the consequences of abusive supervision perceptions in two samples</t>
  </si>
  <si>
    <t>Mackey, Jeremy D; Frieder, Rachel E; Perrewé, Pamela L; Gallagher, Vickie C; Brymer, Robert A;</t>
  </si>
  <si>
    <t>Empowered employees as social deviants: The role of abusive supervision</t>
  </si>
  <si>
    <t>Mackey, Jeremy D; McAllister, Charn P; Brees, Jeremy R; Huang, Lei; Carson, Jack E;</t>
  </si>
  <si>
    <t>Perceived organizational obstruction: A mediator that addresses source–target misalignment between abusive supervision and OCBs</t>
  </si>
  <si>
    <t>Madrid, Hector P; Patterson, Malcolm G; Birdi, Kamal S; Leiva, Pedro I; Kausel, Edgar E;</t>
  </si>
  <si>
    <t>The role of weekly high‐activated positive mood, context, and personality in innovative work behavior: A multilevel and interactional model</t>
  </si>
  <si>
    <t>Malek, Marlin Abdul; Budhwar, Pawan;</t>
  </si>
  <si>
    <t>Cultural intelligence as a predictor of expatriate adjustment and performance in Malaysia</t>
  </si>
  <si>
    <t>Journal of world business</t>
  </si>
  <si>
    <t>Malhotra, Naresh K; Schaller, Tracey King; Patil, Ashutosh;</t>
  </si>
  <si>
    <t>Common method variance in advertising research: When to be concerned and how to control for it</t>
  </si>
  <si>
    <t>Journal of Advertising</t>
  </si>
  <si>
    <t>Malik, Omer Farooq; Shahzad, Asif; Waheed, Aamer; Yousaf, Zarash;</t>
  </si>
  <si>
    <t>Abusive supervision as a trigger of malevolent creativity: do the Light Triad traits matter?</t>
  </si>
  <si>
    <t>Manga Essouma, François; Michel, Isabelle; Mala, William A; Levang, Patrice; Ambang, Zachée; Begoude Boyogueno, Aimé D; Moisy, Charlotte; Ngono, Françoise; Carriere, Stéphanie M;</t>
  </si>
  <si>
    <t>Cocoa-based agroforestry system dynamics and trends in the Akongo subregion of central Cameroon</t>
  </si>
  <si>
    <t>Agroforestry Systems</t>
  </si>
  <si>
    <t>Mani, Venkatesh; Gunasekaran, Angappa;</t>
  </si>
  <si>
    <t>Four forces of supply chain social sustainability adoption in emerging economies</t>
  </si>
  <si>
    <t>Mani, Venkatesh; Gunasekaran, Angappa; Delgado, Catarina;</t>
  </si>
  <si>
    <t>Enhancing supply chain performance through supplier social sustainability: An emerging economy perspective</t>
  </si>
  <si>
    <t>Mani, Venkatesh; Jabbour, Charbel Jose Chiappetta; Mani, Kavitha TN;</t>
  </si>
  <si>
    <t>Supply chain social sustainability in small and medium manufacturing enterprises and firms’ performance: Empirical evidence from an emerging Asian economy</t>
  </si>
  <si>
    <t>Maresch, Daniela; Harms, Rainer; Kailer, Norbert; Wimmer-Wurm, Birgit;</t>
  </si>
  <si>
    <t>The impact of entrepreneurship education on the entrepreneurial intention of students in science and engineering versus business studies university programs</t>
  </si>
  <si>
    <t>Technological forecasting and social change</t>
  </si>
  <si>
    <t>Martínez-Córcoles, Mario; Zhu, Xi;</t>
  </si>
  <si>
    <t>Leading Proactivity in Innovative Startups: A Moderated Mediation Model</t>
  </si>
  <si>
    <t>Martins, Izaias; Perez, Juan Pablo;</t>
  </si>
  <si>
    <t>Testing mediating effects of individual entrepreneurial orientation on the relation between close environmental factors and entrepreneurial intention</t>
  </si>
  <si>
    <t>Maula, Markku; Stam, Wouter;</t>
  </si>
  <si>
    <t>Enhancing rigor in quantitative entrepreneurship research</t>
  </si>
  <si>
    <t>McCallum, Shelly Y; Forret, Monica L; Wolff, Hans-Georg;</t>
  </si>
  <si>
    <t>Internal and external networking behavior: An investigation of relationships with affective, continuance, and normative commitment</t>
  </si>
  <si>
    <t>McCole, Patrick; Ramsey, Elaine; Kincaid, Andrew; Fang, Yulin; Huifang, LI;</t>
  </si>
  <si>
    <t>The role of structural assurance on previous satisfaction, trust and continuance intention: The case of online betting</t>
  </si>
  <si>
    <t>McLarty, Benjamin D; Whitman, Daniel S;</t>
  </si>
  <si>
    <t>A dispositional approach to applicant reactions: Examining core self-evaluations, behavioral intentions, and fairness perceptions</t>
  </si>
  <si>
    <t>McLeary, Carvell N; Cruise, Paula A;</t>
  </si>
  <si>
    <t>A context-specific model of organizational trust: An examination of cognitive and socio-affective trust determinants in unique cultural settings</t>
  </si>
  <si>
    <t>Cross Cultural Management</t>
  </si>
  <si>
    <t>Medase, Kehinde; Barasa, Laura;</t>
  </si>
  <si>
    <t>Absorptive capacity, marketing capabilities, and innovation commercialisation in Nigeria</t>
  </si>
  <si>
    <t>European Journal of Innovation Management</t>
  </si>
  <si>
    <t>Meier, Kenneth J; O’Toole, Laurence J;</t>
  </si>
  <si>
    <t>Subjective organizational performance and measurement error: Common source bias and spurious relationships</t>
  </si>
  <si>
    <t>Meng, Mengmeng; Lei, Jiasu; Jiao, Jie; Tao, Qiuyan;</t>
  </si>
  <si>
    <t>How does strategic flexibility affect bricolage: The moderating role of environmental turbulence</t>
  </si>
  <si>
    <t>Plos one</t>
  </si>
  <si>
    <t>Meyer, John P; Morin, Alexandre JS;</t>
  </si>
  <si>
    <t>A person‐centered approach to commitment research: Theory, research, and methodology</t>
  </si>
  <si>
    <t>Miller, Brian K;</t>
  </si>
  <si>
    <t>Impact of Social Desirability and Common Method Variance on Two Measures of Entitlement</t>
  </si>
  <si>
    <t>Psychological Reports</t>
  </si>
  <si>
    <t>Miller, Brian K; Ruggs, Enrica N;</t>
  </si>
  <si>
    <t>Measurement invariance tests of the Impression Management sub-scale of the Balanced Inventory of Desirable Responding</t>
  </si>
  <si>
    <t>Miller, Vernon D; Poole, Marshall Scott; Seibold, David R; Myers, Karen K; Park, Hee Sun; Monge, Peter; Fulk, Janet; Frank, Lauren B; Margolin, Drew B; Schultz, Courtney M;</t>
  </si>
  <si>
    <t>Advancing research in organizational communication through quantitative methodology</t>
  </si>
  <si>
    <t>Management Communication Quarterly</t>
  </si>
  <si>
    <t>Millová, Katarína; Malatincová, Tatiana; Blatný, Marek;</t>
  </si>
  <si>
    <t>Intergenerational transmission of generativity and stagnation within families in a society after a macrosocial change: A two-generation study</t>
  </si>
  <si>
    <t>Min, Hyounae; Park, Jeongdoo; Kim, Hyun Jeong;</t>
  </si>
  <si>
    <t>Common method bias in hospitality research: A critical review of literature and an empirical study</t>
  </si>
  <si>
    <t>International Journal of Hospitality Management</t>
  </si>
  <si>
    <t>Mitchell, Rebecca; Obeidat, Shatha; Bray, Mark;</t>
  </si>
  <si>
    <t>The effect of strategic human resource management on organizational performance: The mediating role of high‐performance human resource practices</t>
  </si>
  <si>
    <t>Mitra, Arjun;</t>
  </si>
  <si>
    <t>To Be or Not to Be (An Ally)? A Risk-Trust Integrative Framework</t>
  </si>
  <si>
    <t>Mittal, Divya; Agrawal, Shiv Ratan;</t>
  </si>
  <si>
    <t>Price transparency reflects assurance and reliability</t>
  </si>
  <si>
    <t>The effects of traditional practices on modern banking system</t>
  </si>
  <si>
    <t>Mizrahi, Shlomo; Minchuk, Yizhaq;</t>
  </si>
  <si>
    <t>Accountability and performance management: Citizens’ willingness to monitor public officials</t>
  </si>
  <si>
    <t>Drivers of trust in emergency organizations networks: The role of readiness, threat perceptions and participation in decision making</t>
  </si>
  <si>
    <t>Modi, Pratik; Sahi, Gurjeet Kaur;</t>
  </si>
  <si>
    <t>Toward a greater understanding of the market orientation and internal market orientation relationship</t>
  </si>
  <si>
    <t>Journal of Strategic Marketing</t>
  </si>
  <si>
    <t>Moh’d Anwer, AL-Shboul;</t>
  </si>
  <si>
    <t>Towards better understanding of determinants logistical factors in SMEs for cloud ERP adoption in developing economies</t>
  </si>
  <si>
    <t>Business Process Management Journal</t>
  </si>
  <si>
    <t>Molden, Lars Hovdan;</t>
  </si>
  <si>
    <t>Adapting to Change</t>
  </si>
  <si>
    <t>Moliner, Miguel Angel; Monferrer-Tirado, Diego; Estrada-Guillén, Marta;</t>
  </si>
  <si>
    <t>Consequences of customer engagement and customer self-brand connection</t>
  </si>
  <si>
    <t>Montgomery, Anthony; Spânu, Florina; Băban, Adriana; Panagopoulou, Efharis;</t>
  </si>
  <si>
    <t>Job demands, burnout, and engagement among nurses: A multi-level analysis of ORCAB data investigating the moderating effect of teamwork</t>
  </si>
  <si>
    <t>Burnout research</t>
  </si>
  <si>
    <t>Moors, Guy;</t>
  </si>
  <si>
    <t>The effect of response style bias on the measurement of transformational, transactional, and laissez-faire leadership</t>
  </si>
  <si>
    <t>European Journal of Work and Organizational Psychology</t>
  </si>
  <si>
    <t>Moors, Guy; Kieruj, Natalia D; Vermunt, Jeroen K;</t>
  </si>
  <si>
    <t>The effect of labeling and numbering of response scales on the likelihood of response bias</t>
  </si>
  <si>
    <t>Sociological Methodology</t>
  </si>
  <si>
    <t>Morin, Alexandre JS; Boudrias, Jean-Sébastien; Marsh, Herbert W; McInerney, Dennis M; Dagenais-Desmarais, Véronique; Madore, Isabelle; Litalien, David;</t>
  </si>
  <si>
    <t>Complementary variable-and person-centered approaches to the dimensionality of psychometric constructs: Application to psychological wellbeing at work</t>
  </si>
  <si>
    <t>Mortimer, Gary; Bougoure, Ursula Sigrid; Fazal‐E‐Hasan, Syed;</t>
  </si>
  <si>
    <t>Development and validation of the Self‐Gifting Consumer Behaviour scale</t>
  </si>
  <si>
    <t>Journal of Consumer Behaviour</t>
  </si>
  <si>
    <t>Mpangwire, Violah; Ejiri, Annabella; Kaggwa, Fred;</t>
  </si>
  <si>
    <t>Organisational Factors and Adoption of the Unified Identification System (UIDS) Among Government Ministries, Departments and Agencies (MDAs) In Uganda</t>
  </si>
  <si>
    <t>American Journal of Data, Information and Knowledge Management</t>
  </si>
  <si>
    <t>Technological Factors and Adoption of the Unified Identification System (UIDS) Among Government Ministries, Departments and Agencies (MDAs) In Uganda; A Quantitative Perspective</t>
  </si>
  <si>
    <t>European Journal of Technology</t>
  </si>
  <si>
    <t>Mu, Jifeng;</t>
  </si>
  <si>
    <t>Marketing capability, organizational adaptation and new product development performance</t>
  </si>
  <si>
    <t>Networking capability, network structure, and new product development performance</t>
  </si>
  <si>
    <t>Mullen, Sean P; Gothe, Neha P; McAuley, Edward;</t>
  </si>
  <si>
    <t>Evaluation of the factor structure of the Rosenberg Self-Esteem Scale in older adults</t>
  </si>
  <si>
    <t>Munir, Manal; Jajja, Muhammad Shakeel Sadiq; Chatha, Kamran Ali; Farooq, Sami;</t>
  </si>
  <si>
    <t>Supply chain risk management and operational performance: The enabling role of supply chain integration</t>
  </si>
  <si>
    <t>Murray, John; Elms, Jonathan; Teller, Christoph;</t>
  </si>
  <si>
    <t>Examining the role of store design on consumers’ cross-sectional perceptions of retail brand loyalty</t>
  </si>
  <si>
    <t>Najmi, Arsalan; Raza, Syed Ali; Qazi, Wasim;</t>
  </si>
  <si>
    <t>Does statistics anxiety affect students' performance in higher education? The role of students' commitment, self-concept and adaptability</t>
  </si>
  <si>
    <t>International Journal of Management in Education</t>
  </si>
  <si>
    <t>Najoli, Herman Jumba;</t>
  </si>
  <si>
    <t>Wisdom and organizational citizenship behavior in leaders</t>
  </si>
  <si>
    <t>Naz, Shumaila; Li, Cai; Nisar, Qasim Ali; Khan, Muhammad Aamir Shafique; Ahmad, Naveed; Anwar, Farooq;</t>
  </si>
  <si>
    <t>A Study in the Relationship Between Supportive Work Environment and Employee Retention: Role of Organizational Commitment and Person–Organization Fit as Mediators</t>
  </si>
  <si>
    <t>Ndung’u, Stanley Irungu;</t>
  </si>
  <si>
    <t>Moderating role of entrepreneurial orientation on the relationship between information security management and firm performance in Kenya</t>
  </si>
  <si>
    <t>Nejati, Mehran; Salamzadeh, Yashar; Loke, Cheng Kong;</t>
  </si>
  <si>
    <t>Can ethical leaders drive employees’ CSR engagement?</t>
  </si>
  <si>
    <t>Social Responsibility Journal</t>
  </si>
  <si>
    <t>Nerstad, Christina GL; Searle, Rosalind; Černe, Matej; Dysvik, Anders; Škerlavaj, Miha; Scherer, Ronny;</t>
  </si>
  <si>
    <t>Perceived mastery climate, felt trust, and knowledge sharing</t>
  </si>
  <si>
    <t>Neumann, Wilfried;</t>
  </si>
  <si>
    <t>Team learning at Work-Activities, products, and antecedents of team learning in organizational complex decision-making teams</t>
  </si>
  <si>
    <t>Nguyen, Ngoc Bich Van;</t>
  </si>
  <si>
    <t>Measuring nurse educator confidence in clinical teaching competence</t>
  </si>
  <si>
    <t>Nichols, Bridget Satinover;</t>
  </si>
  <si>
    <t>Construction and validation of the in-store privacy preference scale</t>
  </si>
  <si>
    <t>Nimon, Kim;</t>
  </si>
  <si>
    <t>HRDQ submissions of quantitative research reports: Three common comments in decision letters and a checklist</t>
  </si>
  <si>
    <t>Nullmeier, Fabian; Wynstra, Finn; Van der Valk, Wendy;</t>
  </si>
  <si>
    <t>Mitigating shirking: contracting performance in buyer-initiated service triads</t>
  </si>
  <si>
    <t>The Oxford Handbook of Supply Chain Management</t>
  </si>
  <si>
    <t>O'Boyle, Ernest H; Forsyth, Donelson R; O'Boyle, Allison S;</t>
  </si>
  <si>
    <t>Bad apples or bad barrels: An examination of group-and organizational-level effects in the study of counterproductive work behavior</t>
  </si>
  <si>
    <t>Group &amp; Organization Management</t>
  </si>
  <si>
    <t>O’Leary, Michael Boyer; Wilson, Jeanne M; Metiu, Anca;</t>
  </si>
  <si>
    <t>Beyond being there</t>
  </si>
  <si>
    <t>Ojeda, Mónica; Del Rey, Rosario; Hunter, Simon C;</t>
  </si>
  <si>
    <t>Longitudinal relationships between sexting and involvement in both bullying and cyberbullying</t>
  </si>
  <si>
    <t>Journal of adolescence</t>
  </si>
  <si>
    <t>Ojeda, Mónica; Del-Rey, Rosario; Walrave, Michel; Vandebosch, Heidi;</t>
  </si>
  <si>
    <t>Sexting in adolescents: Prevalence and behaviours</t>
  </si>
  <si>
    <t>Comunicar</t>
  </si>
  <si>
    <t>Orgambídez, Alejandro; Almeida, Helena;</t>
  </si>
  <si>
    <t>Supervisor support and affective organizational commitment: The mediator role of work engagement</t>
  </si>
  <si>
    <t>Western journal of nursing research</t>
  </si>
  <si>
    <t>Ormond, Dustin; Warkentin, Merrill; Crossler, Robert E;</t>
  </si>
  <si>
    <t>Integrating Cognition with an Affective Lens to Better Understand Information Security Policy Compliance</t>
  </si>
  <si>
    <t>Ormond, Dustin; Warkentin, Merrill; Johnston, Allen C; Thompson, Samuel C;</t>
  </si>
  <si>
    <t>Perceived deception: Evaluating source credibility and self-efficacy</t>
  </si>
  <si>
    <t>Journal of Information Privacy and Security</t>
  </si>
  <si>
    <t>Ouyang, Lei;</t>
  </si>
  <si>
    <t>An Empirical Study of the Determinants of Consumer Price Sensitivity for the Health and Fitness Club Industry</t>
  </si>
  <si>
    <t>Ozyilmaz, Adnan; Cicek, Serpil S;</t>
  </si>
  <si>
    <t>How does servant leadership affect employee attitudes, behaviors, and psychological climates in a for-profit organizational context</t>
  </si>
  <si>
    <t>Palamida, Eftychia;</t>
  </si>
  <si>
    <t>Determinants of entrepreneurial intentions: The interrelated role of background, situational and psychological factors</t>
  </si>
  <si>
    <t>Papalexi, Marina;</t>
  </si>
  <si>
    <t>An investigation into the aspects of innovation within the downstream domain of the pharmaceutical supply chain</t>
  </si>
  <si>
    <t>Paré, Guy; Guillemette, Manon G; Raymond, Louis;</t>
  </si>
  <si>
    <t>IT centrality, IT management model, and contribution of the IT function to organizational performance: A study in Canadian hospitals</t>
  </si>
  <si>
    <t>Information &amp; Management</t>
  </si>
  <si>
    <t>Park, Insu; Cho, Jeewon; Rao, H Raghav;</t>
  </si>
  <si>
    <t>The dynamics of pre‐and post‐purchase service and consumer evaluation of online retailers: a comparative analysis of dissonance and disconfirmation models</t>
  </si>
  <si>
    <t>Park, Soo Kyung; Kwak, Kyu Tae; Lee, Bong Gyou;</t>
  </si>
  <si>
    <t>Policy compliance and deterrence mechanism in the sharing economy</t>
  </si>
  <si>
    <t>Internet Research</t>
  </si>
  <si>
    <t>Pheiffer, Gary;</t>
  </si>
  <si>
    <t>The role of attachment styles in team functioning</t>
  </si>
  <si>
    <t>Phillips, William P;</t>
  </si>
  <si>
    <t>Follower Perceptions of Relational Power</t>
  </si>
  <si>
    <t>Meaningful mediation analysis: Plausible causal inference and informative communication</t>
  </si>
  <si>
    <t>Journal of Consumer Research</t>
  </si>
  <si>
    <t>Pillai, Rajnandini; Kohles, Jeffrey C; Bligh, Michelle C; Carsten, Melissa K; Brodowsky, Glen;</t>
  </si>
  <si>
    <t>Leadership in “Confucian Asia”: A three-country study of justice, trust, and transformational leadership</t>
  </si>
  <si>
    <t>Organization Management Journal</t>
  </si>
  <si>
    <t>Pirkkalainen, Henri; Salo, Markus; Makkonen, Markus; Tarafdar, Monideepa;</t>
  </si>
  <si>
    <t>Coping with technostress: When emotional responses fail</t>
  </si>
  <si>
    <t>ICIS 2017: Proceedings the 38th international conference on information systems</t>
  </si>
  <si>
    <t>Podsakoff, Nathan P; Whiting, Steven W; Welsh, David T; Mai, Ke Michael;</t>
  </si>
  <si>
    <t>Surveying for “artifacts”: The susceptibility of the OCB–performance evaluation relationship to common rater, item, and measurement context effects.</t>
  </si>
  <si>
    <t>Podsakoff, Philip M; MacKenzie, Scott B; Podsakoff, Nathan P;</t>
  </si>
  <si>
    <t>Sources of method bias in social science research and recommendations on how to control it</t>
  </si>
  <si>
    <t>Annual review of psychology</t>
  </si>
  <si>
    <t>Pohler, Dionne; Schmidt, Joseph A;</t>
  </si>
  <si>
    <t>Does pay‐for‐performance strain the employment relationship? The effect of manager bonus eligibility on nonmanagement employee turnover</t>
  </si>
  <si>
    <t>Polites, Greta L; Karahanna, Elena;</t>
  </si>
  <si>
    <t>Shackled to the status quo: The inhibiting effects of incumbent system habit, switching costs, and inertia on new system acceptance</t>
  </si>
  <si>
    <t>Posey, Clay; Roberts, Tom L; Lowry, Paul Benjamin;</t>
  </si>
  <si>
    <t>The impact of organizational commitment on insiders’ motivation to protect organizational information assets</t>
  </si>
  <si>
    <t>Prabhu, Sujay; Hahn, Lindsay; Tamborini, Ron; Grizzard, Matthew;</t>
  </si>
  <si>
    <t>Do Morals Featured in Media Content Correspond with Moral Intuitions in Media Users?: A Test of the MIME in Two Cultures</t>
  </si>
  <si>
    <t>Journal of Broadcasting &amp; Electronic Media</t>
  </si>
  <si>
    <t>Pradhan, Rabindra Kumar; Panda, Madhusmita; Jena, Lalatendu Kesari;</t>
  </si>
  <si>
    <t>Transformational leadership and psychological empowerment</t>
  </si>
  <si>
    <t>Journal of Enterprise Information Management</t>
  </si>
  <si>
    <t>Pur, Purwanto;</t>
  </si>
  <si>
    <t>Effects of flexibility and interactivity on the perceived value of and satisfaction with e-commerce (evidence from Indonesia)</t>
  </si>
  <si>
    <t>Market-Trziste</t>
  </si>
  <si>
    <t>Qin, Xin; Hom, Peter; Xu, Minya; Ju, Dong;</t>
  </si>
  <si>
    <t>Applying the job demands–resources model to migrant workers: Exploring how and when geographical distance increases quit propensity</t>
  </si>
  <si>
    <t>Journal of occupational and organizational psychology</t>
  </si>
  <si>
    <t>Quiñones, Marcela; Van den Broeck, Anja; De Witte, Hans;</t>
  </si>
  <si>
    <t>Do job resources affect work engagement via psychological empowerment? A mediation analysis</t>
  </si>
  <si>
    <t>Revista de Psicología del Trabajo y de las Organizaciones</t>
  </si>
  <si>
    <t>Rahaman, HM Saidur; Stouten, Jeroen; Guo, Liang;</t>
  </si>
  <si>
    <t>Antecedents of ethical leadership: the theory of planned behavior</t>
  </si>
  <si>
    <t>Rai, Takeshi;</t>
  </si>
  <si>
    <t>Employee Work Passion and Individually Predisposed Self-Regulation: Prediction of Harmonious and Obsessive Passion by Chronic Regulatory Focus</t>
  </si>
  <si>
    <t>Raineri, Nicolas; Mejía-Morelos, Jorge Humberto; Francoeur, Virginie; Paillé, Pascal;</t>
  </si>
  <si>
    <t>Employee eco-initiatives and the workplace social exchange network</t>
  </si>
  <si>
    <t>European Management Journal</t>
  </si>
  <si>
    <t>Rawwas, Mohammed YA; Javed, Basharat; Iqbal, Muhammad Naveed;</t>
  </si>
  <si>
    <t>Perception of politics and job outcomes: moderating role of Islamic work ethic</t>
  </si>
  <si>
    <t>Reeb, Ben T; Wu, Ed Y; Martin, Monica J; Gelardi, Kristina L; Chan, Sut Yee Shirley; Conger, Katherine J;</t>
  </si>
  <si>
    <t>Long‐term effects of fathers' depressed mood on youth internalizing symptoms in early adulthood</t>
  </si>
  <si>
    <t>Journal of research on adolescence</t>
  </si>
  <si>
    <t>Reed, Lora L; Vidaver-Cohen, Deborah; Colwell, Scott R;</t>
  </si>
  <si>
    <t>A new scale to measure executive servant leadership: Development, analysis, and implications for research</t>
  </si>
  <si>
    <t>Rego, Arménio; Vitória, Andreia; Magalhães, Ana; Ribeiro, Neuza; e Cunha, Miguel Pina;</t>
  </si>
  <si>
    <t>Are authentic leaders associated with more virtuous, committed and potent teams?</t>
  </si>
  <si>
    <t>Reio Jr, Thomas G;</t>
  </si>
  <si>
    <t>The threat of common method variance bias to theory building</t>
  </si>
  <si>
    <t>Human Resource Development Review</t>
  </si>
  <si>
    <t>Trustworthiness Trumps Attractiveness and Expertise: Enhancing Brand Credibility via Celebrity Endorsement</t>
  </si>
  <si>
    <t>Rezaei, Sajad; Valaei, Naser;</t>
  </si>
  <si>
    <t>Branding in a multichannel retail environment</t>
  </si>
  <si>
    <t>Rezvani, Azadeh; Chang, Artemis; Wiewiora, Anna; Ashkanasy, Neal M; Jordan, Peter J; Zolin, Roxanne;</t>
  </si>
  <si>
    <t>Manager emotional intelligence and project success: The mediating role of job satisfaction and trust</t>
  </si>
  <si>
    <t>International Journal of Project Management</t>
  </si>
  <si>
    <t>Rhemtulla, Mijke;</t>
  </si>
  <si>
    <t>Population performance of SEM parceling strategies under measurement and structural model misspecification.</t>
  </si>
  <si>
    <t>Psychological Methods</t>
  </si>
  <si>
    <t>Richter, Jason P; McAlearney, Ann Scheck; Pennell, Michael L;</t>
  </si>
  <si>
    <t>Evaluating the effect of safety culture on error reporting: a comparison of managerial and staff perspectives</t>
  </si>
  <si>
    <t>American Journal of Medical Quality</t>
  </si>
  <si>
    <t>The influence of organizational factors on patient safety: Examining successful handoffs in health care</t>
  </si>
  <si>
    <t>Richter, Jason;</t>
  </si>
  <si>
    <t>Organizational Factors of Safety Culture Associated with Perceived Success in Patient Handoffs, Error Reporting, and Central Line-Associated Bloodstream Infections</t>
  </si>
  <si>
    <t>Rockinson-Szapkiw, Amanda J; Spaulding, Lucinda S; Spaulding, Maria T;</t>
  </si>
  <si>
    <t>Identifying significant integration and institutional factors that predict online doctoral persistence</t>
  </si>
  <si>
    <t>The internet and higher education</t>
  </si>
  <si>
    <t>Roden, Sinéad; Lawson, Benn;</t>
  </si>
  <si>
    <t>Developing social capital in buyer–supplier relationships: The contingent effect of relationship-specific adaptations</t>
  </si>
  <si>
    <t>Rodríguez-Ardura, Inma; Meseguer-Artola, Antoni;</t>
  </si>
  <si>
    <t>How to prevent, detect and control common method variance in electronic commerce research</t>
  </si>
  <si>
    <t>J. Theor. Appl. Electron. Commer. Res</t>
  </si>
  <si>
    <t>Rodríguez-López, María Eugenia; del Barrio-García, Salvador; Alcántara-Pilar, Juan Miguel;</t>
  </si>
  <si>
    <t>Formation of customer-based brand equity via authenticity</t>
  </si>
  <si>
    <t>Rojo, Araceli; Llorens-Montes, Javier; Perez-Arostegui, Maria Nieves;</t>
  </si>
  <si>
    <t>The impact of ambidexterity on supply chain flexibility fit</t>
  </si>
  <si>
    <t>Romero, Estrella; Villar, Paula; Gómez-Fraguela, J Antonio; López-Romero, Laura;</t>
  </si>
  <si>
    <t>Measuring personality traits with ultra-short scales: A study of the Ten Item Personality Inventory (TIPI) in a Spanish sample</t>
  </si>
  <si>
    <t>Rönkkö, Mikko; McIntosh, Cameron N; Antonakis, John; Edwards, Jeffrey R;</t>
  </si>
  <si>
    <t>Partial least squares path modeling: Time for some serious second thoughts</t>
  </si>
  <si>
    <t>Rosenberg Hansen, Jesper; Mols, Niels Peter; Villadsen, Anders R;</t>
  </si>
  <si>
    <t>Internal or external production and satisfaction with the chosen sourcing in Danish municipalities: Different theoretical explanations</t>
  </si>
  <si>
    <t>Rotich, Abraham Kipkemboi; Wanjau, Kenneth;</t>
  </si>
  <si>
    <t>The effects of Relationship banking and entrepreneurial orientation on financial performance of manufacturing firms in Kenya</t>
  </si>
  <si>
    <t>KCA Journal of Business Management</t>
  </si>
  <si>
    <t>Rudolph, Cort W; Michel, Jesse S; Harari, Michael B; Stout, Tyler J;</t>
  </si>
  <si>
    <t>Perceived social support and work-family conflict</t>
  </si>
  <si>
    <t>Rusetski, Alexander; Andrews, Jonlee; Smith, Daniel C;</t>
  </si>
  <si>
    <t>Unjustified prices: environmental drivers of managers’ propensity to overprice</t>
  </si>
  <si>
    <t>Rutherford, Amanda;</t>
  </si>
  <si>
    <t>The role of managerial fit in determining organizational performance: An empirical assessment of presidents in US higher education</t>
  </si>
  <si>
    <t>Rutherford, Amanda; Meier, Kenneth J;</t>
  </si>
  <si>
    <t>Managerial goals in a performance‐driven system: Theory and empirical tests in higher education</t>
  </si>
  <si>
    <t>Public Administration</t>
  </si>
  <si>
    <t>Saebi, Tina; Lien, Lasse; Foss, Nicolai J;</t>
  </si>
  <si>
    <t>What drives business model adaptation? The impact of opportunities, threats and strategic orientation</t>
  </si>
  <si>
    <t>Long range planning</t>
  </si>
  <si>
    <t>Saldanha, John P; Shane Hunt, C; Mello, John E;</t>
  </si>
  <si>
    <t>Driver management that drives carrier performance</t>
  </si>
  <si>
    <t>Saleem, Muhammad Abid; Eagle, Lynne; Low, David;</t>
  </si>
  <si>
    <t>Climate change behaviors related to purchase and use of personal cars: Development and validation of eco-socially conscious consumer behavior scale</t>
  </si>
  <si>
    <t>Transportation Research Part D: Transport and Environment</t>
  </si>
  <si>
    <t>Sandvik, Alexander M; Selart, Marcus; Schei, Vidar; Martinsen, Øyvind L;</t>
  </si>
  <si>
    <t>Setting the scene: Partners’ leadership behavior and employees’ perceptions of work performance in professional service firms</t>
  </si>
  <si>
    <t>Sari, Diana Puspita; Masruroh, Nur Aini; Asih, Anna Maria Sri;</t>
  </si>
  <si>
    <t>Consumer Intention to Participate in E-Waste Collection Programs: A Study of Smartphone Waste in Indonesia</t>
  </si>
  <si>
    <t>Schall, Dominik L;</t>
  </si>
  <si>
    <t>More than money? An empirical investigation of socio-psychological drivers of financial citizen participation in the German energy transition</t>
  </si>
  <si>
    <t>Cogent Economics &amp; Finance</t>
  </si>
  <si>
    <t>Schaller, Tracey King; Patil, Ashutosh; Malhotra, Naresh K;</t>
  </si>
  <si>
    <t>Alternative techniques for assessing common method variance: An analysis of the theory of planned behavior research</t>
  </si>
  <si>
    <t>Schantz, April D; Coxe, Stefany; Bruk-Lee, Valentina;</t>
  </si>
  <si>
    <t>From where does my support come? Unpacking the contribution of support for police</t>
  </si>
  <si>
    <t>Policing: An International Journal</t>
  </si>
  <si>
    <t>Scheinbaum, Angeline Close; Wang, Stephen W;</t>
  </si>
  <si>
    <t>Customer centricity and guanxi prevalence as social capital: a study of international business relationships</t>
  </si>
  <si>
    <t>Schmitt, Neal; Bradburn, Jacob C;</t>
  </si>
  <si>
    <t>An Ideal Student Factor and the validity of noncognitive measures of student potential</t>
  </si>
  <si>
    <t>International Journal of Selection and Assessment</t>
  </si>
  <si>
    <t>Schneider, Sabrina; Spieth, Patrick;</t>
  </si>
  <si>
    <t>Entrepreneurially approaching environmental dynamism through business model innovation?</t>
  </si>
  <si>
    <t>ISPIM Conference Proceedings</t>
  </si>
  <si>
    <t>Schwaer, Chunli; Biemann, Torsten; Voelpel, Sven;</t>
  </si>
  <si>
    <t>Antecedents of employee's preference for knowledge-sharing tools</t>
  </si>
  <si>
    <t>Schwaller, Nora Louise; Kelmenson, Sophie; BenDor, Todd K; Spurlock, Danielle;</t>
  </si>
  <si>
    <t>From abstract futures to concrete experiences: How does political ideology interact with threat perception to affect climate adaptation decisions?</t>
  </si>
  <si>
    <t>Environmental Science &amp; Policy</t>
  </si>
  <si>
    <t>Schwarz, Andrew; Rizzuto, Tracey; Carraher-Wolverton, Colleen; Roldán, José L; Barrera-Barrera, Ramon;</t>
  </si>
  <si>
    <t>Examining the impact and detection of the" urban legend" of common method bias</t>
  </si>
  <si>
    <t>ACM SIGMIS Database: The DATABASE for Advances in Information Systems</t>
  </si>
  <si>
    <t>Seal, Craig R; Beauchamp, Kenneth L; Miguel, Krystal; Scott, Amy N; Naumann, Stefanie E; Dong, Qingwen; Galal, Suzanne;</t>
  </si>
  <si>
    <t>Validation of a Self-Report Instrument to Assess Social and Emotional Development.</t>
  </si>
  <si>
    <t>Research in Higher Education Journal</t>
  </si>
  <si>
    <t>Seman, Rabiah Adawiah Abu; Syed, Md Azalanshah Md; Aziz, Azmin Azliza; Zuhdi, Ahmad Syadi Mahmood; Zamin, Rasheeda Mohd;</t>
  </si>
  <si>
    <t>SEARCH Journal of Media and Communication Research</t>
  </si>
  <si>
    <t>Semeniuk, Monica;</t>
  </si>
  <si>
    <t>Wanted: Knowledge workers for foreign firms in developed markets</t>
  </si>
  <si>
    <t>Shafaei, Azadeh; Nejati, Mehran; Yusoff, Yusmani Mohd;</t>
  </si>
  <si>
    <t>Green human resource management</t>
  </si>
  <si>
    <t>Shah, Ali M; Zahoor, Syed Zeeshan; Qureshi, Ishtiaq Hussain;</t>
  </si>
  <si>
    <t>Social media and purchasing behavior: A study of the mediating effect of customer relationships</t>
  </si>
  <si>
    <t>Journal of Global Marketing</t>
  </si>
  <si>
    <t>Shantz, Amanda; Alfes, Kerstin; Latham, Gary P;</t>
  </si>
  <si>
    <t>The buffering effect of perceived organizational support on the relationship between work engagement and behavioral outcomes</t>
  </si>
  <si>
    <t>Shaouf, Abubaker; Lü, Kevin; Li, Xiaoying;</t>
  </si>
  <si>
    <t>The effect of web advertising visual design on online purchase intention: An examination across gender</t>
  </si>
  <si>
    <t>Sharabati, MN;</t>
  </si>
  <si>
    <t>The impact of e-procurement system qualities and trust on end-user satisfaction/Manal MN Sharabati</t>
  </si>
  <si>
    <t>Sharif, Arshian; Afshan, Sahar; Qureshi, Muhammad Asif;</t>
  </si>
  <si>
    <t>Acceptance of learning management system in university students: an integrating framework of modified UTAUT2 and TTF theories</t>
  </si>
  <si>
    <t>International Journal of Technology Enhanced Learning</t>
  </si>
  <si>
    <t>Sharma, Rajeev; Yetton, Philip; Crawford, Jeff;</t>
  </si>
  <si>
    <t>Estimating the effect of common method variance: The method—method pair technique with an illustration from TAM Research</t>
  </si>
  <si>
    <t>A critique of the marker variable technique: the effect of alternative marker variable criteria</t>
  </si>
  <si>
    <t>Shim, Dong Chul; Park, Hyun Hee;</t>
  </si>
  <si>
    <t>Public service motivation in a work group: Role of ethical climate and servant leadership</t>
  </si>
  <si>
    <t>Public Personnel Management</t>
  </si>
  <si>
    <t>Shipton, Helen; Zhou, Qin; Mooi, Erik;</t>
  </si>
  <si>
    <t>Is there a global model of learning organizations? An empirical, cross-nation study</t>
  </si>
  <si>
    <t>Shir, Nadav; Nikolaev, Boris N; Wincent, Joakim;</t>
  </si>
  <si>
    <t>Entrepreneurship and well-being: The role of psychological autonomy, competence, and relatedness</t>
  </si>
  <si>
    <t>Shuja, Aleema; Qureshi, Ijaz A; Schaeffer, Donna M; Zareen, Memoona;</t>
  </si>
  <si>
    <t>Effect of m-learning on students’ academic performance mediated by facilitation discourse and flexibility</t>
  </si>
  <si>
    <t>Sierra, Vicenta; Iglesias, Oriol; Markovic, Stefan; Singh, Jatinder Jit;</t>
  </si>
  <si>
    <t>Does ethical image build equity in corporate services brands? The influence of customer perceived ethicality on affect, perceived quality, and equity</t>
  </si>
  <si>
    <t>Simmering, Marcia J; Fuller, Christie M; Richardson, Hettie A; Ocal, Yasemin; Atinc, Guclu M;</t>
  </si>
  <si>
    <t>Marker variable choice, reporting, and interpretation in the detection of common method variance: A review and demonstration</t>
  </si>
  <si>
    <t>Siren, Charlotta A; Kohtamäki, Marko; Kuckertz, Andreas;</t>
  </si>
  <si>
    <t>Exploration and exploitation strategies, profit performance, and the mediating role of strategic learning: Escaping the exploitation trap</t>
  </si>
  <si>
    <t>Strategic Entrepreneurship Journal</t>
  </si>
  <si>
    <t>SL Daniel, LM; Maruping, L; Cataldo, Marcelo; Herbsleb, Jim;</t>
  </si>
  <si>
    <t>The impact of ideology misfit on open source software communities and companies</t>
  </si>
  <si>
    <t>Management information systems quarterly</t>
  </si>
  <si>
    <t>Smit, Brandon W; Montag-Smit, Tamara;</t>
  </si>
  <si>
    <t>The pay transparency dilemma: Development and validation of the Pay Information Exchange Preferences Scale.</t>
  </si>
  <si>
    <t>So, Kevin Kam Fung; Kim, Hyunsu; Oh, Haemoon;</t>
  </si>
  <si>
    <t>What makes Airbnb experiences enjoyable? The effects of environmental stimuli on perceived enjoyment and repurchase intention</t>
  </si>
  <si>
    <t>Journal of Travel Research</t>
  </si>
  <si>
    <t>Song, Zibin; Chon, Kaye; Ding, Geng; Gu, Cao;</t>
  </si>
  <si>
    <t>Impact of organizational socialization tactics on newcomer job satisfaction and engagement: Core self-evaluations as moderators</t>
  </si>
  <si>
    <t>Soscia, Isabella; Bagozzi, Richard P; Guenzi, Paolo;</t>
  </si>
  <si>
    <t>Cognitive and affective determinants of salesforce performance: A two-wave study</t>
  </si>
  <si>
    <t>Souiden, Nizar; Chaouali, Walid; Baccouche, Mona;</t>
  </si>
  <si>
    <t>Consumers’ attitude and adoption of location-based coupons: The case of the retail fast food sector</t>
  </si>
  <si>
    <t>Spaeth, Sebastian; von Krogh, Georg; He, Fang;</t>
  </si>
  <si>
    <t>Research note—Perceived firm attributes and intrinsic motivation in sponsored open source software projects</t>
  </si>
  <si>
    <t>Spector, Paul E; Rosen, Christopher C; Richardson, Hettie A; Williams, Larry J; Johnson, Russell E;</t>
  </si>
  <si>
    <t>A new perspective on method variance: A measure-centric approach</t>
  </si>
  <si>
    <t>Speklé, Roland F; Widener, Sally K;</t>
  </si>
  <si>
    <t>Challenging issues in survey research: Discussion and suggestions</t>
  </si>
  <si>
    <t>Journal of Management Accounting Research</t>
  </si>
  <si>
    <t>Straub, Caroline; Beham, Barbara; Islam, Gazi;</t>
  </si>
  <si>
    <t>Crossing boundaries: integrative effects of supervision, gender and boundary control on work engagement and work-to-family positive spillover</t>
  </si>
  <si>
    <t>Strobel, Maria; Tumasjan, Andranik; Welpe, Isabell;</t>
  </si>
  <si>
    <t>Do business ethics pay off?</t>
  </si>
  <si>
    <t>Zeitschrift für Psychologie/Journal of Psychology</t>
  </si>
  <si>
    <t>Strobl, Andreas; Bauer, Florian; Matzler, Kurt;</t>
  </si>
  <si>
    <t>The impact of industry-wide and target market environmental hostility on entrepreneurial leadership in mergers and acquisitions</t>
  </si>
  <si>
    <t>Journal of World Business</t>
  </si>
  <si>
    <t>Suen, Hung-Yue;</t>
  </si>
  <si>
    <t>How passive job candidates respond to social networking site screening</t>
  </si>
  <si>
    <t>The effects of employer SNS motioning on employee perceived privacy violation, procedural justice, and leave intention</t>
  </si>
  <si>
    <t>Sun, Heshan; Wright, Ryan T; Thatcher, Jason;</t>
  </si>
  <si>
    <t>Revisiting the impact of system use on task performance: An exploitative-explorative system use framework</t>
  </si>
  <si>
    <t>Sungu, Lincoln Jisuvei; Weng, Qingxiong; Hu, Enhua; Kitule, Johari Abdu; Fang, Qinyi;</t>
  </si>
  <si>
    <t>How Does Organizational Commitment Relate to Job Performance? A Conservation of Resource Perspective</t>
  </si>
  <si>
    <t>Human Performance</t>
  </si>
  <si>
    <t>Sunnhed, Rikard; Jansson-Fröjmark, Markus;</t>
  </si>
  <si>
    <t>Are changes in worry associated with treatment response in cognitive behavioral therapy for insomnia?</t>
  </si>
  <si>
    <t>Cognitive behaviour therapy</t>
  </si>
  <si>
    <t>Suprapto, Mohammad; Bakker, Hans LM; Mooi, Herman G; Hertogh, Marcel JCM;</t>
  </si>
  <si>
    <t>How do contract types and incentives matter to project performance?</t>
  </si>
  <si>
    <t>Taghian, Mehdi; D’Souza, Clare; Polonsky, Michael;</t>
  </si>
  <si>
    <t>A stakeholder approach to corporate social responsibility, reputation and business performance</t>
  </si>
  <si>
    <t>Taghizadeh, Seyedeh Khadijeh; Jayaraman, Krishnaswamy; Ismail, Ishak; Rahman, Syed Abidur;</t>
  </si>
  <si>
    <t>Scale development and validation for DART model of value co-creation process on innovation strategy</t>
  </si>
  <si>
    <t>Tan, Kim-Lim; Sim, Adriel KS; Chai, Delon; Beck, Louise;</t>
  </si>
  <si>
    <t>Participant well-being and local festivals: the case of the Miri country music festival, Malaysia</t>
  </si>
  <si>
    <t>International Journal of Event and Festival Management</t>
  </si>
  <si>
    <t>Tandon, Urvashi; Ertz, Myriam; Sakshi, Khanna;</t>
  </si>
  <si>
    <t>POD Mode of Payment, Return Policies and Virtual-Try-on Technology as Predictors of Trust: An Emerging Economy Case</t>
  </si>
  <si>
    <t>Journal of Promotion Management</t>
  </si>
  <si>
    <t>Tandon, Urvashi; Mittal, Amit; Manohar, Sridhar;</t>
  </si>
  <si>
    <t>Examining the impact of intangible product features and e-commerce institutional mechanics on consumer trust and repurchase intention</t>
  </si>
  <si>
    <t>Electronic Markets</t>
  </si>
  <si>
    <t>Tang, Min; Hofreiter, Sebastian; Reiter-Palmon, Roni; Bai, Xinwen; Murugavel, Vignesh;</t>
  </si>
  <si>
    <t>Creativity as a Means to Well-Being in Times of COVID-19 Pandemic: Results of a Cross-Cultural Study</t>
  </si>
  <si>
    <t>Frontiers in Psychology</t>
  </si>
  <si>
    <t>Tate, Mary;</t>
  </si>
  <si>
    <t>Reflections on perceived online service quality: Structure, antecedents, ontology, theory and measurement</t>
  </si>
  <si>
    <t>Taylor, James Joseph; Bing, Mark; Reynolds, Dennis; Davison, Kristl; Ruetzler, Tanya;</t>
  </si>
  <si>
    <t>Motivation and personal involvement leading to wine consumption</t>
  </si>
  <si>
    <t>Taylor, Jeannette;</t>
  </si>
  <si>
    <t>Public service motivation, relational job design, and job satisfaction in local government</t>
  </si>
  <si>
    <t>Taylor, Shannon G; Kluemper, Donald H;</t>
  </si>
  <si>
    <t>Linking perceptions of role stress and incivility to workplace aggression: The moderating role of personality.</t>
  </si>
  <si>
    <t>Journal of occupational health psychology</t>
  </si>
  <si>
    <t>Tehseen, Shehnaz; Ahmed, Farhad Uddin; Qureshi, Zuhaib Hassan; Uddin, Mohammad Jasim; Ramayah, T;</t>
  </si>
  <si>
    <t>Entrepreneurial competencies and SMEs’ growth: the mediating role of network competence</t>
  </si>
  <si>
    <t>Asia-Pacific Journal of Business Administration</t>
  </si>
  <si>
    <t>Tehseen, Shehnaz; Qureshi, Zuhaib Hassan; Ramayah, T;</t>
  </si>
  <si>
    <t>Impact of network competence on firm's performances among Chinese and Indian entrepreneurs: A multigroup analysis</t>
  </si>
  <si>
    <t>International Journal of Entrepreneurship</t>
  </si>
  <si>
    <t>Tehseen, Shehnaz; Ramayah, T; Sajilan, Sulaiman;</t>
  </si>
  <si>
    <t>Testing and controlling for common method variance: A review of available methods</t>
  </si>
  <si>
    <t>Journal of Management Sciences</t>
  </si>
  <si>
    <t>Teller, Christoph; Alexander, Andrew; Floh, Arne;</t>
  </si>
  <si>
    <t>The impact of competition and cooperation on the performance of a retail agglomeration and its stores</t>
  </si>
  <si>
    <t>Teo, Stephen TT; Le Clerc, Melanie; Galang, Maria Carmen;</t>
  </si>
  <si>
    <t>Human capital enhancing HRM systems and frontline employees in Australian manufacturing SMEs</t>
  </si>
  <si>
    <t>Teo, Timothy;</t>
  </si>
  <si>
    <t>Considering common method variance in educational technology research</t>
  </si>
  <si>
    <t>Teo, Timothy; Shi, Wei; Huang, Fang; Hoi, Cathy Ka Weng;</t>
  </si>
  <si>
    <t>Intergenerational differences in the intention to use psychological cybercounseling: A Chinese case study</t>
  </si>
  <si>
    <t>Patient education and counseling</t>
  </si>
  <si>
    <t>Tepic, Mersiha; Kemp, Ron; Omta, Onno; Fortuin, Frances;</t>
  </si>
  <si>
    <t>Complexities in innovation management in companies from the European industry: A path model of innovation project performance determinants</t>
  </si>
  <si>
    <t>Testa, Francesco; Boiral, Olivier; Heras‐Saizarbitoria, Iñaki;</t>
  </si>
  <si>
    <t>Improving CSR performance by hard and soft means: The role of organizational citizenship behaviours and the internalization of CSR standards</t>
  </si>
  <si>
    <t>Corporate Social Responsibility and Environmental Management</t>
  </si>
  <si>
    <t>Thomas, Lisa; Ambrosini, Véronique; Hughes, Paul;</t>
  </si>
  <si>
    <t>The role of organizational citizenship behaviour and rewards in strategy effectiveness</t>
  </si>
  <si>
    <t>Thompson, Darlene Jeanette;</t>
  </si>
  <si>
    <t>Understanding the contextual, cultural, and individual antecedents of self-directed development</t>
  </si>
  <si>
    <t>Tidd, Joe; Thuriaux‐Alemán, Ben;</t>
  </si>
  <si>
    <t>Innovation management practices: cross‐sectorial adoption, variation, and effectiveness</t>
  </si>
  <si>
    <t>R&amp;D Management</t>
  </si>
  <si>
    <t>Ting, Victoria; Weiss, Jonathan A;</t>
  </si>
  <si>
    <t>Emotion regulation and parent co-regulation in children with autism spectrum disorder</t>
  </si>
  <si>
    <t>Journal of autism and developmental disorders</t>
  </si>
  <si>
    <t>Tingey-Holyoak, Joanne;</t>
  </si>
  <si>
    <t>Sustainable water storage by agricultural businesses: Strategic responses to institutional pressures</t>
  </si>
  <si>
    <t>Tofighi, Davood; Kelley, Ken;</t>
  </si>
  <si>
    <t>Assessing omitted confounder bias in multilevel mediation models</t>
  </si>
  <si>
    <t>Multivariate behavioral research</t>
  </si>
  <si>
    <t>Tong, Suk-Chong;</t>
  </si>
  <si>
    <t>Exploring corporate risk transparency: Corporate risk disclosure and the interplay of corporate reputation, corporate trust and media usage in initial public offerings</t>
  </si>
  <si>
    <t>Corporate Reputation Review</t>
  </si>
  <si>
    <t>Toumbeva, Tatiana H;</t>
  </si>
  <si>
    <t>Extending job embeddedness theory to the family domain: development of a construct and measure for family embeddedness and integration through a work-family balance perspective</t>
  </si>
  <si>
    <t>Treviño, Len J; Egri, Carolyn P; Ralston, David A; Naoumova, Irina; Li, Yongjuan; Darder, Fidel León; de la Garza Carranza, María Teresa; Furrer, Olivier;</t>
  </si>
  <si>
    <t>A cross-cultural examination of person-organization fit: is PO fit congruent with or contingent on societal values?</t>
  </si>
  <si>
    <t>Management International Review</t>
  </si>
  <si>
    <t>Tröster, Christian; Van Knippenberg, Daan;</t>
  </si>
  <si>
    <t>Leader openness, nationality dissimilarity, and voice in multinational management teams</t>
  </si>
  <si>
    <t>Journal of International Business Studies</t>
  </si>
  <si>
    <t>Tsai, Wei‐Chi; Huang, Tun‐Chun; Yu, Hui‐Hui;</t>
  </si>
  <si>
    <t>Investigating the unique predictability and boundary conditions of applicant physical attractiveness and non‐verbal behaviours on interviewer evaluations in job interviews</t>
  </si>
  <si>
    <t>Tumasjan, Andranik; Strobel, Maria; Welpe, Isabell;</t>
  </si>
  <si>
    <t>Ethical leadership evaluations after moral transgression: Social distance makes the difference</t>
  </si>
  <si>
    <t>Turel, Ofir; Serenko, Alexander;</t>
  </si>
  <si>
    <t>Developing a (Bad) Habit: Antecedents and Adverse Consequences of Social Networking Website Use Habit.</t>
  </si>
  <si>
    <t>AMCIS</t>
  </si>
  <si>
    <t>Turel, Ofir; Serenko, Alexander; Giles, Paul;</t>
  </si>
  <si>
    <t>Integrating technology addiction and use: An empirical investigation of online auction users</t>
  </si>
  <si>
    <t>Tuzovic, Sven; Simpson, Merlin C; Kuppelwieser, Volker G; Finsterwalder, Jörg;</t>
  </si>
  <si>
    <t>From ‘free’to fee: Acceptability of airline ancillary fees and the effects on customer behavior</t>
  </si>
  <si>
    <t>Überschaer, Anja; Baum, Matthias; Bietz, Bjoern-Thore; Kabst, Rüdiger;</t>
  </si>
  <si>
    <t>The contingencies of person-organization fit perceptions</t>
  </si>
  <si>
    <t>Uitdenbogaart, I Ivo;</t>
  </si>
  <si>
    <t>As if working with children isn’t stressful enough: Exploring the relationship between various technostressors and technostress, with social support as a possible moderator</t>
  </si>
  <si>
    <t>Unsworth, Kerrie; Sawang, Sukanlaya; Murray, Jennifer; Norman, Paul; Sorbello, Tamma;</t>
  </si>
  <si>
    <t>Understanding innovation adoption: Effects of orientation, pressure and control on adoption intentions</t>
  </si>
  <si>
    <t>Van de Wetering, Rogier;</t>
  </si>
  <si>
    <t>Enterprise architecture resources, dynamic capabilities, and their pathways to operational value</t>
  </si>
  <si>
    <t>Van den Bekerom, Petra; Schalk, Jelmer; Torenvlied, René;</t>
  </si>
  <si>
    <t>Transforming input into output: How downward networking mediates the effect of external networking on organizational performance</t>
  </si>
  <si>
    <t>Public performance &amp; management review</t>
  </si>
  <si>
    <t>Van Gelderen, Marco; Kautonen, Teemu; Fink, Matthias;</t>
  </si>
  <si>
    <t>From entrepreneurial intentions to actions: Self-control and action-related doubt, fear, and aversion</t>
  </si>
  <si>
    <t>Van Hoye, Greet; Saks, Alan M; Lievens, Filip; Weijters, Bert;</t>
  </si>
  <si>
    <t>Development and test of an integrative model of job search behaviour</t>
  </si>
  <si>
    <t>van Langen, Myrte JM; van Hulst, Branko M; Douma, Miriam; Steffers, Maarten; van de Wiel, Nicolle MH; van den Ban, Els; Durston, Sarah; de Zeeuw, Patrick;</t>
  </si>
  <si>
    <t>Which Child Will Benefit From a Behavioral Intervention for ADHD? A Pilot Study to Predict Intervention Efficacy From Individual Reward Sensitivity</t>
  </si>
  <si>
    <t>Journal of Attention Disorders</t>
  </si>
  <si>
    <t>Vashdi, Dana R; Bamberger, Peter A; Bacharach, Samuel;</t>
  </si>
  <si>
    <t>Effects of job control and situational severity on the timing of help-seeking.</t>
  </si>
  <si>
    <t>Vendrell-Herrero, Ferran; Bustinza, Oscar F; Opazo-Basaez, Marco;</t>
  </si>
  <si>
    <t>Information technologies and product-service innovation: The moderating role of service R&amp;D team structure</t>
  </si>
  <si>
    <t>Vendrell-Herrero, Ferran; Vaillant, Yancy; Bustinza, Oscar F; Lafuente, Esteban;</t>
  </si>
  <si>
    <t>Product lifespan: the missing link in servitization</t>
  </si>
  <si>
    <t>Venkatesh, Viswanath; Thong, James YL; Xu, Xin;</t>
  </si>
  <si>
    <t>Consumer acceptance and use of information technology: extending the unified theory of acceptance and use of technology</t>
  </si>
  <si>
    <t>Venkatesh, Viswanath; Windeler, Jaime B; Bartol, Kathryn M; Williamson, Ian O;</t>
  </si>
  <si>
    <t>Person-organization and person-job fit perceptions of new IT employees: Work outcomes and gender differences</t>
  </si>
  <si>
    <t>Venus, Merlijn; Stam, Daan; Van Knippenberg, Daan;</t>
  </si>
  <si>
    <t>Visions of change as visions of continuity</t>
  </si>
  <si>
    <t>Verhagen, Tibert; Hooff, Bart Van Den; Meents, Selmar;</t>
  </si>
  <si>
    <t>Toward a better use of the semantic differential in IS research: An integrative framework of suggested action</t>
  </si>
  <si>
    <t>Vermunt, Jan D; Ilie, Sonia; Vignoles, Anna;</t>
  </si>
  <si>
    <t>Building the foundations for measuring learning gain in higher education: a conceptual framework and measurement instrument</t>
  </si>
  <si>
    <t>Higher Education Pedagogies</t>
  </si>
  <si>
    <t>Wagner, Heinz-Theo; Beimborn, Daniel; Weitzel, Tim;</t>
  </si>
  <si>
    <t>How social capital among information technology and business units drives operational alignment and IT business value</t>
  </si>
  <si>
    <t>Wagner, Marcus;</t>
  </si>
  <si>
    <t>‘Green’human resource benefits: do they matter as determinants of environmental management system implementation?</t>
  </si>
  <si>
    <t>Walter, Sascha G; Block, Jörn H;</t>
  </si>
  <si>
    <t>Outcomes of entrepreneurship education: An institutional perspective</t>
  </si>
  <si>
    <t>Journal of Business venturing</t>
  </si>
  <si>
    <t>Wang, Na; Wang, Yonggui;</t>
  </si>
  <si>
    <t>Does parenting matter in subsidiary innovation in emerging economies? Exploring the role of parent superior competitiveness in affecting subsidiary contextual ambidexterity</t>
  </si>
  <si>
    <t>Wang, Stephen W;</t>
  </si>
  <si>
    <t>Do global airline alliances influence the passenger's purchase decision?</t>
  </si>
  <si>
    <t>Journal of Air Transport Management</t>
  </si>
  <si>
    <t>Wang, Stephen W; Hsu, Maxwell K;</t>
  </si>
  <si>
    <t>Airline co-branded credit cards—An application of the theory of planned behavior</t>
  </si>
  <si>
    <t>Wang, Wei; Sakata, Kiriko; Komiya, Asuka; Li, Yongxin;</t>
  </si>
  <si>
    <t>What makes employees’ work so stressful? effects of vertical leadership and horizontal management on employees’ stress</t>
  </si>
  <si>
    <t>Wang, Xiaohui; Wei, Yu-Chen; Egri, Carolyn P; Lin, Carol Yeh-Yun;</t>
  </si>
  <si>
    <t>Do corporate social responsibility practices yield different business benefits in eastern and western contexts?</t>
  </si>
  <si>
    <t>Chinese Management Studies</t>
  </si>
  <si>
    <t>Wang, Xinran; Young, Michael N;</t>
  </si>
  <si>
    <t>Does collectivism affect environmental ethics? A multi-level study of top management teams from chemical firms in China</t>
  </si>
  <si>
    <t>Waterwall, Brian; Alipour, Kent K;</t>
  </si>
  <si>
    <t>Nonfamily employees’ perceptions of treatment in family businesses: Implications for organizational attraction, job pursuit intentions, work attitudes, and turnover intentions</t>
  </si>
  <si>
    <t>Journal of Family Business Strategy</t>
  </si>
  <si>
    <t>Wei, Kangning; Li, Yuzhu; Zha, Yong; Ma, Jing;</t>
  </si>
  <si>
    <t>Trust, risk and transaction intention in consumer-to-consumer e-marketplaces</t>
  </si>
  <si>
    <t>Weiss, Matthias; Razinskas, Stefan; Backmann, Julia; Hoegl, Martin;</t>
  </si>
  <si>
    <t>Authentic leadership and leaders' mental well-being: An experience sampling study</t>
  </si>
  <si>
    <t>Welpe, Isabell M; Spörrle, Matthias; Grichnik, Dietmar; Michl, Theresa; Audretsch, David B;</t>
  </si>
  <si>
    <t>Emotions and opportunities: The interplay of opportunity evaluation, fear, joy, and anger as antecedent of entrepreneurial exploitation</t>
  </si>
  <si>
    <t>Welpe, Isabell M; Spörrle, Matthias; Grichnik, Dietmar; Treffers, Theresa; Audretsch, David B;</t>
  </si>
  <si>
    <t>I think it’s good, but I’m also afraid: the interplay of opportunity evaluation and emotions as antecedent of entrepreneurial exploitation</t>
  </si>
  <si>
    <t>Indiana University-Bloomington: School of Public &amp; Environmental Affairs Research Paper</t>
  </si>
  <si>
    <t>West, Colin; Whillans, Ashley; DeVoe, Sanford;</t>
  </si>
  <si>
    <t>Income Volatility Increases Financial Impatience</t>
  </si>
  <si>
    <t>Wicker, Pamela; Breuer, Christoph;</t>
  </si>
  <si>
    <t>Understanding the importance of organizational resources to explain organizational problems: Evidence from nonprofit sport clubs in Germany</t>
  </si>
  <si>
    <t>VOLUNTAS: International Journal of Voluntary and Nonprofit Organizations</t>
  </si>
  <si>
    <t>Wiklund, Johan; Yu, Wei; Tucker, Reginald; Marino, Louis D;</t>
  </si>
  <si>
    <t>ADHD, impulsivity and entrepreneurship</t>
  </si>
  <si>
    <t>Williams, Kirk R; Stansfield, Richard;</t>
  </si>
  <si>
    <t>Disentangling the risk assessment and intimate partner violence relation: Estimating mediating and moderating effects.</t>
  </si>
  <si>
    <t>Law and human behavior</t>
  </si>
  <si>
    <t>Williams, Larry J; Hartman, Nathan; Cavazotte, Flavia;</t>
  </si>
  <si>
    <t>Method variance and marker variables: A review and comprehensive CFA marker technique</t>
  </si>
  <si>
    <t>Organizational research methods</t>
  </si>
  <si>
    <t>Williams, Larry J; McGonagle, Alyssa K;</t>
  </si>
  <si>
    <t>Four research designs and a comprehensive analysis strategy for investigating common method variance with self-report measures using latent variables</t>
  </si>
  <si>
    <t>Williams, Larry J; O'Boyle, Ernest H;</t>
  </si>
  <si>
    <t>Ideal, nonideal, and no-marker variables: The confirmatory factor analysis (CFA) marker technique works when it matters.</t>
  </si>
  <si>
    <t>Winston, Bruce; Fields, Dail;</t>
  </si>
  <si>
    <t>Seeking and measuring the essential behaviors of servant leadership</t>
  </si>
  <si>
    <t>Winton, Bradley;</t>
  </si>
  <si>
    <t>Listen With Your Heart: Building Job Satisfaction Through Emotional Intelligence</t>
  </si>
  <si>
    <t>Wong, Randy YM; Cheung, Christy MK; Xiao, Bo;</t>
  </si>
  <si>
    <t>Does gender matter in cyberbullying perpetration? An empirical investigation</t>
  </si>
  <si>
    <t>Wu, Tung-Ju; Xu, Ting; Li, Lydia Qianqian; Yuan, Kuo-Shu;</t>
  </si>
  <si>
    <t>“Touching with heart, reasoning by truth”! The impact of Brand cues on mini-film advertising effect</t>
  </si>
  <si>
    <t>International Journal of Advertising</t>
  </si>
  <si>
    <t>Yang, Li-Ren; Chen, Jieh-Haur; Wang, Xing-Liang;</t>
  </si>
  <si>
    <t>Assessing the effect of requirement definition and management on performance outcomes: Role of interpersonal conflict, product advantage and project type</t>
  </si>
  <si>
    <t>Yang, Zhaojun; Sun, Jun; Zhang, Yali; Wang, Ying;</t>
  </si>
  <si>
    <t>Green, green, it’s green: A triad model of technology, culture, and innovation for corporate sustainability</t>
  </si>
  <si>
    <t>Yang, Zhaojun; Sun, Jun; Zhang, Yali; Wang, Ying; Cao, Lisha;</t>
  </si>
  <si>
    <t>Employees’ collaborative use of green information systems for corporate sustainability: motivation, effort and performance</t>
  </si>
  <si>
    <t>Yao, Hongjiang; Chen, Yongqiang; Chen, Yuting; Zhu, Xingyu;</t>
  </si>
  <si>
    <t>Mediating role of risk perception of trust and contract enforcement in the construction industry</t>
  </si>
  <si>
    <t>Journal of construction engineering and management</t>
  </si>
  <si>
    <t>Yeh, Jian He; Wang, Stephen W; Hsu, Maxwell K; Swanson, Scott;</t>
  </si>
  <si>
    <t>Key account relationship management: The moderating effects of relationship duration and transaction volume</t>
  </si>
  <si>
    <t>The Service Industries Journal</t>
  </si>
  <si>
    <t>Yen, Chih-Lun Alan;</t>
  </si>
  <si>
    <t>The tradeoff between fit perceptions across recruitment stages by new job seekers</t>
  </si>
  <si>
    <t>International journal of contemporary hospitality management</t>
  </si>
  <si>
    <t>Ylitalo, Jukka;</t>
  </si>
  <si>
    <t>Controlling for common method variance with partial least squares path modeling: A Monte Carlo study</t>
  </si>
  <si>
    <t>Research project, Helsinki University of Technology</t>
  </si>
  <si>
    <t>Yoo, Joanne Jung-Eun; Kim, Taegoo Terry; Lee, Gyehee;</t>
  </si>
  <si>
    <t>When customers complain: The value of customer orientation in service recovery</t>
  </si>
  <si>
    <t>Cornell Hospitality Quarterly</t>
  </si>
  <si>
    <t>Yuan, Guangzhe; Elhai, Jon D; Hall, Brian J;</t>
  </si>
  <si>
    <t>The influence of depressive symptoms and fear of missing out on severity of problematic smartphone use and Internet gaming disorder among Chinese young adults: A three-wave mediation model</t>
  </si>
  <si>
    <t>Addictive Behaviors</t>
  </si>
  <si>
    <t>Yuan, Guangzhe; Liu, Zhen; An, Yuanyuan;</t>
  </si>
  <si>
    <t>Machiavellianism, mindfulness and cyberbullying among Chinese junior high school students: The mediating role of empathy</t>
  </si>
  <si>
    <t>Yuan, Guangzhe; Shi, Wei; Lowe, Sarah; Chang, Kay; Jackson, Todd; Hall, Brian J;</t>
  </si>
  <si>
    <t>Associations between posttraumatic stress symptoms, perceived social support and psychological distress among disaster-exposed Chinese young adults: A three-wave longitudinal mediation model</t>
  </si>
  <si>
    <t>Journal of Psychiatric Research</t>
  </si>
  <si>
    <t>Yuan, Yang; Chu, Zhaofang; Lai, Fujun; Wu, Hao;</t>
  </si>
  <si>
    <t>The impact of transaction attributes on logistics outsourcing success: A moderated mediation model</t>
  </si>
  <si>
    <t>Zaheer, Akbar; Castañer, Xavier; Souder, David;</t>
  </si>
  <si>
    <t>Synergy sources, target autonomy, and integration in acquisitions</t>
  </si>
  <si>
    <t>Zaki, Mohd Zarif Mohd; Khan, Asad;</t>
  </si>
  <si>
    <t>Intention to use Facebook for learning support: The case of college students</t>
  </si>
  <si>
    <t>J. Inf. Knowl. Manag.</t>
  </si>
  <si>
    <t>Zandberg, Tjeerd; Morales, Fernando Nieto;</t>
  </si>
  <si>
    <t>Public managers’ networking and innovative work behavior: The importance of career incentives</t>
  </si>
  <si>
    <t>International Review of Administrative Sciences</t>
  </si>
  <si>
    <t>Zaza, Sam; Erskine, Michael; Brooks, Stoney; Morris, Steven A;</t>
  </si>
  <si>
    <t>Emotional Dissonance and the Information Technology Professional: A Methodological Replication Study</t>
  </si>
  <si>
    <t>AIS Transactions on Replication Research</t>
  </si>
  <si>
    <t>Zelbst, Pamela J; Green Jr, Kenneth W; Sower, Victor E; Abshire, Roger D;</t>
  </si>
  <si>
    <t>Impact of RFID and information sharing on JIT, TQM and operational performance</t>
  </si>
  <si>
    <t>Zelbst, Pamela J; Sower, Victor E; Green Jr, Kenneth W; Abshire, Roger D;</t>
  </si>
  <si>
    <t>Radio frequency identification technology utilization and organizational agility</t>
  </si>
  <si>
    <t>Zeng, Fue; Chi, Yunjia; Xiao, Zhenxin; Dong, Maggie Chuoyan;</t>
  </si>
  <si>
    <t>Understanding the spillover effects of channel reward on observers' commitment: The mediating role of envy</t>
  </si>
  <si>
    <t>Zeng, Miaoyi; Lin, Shuaifu; Armstrong, Deborah;</t>
  </si>
  <si>
    <t>Are All Internet Users’ Information Privacy Concerns (IUIPC) Created Equal?</t>
  </si>
  <si>
    <t>Zeugner-Roth, Katharina Petra; Žabkar, Vesna;</t>
  </si>
  <si>
    <t>Bridging the gap between country and destination image: Assessing common facets and their predictive validity</t>
  </si>
  <si>
    <t>Journal of business research</t>
  </si>
  <si>
    <t>Zhang, Honghong; Fam, Kim-Shyan; Goh, Tiong-Thye; Dai, Xin;</t>
  </si>
  <si>
    <t>When are influentials equally influenceable? The strength of strong ties in new product adoption</t>
  </si>
  <si>
    <t>Zhang, Jihao; Wang, Shengnan; Wang, Wei; Shan, Geyan; Guo, Shujie; Li, Yongxin;</t>
  </si>
  <si>
    <t>Nurses’ Job Insecurity and Emotional Exhaustion: The Mediating Effect of Presenteeism and the Moderating Effect of Supervisor Support</t>
  </si>
  <si>
    <t>Zhang, Jingyu; Wu, Changxu;</t>
  </si>
  <si>
    <t>The influence of dispositional mindfulness on safety behaviors: A dual process perspective</t>
  </si>
  <si>
    <t>Accident Analysis &amp; Prevention</t>
  </si>
  <si>
    <t>Zhang, Yali; Sun, Jun; Yang, Zhaojun; Li, Shurong;</t>
  </si>
  <si>
    <t>Organizational learning and green innovation: Does environmental proactivity matter?</t>
  </si>
  <si>
    <t>Zhang, Yali; Sun, Jun; Yang, Zhaojun; Wang, Ying;</t>
  </si>
  <si>
    <t>What makes people actually embrace or shun mobile payment: A cross-culture study</t>
  </si>
  <si>
    <t>Mobile information systems</t>
  </si>
  <si>
    <t>Zhang, Yucheng; Bednall, Timothy C;</t>
  </si>
  <si>
    <t>Antecedents of abusive supervision: A meta-analytic review</t>
  </si>
  <si>
    <t>Zhao, Xudong; Li, Xiujun; Song, Youming; Li, Chunbo; Shi, Wendian;</t>
  </si>
  <si>
    <t>Autistic traits and emotional experiences in Chinese college students: Mediating role of emotional regulation and sex differences</t>
  </si>
  <si>
    <t>Research in Autism Spectrum Disorders</t>
  </si>
  <si>
    <t>Zheng, Junwei; Wu, Guangdong; Xie, Hongtao; Li, Hongyang;</t>
  </si>
  <si>
    <t>Leadership, organizational culture, and innovative behavior in construction projects</t>
  </si>
  <si>
    <t>International Journal of Managing Projects in Business</t>
  </si>
  <si>
    <t>Zhou, Spring; Lennon Olsen, Tava;</t>
  </si>
  <si>
    <t>Is Innovation Uniformly Good for Performance? The Mediating Role of Competitive Capability</t>
  </si>
  <si>
    <t>The Mediating Role of Competitive Capability (November 26, 2020)</t>
  </si>
  <si>
    <t>Zhou, Xiao; Wu, Xinchun; Zhen, Rui;</t>
  </si>
  <si>
    <t>Self-esteem and hope mediate the relations between social support and post-traumatic stress disorder and growth in adolescents following the Ya’an earthquake</t>
  </si>
  <si>
    <t>Anxiety, Stress, &amp; Coping</t>
  </si>
  <si>
    <t>Zhu, Juncheng; Wang, Xinqiang; Liu, Zhenliang; Liu, Tiantian; Wei, Guoqing; Chen, Xiangyu;</t>
  </si>
  <si>
    <t>The relationship between self-concept and mental health among Chinese college students: The mediating effect of social adjusting</t>
  </si>
  <si>
    <t>Open Journal of Social Sciences</t>
  </si>
  <si>
    <t>cite chin et al 2012</t>
  </si>
  <si>
    <t>1=cited pods 03, 2= cite Lindell, 3 =cite williams 2010, 4 cited others 5 cited wrong chin paper/cited conf paper with mlmv)</t>
  </si>
  <si>
    <t>0=cited incorrectly, 1=cited correctly (general harman's is crap, as justification for doing cfa marker, umlc is crap). 2=used multiple techniques and not all used correctly.3=cite is too ambiguous to determine (zhang et al 2019) Add: richardson or chin to say other techniques are problematic. Do we need to distinguish between cited specifically in reference to the test we evaluated vs other correct citations of our work</t>
  </si>
  <si>
    <t>cmv concerns are minimal in our study (1=concerns are minimal, blank otherwise)</t>
  </si>
  <si>
    <t>0= did no test,1=used harman's, 2= used cfa marker, 3=used correlational marker, 4=used uml, 5= did not use any technique (such as just cited to say cmv is not an issue), 6=other or cannot be sure (such as didn't distinguish between corr marker and cfa marker)</t>
  </si>
  <si>
    <t>1 = cited fuller as justification for doing harmans, 2 =cited richardson technique other than cfa marker, 4 = cited chin as justification for ulmc 0 = did not do a technique. 5=something else (such as did a technique, but didn't cite one of the 3 papers)</t>
  </si>
  <si>
    <t>used harman's used our table (how is this different than column aa)(1 if used harman's used our table, blank otherwise)</t>
  </si>
  <si>
    <t>reference to cmv in general, debate in the field about cmv (1 if yes, blank if no)</t>
  </si>
  <si>
    <t>used procedural remedies (time lag, multisource) online and paper does not count as procedural (1 if yes, blank if no)</t>
  </si>
  <si>
    <t>rigorous survey design (1 if yes, blank if no)</t>
  </si>
  <si>
    <t>cite to say people often used harman's (1 if yes, blank otherwise)</t>
  </si>
  <si>
    <t>0=did not find CMV; 1=if used a technique (column m), did they find cmv/cmb; 2=used a correction; 3=no conclusion</t>
  </si>
  <si>
    <t>type of pub(1-journal, 2 published dissertation/thesis, 3 unpublished dissertation/thesis, 4=conference paper</t>
  </si>
  <si>
    <t>quote or cite out of context (1 if yes, blank otherwise)</t>
  </si>
  <si>
    <t>cite us (or thatcher) for mechanism/rule of test (as in kram 2017/50% cutoff), 0.2 cutoff (1 if yes, blank otherwise)</t>
  </si>
  <si>
    <t>1=Methods, 2=similar paper in list (compare to see if it's a conference paper that was published)</t>
  </si>
  <si>
    <t>Acknowledge it's BS, but use it anyway</t>
  </si>
  <si>
    <t>1,2,4</t>
  </si>
  <si>
    <t>1,6</t>
  </si>
  <si>
    <t>1,4,6</t>
  </si>
  <si>
    <t>1,4</t>
  </si>
  <si>
    <t>1,3</t>
  </si>
  <si>
    <t>ECIS</t>
  </si>
  <si>
    <t>1,2</t>
  </si>
  <si>
    <t>2,3</t>
  </si>
  <si>
    <t>1,2,3,4</t>
  </si>
  <si>
    <t>4,6</t>
  </si>
  <si>
    <t>3,4</t>
  </si>
  <si>
    <t>2,4</t>
  </si>
  <si>
    <t>2,3,4</t>
  </si>
  <si>
    <t>1,3,6</t>
  </si>
  <si>
    <t>1,3,4</t>
  </si>
  <si>
    <t>1,2.4</t>
  </si>
  <si>
    <t>1,2,6</t>
  </si>
  <si>
    <t>wang, s. and scheinbaum a.c.</t>
  </si>
  <si>
    <t>1,2,3</t>
  </si>
  <si>
    <t>information technology for development</t>
  </si>
  <si>
    <t>journal or information technology theory and application</t>
  </si>
  <si>
    <t>ISJ</t>
  </si>
  <si>
    <t>2,6</t>
  </si>
  <si>
    <t>2,3,6</t>
  </si>
  <si>
    <t>3,6</t>
  </si>
  <si>
    <t>1,2,4,6</t>
  </si>
  <si>
    <t>A</t>
  </si>
  <si>
    <t>C</t>
  </si>
  <si>
    <t>X</t>
  </si>
  <si>
    <t>australian dean's level</t>
  </si>
  <si>
    <t>B</t>
  </si>
  <si>
    <t>A*</t>
  </si>
  <si>
    <t>X? (maybe A)</t>
  </si>
  <si>
    <t>X? (maybe C)</t>
  </si>
  <si>
    <t>x</t>
  </si>
  <si>
    <t>IMPACT FACTOR</t>
  </si>
  <si>
    <t>knechel and mintchik</t>
  </si>
  <si>
    <t>chakraborty et al 2021</t>
  </si>
  <si>
    <t>colwell and joshi</t>
  </si>
  <si>
    <t>Molden</t>
  </si>
  <si>
    <t>pirkkalainen et al 2020</t>
  </si>
  <si>
    <t>do personal beliefs and values affect an individual's "fraud tolerance"? Evidence from the World Values Survey</t>
  </si>
  <si>
    <t>bridging hospital quality leadership to patient care quality</t>
  </si>
  <si>
    <t>Corporate Ecological Responsiveness: AntecedentEffects of Institutional Pressure and TopManagement Commitment and Their Impact onOrganizational Performance</t>
  </si>
  <si>
    <t>Adapting to change-On the Mechanisms of dynamic capabilities</t>
  </si>
  <si>
    <t>IT engagement as a blessing and a curse? Examining its antecedents and outcomes in organizations</t>
  </si>
  <si>
    <t>journal of business ethics</t>
  </si>
  <si>
    <t>international journal of production economics</t>
  </si>
  <si>
    <t>business strategy and the environment</t>
  </si>
  <si>
    <t>1, 4</t>
  </si>
  <si>
    <t>dissertation</t>
  </si>
  <si>
    <t>international journal of information management</t>
  </si>
  <si>
    <t>first 5</t>
  </si>
  <si>
    <t>ormond, warkentin and crossler</t>
  </si>
  <si>
    <t>agrawal and mittal</t>
  </si>
  <si>
    <t>chadwick and raver</t>
  </si>
  <si>
    <t>d'aunno, hearld and alexander</t>
  </si>
  <si>
    <t>jiang, du, zhou and cui</t>
  </si>
  <si>
    <t>lo presti, manuti, briscoe</t>
  </si>
  <si>
    <t>maloni, gligor, cheramie, boyd</t>
  </si>
  <si>
    <t>nerstad, wong and richardsen</t>
  </si>
  <si>
    <t>okello and munene</t>
  </si>
  <si>
    <t>park, kwak and lee</t>
  </si>
  <si>
    <t>integrating cognition with an affective lens to better understand information secuirty policy compliance</t>
  </si>
  <si>
    <t>constructive usage of whatsapp in education sector for strengthening relations</t>
  </si>
  <si>
    <t>psychological resilience and its downstream effects for business survival in nascent entrepreneurship</t>
  </si>
  <si>
    <t>sustaining multistakeholder alliances</t>
  </si>
  <si>
    <t>the impact of negative informal information before a change on performance: a within-person approach</t>
  </si>
  <si>
    <t>organizational citizenship behaviors in the era of changing employment patterns</t>
  </si>
  <si>
    <t>supervisor and mentoring effects on work-family conflict in logistics</t>
  </si>
  <si>
    <t>can engagement go awry and lead to burnout? the moderating role of the perceived motivational climate</t>
  </si>
  <si>
    <t>procedural and declarative cognitions: do they boost financial literacy among clients of microfinance banks in developing countries</t>
  </si>
  <si>
    <t>policy compliance and deterrence mechanism in the sharing economy: accomodation sharing in korea</t>
  </si>
  <si>
    <t>journal of the association for information systems</t>
  </si>
  <si>
    <t>international journal of educational management</t>
  </si>
  <si>
    <t>entrepreneurship theory and practice</t>
  </si>
  <si>
    <t>health care management review</t>
  </si>
  <si>
    <t>international journal of environmental research and public health</t>
  </si>
  <si>
    <t>career development international</t>
  </si>
  <si>
    <t>international journal of physical distribution &amp; logistics management</t>
  </si>
  <si>
    <t>international journal of ethics and systems</t>
  </si>
  <si>
    <t>internet research</t>
  </si>
  <si>
    <t>first 10</t>
  </si>
  <si>
    <t>Dissertations removed as duplicates</t>
  </si>
  <si>
    <t xml:space="preserve"> </t>
  </si>
  <si>
    <t>Incorrect</t>
  </si>
  <si>
    <t>Correct</t>
  </si>
  <si>
    <t xml:space="preserve">A </t>
  </si>
  <si>
    <t>Chin et al. (2012)</t>
  </si>
  <si>
    <t>Richardson et al. (2009)</t>
  </si>
  <si>
    <t xml:space="preserve">Number who cited </t>
  </si>
  <si>
    <t>Cited Incorrectly</t>
  </si>
  <si>
    <t>Used ULMC</t>
  </si>
  <si>
    <t>Cited to justify ULMC</t>
  </si>
  <si>
    <t>Out of context cite</t>
  </si>
  <si>
    <t>Cite for a cutoff</t>
  </si>
  <si>
    <t>Number who cited</t>
  </si>
  <si>
    <t>Used Corr Marker or ULMC</t>
  </si>
  <si>
    <t>Cited to Justify Test other than CFA Marker</t>
  </si>
  <si>
    <t>Total</t>
  </si>
  <si>
    <t>Fuller et al. (2016)</t>
  </si>
  <si>
    <t>Used Harman’s One Factor Test</t>
  </si>
  <si>
    <t>Cited to justify Harman’s</t>
  </si>
  <si>
    <t>Used a discouraged test</t>
  </si>
  <si>
    <t>Out of Context Cite</t>
  </si>
  <si>
    <t>Percentage cited incorrectly</t>
  </si>
  <si>
    <t>Chin</t>
  </si>
  <si>
    <t>Incorrect Citation</t>
  </si>
  <si>
    <t>Cited to Justify ULMC</t>
  </si>
  <si>
    <t>Out of Context</t>
  </si>
  <si>
    <t>Richardson</t>
  </si>
  <si>
    <t>Fuller et al</t>
  </si>
  <si>
    <t>Used Disc Test</t>
  </si>
  <si>
    <t>Cited to Justify Disc Test</t>
  </si>
  <si>
    <t>Use of Disc Test</t>
  </si>
  <si>
    <t>Citing for Disc Test</t>
  </si>
  <si>
    <t>Cite Out of Context</t>
  </si>
  <si>
    <t>Cited to use Disc Test</t>
  </si>
  <si>
    <t>TOTAL</t>
  </si>
  <si>
    <t>Fuller</t>
  </si>
  <si>
    <t>Incorrect Cite</t>
  </si>
  <si>
    <t>F-Test Two-Sample for Variances</t>
  </si>
  <si>
    <t>Variable 1</t>
  </si>
  <si>
    <t>Variable 2</t>
  </si>
  <si>
    <t>Mean</t>
  </si>
  <si>
    <t>Variance</t>
  </si>
  <si>
    <t>Observations</t>
  </si>
  <si>
    <t>df</t>
  </si>
  <si>
    <t>F</t>
  </si>
  <si>
    <t>P(F&lt;=f) one-tail</t>
  </si>
  <si>
    <t>F Critical one-tail</t>
  </si>
  <si>
    <t>Incorrect cite</t>
  </si>
  <si>
    <t>Impact factor</t>
  </si>
  <si>
    <t>correct</t>
  </si>
  <si>
    <t>Correct Cited</t>
  </si>
  <si>
    <t>IS</t>
  </si>
  <si>
    <t>All</t>
  </si>
  <si>
    <t>Incorrect Citations</t>
  </si>
  <si>
    <t>Don't Know</t>
  </si>
  <si>
    <t xml:space="preserve">   </t>
  </si>
  <si>
    <t>used ULMC</t>
  </si>
  <si>
    <t>used ulmc</t>
  </si>
  <si>
    <t>procedural</t>
  </si>
  <si>
    <t>ulmc</t>
  </si>
  <si>
    <t>Pods 2012 cited</t>
  </si>
  <si>
    <t>Accurate?</t>
  </si>
  <si>
    <t>no - Harman's</t>
  </si>
  <si>
    <t>yes - definitions</t>
  </si>
  <si>
    <t>yes - procedural</t>
  </si>
  <si>
    <t>Ulrich's Discipline</t>
  </si>
  <si>
    <t>business and economics-management</t>
  </si>
  <si>
    <t>public health and safety</t>
  </si>
  <si>
    <t>computers-data base management</t>
  </si>
  <si>
    <t>drug abuse and alcoholism</t>
  </si>
  <si>
    <t>political science</t>
  </si>
  <si>
    <t>agriculture</t>
  </si>
  <si>
    <t>occupational health and safety</t>
  </si>
  <si>
    <t>medical sciences</t>
  </si>
  <si>
    <t>psychology</t>
  </si>
  <si>
    <t>nutrition and dietetics</t>
  </si>
  <si>
    <t>business and economics</t>
  </si>
  <si>
    <t>medical sciences-psychiatric and neurology</t>
  </si>
  <si>
    <t>business and economics-personnel management</t>
  </si>
  <si>
    <t>sociology-computer applications</t>
  </si>
  <si>
    <t>education-teaching methods and curriculum</t>
  </si>
  <si>
    <t>environmental studies</t>
  </si>
  <si>
    <t>occupations and careers</t>
  </si>
  <si>
    <t>children and youth (about)</t>
  </si>
  <si>
    <t>linguistics</t>
  </si>
  <si>
    <t>sociology</t>
  </si>
  <si>
    <t>hotels and restaurants</t>
  </si>
  <si>
    <t>travel and tourism</t>
  </si>
  <si>
    <t>business and economics-economic situation and conditions</t>
  </si>
  <si>
    <t>business and economics-computer applications</t>
  </si>
  <si>
    <t>Ulrich's second</t>
  </si>
  <si>
    <t>public administration</t>
  </si>
  <si>
    <t>forests and forestry</t>
  </si>
  <si>
    <t>education-higher education</t>
  </si>
  <si>
    <t>communications</t>
  </si>
  <si>
    <t>computers-information science and information theory</t>
  </si>
  <si>
    <t>business and economics-marketing and purchasing</t>
  </si>
  <si>
    <t>business and economics-small business</t>
  </si>
  <si>
    <t>women's studies</t>
  </si>
  <si>
    <t>political science-civil rights</t>
  </si>
  <si>
    <t>sport and games</t>
  </si>
  <si>
    <t>education</t>
  </si>
  <si>
    <t>health facilities and administration</t>
  </si>
  <si>
    <t>biology</t>
  </si>
  <si>
    <t>social sciences: comprehensive works</t>
  </si>
  <si>
    <t>computers</t>
  </si>
  <si>
    <t>sciences: comprehensive works</t>
  </si>
  <si>
    <t>engineering-electrical engineering</t>
  </si>
  <si>
    <t>business and economics-economic systems and theories, economic history</t>
  </si>
  <si>
    <t>computers-computer systems</t>
  </si>
  <si>
    <t>library and information sciences-computer applications</t>
  </si>
  <si>
    <t>business and economics-international development and assistance</t>
  </si>
  <si>
    <t>engineering</t>
  </si>
  <si>
    <t>business and economics-international commerce</t>
  </si>
  <si>
    <t>education-adult education</t>
  </si>
  <si>
    <t>technology: comprehensive works</t>
  </si>
  <si>
    <t>advertising and public relations</t>
  </si>
  <si>
    <t>business and economics-domestic commerce</t>
  </si>
  <si>
    <t>business and economics-banking and finance</t>
  </si>
  <si>
    <t>computers-electronic data processing</t>
  </si>
  <si>
    <t>computers-computer programming</t>
  </si>
  <si>
    <t>philosophy</t>
  </si>
  <si>
    <t>library and information sciences</t>
  </si>
  <si>
    <t>education-international education programs</t>
  </si>
  <si>
    <t>business and economics-labor and industrial relations</t>
  </si>
  <si>
    <t>medical sciences-nurses and nursing</t>
  </si>
  <si>
    <t>transportation-trucks and trucking</t>
  </si>
  <si>
    <t>engineering-computer applications</t>
  </si>
  <si>
    <t>engineering-industrial engineering</t>
  </si>
  <si>
    <t>business and economics-production of goods and services</t>
  </si>
  <si>
    <t>computers-internet</t>
  </si>
  <si>
    <t>transportation-air transport</t>
  </si>
  <si>
    <t>medical sciences-psychiatry and neurology</t>
  </si>
  <si>
    <t>education-special education and rehabilitation</t>
  </si>
  <si>
    <t>medical sciences-computer applications</t>
  </si>
  <si>
    <t>communications-television and cable</t>
  </si>
  <si>
    <t>law</t>
  </si>
  <si>
    <t>engineering-civil engineering</t>
  </si>
  <si>
    <t>consumer education and protection</t>
  </si>
  <si>
    <t>leisure and recreation</t>
  </si>
  <si>
    <t>computers-computer security</t>
  </si>
  <si>
    <t>business and economics-accounting</t>
  </si>
  <si>
    <t>0 - used ulmc</t>
  </si>
  <si>
    <t>yes - procedural and definitions</t>
  </si>
  <si>
    <t>yes</t>
  </si>
  <si>
    <t>no - ulmc</t>
  </si>
  <si>
    <t xml:space="preserve">yes - procedural  </t>
  </si>
  <si>
    <t>Craighead et al</t>
  </si>
  <si>
    <t>Malhotra</t>
  </si>
  <si>
    <t>Min</t>
  </si>
  <si>
    <t>Schwarz</t>
  </si>
  <si>
    <t>Tehseen</t>
  </si>
  <si>
    <t>Rodriguez-Arduar</t>
  </si>
  <si>
    <t>1 - definition</t>
  </si>
  <si>
    <t>children and youth(about)</t>
  </si>
  <si>
    <t>computers-information science and information tehory</t>
  </si>
  <si>
    <t>public administration-municipal government</t>
  </si>
  <si>
    <t>military</t>
  </si>
  <si>
    <t>criminology and law enforcement</t>
  </si>
  <si>
    <t>sociology-abstracting, bibliographies, statistics</t>
  </si>
  <si>
    <t>statistics</t>
  </si>
  <si>
    <t>humanities: comprehensive works</t>
  </si>
  <si>
    <t>technology:comprehensive works</t>
  </si>
  <si>
    <t>gerontology and geriatrics</t>
  </si>
  <si>
    <t>transportation</t>
  </si>
  <si>
    <t>social services and welfare</t>
  </si>
  <si>
    <t>computers-computer engineering</t>
  </si>
  <si>
    <t>business and ecnomics-marketing and purchasing</t>
  </si>
  <si>
    <t>no - corr marker</t>
  </si>
  <si>
    <t>no - ulmc and harmans</t>
  </si>
  <si>
    <t>1 - procedural</t>
  </si>
  <si>
    <t>0 - ulmc</t>
  </si>
  <si>
    <t>no - harmans</t>
  </si>
  <si>
    <t>1 - said CFA Marker is good</t>
  </si>
  <si>
    <t>in-depth incorrect citation</t>
  </si>
  <si>
    <t>According to RSS, a valid theoretical model can partially exclude common method variance. P. 16-17 - could be Harman's with SEM???</t>
  </si>
  <si>
    <t>Incorrect explanation</t>
  </si>
  <si>
    <t>Marker (1=ideal, 2=nonideal theoretically related, 3=nonideal nonperceptual, 4=presumed cause)</t>
  </si>
  <si>
    <t>Harman's CFA</t>
  </si>
  <si>
    <t>post hoc methods don't work</t>
  </si>
  <si>
    <t>???</t>
  </si>
  <si>
    <t>explains Harman's</t>
  </si>
  <si>
    <t>no post hoc tests work</t>
  </si>
  <si>
    <t>self-reports reduce CMV</t>
  </si>
  <si>
    <t>IMCs guard against CMV</t>
  </si>
  <si>
    <t>multisource data</t>
  </si>
  <si>
    <t>not a reliable post hoc test</t>
  </si>
  <si>
    <t>single respondent surveys don't have CMV</t>
  </si>
  <si>
    <t>post hoc can't counteract a poor design</t>
  </si>
  <si>
    <t>can use a nonideal marker</t>
  </si>
  <si>
    <t>can use nonideal marker</t>
  </si>
  <si>
    <t>This is an editorial that is wrong (says Richardson shows Harman's doesn't work) - huge problem</t>
  </si>
  <si>
    <t>1,7</t>
  </si>
  <si>
    <t>described where cmv came from</t>
  </si>
  <si>
    <t>cmv reduces power</t>
  </si>
  <si>
    <t>cmv is a problem in long and multi data</t>
  </si>
  <si>
    <t>further developed the ulmc</t>
  </si>
  <si>
    <t>observational data reduces cmv</t>
  </si>
  <si>
    <t>definition of product champion</t>
  </si>
  <si>
    <t>do not recommend any test</t>
  </si>
  <si>
    <t>item ambiguity is the biggest problem</t>
  </si>
  <si>
    <t>also cited for VIF</t>
  </si>
  <si>
    <t>control for NA/PA</t>
  </si>
  <si>
    <t>item ambiguity is a common problem</t>
  </si>
  <si>
    <t>said there is a criticism of Harman's</t>
  </si>
  <si>
    <t>post hoc corrections don't work</t>
  </si>
  <si>
    <t>executives as respondents reduces cmv</t>
  </si>
  <si>
    <t>SD as marker</t>
  </si>
  <si>
    <t>investigated demographics as moderators</t>
  </si>
  <si>
    <t>anchoring effects</t>
  </si>
  <si>
    <t>??? - too vague</t>
  </si>
  <si>
    <t>post hoc methods should not be used</t>
  </si>
  <si>
    <t>should use multisource data instead of post hoc</t>
  </si>
  <si>
    <t>CMB is most important survey problem</t>
  </si>
  <si>
    <t>CFA Marker test is not enough</t>
  </si>
  <si>
    <t>experimental data with multiple Ivs doesn't suffer from CMV</t>
  </si>
  <si>
    <t>1,5</t>
  </si>
  <si>
    <t>interactions unlikely to produce CMV</t>
  </si>
  <si>
    <t>religiosity</t>
  </si>
  <si>
    <t>political values</t>
  </si>
  <si>
    <t>optimism of safety</t>
  </si>
  <si>
    <t>Neg Affectivity</t>
  </si>
  <si>
    <t>solitary work preference</t>
  </si>
  <si>
    <t>ATCB</t>
  </si>
  <si>
    <t>need for cognition</t>
  </si>
  <si>
    <t>beneficiary contact</t>
  </si>
  <si>
    <t>work intereference with family and social capital</t>
  </si>
  <si>
    <t>shipment performance</t>
  </si>
  <si>
    <t>international orientation</t>
  </si>
  <si>
    <t>market knowledge</t>
  </si>
  <si>
    <t>demographics</t>
  </si>
  <si>
    <t>change as source of trouble</t>
  </si>
  <si>
    <t>community involvement</t>
  </si>
  <si>
    <t>public speaking anxiety</t>
  </si>
  <si>
    <t>?</t>
  </si>
  <si>
    <t>familiarity with firm's….</t>
  </si>
  <si>
    <t>psych detachment</t>
  </si>
  <si>
    <t>personal distress</t>
  </si>
  <si>
    <t>psych risk</t>
  </si>
  <si>
    <t>subjective norm</t>
  </si>
  <si>
    <t>use of web for seeking financial info</t>
  </si>
  <si>
    <t>religion in politics</t>
  </si>
  <si>
    <t>guilt proneness</t>
  </si>
  <si>
    <t>conflict avoidance</t>
  </si>
  <si>
    <t>technological possibilties</t>
  </si>
  <si>
    <t>competence</t>
  </si>
  <si>
    <t>generalized self efficacy</t>
  </si>
  <si>
    <t>symbolic patriotism</t>
  </si>
  <si>
    <t>SOCO</t>
  </si>
  <si>
    <t>attitudes toward affinity group</t>
  </si>
  <si>
    <t>SD</t>
  </si>
  <si>
    <t>value consc; need for social approval</t>
  </si>
  <si>
    <t>traditionalism</t>
  </si>
  <si>
    <t>OCB</t>
  </si>
  <si>
    <t>work experience</t>
  </si>
  <si>
    <t>satisfaction with contractors</t>
  </si>
  <si>
    <t>tenure with leader</t>
  </si>
  <si>
    <t>psych contract breach</t>
  </si>
  <si>
    <t>CSR beliefs</t>
  </si>
  <si>
    <t>impression mgmt</t>
  </si>
  <si>
    <t>perceived realism of a website</t>
  </si>
  <si>
    <t>recruiting difficulties</t>
  </si>
  <si>
    <t>control in the org</t>
  </si>
  <si>
    <t>long-term orientation</t>
  </si>
  <si>
    <t>DJ</t>
  </si>
  <si>
    <t>Same discipline?</t>
  </si>
  <si>
    <t>Chin incorrect citations over time</t>
  </si>
  <si>
    <t>Fuller without year 1</t>
  </si>
  <si>
    <t>Fuller with year 1</t>
  </si>
  <si>
    <t>total citations</t>
  </si>
  <si>
    <t>https://www.graphpad.com/quickcalcs/linear1/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</si>
</sst>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font>
      <sz val="10"/>
      <color rgb="FF000000"/>
      <name val="Arial"/>
    </font>
    <font>
      <sz val="11"/>
      <color theme="1"/>
      <name val="Arial"/>
      <family val="2"/>
      <scheme val="minor"/>
    </font>
    <font>
      <sz val="11"/>
      <color rgb="FF000000"/>
      <name val="Calibri"/>
      <family val="2"/>
    </font>
    <font>
      <sz val="10"/>
      <color theme="1"/>
      <name val="Arial"/>
      <family val="2"/>
    </font>
    <font>
      <sz val="12"/>
      <color rgb="FF000000"/>
      <name val="Calibri"/>
      <family val="2"/>
    </font>
    <font>
      <sz val="10"/>
      <name val="Arial"/>
      <family val="2"/>
    </font>
    <font>
      <sz val="10"/>
      <color rgb="FF000000"/>
      <name val="Arial"/>
      <family val="2"/>
    </font>
    <font>
      <sz val="10"/>
      <color rgb="FF0000FF"/>
      <name val="Arial"/>
      <family val="2"/>
    </font>
    <font>
      <sz val="12"/>
      <name val="Calibri"/>
      <family val="2"/>
    </font>
    <font>
      <sz val="10"/>
      <color rgb="FFFF0000"/>
      <name val="Arial"/>
      <family val="2"/>
    </font>
    <font>
      <sz val="10"/>
      <color theme="3"/>
      <name val="Arial"/>
      <family val="2"/>
    </font>
    <font>
      <sz val="10"/>
      <color rgb="FF505050"/>
      <name val="Arial"/>
      <family val="2"/>
    </font>
    <font>
      <sz val="10"/>
      <color rgb="FF000000"/>
      <name val="&quot;Open Sans&quot;"/>
    </font>
    <font>
      <sz val="8"/>
      <name val="Arial"/>
      <family val="2"/>
    </font>
    <font>
      <sz val="12"/>
      <color theme="1"/>
      <name val="Calibri"/>
      <family val="2"/>
    </font>
    <font>
      <sz val="12"/>
      <color rgb="FFC00000"/>
      <name val="Calibri"/>
      <family val="2"/>
    </font>
    <font>
      <b/>
      <sz val="10"/>
      <color rgb="FF000000"/>
      <name val="Arial"/>
      <family val="2"/>
    </font>
    <font>
      <sz val="10"/>
      <color rgb="FF000000"/>
      <name val="Calibri"/>
      <family val="2"/>
    </font>
    <font>
      <sz val="9"/>
      <color rgb="FF000000"/>
      <name val="Calibri"/>
      <family val="2"/>
    </font>
    <font>
      <sz val="10"/>
      <color rgb="FF000000"/>
      <name val="Arial"/>
      <family val="2"/>
    </font>
    <font>
      <b/>
      <sz val="11"/>
      <color rgb="FF000000"/>
      <name val="Calibri"/>
      <family val="2"/>
    </font>
    <font>
      <i/>
      <sz val="10"/>
      <color rgb="FF000000"/>
      <name val="Arial"/>
      <family val="2"/>
    </font>
    <font>
      <u/>
      <sz val="10"/>
      <color theme="10"/>
      <name val="Arial"/>
      <family val="2"/>
    </font>
    <font>
      <sz val="10"/>
      <color theme="1"/>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4" tint="0.39997558519241921"/>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right/>
      <top style="medium">
        <color indexed="64"/>
      </top>
      <bottom style="thin">
        <color indexed="64"/>
      </bottom>
      <diagonal/>
    </border>
    <border>
      <left/>
      <right style="medium">
        <color rgb="FFCCCCCC"/>
      </right>
      <top/>
      <bottom/>
      <diagonal/>
    </border>
  </borders>
  <cellStyleXfs count="5">
    <xf numFmtId="0" fontId="0" fillId="0" borderId="0"/>
    <xf numFmtId="9" fontId="19" fillId="0" borderId="0" applyFont="0" applyFill="0" applyBorder="0" applyAlignment="0" applyProtection="0"/>
    <xf numFmtId="0" fontId="1" fillId="0" borderId="0"/>
    <xf numFmtId="0" fontId="6" fillId="0" borderId="0"/>
    <xf numFmtId="0" fontId="22" fillId="0" borderId="0" applyNumberFormat="0" applyFill="0" applyBorder="0" applyAlignment="0" applyProtection="0"/>
  </cellStyleXfs>
  <cellXfs count="80">
    <xf numFmtId="0" fontId="0" fillId="0" borderId="0" xfId="0"/>
    <xf numFmtId="0" fontId="2" fillId="0" borderId="0" xfId="0" applyFont="1"/>
    <xf numFmtId="0" fontId="3" fillId="0" borderId="0" xfId="0" applyFont="1" applyAlignment="1">
      <alignment wrapText="1"/>
    </xf>
    <xf numFmtId="0" fontId="4" fillId="0" borderId="0" xfId="0" applyFont="1"/>
    <xf numFmtId="0" fontId="4" fillId="0" borderId="0" xfId="0" applyFont="1" applyAlignment="1">
      <alignment horizontal="right"/>
    </xf>
    <xf numFmtId="0" fontId="3" fillId="0" borderId="0" xfId="0" applyFont="1"/>
    <xf numFmtId="0" fontId="5" fillId="0" borderId="0" xfId="0" applyFont="1"/>
    <xf numFmtId="0" fontId="7" fillId="0" borderId="0" xfId="0" applyFont="1" applyAlignment="1">
      <alignment wrapText="1"/>
    </xf>
    <xf numFmtId="0" fontId="6" fillId="0" borderId="0" xfId="0" applyFont="1" applyAlignment="1">
      <alignment wrapText="1"/>
    </xf>
    <xf numFmtId="0" fontId="0" fillId="0" borderId="0" xfId="0" applyAlignment="1">
      <alignment wrapText="1"/>
    </xf>
    <xf numFmtId="0" fontId="8" fillId="0" borderId="0" xfId="0" applyFont="1"/>
    <xf numFmtId="0" fontId="8" fillId="0" borderId="0" xfId="0" applyFont="1" applyAlignment="1">
      <alignment horizontal="right"/>
    </xf>
    <xf numFmtId="0" fontId="6" fillId="0" borderId="0" xfId="0" applyFont="1"/>
    <xf numFmtId="0" fontId="6" fillId="0" borderId="1" xfId="0" applyFont="1" applyBorder="1" applyAlignment="1">
      <alignment wrapText="1"/>
    </xf>
    <xf numFmtId="0" fontId="6" fillId="0" borderId="1" xfId="0" applyFont="1" applyBorder="1" applyAlignment="1">
      <alignment horizontal="right" wrapText="1"/>
    </xf>
    <xf numFmtId="0" fontId="9" fillId="0" borderId="0" xfId="0" applyFont="1"/>
    <xf numFmtId="0" fontId="10" fillId="0" borderId="0" xfId="0" applyFont="1"/>
    <xf numFmtId="0" fontId="6" fillId="0" borderId="2" xfId="0" applyFont="1" applyBorder="1" applyAlignment="1">
      <alignment horizontal="right" wrapText="1"/>
    </xf>
    <xf numFmtId="0" fontId="6" fillId="0" borderId="0" xfId="0" applyFont="1" applyAlignment="1">
      <alignment horizontal="right" wrapText="1"/>
    </xf>
    <xf numFmtId="0" fontId="6" fillId="0" borderId="2" xfId="0" applyFont="1" applyBorder="1" applyAlignment="1">
      <alignment wrapText="1"/>
    </xf>
    <xf numFmtId="0" fontId="6" fillId="0" borderId="1" xfId="0" applyFont="1" applyBorder="1" applyAlignment="1">
      <alignment vertical="center"/>
    </xf>
    <xf numFmtId="0" fontId="0" fillId="0" borderId="1" xfId="0" applyBorder="1"/>
    <xf numFmtId="0" fontId="12" fillId="2" borderId="0" xfId="0" applyFont="1" applyFill="1" applyAlignment="1">
      <alignment horizontal="left"/>
    </xf>
    <xf numFmtId="0" fontId="6" fillId="0" borderId="1" xfId="0" applyFont="1" applyBorder="1"/>
    <xf numFmtId="0" fontId="4" fillId="0" borderId="1" xfId="0" applyFont="1" applyBorder="1"/>
    <xf numFmtId="0" fontId="4" fillId="0" borderId="1" xfId="0" applyFont="1" applyBorder="1" applyAlignment="1">
      <alignment horizontal="right"/>
    </xf>
    <xf numFmtId="0" fontId="6" fillId="0" borderId="0" xfId="0" applyFont="1" applyAlignment="1">
      <alignment horizontal="right"/>
    </xf>
    <xf numFmtId="0" fontId="3" fillId="0" borderId="1" xfId="0" applyFont="1" applyBorder="1"/>
    <xf numFmtId="0" fontId="3" fillId="0" borderId="2" xfId="0" applyFont="1" applyBorder="1"/>
    <xf numFmtId="0" fontId="5" fillId="0" borderId="2" xfId="0" applyFont="1" applyBorder="1"/>
    <xf numFmtId="0" fontId="14" fillId="0" borderId="0" xfId="0" applyFont="1"/>
    <xf numFmtId="0" fontId="14" fillId="0" borderId="0" xfId="0" applyFont="1" applyAlignment="1">
      <alignment horizontal="right"/>
    </xf>
    <xf numFmtId="0" fontId="11" fillId="0" borderId="0" xfId="0" applyFont="1"/>
    <xf numFmtId="0" fontId="4" fillId="3" borderId="0" xfId="0" applyFont="1" applyFill="1"/>
    <xf numFmtId="0" fontId="4" fillId="3" borderId="0" xfId="0" applyFont="1" applyFill="1" applyAlignment="1">
      <alignment horizontal="right"/>
    </xf>
    <xf numFmtId="0" fontId="3" fillId="3" borderId="0" xfId="0" applyFont="1" applyFill="1"/>
    <xf numFmtId="0" fontId="0" fillId="3" borderId="0" xfId="0" applyFill="1"/>
    <xf numFmtId="0" fontId="6" fillId="3" borderId="1" xfId="0" applyFont="1" applyFill="1" applyBorder="1" applyAlignment="1">
      <alignment horizontal="right" wrapText="1"/>
    </xf>
    <xf numFmtId="0" fontId="6" fillId="3" borderId="1" xfId="0" applyFont="1" applyFill="1" applyBorder="1" applyAlignment="1">
      <alignment wrapText="1"/>
    </xf>
    <xf numFmtId="0" fontId="6" fillId="3" borderId="0" xfId="0" applyFont="1" applyFill="1" applyAlignment="1">
      <alignment wrapText="1"/>
    </xf>
    <xf numFmtId="0" fontId="16" fillId="0" borderId="0" xfId="0" applyFont="1"/>
    <xf numFmtId="0" fontId="17" fillId="0" borderId="3" xfId="0" applyFont="1" applyBorder="1" applyAlignment="1">
      <alignment vertical="center" wrapText="1"/>
    </xf>
    <xf numFmtId="0" fontId="17" fillId="0" borderId="4" xfId="0" applyFont="1" applyBorder="1" applyAlignment="1">
      <alignment vertical="center" wrapText="1"/>
    </xf>
    <xf numFmtId="0" fontId="15" fillId="4" borderId="0" xfId="0" applyFont="1" applyFill="1"/>
    <xf numFmtId="0" fontId="4" fillId="4" borderId="0" xfId="0" applyFont="1" applyFill="1"/>
    <xf numFmtId="0" fontId="4" fillId="4" borderId="0" xfId="0" applyFont="1" applyFill="1" applyAlignment="1">
      <alignment horizontal="right"/>
    </xf>
    <xf numFmtId="0" fontId="3" fillId="4" borderId="0" xfId="0" applyFont="1" applyFill="1"/>
    <xf numFmtId="0" fontId="0" fillId="4" borderId="0" xfId="0" applyFill="1"/>
    <xf numFmtId="0" fontId="6" fillId="4" borderId="1" xfId="0" applyFont="1" applyFill="1" applyBorder="1" applyAlignment="1">
      <alignment horizontal="right" wrapText="1"/>
    </xf>
    <xf numFmtId="0" fontId="6" fillId="4" borderId="1" xfId="0" applyFont="1" applyFill="1" applyBorder="1" applyAlignment="1">
      <alignment wrapText="1"/>
    </xf>
    <xf numFmtId="0" fontId="3" fillId="0" borderId="1" xfId="0" applyFont="1" applyBorder="1" applyAlignment="1">
      <alignment horizontal="right" wrapText="1"/>
    </xf>
    <xf numFmtId="0" fontId="3" fillId="0" borderId="1" xfId="0" applyFont="1" applyBorder="1" applyAlignment="1">
      <alignment wrapText="1"/>
    </xf>
    <xf numFmtId="0" fontId="18" fillId="0" borderId="3" xfId="0" applyFont="1" applyBorder="1" applyAlignment="1">
      <alignment vertical="center" wrapText="1"/>
    </xf>
    <xf numFmtId="0" fontId="18" fillId="0" borderId="4"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horizontal="center" vertical="center" wrapText="1"/>
    </xf>
    <xf numFmtId="0" fontId="2" fillId="0" borderId="4" xfId="0" applyFont="1" applyBorder="1" applyAlignment="1">
      <alignment vertical="center" wrapText="1"/>
    </xf>
    <xf numFmtId="0" fontId="20" fillId="0" borderId="4" xfId="0" applyFont="1" applyBorder="1" applyAlignment="1">
      <alignment vertical="center" wrapText="1"/>
    </xf>
    <xf numFmtId="0" fontId="20" fillId="0" borderId="7" xfId="0" applyFont="1" applyBorder="1" applyAlignment="1">
      <alignment vertical="center" wrapText="1"/>
    </xf>
    <xf numFmtId="9" fontId="0" fillId="0" borderId="0" xfId="1" applyFont="1" applyAlignment="1"/>
    <xf numFmtId="164" fontId="0" fillId="0" borderId="0" xfId="1" applyNumberFormat="1" applyFont="1" applyAlignment="1"/>
    <xf numFmtId="0" fontId="2" fillId="0" borderId="6" xfId="0" applyFont="1" applyBorder="1" applyAlignment="1">
      <alignment horizontal="center" vertical="center" wrapText="1"/>
    </xf>
    <xf numFmtId="0" fontId="2" fillId="0" borderId="9" xfId="0" applyFont="1" applyBorder="1" applyAlignment="1">
      <alignment vertical="center" wrapText="1"/>
    </xf>
    <xf numFmtId="0" fontId="0" fillId="0" borderId="10" xfId="0" applyBorder="1"/>
    <xf numFmtId="0" fontId="21" fillId="0" borderId="11" xfId="0" applyFont="1" applyBorder="1" applyAlignment="1">
      <alignment horizontal="center"/>
    </xf>
    <xf numFmtId="0" fontId="16" fillId="0" borderId="1" xfId="0" applyFont="1" applyBorder="1" applyAlignment="1">
      <alignment wrapText="1"/>
    </xf>
    <xf numFmtId="164" fontId="0" fillId="0" borderId="0" xfId="1" applyNumberFormat="1" applyFont="1" applyAlignment="1">
      <alignment horizontal="left"/>
    </xf>
    <xf numFmtId="0" fontId="1" fillId="0" borderId="0" xfId="2"/>
    <xf numFmtId="0" fontId="1" fillId="0" borderId="1" xfId="2" applyBorder="1"/>
    <xf numFmtId="0" fontId="1" fillId="0" borderId="2" xfId="2" applyBorder="1"/>
    <xf numFmtId="0" fontId="0" fillId="0" borderId="2" xfId="0" applyBorder="1"/>
    <xf numFmtId="0" fontId="23" fillId="0" borderId="0" xfId="2" applyFont="1"/>
    <xf numFmtId="0" fontId="23" fillId="0" borderId="1" xfId="2" applyFont="1" applyBorder="1"/>
    <xf numFmtId="0" fontId="1" fillId="0" borderId="12" xfId="2" applyBorder="1"/>
    <xf numFmtId="0" fontId="2" fillId="0" borderId="9" xfId="0" applyFont="1" applyBorder="1" applyAlignment="1">
      <alignment vertical="center" wrapText="1"/>
    </xf>
    <xf numFmtId="0" fontId="2" fillId="0" borderId="4" xfId="0" applyFont="1" applyBorder="1" applyAlignment="1">
      <alignmen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cellXfs>
  <cellStyles count="5">
    <cellStyle name="Hyperlink 2" xfId="4"/>
    <cellStyle name="Normal" xfId="0" builtinId="0"/>
    <cellStyle name="Normal 2" xfId="3"/>
    <cellStyle name="Normal 3"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Richardson et al. Correct and Incorrect Citations by Journal Quality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'Journal quality'!$H$3</c:f>
              <c:strCache>
                <c:ptCount val="1"/>
                <c:pt idx="0">
                  <c:v>Incorrect</c:v>
                </c:pt>
              </c:strCache>
            </c:strRef>
          </c:tx>
          <c:spPr>
            <a:solidFill>
              <a:schemeClr val="accent1"/>
            </a:solidFill>
            <a:ln>
              <a:noFill/>
            </a:ln>
            <a:effectLst/>
          </c:spPr>
          <c:invertIfNegative val="0"/>
          <c:cat>
            <c:strRef>
              <c:f>'Journal quality'!$G$4:$G$7</c:f>
              <c:strCache>
                <c:ptCount val="4"/>
                <c:pt idx="0">
                  <c:v>A*</c:v>
                </c:pt>
                <c:pt idx="1">
                  <c:v>A </c:v>
                </c:pt>
                <c:pt idx="2">
                  <c:v>B</c:v>
                </c:pt>
                <c:pt idx="3">
                  <c:v>C</c:v>
                </c:pt>
              </c:strCache>
            </c:strRef>
          </c:cat>
          <c:val>
            <c:numRef>
              <c:f>'Journal quality'!$H$4:$H$7</c:f>
              <c:numCache>
                <c:formatCode>General</c:formatCode>
                <c:ptCount val="4"/>
                <c:pt idx="0">
                  <c:v>45</c:v>
                </c:pt>
                <c:pt idx="1">
                  <c:v>66</c:v>
                </c:pt>
                <c:pt idx="2">
                  <c:v>23</c:v>
                </c:pt>
                <c:pt idx="3">
                  <c:v>8</c:v>
                </c:pt>
              </c:numCache>
            </c:numRef>
          </c:val>
          <c:extLst>
            <c:ext xmlns:c16="http://schemas.microsoft.com/office/drawing/2014/chart" uri="{C3380CC4-5D6E-409C-BE32-E72D297353CC}">
              <c16:uniqueId val="{00000000-8FBF-43CA-8DEC-138F5F0457EA}"/>
            </c:ext>
          </c:extLst>
        </c:ser>
        <c:ser>
          <c:idx val="1"/>
          <c:order val="1"/>
          <c:tx>
            <c:strRef>
              <c:f>'Journal quality'!$I$3</c:f>
              <c:strCache>
                <c:ptCount val="1"/>
                <c:pt idx="0">
                  <c:v>Correct</c:v>
                </c:pt>
              </c:strCache>
            </c:strRef>
          </c:tx>
          <c:spPr>
            <a:solidFill>
              <a:schemeClr val="accent2"/>
            </a:solidFill>
            <a:ln>
              <a:noFill/>
            </a:ln>
            <a:effectLst/>
          </c:spPr>
          <c:invertIfNegative val="0"/>
          <c:cat>
            <c:strRef>
              <c:f>'Journal quality'!$G$4:$G$7</c:f>
              <c:strCache>
                <c:ptCount val="4"/>
                <c:pt idx="0">
                  <c:v>A*</c:v>
                </c:pt>
                <c:pt idx="1">
                  <c:v>A </c:v>
                </c:pt>
                <c:pt idx="2">
                  <c:v>B</c:v>
                </c:pt>
                <c:pt idx="3">
                  <c:v>C</c:v>
                </c:pt>
              </c:strCache>
            </c:strRef>
          </c:cat>
          <c:val>
            <c:numRef>
              <c:f>'Journal quality'!$I$4:$I$7</c:f>
              <c:numCache>
                <c:formatCode>General</c:formatCode>
                <c:ptCount val="4"/>
                <c:pt idx="0">
                  <c:v>63</c:v>
                </c:pt>
                <c:pt idx="1">
                  <c:v>108</c:v>
                </c:pt>
                <c:pt idx="2">
                  <c:v>32</c:v>
                </c:pt>
                <c:pt idx="3">
                  <c:v>21</c:v>
                </c:pt>
              </c:numCache>
            </c:numRef>
          </c:val>
          <c:extLst>
            <c:ext xmlns:c16="http://schemas.microsoft.com/office/drawing/2014/chart" uri="{C3380CC4-5D6E-409C-BE32-E72D297353CC}">
              <c16:uniqueId val="{00000001-8FBF-43CA-8DEC-138F5F0457EA}"/>
            </c:ext>
          </c:extLst>
        </c:ser>
        <c:dLbls>
          <c:showLegendKey val="0"/>
          <c:showVal val="0"/>
          <c:showCatName val="0"/>
          <c:showSerName val="0"/>
          <c:showPercent val="0"/>
          <c:showBubbleSize val="0"/>
        </c:dLbls>
        <c:gapWidth val="219"/>
        <c:overlap val="-27"/>
        <c:axId val="447665808"/>
        <c:axId val="447666200"/>
      </c:barChart>
      <c:catAx>
        <c:axId val="4476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6200"/>
        <c:crosses val="autoZero"/>
        <c:auto val="1"/>
        <c:lblAlgn val="ctr"/>
        <c:lblOffset val="100"/>
        <c:noMultiLvlLbl val="0"/>
      </c:catAx>
      <c:valAx>
        <c:axId val="44766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In</a:t>
            </a:r>
            <a:r>
              <a:rPr lang="en-US" baseline="0"/>
              <a:t>correct Citations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18-4BBB-8A53-AF0518ECBEE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18-4BBB-8A53-AF0518ECBEE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tables!$AK$8:$AK$9</c:f>
              <c:strCache>
                <c:ptCount val="2"/>
                <c:pt idx="0">
                  <c:v>Correct</c:v>
                </c:pt>
                <c:pt idx="1">
                  <c:v>Incorrect Cite</c:v>
                </c:pt>
              </c:strCache>
            </c:strRef>
          </c:cat>
          <c:val>
            <c:numRef>
              <c:f>tables!$AL$8:$AL$9</c:f>
              <c:numCache>
                <c:formatCode>General</c:formatCode>
                <c:ptCount val="2"/>
                <c:pt idx="0">
                  <c:v>845</c:v>
                </c:pt>
                <c:pt idx="1">
                  <c:v>603</c:v>
                </c:pt>
              </c:numCache>
            </c:numRef>
          </c:val>
          <c:extLst>
            <c:ext xmlns:c16="http://schemas.microsoft.com/office/drawing/2014/chart" uri="{C3380CC4-5D6E-409C-BE32-E72D297353CC}">
              <c16:uniqueId val="{00000004-3E18-4BBB-8A53-AF0518ECBEE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tables!$C$140</c:f>
              <c:strCache>
                <c:ptCount val="1"/>
                <c:pt idx="0">
                  <c:v>All</c:v>
                </c:pt>
              </c:strCache>
            </c:strRef>
          </c:tx>
          <c:spPr>
            <a:ln w="28575" cap="rnd">
              <a:solidFill>
                <a:schemeClr val="accent1"/>
              </a:solidFill>
              <a:round/>
            </a:ln>
            <a:effectLst/>
          </c:spPr>
          <c:marker>
            <c:symbol val="none"/>
          </c:marker>
          <c:cat>
            <c:strRef>
              <c:f>tables!$B$141:$B$154</c:f>
              <c:strCach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TOTAL</c:v>
                </c:pt>
              </c:strCache>
            </c:strRef>
          </c:cat>
          <c:val>
            <c:numRef>
              <c:f>tables!$C$141:$C$154</c:f>
              <c:numCache>
                <c:formatCode>0.0%</c:formatCode>
                <c:ptCount val="14"/>
                <c:pt idx="0">
                  <c:v>0</c:v>
                </c:pt>
                <c:pt idx="1">
                  <c:v>0.29411764705882354</c:v>
                </c:pt>
                <c:pt idx="2">
                  <c:v>0.40625</c:v>
                </c:pt>
                <c:pt idx="3">
                  <c:v>0.25714285714285712</c:v>
                </c:pt>
                <c:pt idx="4">
                  <c:v>0.25</c:v>
                </c:pt>
                <c:pt idx="5">
                  <c:v>0.28125</c:v>
                </c:pt>
                <c:pt idx="6">
                  <c:v>0.22727272727272727</c:v>
                </c:pt>
                <c:pt idx="7">
                  <c:v>0.36792452830188677</c:v>
                </c:pt>
                <c:pt idx="8">
                  <c:v>0.36799999999999999</c:v>
                </c:pt>
                <c:pt idx="9">
                  <c:v>0.48275862068965519</c:v>
                </c:pt>
                <c:pt idx="10">
                  <c:v>0.41295546558704455</c:v>
                </c:pt>
                <c:pt idx="11">
                  <c:v>0.47527472527472525</c:v>
                </c:pt>
                <c:pt idx="12">
                  <c:v>0.57857142857142863</c:v>
                </c:pt>
                <c:pt idx="13">
                  <c:v>0.4164364640883978</c:v>
                </c:pt>
              </c:numCache>
            </c:numRef>
          </c:val>
          <c:smooth val="0"/>
          <c:extLst>
            <c:ext xmlns:c16="http://schemas.microsoft.com/office/drawing/2014/chart" uri="{C3380CC4-5D6E-409C-BE32-E72D297353CC}">
              <c16:uniqueId val="{00000000-7D71-4CA6-9981-FE4A2CE3FC9E}"/>
            </c:ext>
          </c:extLst>
        </c:ser>
        <c:ser>
          <c:idx val="1"/>
          <c:order val="1"/>
          <c:tx>
            <c:strRef>
              <c:f>tables!$D$140</c:f>
              <c:strCache>
                <c:ptCount val="1"/>
                <c:pt idx="0">
                  <c:v>Chin</c:v>
                </c:pt>
              </c:strCache>
            </c:strRef>
          </c:tx>
          <c:spPr>
            <a:ln w="28575" cap="rnd">
              <a:solidFill>
                <a:schemeClr val="accent2"/>
              </a:solidFill>
              <a:round/>
            </a:ln>
            <a:effectLst/>
          </c:spPr>
          <c:marker>
            <c:symbol val="none"/>
          </c:marker>
          <c:cat>
            <c:strRef>
              <c:f>tables!$B$141:$B$154</c:f>
              <c:strCach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TOTAL</c:v>
                </c:pt>
              </c:strCache>
            </c:strRef>
          </c:cat>
          <c:val>
            <c:numRef>
              <c:f>tables!$D$141:$D$154</c:f>
              <c:numCache>
                <c:formatCode>General</c:formatCode>
                <c:ptCount val="14"/>
                <c:pt idx="4" formatCode="0.0%">
                  <c:v>0.16666666666666666</c:v>
                </c:pt>
                <c:pt idx="5" formatCode="0.0%">
                  <c:v>0.21428571428571427</c:v>
                </c:pt>
                <c:pt idx="6" formatCode="0.0%">
                  <c:v>3.8461538461538464E-2</c:v>
                </c:pt>
                <c:pt idx="7" formatCode="0.0%">
                  <c:v>0.14285714285714285</c:v>
                </c:pt>
                <c:pt idx="8" formatCode="0.0%">
                  <c:v>0.44117647058823528</c:v>
                </c:pt>
                <c:pt idx="9" formatCode="0.0%">
                  <c:v>0.4838709677419355</c:v>
                </c:pt>
                <c:pt idx="10" formatCode="0.0%">
                  <c:v>0.34210526315789475</c:v>
                </c:pt>
                <c:pt idx="11" formatCode="0.0%">
                  <c:v>0.45714285714285713</c:v>
                </c:pt>
                <c:pt idx="12" formatCode="0.0%">
                  <c:v>0.76923076923076927</c:v>
                </c:pt>
                <c:pt idx="13" formatCode="0.0%">
                  <c:v>0.3482142857142857</c:v>
                </c:pt>
              </c:numCache>
            </c:numRef>
          </c:val>
          <c:smooth val="0"/>
          <c:extLst>
            <c:ext xmlns:c16="http://schemas.microsoft.com/office/drawing/2014/chart" uri="{C3380CC4-5D6E-409C-BE32-E72D297353CC}">
              <c16:uniqueId val="{00000001-7D71-4CA6-9981-FE4A2CE3FC9E}"/>
            </c:ext>
          </c:extLst>
        </c:ser>
        <c:ser>
          <c:idx val="2"/>
          <c:order val="2"/>
          <c:tx>
            <c:strRef>
              <c:f>tables!$E$140</c:f>
              <c:strCache>
                <c:ptCount val="1"/>
                <c:pt idx="0">
                  <c:v>Fuller</c:v>
                </c:pt>
              </c:strCache>
            </c:strRef>
          </c:tx>
          <c:spPr>
            <a:ln w="28575" cap="rnd">
              <a:solidFill>
                <a:schemeClr val="accent3"/>
              </a:solidFill>
              <a:round/>
            </a:ln>
            <a:effectLst/>
          </c:spPr>
          <c:marker>
            <c:symbol val="none"/>
          </c:marker>
          <c:cat>
            <c:strRef>
              <c:f>tables!$B$141:$B$154</c:f>
              <c:strCach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TOTAL</c:v>
                </c:pt>
              </c:strCache>
            </c:strRef>
          </c:cat>
          <c:val>
            <c:numRef>
              <c:f>tables!$E$141:$E$154</c:f>
              <c:numCache>
                <c:formatCode>General</c:formatCode>
                <c:ptCount val="14"/>
                <c:pt idx="7" formatCode="0%">
                  <c:v>1</c:v>
                </c:pt>
                <c:pt idx="8" formatCode="0%">
                  <c:v>0.46875</c:v>
                </c:pt>
                <c:pt idx="9" formatCode="0%">
                  <c:v>0.49315068493150682</c:v>
                </c:pt>
                <c:pt idx="10" formatCode="0%">
                  <c:v>0.51181102362204722</c:v>
                </c:pt>
                <c:pt idx="11" formatCode="0%">
                  <c:v>0.64141414141414144</c:v>
                </c:pt>
                <c:pt idx="12" formatCode="0%">
                  <c:v>0.77108433734939763</c:v>
                </c:pt>
                <c:pt idx="13" formatCode="0%">
                  <c:v>0.60460652591170827</c:v>
                </c:pt>
              </c:numCache>
            </c:numRef>
          </c:val>
          <c:smooth val="0"/>
          <c:extLst>
            <c:ext xmlns:c16="http://schemas.microsoft.com/office/drawing/2014/chart" uri="{C3380CC4-5D6E-409C-BE32-E72D297353CC}">
              <c16:uniqueId val="{00000002-7D71-4CA6-9981-FE4A2CE3FC9E}"/>
            </c:ext>
          </c:extLst>
        </c:ser>
        <c:ser>
          <c:idx val="3"/>
          <c:order val="3"/>
          <c:tx>
            <c:strRef>
              <c:f>tables!$F$140</c:f>
              <c:strCache>
                <c:ptCount val="1"/>
                <c:pt idx="0">
                  <c:v>Richardson</c:v>
                </c:pt>
              </c:strCache>
            </c:strRef>
          </c:tx>
          <c:spPr>
            <a:ln w="28575" cap="rnd">
              <a:solidFill>
                <a:schemeClr val="accent4"/>
              </a:solidFill>
              <a:round/>
            </a:ln>
            <a:effectLst/>
          </c:spPr>
          <c:marker>
            <c:symbol val="none"/>
          </c:marker>
          <c:cat>
            <c:strRef>
              <c:f>tables!$B$141:$B$154</c:f>
              <c:strCach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TOTAL</c:v>
                </c:pt>
              </c:strCache>
            </c:strRef>
          </c:cat>
          <c:val>
            <c:numRef>
              <c:f>tables!$F$141:$F$154</c:f>
              <c:numCache>
                <c:formatCode>0%</c:formatCode>
                <c:ptCount val="14"/>
                <c:pt idx="0" formatCode="General">
                  <c:v>0</c:v>
                </c:pt>
                <c:pt idx="1">
                  <c:v>0.29411764705882354</c:v>
                </c:pt>
                <c:pt idx="2">
                  <c:v>0.40625</c:v>
                </c:pt>
                <c:pt idx="3">
                  <c:v>0.25714285714285712</c:v>
                </c:pt>
                <c:pt idx="4">
                  <c:v>0.27500000000000002</c:v>
                </c:pt>
                <c:pt idx="5">
                  <c:v>0.3</c:v>
                </c:pt>
                <c:pt idx="6">
                  <c:v>0.30645161290322581</c:v>
                </c:pt>
                <c:pt idx="7">
                  <c:v>0.40259740259740262</c:v>
                </c:pt>
                <c:pt idx="8">
                  <c:v>0.32203389830508472</c:v>
                </c:pt>
                <c:pt idx="9">
                  <c:v>0.51428571428571423</c:v>
                </c:pt>
                <c:pt idx="10">
                  <c:v>0.37804878048780488</c:v>
                </c:pt>
                <c:pt idx="11">
                  <c:v>0.36641221374045801</c:v>
                </c:pt>
                <c:pt idx="12">
                  <c:v>0.34090909090909088</c:v>
                </c:pt>
                <c:pt idx="13">
                  <c:v>0.35846372688477951</c:v>
                </c:pt>
              </c:numCache>
            </c:numRef>
          </c:val>
          <c:smooth val="0"/>
          <c:extLst>
            <c:ext xmlns:c16="http://schemas.microsoft.com/office/drawing/2014/chart" uri="{C3380CC4-5D6E-409C-BE32-E72D297353CC}">
              <c16:uniqueId val="{00000003-7D71-4CA6-9981-FE4A2CE3FC9E}"/>
            </c:ext>
          </c:extLst>
        </c:ser>
        <c:dLbls>
          <c:showLegendKey val="0"/>
          <c:showVal val="0"/>
          <c:showCatName val="0"/>
          <c:showSerName val="0"/>
          <c:showPercent val="0"/>
          <c:showBubbleSize val="0"/>
        </c:dLbls>
        <c:smooth val="0"/>
        <c:axId val="451731840"/>
        <c:axId val="451724784"/>
      </c:lineChart>
      <c:catAx>
        <c:axId val="45173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24784"/>
        <c:crosses val="autoZero"/>
        <c:auto val="1"/>
        <c:lblAlgn val="ctr"/>
        <c:lblOffset val="100"/>
        <c:noMultiLvlLbl val="0"/>
      </c:catAx>
      <c:valAx>
        <c:axId val="4517247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3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Journal</a:t>
            </a:r>
            <a:r>
              <a:rPr lang="en-US" baseline="0"/>
              <a:t> Quality for Correct and Incorrect Citations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'Journal quality'!$T$3</c:f>
              <c:strCache>
                <c:ptCount val="1"/>
                <c:pt idx="0">
                  <c:v>Correct</c:v>
                </c:pt>
              </c:strCache>
            </c:strRef>
          </c:tx>
          <c:spPr>
            <a:solidFill>
              <a:schemeClr val="accent1"/>
            </a:solidFill>
            <a:ln>
              <a:noFill/>
            </a:ln>
            <a:effectLst/>
          </c:spPr>
          <c:invertIfNegative val="0"/>
          <c:cat>
            <c:strRef>
              <c:f>'Journal quality'!$S$4:$S$7</c:f>
              <c:strCache>
                <c:ptCount val="4"/>
                <c:pt idx="0">
                  <c:v>A*</c:v>
                </c:pt>
                <c:pt idx="1">
                  <c:v>A</c:v>
                </c:pt>
                <c:pt idx="2">
                  <c:v>B</c:v>
                </c:pt>
                <c:pt idx="3">
                  <c:v>C</c:v>
                </c:pt>
              </c:strCache>
            </c:strRef>
          </c:cat>
          <c:val>
            <c:numRef>
              <c:f>'Journal quality'!$T$4:$T$7</c:f>
              <c:numCache>
                <c:formatCode>General</c:formatCode>
                <c:ptCount val="4"/>
                <c:pt idx="0">
                  <c:v>89</c:v>
                </c:pt>
                <c:pt idx="1">
                  <c:v>120</c:v>
                </c:pt>
                <c:pt idx="2">
                  <c:v>38</c:v>
                </c:pt>
                <c:pt idx="3">
                  <c:v>17</c:v>
                </c:pt>
              </c:numCache>
            </c:numRef>
          </c:val>
          <c:extLst>
            <c:ext xmlns:c16="http://schemas.microsoft.com/office/drawing/2014/chart" uri="{C3380CC4-5D6E-409C-BE32-E72D297353CC}">
              <c16:uniqueId val="{00000000-1BD2-49AD-9428-A15A87D4C5C3}"/>
            </c:ext>
          </c:extLst>
        </c:ser>
        <c:ser>
          <c:idx val="1"/>
          <c:order val="1"/>
          <c:tx>
            <c:strRef>
              <c:f>'Journal quality'!$U$3</c:f>
              <c:strCache>
                <c:ptCount val="1"/>
                <c:pt idx="0">
                  <c:v>Incorrect</c:v>
                </c:pt>
              </c:strCache>
            </c:strRef>
          </c:tx>
          <c:spPr>
            <a:solidFill>
              <a:schemeClr val="accent2"/>
            </a:solidFill>
            <a:ln>
              <a:noFill/>
            </a:ln>
            <a:effectLst/>
          </c:spPr>
          <c:invertIfNegative val="0"/>
          <c:cat>
            <c:strRef>
              <c:f>'Journal quality'!$S$4:$S$7</c:f>
              <c:strCache>
                <c:ptCount val="4"/>
                <c:pt idx="0">
                  <c:v>A*</c:v>
                </c:pt>
                <c:pt idx="1">
                  <c:v>A</c:v>
                </c:pt>
                <c:pt idx="2">
                  <c:v>B</c:v>
                </c:pt>
                <c:pt idx="3">
                  <c:v>C</c:v>
                </c:pt>
              </c:strCache>
            </c:strRef>
          </c:cat>
          <c:val>
            <c:numRef>
              <c:f>'Journal quality'!$U$4:$U$7</c:f>
              <c:numCache>
                <c:formatCode>General</c:formatCode>
                <c:ptCount val="4"/>
                <c:pt idx="0">
                  <c:v>74</c:v>
                </c:pt>
                <c:pt idx="1">
                  <c:v>148</c:v>
                </c:pt>
                <c:pt idx="2">
                  <c:v>44</c:v>
                </c:pt>
                <c:pt idx="3">
                  <c:v>29</c:v>
                </c:pt>
              </c:numCache>
            </c:numRef>
          </c:val>
          <c:extLst>
            <c:ext xmlns:c16="http://schemas.microsoft.com/office/drawing/2014/chart" uri="{C3380CC4-5D6E-409C-BE32-E72D297353CC}">
              <c16:uniqueId val="{00000001-1BD2-49AD-9428-A15A87D4C5C3}"/>
            </c:ext>
          </c:extLst>
        </c:ser>
        <c:dLbls>
          <c:showLegendKey val="0"/>
          <c:showVal val="0"/>
          <c:showCatName val="0"/>
          <c:showSerName val="0"/>
          <c:showPercent val="0"/>
          <c:showBubbleSize val="0"/>
        </c:dLbls>
        <c:gapWidth val="219"/>
        <c:overlap val="-27"/>
        <c:axId val="447663064"/>
        <c:axId val="447668944"/>
      </c:barChart>
      <c:catAx>
        <c:axId val="4476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8944"/>
        <c:crosses val="autoZero"/>
        <c:auto val="1"/>
        <c:lblAlgn val="ctr"/>
        <c:lblOffset val="100"/>
        <c:noMultiLvlLbl val="0"/>
      </c:catAx>
      <c:valAx>
        <c:axId val="44766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3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 Miscitations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tables!$B$114</c:f>
              <c:strCache>
                <c:ptCount val="1"/>
                <c:pt idx="0">
                  <c:v>Incorrect Citation</c:v>
                </c:pt>
              </c:strCache>
            </c:strRef>
          </c:tx>
          <c:spPr>
            <a:ln w="28575" cap="rnd">
              <a:solidFill>
                <a:schemeClr val="accent1"/>
              </a:solidFill>
              <a:round/>
            </a:ln>
            <a:effectLst/>
          </c:spPr>
          <c:marker>
            <c:symbol val="none"/>
          </c:marker>
          <c:cat>
            <c:numRef>
              <c:f>tables!$A$115:$A$123</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tables!$B$115:$B$123</c:f>
              <c:numCache>
                <c:formatCode>0%</c:formatCode>
                <c:ptCount val="9"/>
                <c:pt idx="0">
                  <c:v>0.16666666666666666</c:v>
                </c:pt>
                <c:pt idx="1">
                  <c:v>0.21428571428571427</c:v>
                </c:pt>
                <c:pt idx="2">
                  <c:v>3.8461538461538464E-2</c:v>
                </c:pt>
                <c:pt idx="3">
                  <c:v>0.14285714285714285</c:v>
                </c:pt>
                <c:pt idx="4">
                  <c:v>0.44117647058823528</c:v>
                </c:pt>
                <c:pt idx="5">
                  <c:v>0.4838709677419355</c:v>
                </c:pt>
                <c:pt idx="6">
                  <c:v>0.34210526315789475</c:v>
                </c:pt>
                <c:pt idx="7">
                  <c:v>0.45714285714285713</c:v>
                </c:pt>
                <c:pt idx="8">
                  <c:v>0.76923076923076927</c:v>
                </c:pt>
              </c:numCache>
            </c:numRef>
          </c:val>
          <c:smooth val="0"/>
          <c:extLst>
            <c:ext xmlns:c16="http://schemas.microsoft.com/office/drawing/2014/chart" uri="{C3380CC4-5D6E-409C-BE32-E72D297353CC}">
              <c16:uniqueId val="{00000000-5590-491A-87D0-2FCAFDC066F2}"/>
            </c:ext>
          </c:extLst>
        </c:ser>
        <c:ser>
          <c:idx val="1"/>
          <c:order val="1"/>
          <c:tx>
            <c:strRef>
              <c:f>tables!$C$114</c:f>
              <c:strCache>
                <c:ptCount val="1"/>
                <c:pt idx="0">
                  <c:v>Used ULMC</c:v>
                </c:pt>
              </c:strCache>
            </c:strRef>
          </c:tx>
          <c:spPr>
            <a:ln w="28575" cap="rnd">
              <a:solidFill>
                <a:schemeClr val="accent2"/>
              </a:solidFill>
              <a:round/>
            </a:ln>
            <a:effectLst/>
          </c:spPr>
          <c:marker>
            <c:symbol val="none"/>
          </c:marker>
          <c:cat>
            <c:numRef>
              <c:f>tables!$A$115:$A$123</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tables!$C$115:$C$123</c:f>
              <c:numCache>
                <c:formatCode>0%</c:formatCode>
                <c:ptCount val="9"/>
                <c:pt idx="0">
                  <c:v>0.16666666666666666</c:v>
                </c:pt>
                <c:pt idx="1">
                  <c:v>7.1428571428571425E-2</c:v>
                </c:pt>
                <c:pt idx="2">
                  <c:v>3.8461538461538464E-2</c:v>
                </c:pt>
                <c:pt idx="3">
                  <c:v>9.5238095238095233E-2</c:v>
                </c:pt>
                <c:pt idx="4">
                  <c:v>0.23529411764705882</c:v>
                </c:pt>
                <c:pt idx="5">
                  <c:v>0.35483870967741937</c:v>
                </c:pt>
                <c:pt idx="6">
                  <c:v>0.23684210526315788</c:v>
                </c:pt>
                <c:pt idx="7">
                  <c:v>5.7142857142857141E-2</c:v>
                </c:pt>
                <c:pt idx="8">
                  <c:v>0.15384615384615385</c:v>
                </c:pt>
              </c:numCache>
            </c:numRef>
          </c:val>
          <c:smooth val="0"/>
          <c:extLst>
            <c:ext xmlns:c16="http://schemas.microsoft.com/office/drawing/2014/chart" uri="{C3380CC4-5D6E-409C-BE32-E72D297353CC}">
              <c16:uniqueId val="{00000001-5590-491A-87D0-2FCAFDC066F2}"/>
            </c:ext>
          </c:extLst>
        </c:ser>
        <c:ser>
          <c:idx val="2"/>
          <c:order val="2"/>
          <c:tx>
            <c:strRef>
              <c:f>tables!$D$114</c:f>
              <c:strCache>
                <c:ptCount val="1"/>
                <c:pt idx="0">
                  <c:v>Cited to Justify ULMC</c:v>
                </c:pt>
              </c:strCache>
            </c:strRef>
          </c:tx>
          <c:spPr>
            <a:ln w="28575" cap="rnd">
              <a:solidFill>
                <a:schemeClr val="accent3"/>
              </a:solidFill>
              <a:round/>
            </a:ln>
            <a:effectLst/>
          </c:spPr>
          <c:marker>
            <c:symbol val="none"/>
          </c:marker>
          <c:cat>
            <c:numRef>
              <c:f>tables!$A$115:$A$123</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tables!$D$115:$D$123</c:f>
              <c:numCache>
                <c:formatCode>0%</c:formatCode>
                <c:ptCount val="9"/>
                <c:pt idx="0">
                  <c:v>0.16666666666666666</c:v>
                </c:pt>
                <c:pt idx="1">
                  <c:v>7.1428571428571425E-2</c:v>
                </c:pt>
                <c:pt idx="2">
                  <c:v>3.8461538461538464E-2</c:v>
                </c:pt>
                <c:pt idx="3">
                  <c:v>9.5238095238095233E-2</c:v>
                </c:pt>
                <c:pt idx="4">
                  <c:v>0.20588235294117646</c:v>
                </c:pt>
                <c:pt idx="5">
                  <c:v>0.35483870967741937</c:v>
                </c:pt>
                <c:pt idx="6">
                  <c:v>0.21052631578947367</c:v>
                </c:pt>
                <c:pt idx="7">
                  <c:v>5.7142857142857141E-2</c:v>
                </c:pt>
                <c:pt idx="8">
                  <c:v>0.15384615384615385</c:v>
                </c:pt>
              </c:numCache>
            </c:numRef>
          </c:val>
          <c:smooth val="0"/>
          <c:extLst>
            <c:ext xmlns:c16="http://schemas.microsoft.com/office/drawing/2014/chart" uri="{C3380CC4-5D6E-409C-BE32-E72D297353CC}">
              <c16:uniqueId val="{00000002-5590-491A-87D0-2FCAFDC066F2}"/>
            </c:ext>
          </c:extLst>
        </c:ser>
        <c:ser>
          <c:idx val="3"/>
          <c:order val="3"/>
          <c:tx>
            <c:strRef>
              <c:f>tables!$E$114</c:f>
              <c:strCache>
                <c:ptCount val="1"/>
                <c:pt idx="0">
                  <c:v>Out of Context</c:v>
                </c:pt>
              </c:strCache>
            </c:strRef>
          </c:tx>
          <c:spPr>
            <a:ln w="28575" cap="rnd">
              <a:solidFill>
                <a:schemeClr val="accent4"/>
              </a:solidFill>
              <a:round/>
            </a:ln>
            <a:effectLst/>
          </c:spPr>
          <c:marker>
            <c:symbol val="none"/>
          </c:marker>
          <c:cat>
            <c:numRef>
              <c:f>tables!$A$115:$A$123</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tables!$E$115:$E$123</c:f>
              <c:numCache>
                <c:formatCode>0%</c:formatCode>
                <c:ptCount val="9"/>
                <c:pt idx="0">
                  <c:v>0</c:v>
                </c:pt>
                <c:pt idx="1">
                  <c:v>0</c:v>
                </c:pt>
                <c:pt idx="2">
                  <c:v>0</c:v>
                </c:pt>
                <c:pt idx="3">
                  <c:v>0</c:v>
                </c:pt>
                <c:pt idx="4">
                  <c:v>0.20588235294117646</c:v>
                </c:pt>
                <c:pt idx="5">
                  <c:v>0.12903225806451613</c:v>
                </c:pt>
                <c:pt idx="6">
                  <c:v>0.10526315789473684</c:v>
                </c:pt>
                <c:pt idx="7">
                  <c:v>0.34285714285714286</c:v>
                </c:pt>
                <c:pt idx="8">
                  <c:v>0.23076923076923078</c:v>
                </c:pt>
              </c:numCache>
            </c:numRef>
          </c:val>
          <c:smooth val="0"/>
          <c:extLst>
            <c:ext xmlns:c16="http://schemas.microsoft.com/office/drawing/2014/chart" uri="{C3380CC4-5D6E-409C-BE32-E72D297353CC}">
              <c16:uniqueId val="{00000003-5590-491A-87D0-2FCAFDC066F2}"/>
            </c:ext>
          </c:extLst>
        </c:ser>
        <c:dLbls>
          <c:showLegendKey val="0"/>
          <c:showVal val="0"/>
          <c:showCatName val="0"/>
          <c:showSerName val="0"/>
          <c:showPercent val="0"/>
          <c:showBubbleSize val="0"/>
        </c:dLbls>
        <c:smooth val="0"/>
        <c:axId val="447669336"/>
        <c:axId val="447662672"/>
      </c:lineChart>
      <c:catAx>
        <c:axId val="44766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2672"/>
        <c:crosses val="autoZero"/>
        <c:auto val="1"/>
        <c:lblAlgn val="ctr"/>
        <c:lblOffset val="100"/>
        <c:noMultiLvlLbl val="0"/>
      </c:catAx>
      <c:valAx>
        <c:axId val="44766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9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Richardson Miscitations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tables!$Y$94</c:f>
              <c:strCache>
                <c:ptCount val="1"/>
                <c:pt idx="0">
                  <c:v>Incorrect Citation</c:v>
                </c:pt>
              </c:strCache>
            </c:strRef>
          </c:tx>
          <c:spPr>
            <a:ln w="28575" cap="rnd">
              <a:solidFill>
                <a:schemeClr val="accent1"/>
              </a:solidFill>
              <a:round/>
            </a:ln>
            <a:effectLst/>
          </c:spPr>
          <c:marker>
            <c:symbol val="none"/>
          </c:marker>
          <c:cat>
            <c:numRef>
              <c:f>tables!$X$95:$X$107</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tables!$Y$95:$Y$107</c:f>
              <c:numCache>
                <c:formatCode>0%</c:formatCode>
                <c:ptCount val="13"/>
                <c:pt idx="0" formatCode="General">
                  <c:v>0</c:v>
                </c:pt>
                <c:pt idx="1">
                  <c:v>0.29411764705882354</c:v>
                </c:pt>
                <c:pt idx="2">
                  <c:v>0.40625</c:v>
                </c:pt>
                <c:pt idx="3">
                  <c:v>0.25714285714285712</c:v>
                </c:pt>
                <c:pt idx="4">
                  <c:v>0.27500000000000002</c:v>
                </c:pt>
                <c:pt idx="5">
                  <c:v>0.3</c:v>
                </c:pt>
                <c:pt idx="6">
                  <c:v>0.30645161290322581</c:v>
                </c:pt>
                <c:pt idx="7">
                  <c:v>0.40259740259740262</c:v>
                </c:pt>
                <c:pt idx="8">
                  <c:v>0.32203389830508472</c:v>
                </c:pt>
                <c:pt idx="9">
                  <c:v>0.51428571428571423</c:v>
                </c:pt>
                <c:pt idx="10">
                  <c:v>0.37804878048780488</c:v>
                </c:pt>
                <c:pt idx="11">
                  <c:v>0.36641221374045801</c:v>
                </c:pt>
                <c:pt idx="12">
                  <c:v>0.34090909090909088</c:v>
                </c:pt>
              </c:numCache>
            </c:numRef>
          </c:val>
          <c:smooth val="0"/>
          <c:extLst>
            <c:ext xmlns:c16="http://schemas.microsoft.com/office/drawing/2014/chart" uri="{C3380CC4-5D6E-409C-BE32-E72D297353CC}">
              <c16:uniqueId val="{00000000-FC22-4E31-BEB5-2E204BCDE005}"/>
            </c:ext>
          </c:extLst>
        </c:ser>
        <c:ser>
          <c:idx val="1"/>
          <c:order val="1"/>
          <c:tx>
            <c:strRef>
              <c:f>tables!$Z$94</c:f>
              <c:strCache>
                <c:ptCount val="1"/>
                <c:pt idx="0">
                  <c:v>Used Disc Test</c:v>
                </c:pt>
              </c:strCache>
            </c:strRef>
          </c:tx>
          <c:spPr>
            <a:ln w="28575" cap="rnd">
              <a:solidFill>
                <a:schemeClr val="accent2"/>
              </a:solidFill>
              <a:round/>
            </a:ln>
            <a:effectLst/>
          </c:spPr>
          <c:marker>
            <c:symbol val="none"/>
          </c:marker>
          <c:cat>
            <c:numRef>
              <c:f>tables!$X$95:$X$107</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tables!$Z$95:$Z$107</c:f>
              <c:numCache>
                <c:formatCode>0%</c:formatCode>
                <c:ptCount val="13"/>
                <c:pt idx="0" formatCode="General">
                  <c:v>0</c:v>
                </c:pt>
                <c:pt idx="1">
                  <c:v>0.11764705882352941</c:v>
                </c:pt>
                <c:pt idx="2">
                  <c:v>0.21875</c:v>
                </c:pt>
                <c:pt idx="3">
                  <c:v>0.14285714285714285</c:v>
                </c:pt>
                <c:pt idx="4">
                  <c:v>0.17499999999999999</c:v>
                </c:pt>
                <c:pt idx="5">
                  <c:v>0.16</c:v>
                </c:pt>
                <c:pt idx="6">
                  <c:v>0.20967741935483872</c:v>
                </c:pt>
                <c:pt idx="7">
                  <c:v>0.14285714285714285</c:v>
                </c:pt>
                <c:pt idx="8">
                  <c:v>0.23728813559322035</c:v>
                </c:pt>
                <c:pt idx="9">
                  <c:v>0.2857142857142857</c:v>
                </c:pt>
                <c:pt idx="10">
                  <c:v>0.21951219512195122</c:v>
                </c:pt>
                <c:pt idx="11">
                  <c:v>0.24427480916030533</c:v>
                </c:pt>
                <c:pt idx="12">
                  <c:v>0.15909090909090909</c:v>
                </c:pt>
              </c:numCache>
            </c:numRef>
          </c:val>
          <c:smooth val="0"/>
          <c:extLst>
            <c:ext xmlns:c16="http://schemas.microsoft.com/office/drawing/2014/chart" uri="{C3380CC4-5D6E-409C-BE32-E72D297353CC}">
              <c16:uniqueId val="{00000001-FC22-4E31-BEB5-2E204BCDE005}"/>
            </c:ext>
          </c:extLst>
        </c:ser>
        <c:ser>
          <c:idx val="2"/>
          <c:order val="2"/>
          <c:tx>
            <c:strRef>
              <c:f>tables!$AA$94</c:f>
              <c:strCache>
                <c:ptCount val="1"/>
                <c:pt idx="0">
                  <c:v>Cited to Justify Disc Test</c:v>
                </c:pt>
              </c:strCache>
            </c:strRef>
          </c:tx>
          <c:spPr>
            <a:ln w="28575" cap="rnd">
              <a:solidFill>
                <a:schemeClr val="accent3"/>
              </a:solidFill>
              <a:round/>
            </a:ln>
            <a:effectLst/>
          </c:spPr>
          <c:marker>
            <c:symbol val="none"/>
          </c:marker>
          <c:cat>
            <c:numRef>
              <c:f>tables!$X$95:$X$107</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tables!$AA$95:$AA$107</c:f>
              <c:numCache>
                <c:formatCode>0%</c:formatCode>
                <c:ptCount val="13"/>
                <c:pt idx="0" formatCode="General">
                  <c:v>0</c:v>
                </c:pt>
                <c:pt idx="1">
                  <c:v>0.17647058823529413</c:v>
                </c:pt>
                <c:pt idx="2">
                  <c:v>0.25</c:v>
                </c:pt>
                <c:pt idx="3">
                  <c:v>0.14285714285714285</c:v>
                </c:pt>
                <c:pt idx="4">
                  <c:v>0.2</c:v>
                </c:pt>
                <c:pt idx="5">
                  <c:v>0.22</c:v>
                </c:pt>
                <c:pt idx="6">
                  <c:v>0.25806451612903225</c:v>
                </c:pt>
                <c:pt idx="7">
                  <c:v>0.18181818181818182</c:v>
                </c:pt>
                <c:pt idx="8">
                  <c:v>0.20338983050847459</c:v>
                </c:pt>
                <c:pt idx="9">
                  <c:v>0.35714285714285715</c:v>
                </c:pt>
                <c:pt idx="10">
                  <c:v>0.28048780487804881</c:v>
                </c:pt>
                <c:pt idx="11">
                  <c:v>0.26717557251908397</c:v>
                </c:pt>
                <c:pt idx="12">
                  <c:v>0.27272727272727271</c:v>
                </c:pt>
              </c:numCache>
            </c:numRef>
          </c:val>
          <c:smooth val="0"/>
          <c:extLst>
            <c:ext xmlns:c16="http://schemas.microsoft.com/office/drawing/2014/chart" uri="{C3380CC4-5D6E-409C-BE32-E72D297353CC}">
              <c16:uniqueId val="{00000002-FC22-4E31-BEB5-2E204BCDE005}"/>
            </c:ext>
          </c:extLst>
        </c:ser>
        <c:ser>
          <c:idx val="3"/>
          <c:order val="3"/>
          <c:tx>
            <c:strRef>
              <c:f>tables!$AB$94</c:f>
              <c:strCache>
                <c:ptCount val="1"/>
                <c:pt idx="0">
                  <c:v>Out of Context</c:v>
                </c:pt>
              </c:strCache>
            </c:strRef>
          </c:tx>
          <c:spPr>
            <a:ln w="28575" cap="rnd">
              <a:solidFill>
                <a:schemeClr val="accent4"/>
              </a:solidFill>
              <a:round/>
            </a:ln>
            <a:effectLst/>
          </c:spPr>
          <c:marker>
            <c:symbol val="none"/>
          </c:marker>
          <c:cat>
            <c:numRef>
              <c:f>tables!$X$95:$X$107</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tables!$AB$95:$AB$107</c:f>
              <c:numCache>
                <c:formatCode>0%</c:formatCode>
                <c:ptCount val="13"/>
                <c:pt idx="0" formatCode="General">
                  <c:v>0</c:v>
                </c:pt>
                <c:pt idx="1">
                  <c:v>0.17647058823529413</c:v>
                </c:pt>
                <c:pt idx="2">
                  <c:v>0.1875</c:v>
                </c:pt>
                <c:pt idx="3">
                  <c:v>0.14285714285714285</c:v>
                </c:pt>
                <c:pt idx="4">
                  <c:v>0.05</c:v>
                </c:pt>
                <c:pt idx="5">
                  <c:v>0.14000000000000001</c:v>
                </c:pt>
                <c:pt idx="6">
                  <c:v>4.8387096774193547E-2</c:v>
                </c:pt>
                <c:pt idx="7">
                  <c:v>0.16883116883116883</c:v>
                </c:pt>
                <c:pt idx="8">
                  <c:v>6.7796610169491525E-2</c:v>
                </c:pt>
                <c:pt idx="9">
                  <c:v>0.11428571428571428</c:v>
                </c:pt>
                <c:pt idx="10">
                  <c:v>0.12195121951219512</c:v>
                </c:pt>
                <c:pt idx="11">
                  <c:v>6.1068702290076333E-2</c:v>
                </c:pt>
                <c:pt idx="12">
                  <c:v>0.15909090909090909</c:v>
                </c:pt>
              </c:numCache>
            </c:numRef>
          </c:val>
          <c:smooth val="0"/>
          <c:extLst>
            <c:ext xmlns:c16="http://schemas.microsoft.com/office/drawing/2014/chart" uri="{C3380CC4-5D6E-409C-BE32-E72D297353CC}">
              <c16:uniqueId val="{00000003-FC22-4E31-BEB5-2E204BCDE005}"/>
            </c:ext>
          </c:extLst>
        </c:ser>
        <c:dLbls>
          <c:showLegendKey val="0"/>
          <c:showVal val="0"/>
          <c:showCatName val="0"/>
          <c:showSerName val="0"/>
          <c:showPercent val="0"/>
          <c:showBubbleSize val="0"/>
        </c:dLbls>
        <c:smooth val="0"/>
        <c:axId val="447667768"/>
        <c:axId val="447666984"/>
      </c:lineChart>
      <c:catAx>
        <c:axId val="44766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6984"/>
        <c:crosses val="autoZero"/>
        <c:auto val="1"/>
        <c:lblAlgn val="ctr"/>
        <c:lblOffset val="100"/>
        <c:noMultiLvlLbl val="0"/>
      </c:catAx>
      <c:valAx>
        <c:axId val="447666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67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Fuller Miscitations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tables!$AD$101</c:f>
              <c:strCache>
                <c:ptCount val="1"/>
                <c:pt idx="0">
                  <c:v>Incorrect Citation</c:v>
                </c:pt>
              </c:strCache>
            </c:strRef>
          </c:tx>
          <c:spPr>
            <a:ln w="28575" cap="rnd">
              <a:solidFill>
                <a:schemeClr val="accent1"/>
              </a:solidFill>
              <a:round/>
            </a:ln>
            <a:effectLst/>
          </c:spPr>
          <c:marker>
            <c:symbol val="none"/>
          </c:marker>
          <c:cat>
            <c:numRef>
              <c:f>tables!$AC$102:$AC$107</c:f>
              <c:numCache>
                <c:formatCode>General</c:formatCode>
                <c:ptCount val="6"/>
                <c:pt idx="0">
                  <c:v>2016</c:v>
                </c:pt>
                <c:pt idx="1">
                  <c:v>2017</c:v>
                </c:pt>
                <c:pt idx="2">
                  <c:v>2018</c:v>
                </c:pt>
                <c:pt idx="3">
                  <c:v>2019</c:v>
                </c:pt>
                <c:pt idx="4">
                  <c:v>2020</c:v>
                </c:pt>
                <c:pt idx="5">
                  <c:v>2021</c:v>
                </c:pt>
              </c:numCache>
            </c:numRef>
          </c:cat>
          <c:val>
            <c:numRef>
              <c:f>tables!$AD$102:$AD$107</c:f>
              <c:numCache>
                <c:formatCode>0%</c:formatCode>
                <c:ptCount val="6"/>
                <c:pt idx="0">
                  <c:v>1</c:v>
                </c:pt>
                <c:pt idx="1">
                  <c:v>0.46875</c:v>
                </c:pt>
                <c:pt idx="2">
                  <c:v>0.49315068493150682</c:v>
                </c:pt>
                <c:pt idx="3">
                  <c:v>0.51181102362204722</c:v>
                </c:pt>
                <c:pt idx="4">
                  <c:v>0.64141414141414144</c:v>
                </c:pt>
                <c:pt idx="5">
                  <c:v>0.77108433734939763</c:v>
                </c:pt>
              </c:numCache>
            </c:numRef>
          </c:val>
          <c:smooth val="0"/>
          <c:extLst>
            <c:ext xmlns:c16="http://schemas.microsoft.com/office/drawing/2014/chart" uri="{C3380CC4-5D6E-409C-BE32-E72D297353CC}">
              <c16:uniqueId val="{00000000-1193-42FB-9D65-6BED8A5BD693}"/>
            </c:ext>
          </c:extLst>
        </c:ser>
        <c:ser>
          <c:idx val="1"/>
          <c:order val="1"/>
          <c:tx>
            <c:strRef>
              <c:f>tables!$AE$101</c:f>
              <c:strCache>
                <c:ptCount val="1"/>
                <c:pt idx="0">
                  <c:v>Used ULMC</c:v>
                </c:pt>
              </c:strCache>
            </c:strRef>
          </c:tx>
          <c:spPr>
            <a:ln w="28575" cap="rnd">
              <a:solidFill>
                <a:schemeClr val="accent2"/>
              </a:solidFill>
              <a:round/>
            </a:ln>
            <a:effectLst/>
          </c:spPr>
          <c:marker>
            <c:symbol val="none"/>
          </c:marker>
          <c:cat>
            <c:numRef>
              <c:f>tables!$AC$102:$AC$107</c:f>
              <c:numCache>
                <c:formatCode>General</c:formatCode>
                <c:ptCount val="6"/>
                <c:pt idx="0">
                  <c:v>2016</c:v>
                </c:pt>
                <c:pt idx="1">
                  <c:v>2017</c:v>
                </c:pt>
                <c:pt idx="2">
                  <c:v>2018</c:v>
                </c:pt>
                <c:pt idx="3">
                  <c:v>2019</c:v>
                </c:pt>
                <c:pt idx="4">
                  <c:v>2020</c:v>
                </c:pt>
                <c:pt idx="5">
                  <c:v>2021</c:v>
                </c:pt>
              </c:numCache>
            </c:numRef>
          </c:cat>
          <c:val>
            <c:numRef>
              <c:f>tables!$AE$102:$AE$107</c:f>
              <c:numCache>
                <c:formatCode>0%</c:formatCode>
                <c:ptCount val="6"/>
                <c:pt idx="0">
                  <c:v>0.625</c:v>
                </c:pt>
                <c:pt idx="1">
                  <c:v>0.375</c:v>
                </c:pt>
                <c:pt idx="2">
                  <c:v>0.45205479452054792</c:v>
                </c:pt>
                <c:pt idx="3">
                  <c:v>0.45669291338582679</c:v>
                </c:pt>
                <c:pt idx="4">
                  <c:v>0.5505050505050505</c:v>
                </c:pt>
                <c:pt idx="5">
                  <c:v>0.67469879518072284</c:v>
                </c:pt>
              </c:numCache>
            </c:numRef>
          </c:val>
          <c:smooth val="0"/>
          <c:extLst>
            <c:ext xmlns:c16="http://schemas.microsoft.com/office/drawing/2014/chart" uri="{C3380CC4-5D6E-409C-BE32-E72D297353CC}">
              <c16:uniqueId val="{00000001-1193-42FB-9D65-6BED8A5BD693}"/>
            </c:ext>
          </c:extLst>
        </c:ser>
        <c:ser>
          <c:idx val="2"/>
          <c:order val="2"/>
          <c:tx>
            <c:strRef>
              <c:f>tables!$AF$101</c:f>
              <c:strCache>
                <c:ptCount val="1"/>
                <c:pt idx="0">
                  <c:v>Cited to Justify ULMC</c:v>
                </c:pt>
              </c:strCache>
            </c:strRef>
          </c:tx>
          <c:spPr>
            <a:ln w="28575" cap="rnd">
              <a:solidFill>
                <a:schemeClr val="accent3"/>
              </a:solidFill>
              <a:round/>
            </a:ln>
            <a:effectLst/>
          </c:spPr>
          <c:marker>
            <c:symbol val="none"/>
          </c:marker>
          <c:cat>
            <c:numRef>
              <c:f>tables!$AC$102:$AC$107</c:f>
              <c:numCache>
                <c:formatCode>General</c:formatCode>
                <c:ptCount val="6"/>
                <c:pt idx="0">
                  <c:v>2016</c:v>
                </c:pt>
                <c:pt idx="1">
                  <c:v>2017</c:v>
                </c:pt>
                <c:pt idx="2">
                  <c:v>2018</c:v>
                </c:pt>
                <c:pt idx="3">
                  <c:v>2019</c:v>
                </c:pt>
                <c:pt idx="4">
                  <c:v>2020</c:v>
                </c:pt>
                <c:pt idx="5">
                  <c:v>2021</c:v>
                </c:pt>
              </c:numCache>
            </c:numRef>
          </c:cat>
          <c:val>
            <c:numRef>
              <c:f>tables!$AF$102:$AF$107</c:f>
              <c:numCache>
                <c:formatCode>0%</c:formatCode>
                <c:ptCount val="6"/>
                <c:pt idx="0">
                  <c:v>0.625</c:v>
                </c:pt>
                <c:pt idx="1">
                  <c:v>0.28125</c:v>
                </c:pt>
                <c:pt idx="2">
                  <c:v>0.41095890410958902</c:v>
                </c:pt>
                <c:pt idx="3">
                  <c:v>0.40944881889763779</c:v>
                </c:pt>
                <c:pt idx="4">
                  <c:v>0.5505050505050505</c:v>
                </c:pt>
                <c:pt idx="5">
                  <c:v>0.55421686746987953</c:v>
                </c:pt>
              </c:numCache>
            </c:numRef>
          </c:val>
          <c:smooth val="0"/>
          <c:extLst>
            <c:ext xmlns:c16="http://schemas.microsoft.com/office/drawing/2014/chart" uri="{C3380CC4-5D6E-409C-BE32-E72D297353CC}">
              <c16:uniqueId val="{00000002-1193-42FB-9D65-6BED8A5BD693}"/>
            </c:ext>
          </c:extLst>
        </c:ser>
        <c:ser>
          <c:idx val="3"/>
          <c:order val="3"/>
          <c:tx>
            <c:strRef>
              <c:f>tables!$AG$101</c:f>
              <c:strCache>
                <c:ptCount val="1"/>
                <c:pt idx="0">
                  <c:v>Out of Context</c:v>
                </c:pt>
              </c:strCache>
            </c:strRef>
          </c:tx>
          <c:spPr>
            <a:ln w="28575" cap="rnd">
              <a:solidFill>
                <a:schemeClr val="accent4"/>
              </a:solidFill>
              <a:round/>
            </a:ln>
            <a:effectLst/>
          </c:spPr>
          <c:marker>
            <c:symbol val="none"/>
          </c:marker>
          <c:cat>
            <c:numRef>
              <c:f>tables!$AC$102:$AC$107</c:f>
              <c:numCache>
                <c:formatCode>General</c:formatCode>
                <c:ptCount val="6"/>
                <c:pt idx="0">
                  <c:v>2016</c:v>
                </c:pt>
                <c:pt idx="1">
                  <c:v>2017</c:v>
                </c:pt>
                <c:pt idx="2">
                  <c:v>2018</c:v>
                </c:pt>
                <c:pt idx="3">
                  <c:v>2019</c:v>
                </c:pt>
                <c:pt idx="4">
                  <c:v>2020</c:v>
                </c:pt>
                <c:pt idx="5">
                  <c:v>2021</c:v>
                </c:pt>
              </c:numCache>
            </c:numRef>
          </c:cat>
          <c:val>
            <c:numRef>
              <c:f>tables!$AG$102:$AG$107</c:f>
              <c:numCache>
                <c:formatCode>0%</c:formatCode>
                <c:ptCount val="6"/>
                <c:pt idx="0">
                  <c:v>0.125</c:v>
                </c:pt>
                <c:pt idx="1">
                  <c:v>9.375E-2</c:v>
                </c:pt>
                <c:pt idx="2">
                  <c:v>6.8493150684931503E-2</c:v>
                </c:pt>
                <c:pt idx="3">
                  <c:v>7.0866141732283464E-2</c:v>
                </c:pt>
                <c:pt idx="4">
                  <c:v>0.13636363636363635</c:v>
                </c:pt>
                <c:pt idx="5">
                  <c:v>0.15662650602409639</c:v>
                </c:pt>
              </c:numCache>
            </c:numRef>
          </c:val>
          <c:smooth val="0"/>
          <c:extLst>
            <c:ext xmlns:c16="http://schemas.microsoft.com/office/drawing/2014/chart" uri="{C3380CC4-5D6E-409C-BE32-E72D297353CC}">
              <c16:uniqueId val="{00000003-1193-42FB-9D65-6BED8A5BD693}"/>
            </c:ext>
          </c:extLst>
        </c:ser>
        <c:dLbls>
          <c:showLegendKey val="0"/>
          <c:showVal val="0"/>
          <c:showCatName val="0"/>
          <c:showSerName val="0"/>
          <c:showPercent val="0"/>
          <c:showBubbleSize val="0"/>
        </c:dLbls>
        <c:smooth val="0"/>
        <c:axId val="451728704"/>
        <c:axId val="451726744"/>
      </c:lineChart>
      <c:catAx>
        <c:axId val="45172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26744"/>
        <c:crosses val="autoZero"/>
        <c:auto val="1"/>
        <c:lblAlgn val="ctr"/>
        <c:lblOffset val="100"/>
        <c:noMultiLvlLbl val="0"/>
      </c:catAx>
      <c:valAx>
        <c:axId val="451726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2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Articles with Miscitations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tables!$Y$7:$Y$8</c:f>
              <c:strCache>
                <c:ptCount val="2"/>
                <c:pt idx="0">
                  <c:v>Cited Incorrectly</c:v>
                </c:pt>
              </c:strCache>
            </c:strRef>
          </c:tx>
          <c:spPr>
            <a:ln w="28575" cap="rnd">
              <a:solidFill>
                <a:schemeClr val="accent1"/>
              </a:solidFill>
              <a:round/>
            </a:ln>
            <a:effectLst/>
          </c:spPr>
          <c:marker>
            <c:symbol val="none"/>
          </c:marker>
          <c:cat>
            <c:numRef>
              <c:f>tables!$X$9:$X$21</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tables!$Y$9:$Y$21</c:f>
              <c:numCache>
                <c:formatCode>0%</c:formatCode>
                <c:ptCount val="13"/>
                <c:pt idx="0">
                  <c:v>0</c:v>
                </c:pt>
                <c:pt idx="1">
                  <c:v>0.29411764705882354</c:v>
                </c:pt>
                <c:pt idx="2">
                  <c:v>0.40625</c:v>
                </c:pt>
                <c:pt idx="3">
                  <c:v>0.25714285714285712</c:v>
                </c:pt>
                <c:pt idx="4">
                  <c:v>0.25</c:v>
                </c:pt>
                <c:pt idx="5">
                  <c:v>0.28125</c:v>
                </c:pt>
                <c:pt idx="6">
                  <c:v>0.22727272727272727</c:v>
                </c:pt>
                <c:pt idx="7">
                  <c:v>0.36792452830188677</c:v>
                </c:pt>
                <c:pt idx="8">
                  <c:v>0.36799999999999999</c:v>
                </c:pt>
                <c:pt idx="9">
                  <c:v>0.48275862068965519</c:v>
                </c:pt>
                <c:pt idx="10">
                  <c:v>0.41295546558704455</c:v>
                </c:pt>
                <c:pt idx="11">
                  <c:v>0.47527472527472525</c:v>
                </c:pt>
                <c:pt idx="12">
                  <c:v>0.57857142857142863</c:v>
                </c:pt>
              </c:numCache>
            </c:numRef>
          </c:val>
          <c:smooth val="0"/>
          <c:extLst>
            <c:ext xmlns:c16="http://schemas.microsoft.com/office/drawing/2014/chart" uri="{C3380CC4-5D6E-409C-BE32-E72D297353CC}">
              <c16:uniqueId val="{00000000-6116-454D-881F-0999265E0663}"/>
            </c:ext>
          </c:extLst>
        </c:ser>
        <c:ser>
          <c:idx val="1"/>
          <c:order val="1"/>
          <c:tx>
            <c:strRef>
              <c:f>tables!$Z$7:$Z$8</c:f>
              <c:strCache>
                <c:ptCount val="2"/>
                <c:pt idx="0">
                  <c:v>Used a discouraged test</c:v>
                </c:pt>
              </c:strCache>
            </c:strRef>
          </c:tx>
          <c:spPr>
            <a:ln w="28575" cap="rnd">
              <a:solidFill>
                <a:schemeClr val="accent2"/>
              </a:solidFill>
              <a:round/>
            </a:ln>
            <a:effectLst/>
          </c:spPr>
          <c:marker>
            <c:symbol val="none"/>
          </c:marker>
          <c:cat>
            <c:numRef>
              <c:f>tables!$X$9:$X$21</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tables!$Z$9:$Z$21</c:f>
              <c:numCache>
                <c:formatCode>0%</c:formatCode>
                <c:ptCount val="13"/>
                <c:pt idx="0">
                  <c:v>0</c:v>
                </c:pt>
                <c:pt idx="1">
                  <c:v>0.11764705882352941</c:v>
                </c:pt>
                <c:pt idx="2">
                  <c:v>0.21875</c:v>
                </c:pt>
                <c:pt idx="3">
                  <c:v>0.14285714285714285</c:v>
                </c:pt>
                <c:pt idx="4">
                  <c:v>0.17307692307692307</c:v>
                </c:pt>
                <c:pt idx="5">
                  <c:v>0.140625</c:v>
                </c:pt>
                <c:pt idx="6">
                  <c:v>0.15909090909090909</c:v>
                </c:pt>
                <c:pt idx="7">
                  <c:v>0.16981132075471697</c:v>
                </c:pt>
                <c:pt idx="8">
                  <c:v>0.248</c:v>
                </c:pt>
                <c:pt idx="9">
                  <c:v>0.35057471264367818</c:v>
                </c:pt>
                <c:pt idx="10">
                  <c:v>0.31983805668016196</c:v>
                </c:pt>
                <c:pt idx="11">
                  <c:v>0.39285714285714285</c:v>
                </c:pt>
                <c:pt idx="12">
                  <c:v>0.39285714285714285</c:v>
                </c:pt>
              </c:numCache>
            </c:numRef>
          </c:val>
          <c:smooth val="0"/>
          <c:extLst>
            <c:ext xmlns:c16="http://schemas.microsoft.com/office/drawing/2014/chart" uri="{C3380CC4-5D6E-409C-BE32-E72D297353CC}">
              <c16:uniqueId val="{00000001-6116-454D-881F-0999265E0663}"/>
            </c:ext>
          </c:extLst>
        </c:ser>
        <c:ser>
          <c:idx val="2"/>
          <c:order val="2"/>
          <c:tx>
            <c:strRef>
              <c:f>tables!$AA$7:$AA$8</c:f>
              <c:strCache>
                <c:ptCount val="2"/>
                <c:pt idx="0">
                  <c:v>Cited to use Disc Test</c:v>
                </c:pt>
              </c:strCache>
            </c:strRef>
          </c:tx>
          <c:spPr>
            <a:ln w="28575" cap="rnd">
              <a:solidFill>
                <a:schemeClr val="accent3"/>
              </a:solidFill>
              <a:round/>
            </a:ln>
            <a:effectLst/>
          </c:spPr>
          <c:marker>
            <c:symbol val="none"/>
          </c:marker>
          <c:cat>
            <c:numRef>
              <c:f>tables!$X$9:$X$21</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tables!$AA$9:$AA$21</c:f>
              <c:numCache>
                <c:formatCode>0%</c:formatCode>
                <c:ptCount val="13"/>
                <c:pt idx="0">
                  <c:v>0</c:v>
                </c:pt>
                <c:pt idx="1">
                  <c:v>0.17647058823529413</c:v>
                </c:pt>
                <c:pt idx="2">
                  <c:v>0.25</c:v>
                </c:pt>
                <c:pt idx="3">
                  <c:v>0.14285714285714285</c:v>
                </c:pt>
                <c:pt idx="4">
                  <c:v>0.19230769230769232</c:v>
                </c:pt>
                <c:pt idx="5">
                  <c:v>0.1875</c:v>
                </c:pt>
                <c:pt idx="6">
                  <c:v>0.19318181818181818</c:v>
                </c:pt>
                <c:pt idx="7">
                  <c:v>0.19811320754716982</c:v>
                </c:pt>
                <c:pt idx="8">
                  <c:v>0.224</c:v>
                </c:pt>
                <c:pt idx="9">
                  <c:v>0.37931034482758619</c:v>
                </c:pt>
                <c:pt idx="10">
                  <c:v>0.33603238866396762</c:v>
                </c:pt>
                <c:pt idx="11">
                  <c:v>0.40109890109890112</c:v>
                </c:pt>
                <c:pt idx="12">
                  <c:v>0.42857142857142855</c:v>
                </c:pt>
              </c:numCache>
            </c:numRef>
          </c:val>
          <c:smooth val="0"/>
          <c:extLst>
            <c:ext xmlns:c16="http://schemas.microsoft.com/office/drawing/2014/chart" uri="{C3380CC4-5D6E-409C-BE32-E72D297353CC}">
              <c16:uniqueId val="{00000002-6116-454D-881F-0999265E0663}"/>
            </c:ext>
          </c:extLst>
        </c:ser>
        <c:ser>
          <c:idx val="3"/>
          <c:order val="3"/>
          <c:tx>
            <c:strRef>
              <c:f>tables!$AB$7:$AB$8</c:f>
              <c:strCache>
                <c:ptCount val="2"/>
                <c:pt idx="0">
                  <c:v>Out of Context Cite</c:v>
                </c:pt>
              </c:strCache>
            </c:strRef>
          </c:tx>
          <c:spPr>
            <a:ln w="28575" cap="rnd">
              <a:solidFill>
                <a:schemeClr val="accent4"/>
              </a:solidFill>
              <a:round/>
            </a:ln>
            <a:effectLst/>
          </c:spPr>
          <c:marker>
            <c:symbol val="none"/>
          </c:marker>
          <c:cat>
            <c:numRef>
              <c:f>tables!$X$9:$X$21</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tables!$AB$9:$AB$21</c:f>
              <c:numCache>
                <c:formatCode>0%</c:formatCode>
                <c:ptCount val="13"/>
                <c:pt idx="0">
                  <c:v>0</c:v>
                </c:pt>
                <c:pt idx="1">
                  <c:v>0.17647058823529413</c:v>
                </c:pt>
                <c:pt idx="2">
                  <c:v>0.1875</c:v>
                </c:pt>
                <c:pt idx="3">
                  <c:v>0.14285714285714285</c:v>
                </c:pt>
                <c:pt idx="4">
                  <c:v>3.8461538461538464E-2</c:v>
                </c:pt>
                <c:pt idx="5">
                  <c:v>0.109375</c:v>
                </c:pt>
                <c:pt idx="6">
                  <c:v>3.4090909090909088E-2</c:v>
                </c:pt>
                <c:pt idx="7">
                  <c:v>0.13207547169811321</c:v>
                </c:pt>
                <c:pt idx="8">
                  <c:v>0.112</c:v>
                </c:pt>
                <c:pt idx="9">
                  <c:v>9.7701149425287362E-2</c:v>
                </c:pt>
                <c:pt idx="10">
                  <c:v>9.3117408906882596E-2</c:v>
                </c:pt>
                <c:pt idx="11">
                  <c:v>0.12912087912087913</c:v>
                </c:pt>
                <c:pt idx="12">
                  <c:v>0.16428571428571428</c:v>
                </c:pt>
              </c:numCache>
            </c:numRef>
          </c:val>
          <c:smooth val="0"/>
          <c:extLst>
            <c:ext xmlns:c16="http://schemas.microsoft.com/office/drawing/2014/chart" uri="{C3380CC4-5D6E-409C-BE32-E72D297353CC}">
              <c16:uniqueId val="{00000003-6116-454D-881F-0999265E0663}"/>
            </c:ext>
          </c:extLst>
        </c:ser>
        <c:dLbls>
          <c:showLegendKey val="0"/>
          <c:showVal val="0"/>
          <c:showCatName val="0"/>
          <c:showSerName val="0"/>
          <c:showPercent val="0"/>
          <c:showBubbleSize val="0"/>
        </c:dLbls>
        <c:smooth val="0"/>
        <c:axId val="451729096"/>
        <c:axId val="451731448"/>
      </c:lineChart>
      <c:catAx>
        <c:axId val="45172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31448"/>
        <c:crosses val="autoZero"/>
        <c:auto val="1"/>
        <c:lblAlgn val="ctr"/>
        <c:lblOffset val="100"/>
        <c:noMultiLvlLbl val="0"/>
      </c:catAx>
      <c:valAx>
        <c:axId val="451731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29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Fuller Incorrect Citations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C7-4EA1-96CD-BC974C6FED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C7-4EA1-96CD-BC974C6FED6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tables!$AE$8:$AE$9</c:f>
              <c:strCache>
                <c:ptCount val="2"/>
                <c:pt idx="0">
                  <c:v>Correct</c:v>
                </c:pt>
                <c:pt idx="1">
                  <c:v>Incorrect Cite</c:v>
                </c:pt>
              </c:strCache>
            </c:strRef>
          </c:cat>
          <c:val>
            <c:numRef>
              <c:f>tables!$AF$8:$AF$9</c:f>
              <c:numCache>
                <c:formatCode>General</c:formatCode>
                <c:ptCount val="2"/>
                <c:pt idx="0">
                  <c:v>167</c:v>
                </c:pt>
                <c:pt idx="1">
                  <c:v>315</c:v>
                </c:pt>
              </c:numCache>
            </c:numRef>
          </c:val>
          <c:extLst>
            <c:ext xmlns:c16="http://schemas.microsoft.com/office/drawing/2014/chart" uri="{C3380CC4-5D6E-409C-BE32-E72D297353CC}">
              <c16:uniqueId val="{00000004-25C7-4EA1-96CD-BC974C6FED6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Richardson Incorrect Citations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CB-422F-A2A1-3E3A6A8FC8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CB-422F-A2A1-3E3A6A8FC86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tables!$AM$13:$AM$14</c:f>
              <c:strCache>
                <c:ptCount val="2"/>
                <c:pt idx="0">
                  <c:v>Correct Cited</c:v>
                </c:pt>
                <c:pt idx="1">
                  <c:v>Incorrect Cite</c:v>
                </c:pt>
              </c:strCache>
            </c:strRef>
          </c:cat>
          <c:val>
            <c:numRef>
              <c:f>tables!$AN$13:$AN$14</c:f>
              <c:numCache>
                <c:formatCode>General</c:formatCode>
                <c:ptCount val="2"/>
                <c:pt idx="0">
                  <c:v>451</c:v>
                </c:pt>
                <c:pt idx="1">
                  <c:v>252</c:v>
                </c:pt>
              </c:numCache>
            </c:numRef>
          </c:val>
          <c:extLst>
            <c:ext xmlns:c16="http://schemas.microsoft.com/office/drawing/2014/chart" uri="{C3380CC4-5D6E-409C-BE32-E72D297353CC}">
              <c16:uniqueId val="{00000004-DFCB-422F-A2A1-3E3A6A8FC868}"/>
            </c:ext>
          </c:extLst>
        </c:ser>
        <c:ser>
          <c:idx val="0"/>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DFCB-422F-A2A1-3E3A6A8FC8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DFCB-422F-A2A1-3E3A6A8FC86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tables!$AM$13:$AM$14</c:f>
              <c:strCache>
                <c:ptCount val="2"/>
                <c:pt idx="0">
                  <c:v>Correct Cited</c:v>
                </c:pt>
                <c:pt idx="1">
                  <c:v>Incorrect Cite</c:v>
                </c:pt>
              </c:strCache>
            </c:strRef>
          </c:cat>
          <c:val>
            <c:numRef>
              <c:f>tables!$AN$13:$AN$14</c:f>
              <c:numCache>
                <c:formatCode>General</c:formatCode>
                <c:ptCount val="2"/>
                <c:pt idx="0">
                  <c:v>451</c:v>
                </c:pt>
                <c:pt idx="1">
                  <c:v>252</c:v>
                </c:pt>
              </c:numCache>
            </c:numRef>
          </c:val>
          <c:extLst>
            <c:ext xmlns:c16="http://schemas.microsoft.com/office/drawing/2014/chart" uri="{C3380CC4-5D6E-409C-BE32-E72D297353CC}">
              <c16:uniqueId val="{00000009-DFCB-422F-A2A1-3E3A6A8FC868}"/>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Chin</a:t>
            </a:r>
            <a:r>
              <a:rPr lang="en-US" baseline="0"/>
              <a:t> Incorrect Citations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6CE-4A6F-A005-0A50BB64D5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6CE-4A6F-A005-0A50BB64D5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tables!$AI$8:$AI$9</c:f>
              <c:strCache>
                <c:ptCount val="2"/>
                <c:pt idx="0">
                  <c:v>Correct</c:v>
                </c:pt>
                <c:pt idx="1">
                  <c:v>Incorrect Cite</c:v>
                </c:pt>
              </c:strCache>
            </c:strRef>
          </c:cat>
          <c:val>
            <c:numRef>
              <c:f>tables!$AJ$8:$AJ$9</c:f>
              <c:numCache>
                <c:formatCode>General</c:formatCode>
                <c:ptCount val="2"/>
                <c:pt idx="0">
                  <c:v>129</c:v>
                </c:pt>
                <c:pt idx="1">
                  <c:v>78</c:v>
                </c:pt>
              </c:numCache>
            </c:numRef>
          </c:val>
          <c:extLst>
            <c:ext xmlns:c16="http://schemas.microsoft.com/office/drawing/2014/chart" uri="{C3380CC4-5D6E-409C-BE32-E72D297353CC}">
              <c16:uniqueId val="{00000004-26CE-4A6F-A005-0A50BB64D5E3}"/>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4.png"/><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image" Target="../media/image2.png"/><Relationship Id="rId5" Type="http://schemas.openxmlformats.org/officeDocument/2006/relationships/chart" Target="../charts/chart7.xml"/><Relationship Id="rId10" Type="http://schemas.openxmlformats.org/officeDocument/2006/relationships/image" Target="../media/image1.png"/><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11</xdr:col>
      <xdr:colOff>47625</xdr:colOff>
      <xdr:row>13</xdr:row>
      <xdr:rowOff>119062</xdr:rowOff>
    </xdr:from>
    <xdr:to>
      <xdr:col>16</xdr:col>
      <xdr:colOff>552450</xdr:colOff>
      <xdr:row>29</xdr:row>
      <xdr:rowOff>119062</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452437</xdr:colOff>
      <xdr:row>33</xdr:row>
      <xdr:rowOff>80962</xdr:rowOff>
    </xdr:from>
    <xdr:to>
      <xdr:col>23</xdr:col>
      <xdr:colOff>228600</xdr:colOff>
      <xdr:row>49</xdr:row>
      <xdr:rowOff>80962</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133350</xdr:colOff>
      <xdr:row>111</xdr:row>
      <xdr:rowOff>147637</xdr:rowOff>
    </xdr:from>
    <xdr:to>
      <xdr:col>13</xdr:col>
      <xdr:colOff>438150</xdr:colOff>
      <xdr:row>128</xdr:row>
      <xdr:rowOff>138112</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409575</xdr:colOff>
      <xdr:row>112</xdr:row>
      <xdr:rowOff>14287</xdr:rowOff>
    </xdr:from>
    <xdr:to>
      <xdr:col>23</xdr:col>
      <xdr:colOff>104775</xdr:colOff>
      <xdr:row>129</xdr:row>
      <xdr:rowOff>4762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295275</xdr:colOff>
      <xdr:row>111</xdr:row>
      <xdr:rowOff>138112</xdr:rowOff>
    </xdr:from>
    <xdr:to>
      <xdr:col>31</xdr:col>
      <xdr:colOff>600075</xdr:colOff>
      <xdr:row>128</xdr:row>
      <xdr:rowOff>128587</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295275</xdr:colOff>
      <xdr:row>45</xdr:row>
      <xdr:rowOff>157161</xdr:rowOff>
    </xdr:from>
    <xdr:to>
      <xdr:col>15</xdr:col>
      <xdr:colOff>247650</xdr:colOff>
      <xdr:row>67</xdr:row>
      <xdr:rowOff>9524</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595312</xdr:colOff>
      <xdr:row>12</xdr:row>
      <xdr:rowOff>52387</xdr:rowOff>
    </xdr:from>
    <xdr:to>
      <xdr:col>36</xdr:col>
      <xdr:colOff>290512</xdr:colOff>
      <xdr:row>26</xdr:row>
      <xdr:rowOff>147637</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128587</xdr:colOff>
      <xdr:row>15</xdr:row>
      <xdr:rowOff>128587</xdr:rowOff>
    </xdr:from>
    <xdr:to>
      <xdr:col>44</xdr:col>
      <xdr:colOff>433387</xdr:colOff>
      <xdr:row>26</xdr:row>
      <xdr:rowOff>823912</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538162</xdr:colOff>
      <xdr:row>3</xdr:row>
      <xdr:rowOff>157162</xdr:rowOff>
    </xdr:from>
    <xdr:to>
      <xdr:col>50</xdr:col>
      <xdr:colOff>233362</xdr:colOff>
      <xdr:row>15</xdr:row>
      <xdr:rowOff>185737</xdr:rowOff>
    </xdr:to>
    <xdr:graphicFrame macro="">
      <xdr:nvGraphicFramePr>
        <xdr:cNvPr id="12" name="Chart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147637</xdr:colOff>
      <xdr:row>27</xdr:row>
      <xdr:rowOff>90487</xdr:rowOff>
    </xdr:from>
    <xdr:to>
      <xdr:col>46</xdr:col>
      <xdr:colOff>452437</xdr:colOff>
      <xdr:row>43</xdr:row>
      <xdr:rowOff>80962</xdr:rowOff>
    </xdr:to>
    <xdr:graphicFrame macro="">
      <xdr:nvGraphicFramePr>
        <xdr:cNvPr id="13" name="Chart 12">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485775</xdr:colOff>
      <xdr:row>136</xdr:row>
      <xdr:rowOff>100012</xdr:rowOff>
    </xdr:from>
    <xdr:to>
      <xdr:col>15</xdr:col>
      <xdr:colOff>180975</xdr:colOff>
      <xdr:row>152</xdr:row>
      <xdr:rowOff>100012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508000</xdr:colOff>
      <xdr:row>164</xdr:row>
      <xdr:rowOff>79375</xdr:rowOff>
    </xdr:from>
    <xdr:to>
      <xdr:col>14</xdr:col>
      <xdr:colOff>508000</xdr:colOff>
      <xdr:row>224</xdr:row>
      <xdr:rowOff>74914</xdr:rowOff>
    </xdr:to>
    <xdr:pic>
      <xdr:nvPicPr>
        <xdr:cNvPr id="3" name="Picture 2">
          <a:extLst>
            <a:ext uri="{FF2B5EF4-FFF2-40B4-BE49-F238E27FC236}">
              <a16:creationId xmlns:a16="http://schemas.microsoft.com/office/drawing/2014/main" id="{2E5626F3-05BF-18CC-D453-802CC4C03CB6}"/>
            </a:ext>
          </a:extLst>
        </xdr:cNvPr>
        <xdr:cNvPicPr>
          <a:picLocks noChangeAspect="1"/>
        </xdr:cNvPicPr>
      </xdr:nvPicPr>
      <xdr:blipFill rotWithShape="1">
        <a:blip xmlns:r="http://schemas.openxmlformats.org/officeDocument/2006/relationships" r:embed="rId10"/>
        <a:srcRect l="13333" r="63335"/>
        <a:stretch/>
      </xdr:blipFill>
      <xdr:spPr>
        <a:xfrm>
          <a:off x="508000" y="30607000"/>
          <a:ext cx="8445500" cy="10473039"/>
        </a:xfrm>
        <a:prstGeom prst="rect">
          <a:avLst/>
        </a:prstGeom>
      </xdr:spPr>
    </xdr:pic>
    <xdr:clientData/>
  </xdr:twoCellAnchor>
  <xdr:twoCellAnchor editAs="oneCell">
    <xdr:from>
      <xdr:col>18</xdr:col>
      <xdr:colOff>79376</xdr:colOff>
      <xdr:row>164</xdr:row>
      <xdr:rowOff>174624</xdr:rowOff>
    </xdr:from>
    <xdr:to>
      <xdr:col>32</xdr:col>
      <xdr:colOff>333376</xdr:colOff>
      <xdr:row>218</xdr:row>
      <xdr:rowOff>79375</xdr:rowOff>
    </xdr:to>
    <xdr:pic>
      <xdr:nvPicPr>
        <xdr:cNvPr id="7" name="Picture 6">
          <a:extLst>
            <a:ext uri="{FF2B5EF4-FFF2-40B4-BE49-F238E27FC236}">
              <a16:creationId xmlns:a16="http://schemas.microsoft.com/office/drawing/2014/main" id="{54887513-786D-F720-CA5C-3523E904173B}"/>
            </a:ext>
          </a:extLst>
        </xdr:cNvPr>
        <xdr:cNvPicPr>
          <a:picLocks noChangeAspect="1"/>
        </xdr:cNvPicPr>
      </xdr:nvPicPr>
      <xdr:blipFill rotWithShape="1">
        <a:blip xmlns:r="http://schemas.openxmlformats.org/officeDocument/2006/relationships" r:embed="rId11"/>
        <a:srcRect l="13805" t="9723" r="62408" b="-476"/>
        <a:stretch/>
      </xdr:blipFill>
      <xdr:spPr>
        <a:xfrm>
          <a:off x="10937876" y="30702249"/>
          <a:ext cx="8699500" cy="9334501"/>
        </a:xfrm>
        <a:prstGeom prst="rect">
          <a:avLst/>
        </a:prstGeom>
      </xdr:spPr>
    </xdr:pic>
    <xdr:clientData/>
  </xdr:twoCellAnchor>
  <xdr:twoCellAnchor editAs="oneCell">
    <xdr:from>
      <xdr:col>18</xdr:col>
      <xdr:colOff>249464</xdr:colOff>
      <xdr:row>225</xdr:row>
      <xdr:rowOff>113392</xdr:rowOff>
    </xdr:from>
    <xdr:to>
      <xdr:col>32</xdr:col>
      <xdr:colOff>68035</xdr:colOff>
      <xdr:row>275</xdr:row>
      <xdr:rowOff>-1</xdr:rowOff>
    </xdr:to>
    <xdr:pic>
      <xdr:nvPicPr>
        <xdr:cNvPr id="14" name="Picture 13">
          <a:extLst>
            <a:ext uri="{FF2B5EF4-FFF2-40B4-BE49-F238E27FC236}">
              <a16:creationId xmlns:a16="http://schemas.microsoft.com/office/drawing/2014/main" id="{381E88CF-B9BA-F900-51F4-A84BC878B591}"/>
            </a:ext>
          </a:extLst>
        </xdr:cNvPr>
        <xdr:cNvPicPr>
          <a:picLocks noChangeAspect="1"/>
        </xdr:cNvPicPr>
      </xdr:nvPicPr>
      <xdr:blipFill rotWithShape="1">
        <a:blip xmlns:r="http://schemas.openxmlformats.org/officeDocument/2006/relationships" r:embed="rId12"/>
        <a:srcRect l="15216" t="9555" r="62173" b="6570"/>
        <a:stretch/>
      </xdr:blipFill>
      <xdr:spPr>
        <a:xfrm>
          <a:off x="11271250" y="42658392"/>
          <a:ext cx="8391071" cy="8958036"/>
        </a:xfrm>
        <a:prstGeom prst="rect">
          <a:avLst/>
        </a:prstGeom>
      </xdr:spPr>
    </xdr:pic>
    <xdr:clientData/>
  </xdr:twoCellAnchor>
  <xdr:twoCellAnchor editAs="oneCell">
    <xdr:from>
      <xdr:col>3</xdr:col>
      <xdr:colOff>0</xdr:colOff>
      <xdr:row>300</xdr:row>
      <xdr:rowOff>0</xdr:rowOff>
    </xdr:from>
    <xdr:to>
      <xdr:col>62</xdr:col>
      <xdr:colOff>349213</xdr:colOff>
      <xdr:row>362</xdr:row>
      <xdr:rowOff>107571</xdr:rowOff>
    </xdr:to>
    <xdr:pic>
      <xdr:nvPicPr>
        <xdr:cNvPr id="15" name="Picture 14">
          <a:extLst>
            <a:ext uri="{FF2B5EF4-FFF2-40B4-BE49-F238E27FC236}">
              <a16:creationId xmlns:a16="http://schemas.microsoft.com/office/drawing/2014/main" id="{54EDE129-8C58-0C82-7242-585ADA3AD331}"/>
            </a:ext>
          </a:extLst>
        </xdr:cNvPr>
        <xdr:cNvPicPr>
          <a:picLocks noChangeAspect="1"/>
        </xdr:cNvPicPr>
      </xdr:nvPicPr>
      <xdr:blipFill>
        <a:blip xmlns:r="http://schemas.openxmlformats.org/officeDocument/2006/relationships" r:embed="rId13"/>
        <a:stretch>
          <a:fillRect/>
        </a:stretch>
      </xdr:blipFill>
      <xdr:spPr>
        <a:xfrm>
          <a:off x="1836964" y="54687107"/>
          <a:ext cx="36571428" cy="1028571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9"/>
  <sheetViews>
    <sheetView zoomScale="96" zoomScaleNormal="96" workbookViewId="0">
      <pane ySplit="1" topLeftCell="A2" activePane="bottomLeft" state="frozen"/>
      <selection pane="bottomLeft" activeCell="B26" sqref="B26"/>
    </sheetView>
  </sheetViews>
  <sheetFormatPr defaultColWidth="14.42578125" defaultRowHeight="15.75" customHeight="1"/>
  <cols>
    <col min="1" max="1" width="23.140625" customWidth="1"/>
    <col min="2" max="3" width="30.7109375" customWidth="1"/>
    <col min="4" max="4" width="7.7109375" customWidth="1"/>
    <col min="5" max="5" width="11.7109375" customWidth="1"/>
    <col min="6" max="6" width="7.85546875" customWidth="1"/>
    <col min="7" max="7" width="6.5703125" customWidth="1"/>
    <col min="8" max="8" width="8.140625" customWidth="1"/>
    <col min="9" max="10" width="14.42578125" customWidth="1"/>
    <col min="11" max="11" width="38.85546875" style="12" customWidth="1"/>
    <col min="12" max="17" width="14.42578125" customWidth="1"/>
    <col min="18" max="18" width="11.140625" customWidth="1"/>
    <col min="19" max="19" width="13" customWidth="1"/>
    <col min="20" max="20" width="12.140625" customWidth="1"/>
    <col min="21" max="22" width="14.42578125" hidden="1" customWidth="1"/>
    <col min="23" max="25" width="18.28515625" hidden="1" customWidth="1"/>
    <col min="26" max="26" width="16.42578125" bestFit="1" customWidth="1"/>
    <col min="27" max="27" width="17.28515625" hidden="1" customWidth="1"/>
    <col min="28" max="28" width="16.42578125" hidden="1" customWidth="1"/>
    <col min="29" max="29" width="17" hidden="1" customWidth="1"/>
    <col min="30" max="30" width="17.28515625" hidden="1" customWidth="1"/>
    <col min="31" max="31" width="16.28515625" hidden="1" customWidth="1"/>
    <col min="32" max="32" width="15.5703125" hidden="1" customWidth="1"/>
  </cols>
  <sheetData>
    <row r="1" spans="1:35" ht="171.6" customHeight="1" thickBot="1">
      <c r="A1" s="1" t="s">
        <v>0</v>
      </c>
      <c r="B1" s="1" t="s">
        <v>1</v>
      </c>
      <c r="C1" s="2" t="s">
        <v>2</v>
      </c>
      <c r="D1" s="2" t="s">
        <v>3</v>
      </c>
      <c r="E1" s="2" t="s">
        <v>4</v>
      </c>
      <c r="F1" s="2" t="s">
        <v>5</v>
      </c>
      <c r="G1" s="2" t="s">
        <v>6</v>
      </c>
      <c r="H1" s="2" t="s">
        <v>1766</v>
      </c>
      <c r="I1" s="7" t="s">
        <v>1767</v>
      </c>
      <c r="J1" s="8" t="s">
        <v>1818</v>
      </c>
      <c r="K1" s="8" t="s">
        <v>1932</v>
      </c>
      <c r="L1" s="8" t="s">
        <v>1957</v>
      </c>
      <c r="M1" s="8" t="s">
        <v>2132</v>
      </c>
      <c r="N1" s="13" t="s">
        <v>7</v>
      </c>
      <c r="O1" s="13" t="s">
        <v>1812</v>
      </c>
      <c r="P1" s="8" t="s">
        <v>1768</v>
      </c>
      <c r="Q1" s="8" t="s">
        <v>2041</v>
      </c>
      <c r="R1" s="8" t="s">
        <v>1769</v>
      </c>
      <c r="S1" s="8" t="s">
        <v>1770</v>
      </c>
      <c r="T1" s="8" t="s">
        <v>1771</v>
      </c>
      <c r="U1" s="8" t="s">
        <v>1772</v>
      </c>
      <c r="V1" s="8" t="s">
        <v>1773</v>
      </c>
      <c r="W1" s="8" t="s">
        <v>1774</v>
      </c>
      <c r="X1" s="8" t="s">
        <v>1775</v>
      </c>
      <c r="Y1" s="8" t="s">
        <v>1776</v>
      </c>
      <c r="Z1" s="8" t="s">
        <v>1777</v>
      </c>
      <c r="AA1" s="8" t="s">
        <v>1778</v>
      </c>
      <c r="AB1" s="8" t="s">
        <v>8</v>
      </c>
      <c r="AC1" s="8" t="s">
        <v>1779</v>
      </c>
      <c r="AD1" s="8" t="s">
        <v>1780</v>
      </c>
      <c r="AE1" s="9" t="s">
        <v>1781</v>
      </c>
      <c r="AF1" s="9" t="s">
        <v>1782</v>
      </c>
      <c r="AG1" s="9" t="s">
        <v>2043</v>
      </c>
      <c r="AH1" s="9" t="s">
        <v>2044</v>
      </c>
    </row>
    <row r="2" spans="1:35" ht="16.5" thickBot="1">
      <c r="A2" s="3" t="s">
        <v>194</v>
      </c>
      <c r="B2" s="3" t="s">
        <v>195</v>
      </c>
      <c r="C2" s="3" t="s">
        <v>196</v>
      </c>
      <c r="D2" s="4">
        <v>2021</v>
      </c>
      <c r="E2" s="5" t="s">
        <v>73</v>
      </c>
      <c r="G2">
        <v>1</v>
      </c>
      <c r="I2" t="s">
        <v>1786</v>
      </c>
      <c r="J2" s="13"/>
      <c r="K2" s="73" t="s">
        <v>1995</v>
      </c>
      <c r="L2" s="69" t="s">
        <v>1996</v>
      </c>
      <c r="M2" s="69">
        <v>0</v>
      </c>
      <c r="N2" s="14">
        <v>1503</v>
      </c>
      <c r="O2" s="13" t="s">
        <v>1809</v>
      </c>
      <c r="P2">
        <v>0</v>
      </c>
      <c r="Q2">
        <v>2</v>
      </c>
      <c r="S2" t="s">
        <v>1797</v>
      </c>
      <c r="T2">
        <v>2</v>
      </c>
      <c r="W2">
        <v>1</v>
      </c>
      <c r="Z2">
        <v>0</v>
      </c>
      <c r="AA2">
        <v>1</v>
      </c>
    </row>
    <row r="3" spans="1:35" ht="16.5" thickBot="1">
      <c r="A3" s="3" t="s">
        <v>197</v>
      </c>
      <c r="B3" s="3" t="s">
        <v>198</v>
      </c>
      <c r="C3" s="3" t="s">
        <v>199</v>
      </c>
      <c r="D3" s="4">
        <v>2021</v>
      </c>
      <c r="E3" s="5" t="s">
        <v>73</v>
      </c>
      <c r="G3">
        <v>1</v>
      </c>
      <c r="I3">
        <v>1</v>
      </c>
      <c r="J3" s="13">
        <v>3.367</v>
      </c>
      <c r="K3" s="72" t="s">
        <v>1972</v>
      </c>
      <c r="L3" s="68" t="s">
        <v>1973</v>
      </c>
      <c r="M3" s="68">
        <v>0</v>
      </c>
      <c r="N3" s="14">
        <v>0</v>
      </c>
      <c r="O3" s="13" t="s">
        <v>1811</v>
      </c>
      <c r="P3">
        <v>0</v>
      </c>
      <c r="Q3">
        <v>3</v>
      </c>
      <c r="S3">
        <v>1</v>
      </c>
      <c r="T3">
        <v>2</v>
      </c>
      <c r="W3">
        <v>1</v>
      </c>
      <c r="Z3">
        <v>0</v>
      </c>
      <c r="AA3">
        <v>1</v>
      </c>
      <c r="AC3">
        <v>1</v>
      </c>
    </row>
    <row r="4" spans="1:35" ht="16.5" thickBot="1">
      <c r="A4" s="3" t="s">
        <v>200</v>
      </c>
      <c r="B4" s="3" t="s">
        <v>201</v>
      </c>
      <c r="C4" s="3" t="s">
        <v>202</v>
      </c>
      <c r="D4" s="4">
        <v>2016</v>
      </c>
      <c r="E4" s="5" t="s">
        <v>73</v>
      </c>
      <c r="G4">
        <v>1</v>
      </c>
      <c r="I4" t="s">
        <v>1786</v>
      </c>
      <c r="J4" s="14">
        <v>3.3980000000000001</v>
      </c>
      <c r="K4" s="12" t="s">
        <v>1961</v>
      </c>
      <c r="L4" s="18"/>
      <c r="M4" s="18">
        <v>0</v>
      </c>
      <c r="N4" s="14">
        <v>806</v>
      </c>
      <c r="O4" s="13" t="s">
        <v>1810</v>
      </c>
      <c r="P4">
        <v>1</v>
      </c>
      <c r="S4">
        <v>1</v>
      </c>
      <c r="T4">
        <v>5</v>
      </c>
      <c r="V4">
        <v>1</v>
      </c>
      <c r="Z4">
        <v>0</v>
      </c>
      <c r="AA4">
        <v>1</v>
      </c>
    </row>
    <row r="5" spans="1:35" ht="16.5" thickBot="1">
      <c r="A5" s="3" t="s">
        <v>203</v>
      </c>
      <c r="B5" s="3" t="s">
        <v>204</v>
      </c>
      <c r="C5" s="3" t="s">
        <v>205</v>
      </c>
      <c r="D5" s="4">
        <v>2018</v>
      </c>
      <c r="E5" s="5" t="s">
        <v>73</v>
      </c>
      <c r="G5">
        <v>1</v>
      </c>
      <c r="I5" t="s">
        <v>1786</v>
      </c>
      <c r="J5" s="13"/>
      <c r="K5" s="72" t="s">
        <v>1933</v>
      </c>
      <c r="L5" s="8"/>
      <c r="M5" s="8">
        <v>1</v>
      </c>
      <c r="N5" s="14">
        <v>1505</v>
      </c>
      <c r="O5" s="13" t="s">
        <v>1809</v>
      </c>
      <c r="P5">
        <v>0</v>
      </c>
      <c r="Q5">
        <v>5</v>
      </c>
      <c r="S5">
        <v>1</v>
      </c>
      <c r="T5">
        <v>5</v>
      </c>
      <c r="V5">
        <v>1</v>
      </c>
      <c r="Z5">
        <v>0</v>
      </c>
      <c r="AA5">
        <v>1</v>
      </c>
    </row>
    <row r="6" spans="1:35" ht="16.5" thickBot="1">
      <c r="A6" s="3" t="s">
        <v>206</v>
      </c>
      <c r="B6" s="3" t="s">
        <v>207</v>
      </c>
      <c r="C6" s="3" t="s">
        <v>167</v>
      </c>
      <c r="D6" s="4">
        <v>2014</v>
      </c>
      <c r="E6" s="5" t="s">
        <v>73</v>
      </c>
      <c r="G6">
        <v>1</v>
      </c>
      <c r="I6" t="s">
        <v>1794</v>
      </c>
      <c r="J6" s="8"/>
      <c r="K6" s="12" t="s">
        <v>1945</v>
      </c>
      <c r="L6" s="8"/>
      <c r="M6" s="8">
        <v>1</v>
      </c>
      <c r="N6" s="14">
        <v>1503</v>
      </c>
      <c r="O6" s="13" t="s">
        <v>1809</v>
      </c>
      <c r="P6">
        <v>1</v>
      </c>
      <c r="S6">
        <v>2</v>
      </c>
      <c r="T6">
        <v>5</v>
      </c>
      <c r="X6">
        <v>1</v>
      </c>
      <c r="Z6">
        <v>0</v>
      </c>
      <c r="AA6">
        <v>1</v>
      </c>
      <c r="AH6">
        <v>1</v>
      </c>
      <c r="AI6" t="s">
        <v>2089</v>
      </c>
    </row>
    <row r="7" spans="1:35" s="5" customFormat="1" ht="16.5" thickBot="1">
      <c r="A7" s="3" t="s">
        <v>208</v>
      </c>
      <c r="B7" s="3" t="s">
        <v>209</v>
      </c>
      <c r="C7" s="3" t="s">
        <v>210</v>
      </c>
      <c r="D7" s="4">
        <v>2012</v>
      </c>
      <c r="E7" s="5" t="s">
        <v>73</v>
      </c>
      <c r="F7"/>
      <c r="G7">
        <v>1</v>
      </c>
      <c r="H7"/>
      <c r="I7" t="s">
        <v>1790</v>
      </c>
      <c r="J7" s="13">
        <v>1.0429999999999999</v>
      </c>
      <c r="K7" s="72" t="s">
        <v>1949</v>
      </c>
      <c r="L7" s="68" t="s">
        <v>1933</v>
      </c>
      <c r="M7" s="68">
        <v>1</v>
      </c>
      <c r="N7" s="14">
        <v>1503</v>
      </c>
      <c r="O7" s="13" t="s">
        <v>1809</v>
      </c>
      <c r="P7">
        <v>1</v>
      </c>
      <c r="Q7"/>
      <c r="R7"/>
      <c r="S7">
        <v>2</v>
      </c>
      <c r="T7">
        <v>5</v>
      </c>
      <c r="U7"/>
      <c r="V7"/>
      <c r="W7"/>
      <c r="X7"/>
      <c r="Y7"/>
      <c r="Z7">
        <v>0</v>
      </c>
      <c r="AA7">
        <v>1</v>
      </c>
      <c r="AB7"/>
      <c r="AC7"/>
      <c r="AD7"/>
      <c r="AE7"/>
      <c r="AF7"/>
      <c r="AG7"/>
      <c r="AH7">
        <v>1</v>
      </c>
      <c r="AI7" t="s">
        <v>2089</v>
      </c>
    </row>
    <row r="8" spans="1:35" ht="15" thickBot="1">
      <c r="A8" s="5" t="s">
        <v>1837</v>
      </c>
      <c r="B8" s="5" t="s">
        <v>1847</v>
      </c>
      <c r="C8" s="5" t="s">
        <v>1857</v>
      </c>
      <c r="D8" s="5">
        <v>2019</v>
      </c>
      <c r="E8" s="8" t="s">
        <v>1865</v>
      </c>
      <c r="G8" s="5">
        <v>1</v>
      </c>
      <c r="J8" s="21"/>
      <c r="K8" s="72" t="s">
        <v>1933</v>
      </c>
      <c r="L8" s="68" t="s">
        <v>1968</v>
      </c>
      <c r="M8" s="68">
        <v>1</v>
      </c>
      <c r="N8" s="21"/>
      <c r="O8" s="21"/>
      <c r="P8" s="5">
        <v>0</v>
      </c>
      <c r="Q8" s="5" t="s">
        <v>1867</v>
      </c>
      <c r="S8" s="5">
        <v>0</v>
      </c>
      <c r="T8" s="5">
        <v>0</v>
      </c>
      <c r="AA8" s="5">
        <v>1</v>
      </c>
      <c r="AC8" s="5">
        <v>1</v>
      </c>
    </row>
    <row r="9" spans="1:35" ht="16.5" thickBot="1">
      <c r="A9" s="3" t="s">
        <v>149</v>
      </c>
      <c r="B9" s="3" t="s">
        <v>211</v>
      </c>
      <c r="C9" s="3" t="s">
        <v>212</v>
      </c>
      <c r="D9" s="3">
        <v>2021</v>
      </c>
      <c r="E9" s="5" t="s">
        <v>73</v>
      </c>
      <c r="G9">
        <v>1</v>
      </c>
      <c r="J9" s="13">
        <v>2.0720000000000001</v>
      </c>
      <c r="K9" s="72" t="s">
        <v>1952</v>
      </c>
      <c r="L9" s="8"/>
      <c r="M9" s="8">
        <v>0</v>
      </c>
      <c r="N9" s="14">
        <v>0</v>
      </c>
      <c r="O9" s="13" t="s">
        <v>1811</v>
      </c>
      <c r="P9">
        <v>3</v>
      </c>
      <c r="S9">
        <v>0</v>
      </c>
      <c r="T9">
        <v>0</v>
      </c>
      <c r="X9">
        <v>1</v>
      </c>
      <c r="AA9">
        <v>1</v>
      </c>
      <c r="AI9" s="16"/>
    </row>
    <row r="10" spans="1:35" ht="16.5" thickBot="1">
      <c r="A10" s="3" t="s">
        <v>213</v>
      </c>
      <c r="B10" s="3" t="s">
        <v>214</v>
      </c>
      <c r="C10" s="3" t="s">
        <v>215</v>
      </c>
      <c r="D10" s="4">
        <v>2019</v>
      </c>
      <c r="E10" s="5" t="s">
        <v>73</v>
      </c>
      <c r="G10">
        <v>1</v>
      </c>
      <c r="H10">
        <v>1</v>
      </c>
      <c r="J10" s="13"/>
      <c r="K10" s="73" t="s">
        <v>1935</v>
      </c>
      <c r="L10" s="69"/>
      <c r="M10" s="69">
        <v>0</v>
      </c>
      <c r="N10" s="14">
        <v>0</v>
      </c>
      <c r="O10" s="13" t="s">
        <v>1811</v>
      </c>
      <c r="P10">
        <v>1</v>
      </c>
      <c r="S10">
        <v>1</v>
      </c>
      <c r="T10">
        <v>5</v>
      </c>
      <c r="V10">
        <v>1</v>
      </c>
      <c r="Z10">
        <v>0</v>
      </c>
      <c r="AA10">
        <v>1</v>
      </c>
      <c r="AE10">
        <v>1</v>
      </c>
    </row>
    <row r="11" spans="1:35" ht="16.5" thickBot="1">
      <c r="A11" s="3" t="s">
        <v>216</v>
      </c>
      <c r="B11" s="3" t="s">
        <v>217</v>
      </c>
      <c r="C11" s="3" t="s">
        <v>218</v>
      </c>
      <c r="D11" s="4">
        <v>2017</v>
      </c>
      <c r="E11" s="5" t="s">
        <v>73</v>
      </c>
      <c r="G11">
        <v>1</v>
      </c>
      <c r="I11" t="s">
        <v>1786</v>
      </c>
      <c r="J11" s="13">
        <v>0.34</v>
      </c>
      <c r="K11" s="72" t="s">
        <v>1933</v>
      </c>
      <c r="L11" s="8"/>
      <c r="M11" s="8">
        <v>1</v>
      </c>
      <c r="N11" s="14">
        <v>806</v>
      </c>
      <c r="O11" s="13" t="s">
        <v>1814</v>
      </c>
      <c r="P11">
        <v>0</v>
      </c>
      <c r="Q11">
        <v>1</v>
      </c>
      <c r="S11">
        <v>4</v>
      </c>
      <c r="T11">
        <v>2</v>
      </c>
      <c r="X11">
        <v>1</v>
      </c>
      <c r="Z11">
        <v>0</v>
      </c>
      <c r="AA11">
        <v>1</v>
      </c>
    </row>
    <row r="12" spans="1:35" ht="16.5" thickBot="1">
      <c r="A12" s="3" t="s">
        <v>222</v>
      </c>
      <c r="B12" s="3" t="s">
        <v>223</v>
      </c>
      <c r="C12" s="3" t="s">
        <v>224</v>
      </c>
      <c r="D12" s="4">
        <v>2021</v>
      </c>
      <c r="E12" s="5" t="s">
        <v>73</v>
      </c>
      <c r="G12">
        <v>1</v>
      </c>
      <c r="I12">
        <v>1</v>
      </c>
      <c r="J12" s="13">
        <v>6.3170000000000002</v>
      </c>
      <c r="K12" s="73" t="s">
        <v>2001</v>
      </c>
      <c r="L12" s="13"/>
      <c r="M12" s="13">
        <v>0</v>
      </c>
      <c r="N12" s="14">
        <v>0</v>
      </c>
      <c r="O12" s="13" t="s">
        <v>1811</v>
      </c>
      <c r="P12">
        <v>1</v>
      </c>
      <c r="S12">
        <v>1</v>
      </c>
      <c r="T12">
        <v>5</v>
      </c>
      <c r="V12">
        <v>1</v>
      </c>
      <c r="X12">
        <v>1</v>
      </c>
      <c r="Z12">
        <v>0</v>
      </c>
      <c r="AA12">
        <v>1</v>
      </c>
    </row>
    <row r="13" spans="1:35" ht="16.5" thickBot="1">
      <c r="A13" s="3" t="s">
        <v>225</v>
      </c>
      <c r="B13" s="3" t="s">
        <v>226</v>
      </c>
      <c r="C13" s="3"/>
      <c r="D13" s="4">
        <v>2020</v>
      </c>
      <c r="E13" s="5" t="s">
        <v>73</v>
      </c>
      <c r="G13">
        <v>1</v>
      </c>
      <c r="I13" t="s">
        <v>1786</v>
      </c>
      <c r="J13" s="21"/>
      <c r="K13" s="23"/>
      <c r="L13" s="21"/>
      <c r="M13" s="21"/>
      <c r="N13" s="14">
        <v>0</v>
      </c>
      <c r="O13" s="13" t="s">
        <v>1811</v>
      </c>
      <c r="P13">
        <v>1</v>
      </c>
      <c r="S13">
        <v>4</v>
      </c>
      <c r="T13">
        <v>5</v>
      </c>
      <c r="V13">
        <v>1</v>
      </c>
      <c r="Z13">
        <v>1</v>
      </c>
      <c r="AA13">
        <v>2</v>
      </c>
    </row>
    <row r="14" spans="1:35" ht="16.5" thickBot="1">
      <c r="A14" s="3" t="s">
        <v>227</v>
      </c>
      <c r="B14" s="3" t="s">
        <v>228</v>
      </c>
      <c r="C14" s="3" t="s">
        <v>229</v>
      </c>
      <c r="D14" s="4">
        <v>2020</v>
      </c>
      <c r="E14" s="5" t="s">
        <v>73</v>
      </c>
      <c r="G14">
        <v>1</v>
      </c>
      <c r="I14" t="s">
        <v>1786</v>
      </c>
      <c r="J14" s="13">
        <v>7.55</v>
      </c>
      <c r="K14" s="73" t="s">
        <v>1975</v>
      </c>
      <c r="L14" s="69" t="s">
        <v>1933</v>
      </c>
      <c r="M14" s="69">
        <v>0</v>
      </c>
      <c r="N14" s="14">
        <v>1505</v>
      </c>
      <c r="O14" s="13" t="s">
        <v>1809</v>
      </c>
      <c r="P14">
        <v>1</v>
      </c>
      <c r="S14" t="s">
        <v>1797</v>
      </c>
      <c r="T14">
        <v>5</v>
      </c>
      <c r="V14">
        <v>1</v>
      </c>
      <c r="X14">
        <v>1</v>
      </c>
      <c r="Z14">
        <v>0</v>
      </c>
      <c r="AA14">
        <v>1</v>
      </c>
    </row>
    <row r="15" spans="1:35" ht="16.5" thickBot="1">
      <c r="A15" s="3" t="s">
        <v>230</v>
      </c>
      <c r="B15" s="3" t="s">
        <v>231</v>
      </c>
      <c r="C15" s="3" t="s">
        <v>22</v>
      </c>
      <c r="D15" s="4">
        <v>2019</v>
      </c>
      <c r="E15" s="5" t="s">
        <v>73</v>
      </c>
      <c r="G15">
        <v>1</v>
      </c>
      <c r="I15">
        <v>3</v>
      </c>
      <c r="J15" s="13">
        <v>2.476</v>
      </c>
      <c r="K15" s="73" t="s">
        <v>1945</v>
      </c>
      <c r="L15" s="69" t="s">
        <v>1933</v>
      </c>
      <c r="M15" s="69">
        <v>1</v>
      </c>
      <c r="N15" s="14">
        <v>1503</v>
      </c>
      <c r="O15" s="13" t="s">
        <v>1814</v>
      </c>
      <c r="P15">
        <v>1</v>
      </c>
      <c r="S15">
        <v>2</v>
      </c>
      <c r="T15">
        <v>5</v>
      </c>
      <c r="Z15">
        <v>0</v>
      </c>
      <c r="AA15">
        <v>1</v>
      </c>
      <c r="AG15" s="6"/>
      <c r="AH15" s="6">
        <v>1</v>
      </c>
      <c r="AI15" t="s">
        <v>2092</v>
      </c>
    </row>
    <row r="16" spans="1:35" ht="16.5" thickBot="1">
      <c r="A16" s="3" t="s">
        <v>232</v>
      </c>
      <c r="B16" s="3" t="s">
        <v>233</v>
      </c>
      <c r="C16" s="3" t="s">
        <v>22</v>
      </c>
      <c r="D16" s="4">
        <v>2018</v>
      </c>
      <c r="E16" s="5" t="s">
        <v>73</v>
      </c>
      <c r="G16">
        <v>1</v>
      </c>
      <c r="I16" t="s">
        <v>1786</v>
      </c>
      <c r="J16" s="13">
        <v>2.9340000000000002</v>
      </c>
      <c r="K16" s="72" t="s">
        <v>1945</v>
      </c>
      <c r="L16" s="68" t="s">
        <v>1933</v>
      </c>
      <c r="M16" s="68">
        <v>1</v>
      </c>
      <c r="N16" s="14">
        <v>1503</v>
      </c>
      <c r="O16" s="13" t="s">
        <v>1814</v>
      </c>
      <c r="P16">
        <v>3</v>
      </c>
      <c r="S16">
        <v>0</v>
      </c>
      <c r="T16">
        <v>0</v>
      </c>
      <c r="V16">
        <v>1</v>
      </c>
      <c r="X16">
        <v>1</v>
      </c>
      <c r="AA16">
        <v>1</v>
      </c>
    </row>
    <row r="17" spans="1:35" ht="16.5" thickBot="1">
      <c r="A17" s="3" t="s">
        <v>219</v>
      </c>
      <c r="B17" s="3" t="s">
        <v>220</v>
      </c>
      <c r="C17" s="3" t="s">
        <v>221</v>
      </c>
      <c r="D17" s="4">
        <v>2020</v>
      </c>
      <c r="E17" s="5" t="s">
        <v>73</v>
      </c>
      <c r="G17">
        <v>1</v>
      </c>
      <c r="I17">
        <v>4</v>
      </c>
      <c r="J17" s="13">
        <v>6.5140000000000002</v>
      </c>
      <c r="K17" s="72" t="s">
        <v>1953</v>
      </c>
      <c r="L17" s="68" t="s">
        <v>1933</v>
      </c>
      <c r="M17" s="68">
        <v>0</v>
      </c>
      <c r="N17" s="14">
        <v>1504</v>
      </c>
      <c r="O17" s="13" t="s">
        <v>1809</v>
      </c>
      <c r="P17">
        <v>0</v>
      </c>
      <c r="Q17">
        <v>1</v>
      </c>
      <c r="S17">
        <v>4</v>
      </c>
      <c r="T17">
        <v>2</v>
      </c>
      <c r="W17">
        <v>1</v>
      </c>
      <c r="X17">
        <v>1</v>
      </c>
      <c r="Z17">
        <v>0</v>
      </c>
      <c r="AA17">
        <v>1</v>
      </c>
    </row>
    <row r="18" spans="1:35" ht="16.5" thickBot="1">
      <c r="A18" s="3" t="s">
        <v>234</v>
      </c>
      <c r="B18" s="3" t="s">
        <v>235</v>
      </c>
      <c r="C18" s="3" t="s">
        <v>236</v>
      </c>
      <c r="D18" s="4">
        <v>2020</v>
      </c>
      <c r="E18" s="5" t="s">
        <v>73</v>
      </c>
      <c r="G18">
        <v>1</v>
      </c>
      <c r="I18">
        <v>1</v>
      </c>
      <c r="J18" s="13">
        <v>5.1609999999999996</v>
      </c>
      <c r="K18" s="72" t="s">
        <v>1953</v>
      </c>
      <c r="L18" s="8"/>
      <c r="M18" s="8">
        <v>0</v>
      </c>
      <c r="N18" s="14">
        <v>1506</v>
      </c>
      <c r="O18" s="13" t="s">
        <v>1809</v>
      </c>
      <c r="P18">
        <v>1</v>
      </c>
      <c r="S18">
        <v>2</v>
      </c>
      <c r="T18">
        <v>5</v>
      </c>
      <c r="X18">
        <v>1</v>
      </c>
      <c r="Z18">
        <v>0</v>
      </c>
      <c r="AA18">
        <v>1</v>
      </c>
      <c r="AH18">
        <v>1</v>
      </c>
      <c r="AI18" s="16" t="s">
        <v>2108</v>
      </c>
    </row>
    <row r="19" spans="1:35" ht="16.5" thickBot="1">
      <c r="A19" s="3" t="s">
        <v>89</v>
      </c>
      <c r="B19" s="3" t="s">
        <v>90</v>
      </c>
      <c r="C19" s="3" t="s">
        <v>91</v>
      </c>
      <c r="D19" s="4">
        <v>2021</v>
      </c>
      <c r="E19" s="5" t="s">
        <v>88</v>
      </c>
      <c r="G19">
        <v>1</v>
      </c>
      <c r="I19" t="s">
        <v>1794</v>
      </c>
      <c r="J19" s="13"/>
      <c r="K19" s="8"/>
      <c r="L19" s="8"/>
      <c r="M19" s="8">
        <v>0</v>
      </c>
      <c r="N19" s="14">
        <v>0</v>
      </c>
      <c r="O19" s="13" t="s">
        <v>1811</v>
      </c>
      <c r="P19">
        <v>1</v>
      </c>
      <c r="S19" t="s">
        <v>1787</v>
      </c>
      <c r="T19">
        <v>5</v>
      </c>
      <c r="Z19">
        <v>0</v>
      </c>
      <c r="AA19">
        <v>5</v>
      </c>
      <c r="AF19">
        <v>1</v>
      </c>
    </row>
    <row r="20" spans="1:35" ht="16.5" thickBot="1">
      <c r="A20" s="3" t="s">
        <v>237</v>
      </c>
      <c r="B20" s="3" t="s">
        <v>238</v>
      </c>
      <c r="C20" s="5"/>
      <c r="D20" s="4">
        <v>2014</v>
      </c>
      <c r="E20" s="5" t="s">
        <v>73</v>
      </c>
      <c r="G20">
        <v>1</v>
      </c>
      <c r="I20" t="s">
        <v>1786</v>
      </c>
      <c r="J20" s="21"/>
      <c r="N20" s="14">
        <v>0</v>
      </c>
      <c r="O20" s="13" t="s">
        <v>1811</v>
      </c>
      <c r="P20">
        <v>1</v>
      </c>
      <c r="S20">
        <v>0</v>
      </c>
      <c r="T20">
        <v>0</v>
      </c>
      <c r="X20">
        <v>1</v>
      </c>
      <c r="AA20">
        <v>2</v>
      </c>
    </row>
    <row r="21" spans="1:35" ht="16.5" thickBot="1">
      <c r="A21" s="3" t="s">
        <v>150</v>
      </c>
      <c r="B21" s="3" t="s">
        <v>151</v>
      </c>
      <c r="C21" s="3" t="s">
        <v>152</v>
      </c>
      <c r="D21" s="4">
        <v>2021</v>
      </c>
      <c r="E21" s="5" t="s">
        <v>143</v>
      </c>
      <c r="G21">
        <v>1</v>
      </c>
      <c r="I21" t="s">
        <v>1786</v>
      </c>
      <c r="J21" s="13">
        <v>7.1980000000000004</v>
      </c>
      <c r="K21" s="72" t="s">
        <v>1933</v>
      </c>
      <c r="L21" s="8"/>
      <c r="M21" s="8">
        <v>1</v>
      </c>
      <c r="N21" s="14">
        <v>0</v>
      </c>
      <c r="O21" s="13" t="s">
        <v>1811</v>
      </c>
      <c r="P21">
        <v>1</v>
      </c>
      <c r="R21">
        <v>1</v>
      </c>
      <c r="S21">
        <v>1</v>
      </c>
      <c r="T21">
        <v>5</v>
      </c>
      <c r="V21">
        <v>1</v>
      </c>
      <c r="W21">
        <v>1</v>
      </c>
      <c r="X21">
        <v>1</v>
      </c>
      <c r="Z21">
        <v>0</v>
      </c>
      <c r="AA21">
        <v>1</v>
      </c>
    </row>
    <row r="22" spans="1:35" ht="16.5" thickBot="1">
      <c r="A22" s="3" t="s">
        <v>239</v>
      </c>
      <c r="B22" s="3" t="s">
        <v>242</v>
      </c>
      <c r="C22" s="3" t="s">
        <v>243</v>
      </c>
      <c r="D22" s="4">
        <v>2014</v>
      </c>
      <c r="E22" s="5" t="s">
        <v>73</v>
      </c>
      <c r="G22">
        <v>1</v>
      </c>
      <c r="I22">
        <v>4</v>
      </c>
      <c r="J22" s="14">
        <v>3.1379999999999999</v>
      </c>
      <c r="K22" s="12" t="s">
        <v>1937</v>
      </c>
      <c r="L22" t="s">
        <v>1941</v>
      </c>
      <c r="M22" s="68">
        <v>0</v>
      </c>
      <c r="N22" s="14">
        <v>1503</v>
      </c>
      <c r="O22" s="13" t="s">
        <v>1814</v>
      </c>
      <c r="P22">
        <v>0</v>
      </c>
      <c r="Q22">
        <v>1</v>
      </c>
      <c r="S22" t="s">
        <v>1792</v>
      </c>
      <c r="T22">
        <v>2</v>
      </c>
      <c r="W22">
        <v>1</v>
      </c>
      <c r="X22">
        <v>1</v>
      </c>
      <c r="Z22">
        <v>3</v>
      </c>
      <c r="AA22">
        <v>1</v>
      </c>
    </row>
    <row r="23" spans="1:35" ht="16.5" thickBot="1">
      <c r="A23" s="3" t="s">
        <v>239</v>
      </c>
      <c r="B23" s="3" t="s">
        <v>240</v>
      </c>
      <c r="C23" s="3" t="s">
        <v>241</v>
      </c>
      <c r="D23" s="4">
        <v>2015</v>
      </c>
      <c r="E23" s="5" t="s">
        <v>73</v>
      </c>
      <c r="G23">
        <v>1</v>
      </c>
      <c r="I23">
        <v>4</v>
      </c>
      <c r="J23" s="14">
        <v>1.0920000000000001</v>
      </c>
      <c r="K23" s="72" t="s">
        <v>1933</v>
      </c>
      <c r="L23" s="18"/>
      <c r="M23" s="18">
        <v>1</v>
      </c>
      <c r="N23" s="14">
        <v>0</v>
      </c>
      <c r="O23" s="13" t="s">
        <v>1811</v>
      </c>
      <c r="P23">
        <v>0</v>
      </c>
      <c r="Q23">
        <v>1</v>
      </c>
      <c r="S23">
        <v>4</v>
      </c>
      <c r="T23">
        <v>2</v>
      </c>
      <c r="Z23">
        <v>0</v>
      </c>
      <c r="AA23">
        <v>1</v>
      </c>
      <c r="AG23" t="s">
        <v>2063</v>
      </c>
    </row>
    <row r="24" spans="1:35" ht="16.5" thickBot="1">
      <c r="A24" s="3" t="s">
        <v>16</v>
      </c>
      <c r="B24" s="3" t="s">
        <v>17</v>
      </c>
      <c r="C24" s="3" t="s">
        <v>18</v>
      </c>
      <c r="D24" s="4">
        <v>2015</v>
      </c>
      <c r="E24" s="5" t="s">
        <v>19</v>
      </c>
      <c r="G24">
        <v>1</v>
      </c>
      <c r="I24">
        <v>4</v>
      </c>
      <c r="J24" s="14">
        <v>0.20699999999999999</v>
      </c>
      <c r="K24" s="72" t="s">
        <v>1941</v>
      </c>
      <c r="L24" s="18"/>
      <c r="M24" s="18">
        <v>0</v>
      </c>
      <c r="N24" s="14">
        <v>0</v>
      </c>
      <c r="O24" s="13" t="s">
        <v>1811</v>
      </c>
      <c r="P24">
        <v>1</v>
      </c>
      <c r="S24">
        <v>0</v>
      </c>
      <c r="T24">
        <v>0</v>
      </c>
      <c r="V24">
        <v>1</v>
      </c>
      <c r="AA24">
        <v>1</v>
      </c>
    </row>
    <row r="25" spans="1:35" ht="16.5" thickBot="1">
      <c r="A25" s="3" t="s">
        <v>244</v>
      </c>
      <c r="B25" s="3" t="s">
        <v>245</v>
      </c>
      <c r="C25" s="3" t="s">
        <v>246</v>
      </c>
      <c r="D25" s="4">
        <v>2019</v>
      </c>
      <c r="E25" s="5" t="s">
        <v>73</v>
      </c>
      <c r="G25">
        <v>1</v>
      </c>
      <c r="I25">
        <v>1</v>
      </c>
      <c r="J25" s="14">
        <v>1.647</v>
      </c>
      <c r="K25" s="72" t="s">
        <v>1950</v>
      </c>
      <c r="L25" s="68" t="s">
        <v>1941</v>
      </c>
      <c r="M25" s="68">
        <v>0</v>
      </c>
      <c r="N25" s="14">
        <v>0</v>
      </c>
      <c r="O25" s="13" t="s">
        <v>1811</v>
      </c>
      <c r="P25">
        <v>1</v>
      </c>
      <c r="S25">
        <v>1</v>
      </c>
      <c r="T25">
        <v>5</v>
      </c>
      <c r="V25">
        <v>1</v>
      </c>
      <c r="Z25">
        <v>0</v>
      </c>
      <c r="AA25">
        <v>1</v>
      </c>
    </row>
    <row r="26" spans="1:35" ht="16.5" thickBot="1">
      <c r="A26" s="3" t="s">
        <v>247</v>
      </c>
      <c r="B26" s="3" t="s">
        <v>248</v>
      </c>
      <c r="C26" s="3" t="s">
        <v>249</v>
      </c>
      <c r="D26" s="4">
        <v>2018</v>
      </c>
      <c r="E26" s="5" t="s">
        <v>73</v>
      </c>
      <c r="G26">
        <v>1</v>
      </c>
      <c r="I26">
        <v>1</v>
      </c>
      <c r="J26" s="14">
        <v>3.02</v>
      </c>
      <c r="K26" s="72" t="s">
        <v>1941</v>
      </c>
      <c r="L26" s="18"/>
      <c r="M26" s="18">
        <v>0</v>
      </c>
      <c r="N26" s="14">
        <v>0</v>
      </c>
      <c r="O26" s="13" t="s">
        <v>1811</v>
      </c>
      <c r="P26">
        <v>1</v>
      </c>
      <c r="S26">
        <v>1</v>
      </c>
      <c r="T26">
        <v>5</v>
      </c>
      <c r="V26">
        <v>1</v>
      </c>
      <c r="Z26">
        <v>0</v>
      </c>
      <c r="AA26">
        <v>1</v>
      </c>
    </row>
    <row r="27" spans="1:35" ht="16.5" thickBot="1">
      <c r="A27" s="3" t="s">
        <v>250</v>
      </c>
      <c r="B27" s="3" t="s">
        <v>251</v>
      </c>
      <c r="C27" s="3" t="s">
        <v>252</v>
      </c>
      <c r="D27" s="4">
        <v>2020</v>
      </c>
      <c r="E27" s="5" t="s">
        <v>73</v>
      </c>
      <c r="G27">
        <v>1</v>
      </c>
      <c r="I27">
        <v>4</v>
      </c>
      <c r="J27" s="13">
        <v>6.96</v>
      </c>
      <c r="K27" s="72" t="s">
        <v>1963</v>
      </c>
      <c r="L27" s="8"/>
      <c r="M27" s="8">
        <v>0</v>
      </c>
      <c r="N27" s="14">
        <v>1505</v>
      </c>
      <c r="O27" s="13" t="s">
        <v>1814</v>
      </c>
      <c r="P27">
        <v>0</v>
      </c>
      <c r="Q27">
        <v>1</v>
      </c>
      <c r="S27" t="s">
        <v>1786</v>
      </c>
      <c r="T27">
        <v>2</v>
      </c>
      <c r="Z27">
        <v>0</v>
      </c>
      <c r="AA27">
        <v>1</v>
      </c>
      <c r="AC27">
        <v>1</v>
      </c>
      <c r="AD27">
        <v>1</v>
      </c>
    </row>
    <row r="28" spans="1:35" ht="16.5" thickBot="1">
      <c r="A28" s="3" t="s">
        <v>253</v>
      </c>
      <c r="B28" s="3" t="s">
        <v>254</v>
      </c>
      <c r="C28" s="3" t="s">
        <v>255</v>
      </c>
      <c r="D28" s="4">
        <v>2016</v>
      </c>
      <c r="E28" s="5" t="s">
        <v>73</v>
      </c>
      <c r="G28">
        <v>1</v>
      </c>
      <c r="I28" t="s">
        <v>1786</v>
      </c>
      <c r="J28" s="14">
        <v>3.6240000000000001</v>
      </c>
      <c r="K28" s="72" t="s">
        <v>1958</v>
      </c>
      <c r="L28" s="18"/>
      <c r="M28" s="18">
        <v>0</v>
      </c>
      <c r="N28" s="14">
        <v>0</v>
      </c>
      <c r="O28" s="13" t="s">
        <v>1811</v>
      </c>
      <c r="P28">
        <v>1</v>
      </c>
      <c r="S28">
        <v>0</v>
      </c>
      <c r="T28">
        <v>0</v>
      </c>
      <c r="V28">
        <v>1</v>
      </c>
      <c r="W28">
        <v>1</v>
      </c>
      <c r="AA28">
        <v>1</v>
      </c>
    </row>
    <row r="29" spans="1:35" ht="16.5" thickBot="1">
      <c r="A29" s="3" t="s">
        <v>256</v>
      </c>
      <c r="B29" s="3" t="s">
        <v>257</v>
      </c>
      <c r="C29" s="3" t="s">
        <v>243</v>
      </c>
      <c r="D29" s="4">
        <v>2014</v>
      </c>
      <c r="E29" s="5" t="s">
        <v>73</v>
      </c>
      <c r="G29">
        <v>1</v>
      </c>
      <c r="I29">
        <v>4</v>
      </c>
      <c r="J29" s="14">
        <v>3.1379999999999999</v>
      </c>
      <c r="K29" s="12" t="s">
        <v>1937</v>
      </c>
      <c r="L29" t="s">
        <v>1941</v>
      </c>
      <c r="M29">
        <v>1</v>
      </c>
      <c r="N29" s="14">
        <v>1503</v>
      </c>
      <c r="O29" s="13" t="s">
        <v>1814</v>
      </c>
      <c r="P29">
        <v>1</v>
      </c>
      <c r="S29">
        <v>0</v>
      </c>
      <c r="T29">
        <v>0</v>
      </c>
      <c r="V29">
        <v>1</v>
      </c>
      <c r="AA29">
        <v>1</v>
      </c>
      <c r="AE29">
        <v>1</v>
      </c>
    </row>
    <row r="30" spans="1:35" ht="16.5" thickBot="1">
      <c r="A30" s="3" t="s">
        <v>258</v>
      </c>
      <c r="B30" s="3" t="s">
        <v>261</v>
      </c>
      <c r="C30" s="3" t="s">
        <v>262</v>
      </c>
      <c r="D30" s="4">
        <v>2010</v>
      </c>
      <c r="E30" s="5" t="s">
        <v>73</v>
      </c>
      <c r="G30">
        <v>1</v>
      </c>
      <c r="I30" t="s">
        <v>1786</v>
      </c>
      <c r="J30" s="14">
        <v>2.9020000000000001</v>
      </c>
      <c r="K30" s="12" t="s">
        <v>1937</v>
      </c>
      <c r="L30" t="s">
        <v>1941</v>
      </c>
      <c r="M30">
        <v>0</v>
      </c>
      <c r="N30" s="14">
        <v>1503</v>
      </c>
      <c r="O30" s="13" t="s">
        <v>1814</v>
      </c>
      <c r="P30">
        <v>1</v>
      </c>
      <c r="S30">
        <v>4</v>
      </c>
      <c r="T30">
        <v>5</v>
      </c>
      <c r="V30">
        <v>1</v>
      </c>
      <c r="Z30">
        <v>3</v>
      </c>
      <c r="AA30">
        <v>1</v>
      </c>
      <c r="AE30">
        <v>1</v>
      </c>
    </row>
    <row r="31" spans="1:35" ht="16.5" thickBot="1">
      <c r="A31" s="3" t="s">
        <v>258</v>
      </c>
      <c r="B31" s="3" t="s">
        <v>259</v>
      </c>
      <c r="C31" s="3" t="s">
        <v>260</v>
      </c>
      <c r="D31" s="4">
        <v>2014</v>
      </c>
      <c r="E31" s="5" t="s">
        <v>73</v>
      </c>
      <c r="G31">
        <v>1</v>
      </c>
      <c r="I31" t="s">
        <v>1786</v>
      </c>
      <c r="J31" s="13"/>
      <c r="K31" s="8"/>
      <c r="L31" s="8"/>
      <c r="M31" s="8"/>
      <c r="N31" s="14">
        <v>0</v>
      </c>
      <c r="O31" s="13" t="s">
        <v>1811</v>
      </c>
      <c r="P31">
        <v>1</v>
      </c>
      <c r="S31">
        <v>0</v>
      </c>
      <c r="T31">
        <v>0</v>
      </c>
      <c r="V31">
        <v>1</v>
      </c>
      <c r="AA31">
        <v>5</v>
      </c>
      <c r="AE31">
        <v>1</v>
      </c>
    </row>
    <row r="32" spans="1:35" ht="16.5" thickBot="1">
      <c r="A32" s="3" t="s">
        <v>263</v>
      </c>
      <c r="B32" s="3" t="s">
        <v>264</v>
      </c>
      <c r="C32" s="3" t="s">
        <v>243</v>
      </c>
      <c r="D32" s="4">
        <v>2014</v>
      </c>
      <c r="E32" s="5" t="s">
        <v>73</v>
      </c>
      <c r="G32">
        <v>1</v>
      </c>
      <c r="I32">
        <v>4</v>
      </c>
      <c r="J32" s="14">
        <v>3.1379999999999999</v>
      </c>
      <c r="K32" s="12" t="s">
        <v>1937</v>
      </c>
      <c r="L32" t="s">
        <v>1941</v>
      </c>
      <c r="M32">
        <v>1</v>
      </c>
      <c r="N32" s="14">
        <v>1503</v>
      </c>
      <c r="O32" s="13" t="s">
        <v>1814</v>
      </c>
      <c r="P32">
        <v>3</v>
      </c>
      <c r="S32">
        <v>6</v>
      </c>
      <c r="T32">
        <v>5</v>
      </c>
      <c r="V32">
        <v>1</v>
      </c>
      <c r="W32">
        <v>1</v>
      </c>
      <c r="Z32">
        <v>2</v>
      </c>
      <c r="AA32">
        <v>1</v>
      </c>
      <c r="AE32">
        <v>1</v>
      </c>
    </row>
    <row r="33" spans="1:33" ht="16.5" thickBot="1">
      <c r="A33" s="3" t="s">
        <v>265</v>
      </c>
      <c r="B33" s="3" t="s">
        <v>266</v>
      </c>
      <c r="C33" s="3" t="s">
        <v>267</v>
      </c>
      <c r="D33" s="4">
        <v>2018</v>
      </c>
      <c r="E33" s="5" t="s">
        <v>73</v>
      </c>
      <c r="G33">
        <v>1</v>
      </c>
      <c r="J33" s="14">
        <v>4.2190000000000003</v>
      </c>
      <c r="K33" s="12" t="s">
        <v>1933</v>
      </c>
      <c r="L33" s="18"/>
      <c r="M33" s="18">
        <v>1</v>
      </c>
      <c r="N33" s="14">
        <v>1503</v>
      </c>
      <c r="O33" s="13" t="s">
        <v>1814</v>
      </c>
      <c r="P33">
        <v>0</v>
      </c>
      <c r="Q33">
        <v>2</v>
      </c>
      <c r="S33">
        <v>3</v>
      </c>
      <c r="T33">
        <v>2</v>
      </c>
      <c r="Z33">
        <v>0</v>
      </c>
      <c r="AA33">
        <v>1</v>
      </c>
    </row>
    <row r="34" spans="1:33" ht="16.5" thickBot="1">
      <c r="A34" s="3" t="s">
        <v>268</v>
      </c>
      <c r="B34" s="3" t="s">
        <v>269</v>
      </c>
      <c r="C34" s="3" t="s">
        <v>11</v>
      </c>
      <c r="D34" s="4">
        <v>2019</v>
      </c>
      <c r="E34" s="5" t="s">
        <v>73</v>
      </c>
      <c r="G34">
        <v>1</v>
      </c>
      <c r="I34" t="s">
        <v>1786</v>
      </c>
      <c r="J34" s="13">
        <v>5.4829999999999997</v>
      </c>
      <c r="K34" s="72" t="s">
        <v>1948</v>
      </c>
      <c r="L34" s="68" t="s">
        <v>1933</v>
      </c>
      <c r="M34" s="68">
        <v>0</v>
      </c>
      <c r="N34" s="14">
        <v>1503</v>
      </c>
      <c r="O34" s="13" t="s">
        <v>1809</v>
      </c>
      <c r="P34">
        <v>0</v>
      </c>
      <c r="Q34">
        <v>1</v>
      </c>
      <c r="S34" t="s">
        <v>1785</v>
      </c>
      <c r="T34">
        <v>2</v>
      </c>
      <c r="Z34">
        <v>0</v>
      </c>
      <c r="AA34">
        <v>1</v>
      </c>
    </row>
    <row r="35" spans="1:33" ht="16.5" thickBot="1">
      <c r="A35" s="3" t="s">
        <v>270</v>
      </c>
      <c r="B35" s="3" t="s">
        <v>271</v>
      </c>
      <c r="C35" s="3" t="s">
        <v>272</v>
      </c>
      <c r="D35" s="4">
        <v>2020</v>
      </c>
      <c r="E35" s="5" t="s">
        <v>73</v>
      </c>
      <c r="G35">
        <v>1</v>
      </c>
      <c r="I35">
        <v>4</v>
      </c>
      <c r="J35" s="13">
        <v>1.909</v>
      </c>
      <c r="K35" s="72" t="s">
        <v>1941</v>
      </c>
      <c r="L35" s="8"/>
      <c r="M35" s="8">
        <v>0</v>
      </c>
      <c r="N35" s="14">
        <v>0</v>
      </c>
      <c r="O35" s="13" t="s">
        <v>1811</v>
      </c>
      <c r="P35">
        <v>1</v>
      </c>
      <c r="S35">
        <v>1</v>
      </c>
      <c r="T35">
        <v>5</v>
      </c>
      <c r="W35">
        <v>1</v>
      </c>
      <c r="X35">
        <v>1</v>
      </c>
      <c r="Z35">
        <v>3</v>
      </c>
      <c r="AA35">
        <v>1</v>
      </c>
    </row>
    <row r="36" spans="1:33" ht="16.5" thickBot="1">
      <c r="A36" s="3" t="s">
        <v>273</v>
      </c>
      <c r="B36" s="3" t="s">
        <v>274</v>
      </c>
      <c r="C36" s="3" t="s">
        <v>275</v>
      </c>
      <c r="D36" s="4">
        <v>2019</v>
      </c>
      <c r="E36" s="5" t="s">
        <v>73</v>
      </c>
      <c r="F36">
        <v>1</v>
      </c>
      <c r="G36">
        <v>1</v>
      </c>
      <c r="H36">
        <v>1</v>
      </c>
      <c r="I36" t="s">
        <v>1786</v>
      </c>
      <c r="J36" s="13">
        <v>2.8</v>
      </c>
      <c r="K36" s="72" t="s">
        <v>1963</v>
      </c>
      <c r="L36" s="68" t="s">
        <v>1985</v>
      </c>
      <c r="M36" s="68">
        <v>0</v>
      </c>
      <c r="N36" s="14">
        <v>1505</v>
      </c>
      <c r="O36" s="13" t="s">
        <v>1809</v>
      </c>
      <c r="P36">
        <v>3</v>
      </c>
      <c r="S36">
        <v>1</v>
      </c>
      <c r="T36">
        <v>5</v>
      </c>
      <c r="X36">
        <v>1</v>
      </c>
      <c r="Z36">
        <v>0</v>
      </c>
      <c r="AA36">
        <v>1</v>
      </c>
    </row>
    <row r="37" spans="1:33" ht="16.5" thickBot="1">
      <c r="A37" s="3" t="s">
        <v>276</v>
      </c>
      <c r="B37" s="3" t="s">
        <v>277</v>
      </c>
      <c r="C37" s="3" t="s">
        <v>278</v>
      </c>
      <c r="D37" s="4">
        <v>2016</v>
      </c>
      <c r="E37" s="5" t="s">
        <v>73</v>
      </c>
      <c r="G37">
        <v>1</v>
      </c>
      <c r="I37">
        <v>4</v>
      </c>
      <c r="J37" s="13"/>
      <c r="K37" s="72" t="s">
        <v>1952</v>
      </c>
      <c r="L37" s="68" t="s">
        <v>1961</v>
      </c>
      <c r="M37" s="68">
        <v>0</v>
      </c>
      <c r="N37" s="14">
        <v>0</v>
      </c>
      <c r="O37" s="13" t="s">
        <v>1811</v>
      </c>
      <c r="P37">
        <v>0</v>
      </c>
      <c r="Q37">
        <v>7</v>
      </c>
      <c r="S37">
        <v>0</v>
      </c>
      <c r="T37">
        <v>0</v>
      </c>
      <c r="AA37">
        <v>1</v>
      </c>
      <c r="AC37">
        <v>1</v>
      </c>
      <c r="AG37" t="s">
        <v>2050</v>
      </c>
    </row>
    <row r="38" spans="1:33" ht="16.5" thickBot="1">
      <c r="A38" s="3" t="s">
        <v>279</v>
      </c>
      <c r="B38" s="3" t="s">
        <v>280</v>
      </c>
      <c r="C38" s="3" t="s">
        <v>281</v>
      </c>
      <c r="D38" s="4">
        <v>2013</v>
      </c>
      <c r="E38" s="5" t="s">
        <v>73</v>
      </c>
      <c r="G38">
        <v>1</v>
      </c>
      <c r="J38" s="14">
        <v>1.319</v>
      </c>
      <c r="K38" s="72" t="s">
        <v>1951</v>
      </c>
      <c r="L38" s="68" t="s">
        <v>1961</v>
      </c>
      <c r="M38" s="68">
        <v>0</v>
      </c>
      <c r="N38" s="14">
        <v>1503</v>
      </c>
      <c r="O38" s="13" t="s">
        <v>1809</v>
      </c>
      <c r="P38">
        <v>1</v>
      </c>
      <c r="R38">
        <v>1</v>
      </c>
      <c r="S38">
        <v>0</v>
      </c>
      <c r="T38">
        <v>0</v>
      </c>
      <c r="W38">
        <v>1</v>
      </c>
      <c r="AA38">
        <v>1</v>
      </c>
    </row>
    <row r="39" spans="1:33" ht="16.5" thickBot="1">
      <c r="A39" s="3" t="s">
        <v>282</v>
      </c>
      <c r="B39" s="3" t="s">
        <v>283</v>
      </c>
      <c r="C39" s="3" t="s">
        <v>278</v>
      </c>
      <c r="D39" s="4">
        <v>2016</v>
      </c>
      <c r="E39" s="5" t="s">
        <v>73</v>
      </c>
      <c r="G39">
        <v>1</v>
      </c>
      <c r="I39">
        <v>4</v>
      </c>
      <c r="J39" s="13"/>
      <c r="K39" s="72" t="s">
        <v>1952</v>
      </c>
      <c r="L39" s="68" t="s">
        <v>1961</v>
      </c>
      <c r="M39" s="68">
        <v>0</v>
      </c>
      <c r="N39" s="14">
        <v>0</v>
      </c>
      <c r="O39" s="13" t="s">
        <v>1811</v>
      </c>
      <c r="P39">
        <v>3</v>
      </c>
      <c r="S39">
        <v>0</v>
      </c>
      <c r="T39">
        <v>0</v>
      </c>
      <c r="V39">
        <v>1</v>
      </c>
      <c r="W39">
        <v>1</v>
      </c>
      <c r="AA39">
        <v>1</v>
      </c>
    </row>
    <row r="40" spans="1:33" ht="16.5" thickBot="1">
      <c r="A40" s="3" t="s">
        <v>284</v>
      </c>
      <c r="B40" s="3" t="s">
        <v>285</v>
      </c>
      <c r="C40" s="3" t="s">
        <v>286</v>
      </c>
      <c r="D40" s="4">
        <v>2020</v>
      </c>
      <c r="E40" s="5" t="s">
        <v>73</v>
      </c>
      <c r="G40">
        <v>1</v>
      </c>
      <c r="I40" t="s">
        <v>1786</v>
      </c>
      <c r="J40" s="13"/>
      <c r="K40" s="8"/>
      <c r="L40" s="8"/>
      <c r="M40" s="8"/>
      <c r="N40" s="14">
        <v>0</v>
      </c>
      <c r="O40" s="13" t="s">
        <v>1811</v>
      </c>
      <c r="P40">
        <v>1</v>
      </c>
      <c r="S40">
        <v>0</v>
      </c>
      <c r="T40">
        <v>0</v>
      </c>
      <c r="V40">
        <v>1</v>
      </c>
      <c r="AA40">
        <v>5</v>
      </c>
    </row>
    <row r="41" spans="1:33" ht="16.5" thickBot="1">
      <c r="A41" s="3" t="s">
        <v>287</v>
      </c>
      <c r="B41" s="3" t="s">
        <v>288</v>
      </c>
      <c r="C41" s="3" t="s">
        <v>289</v>
      </c>
      <c r="D41" s="4">
        <v>2015</v>
      </c>
      <c r="E41" s="5" t="s">
        <v>73</v>
      </c>
      <c r="G41">
        <v>1</v>
      </c>
      <c r="I41">
        <v>1</v>
      </c>
      <c r="J41" s="14">
        <v>0.81399999999999995</v>
      </c>
      <c r="K41" s="12" t="s">
        <v>1933</v>
      </c>
      <c r="L41" s="18"/>
      <c r="M41" s="18">
        <v>1</v>
      </c>
      <c r="N41" s="14">
        <v>0</v>
      </c>
      <c r="O41" s="13" t="s">
        <v>1811</v>
      </c>
      <c r="P41">
        <v>0</v>
      </c>
      <c r="Q41">
        <v>7</v>
      </c>
      <c r="S41">
        <v>0</v>
      </c>
      <c r="T41">
        <v>0</v>
      </c>
      <c r="V41">
        <v>1</v>
      </c>
      <c r="W41">
        <v>1</v>
      </c>
      <c r="X41">
        <v>1</v>
      </c>
      <c r="AA41">
        <v>1</v>
      </c>
      <c r="AC41">
        <v>1</v>
      </c>
      <c r="AG41" t="s">
        <v>2071</v>
      </c>
    </row>
    <row r="42" spans="1:33" ht="16.5" thickBot="1">
      <c r="A42" s="3" t="s">
        <v>290</v>
      </c>
      <c r="B42" s="3" t="s">
        <v>291</v>
      </c>
      <c r="C42" s="3" t="s">
        <v>252</v>
      </c>
      <c r="D42" s="4">
        <v>2016</v>
      </c>
      <c r="E42" s="5" t="s">
        <v>73</v>
      </c>
      <c r="G42">
        <v>1</v>
      </c>
      <c r="I42" t="s">
        <v>1786</v>
      </c>
      <c r="J42" s="13">
        <v>3.1659999999999999</v>
      </c>
      <c r="K42" s="72" t="s">
        <v>1963</v>
      </c>
      <c r="L42" s="8"/>
      <c r="M42" s="8">
        <v>0</v>
      </c>
      <c r="N42" s="14">
        <v>806</v>
      </c>
      <c r="O42" s="13" t="s">
        <v>1810</v>
      </c>
      <c r="P42">
        <v>0</v>
      </c>
      <c r="Q42">
        <v>1</v>
      </c>
      <c r="S42" t="s">
        <v>1786</v>
      </c>
      <c r="T42">
        <v>2</v>
      </c>
      <c r="X42">
        <v>1</v>
      </c>
      <c r="Z42">
        <v>0</v>
      </c>
      <c r="AA42">
        <v>1</v>
      </c>
    </row>
    <row r="43" spans="1:33" ht="16.5" thickBot="1">
      <c r="A43" s="3" t="s">
        <v>292</v>
      </c>
      <c r="B43" s="3" t="s">
        <v>293</v>
      </c>
      <c r="C43" s="3" t="s">
        <v>294</v>
      </c>
      <c r="D43" s="4">
        <v>2021</v>
      </c>
      <c r="E43" s="5" t="s">
        <v>73</v>
      </c>
      <c r="F43">
        <v>1</v>
      </c>
      <c r="G43">
        <v>1</v>
      </c>
      <c r="I43">
        <v>4</v>
      </c>
      <c r="J43" s="13">
        <v>2.99</v>
      </c>
      <c r="K43" s="73" t="s">
        <v>1941</v>
      </c>
      <c r="L43" s="13"/>
      <c r="M43" s="13">
        <v>0</v>
      </c>
      <c r="N43" s="14">
        <v>0</v>
      </c>
      <c r="O43" s="13" t="s">
        <v>1811</v>
      </c>
      <c r="P43">
        <v>1</v>
      </c>
      <c r="S43">
        <v>6</v>
      </c>
      <c r="T43">
        <v>5</v>
      </c>
      <c r="V43">
        <v>1</v>
      </c>
      <c r="W43">
        <v>1</v>
      </c>
      <c r="Z43">
        <v>0</v>
      </c>
      <c r="AA43">
        <v>1</v>
      </c>
    </row>
    <row r="44" spans="1:33" ht="16.5" thickBot="1">
      <c r="A44" s="3" t="s">
        <v>295</v>
      </c>
      <c r="B44" s="3" t="s">
        <v>296</v>
      </c>
      <c r="C44" s="3"/>
      <c r="D44" s="4">
        <v>2013</v>
      </c>
      <c r="E44" s="5" t="s">
        <v>73</v>
      </c>
      <c r="G44">
        <v>1</v>
      </c>
      <c r="H44">
        <v>1</v>
      </c>
      <c r="I44" t="s">
        <v>1783</v>
      </c>
      <c r="J44" s="13"/>
      <c r="K44" s="8"/>
      <c r="L44" s="8"/>
      <c r="M44" s="8"/>
      <c r="N44" s="14">
        <v>0</v>
      </c>
      <c r="O44" s="13" t="s">
        <v>1811</v>
      </c>
      <c r="P44">
        <v>0</v>
      </c>
      <c r="Q44">
        <v>1</v>
      </c>
      <c r="S44" t="s">
        <v>1786</v>
      </c>
      <c r="T44">
        <v>2</v>
      </c>
      <c r="W44">
        <v>1</v>
      </c>
      <c r="X44">
        <v>1</v>
      </c>
      <c r="Z44">
        <v>0</v>
      </c>
      <c r="AA44">
        <v>2</v>
      </c>
    </row>
    <row r="45" spans="1:33" ht="16.5" thickBot="1">
      <c r="A45" s="3" t="s">
        <v>297</v>
      </c>
      <c r="B45" s="3" t="s">
        <v>298</v>
      </c>
      <c r="C45" s="3" t="s">
        <v>299</v>
      </c>
      <c r="D45" s="4">
        <v>2021</v>
      </c>
      <c r="E45" s="5" t="s">
        <v>73</v>
      </c>
      <c r="G45">
        <v>1</v>
      </c>
      <c r="J45" s="13">
        <v>3.2719999999999998</v>
      </c>
      <c r="K45" s="12" t="s">
        <v>1947</v>
      </c>
      <c r="L45" s="8"/>
      <c r="M45" s="8">
        <v>0</v>
      </c>
      <c r="N45" s="14">
        <v>0</v>
      </c>
      <c r="O45" s="13" t="s">
        <v>1811</v>
      </c>
      <c r="P45">
        <v>3</v>
      </c>
      <c r="S45">
        <v>0</v>
      </c>
      <c r="T45">
        <v>0</v>
      </c>
      <c r="V45">
        <v>1</v>
      </c>
      <c r="AA45">
        <v>1</v>
      </c>
    </row>
    <row r="46" spans="1:33" ht="16.5" thickBot="1">
      <c r="A46" s="3" t="s">
        <v>300</v>
      </c>
      <c r="B46" s="3" t="s">
        <v>301</v>
      </c>
      <c r="C46" s="3" t="s">
        <v>302</v>
      </c>
      <c r="D46" s="4">
        <v>2020</v>
      </c>
      <c r="E46" s="5" t="s">
        <v>73</v>
      </c>
      <c r="G46">
        <v>1</v>
      </c>
      <c r="I46" t="s">
        <v>1791</v>
      </c>
      <c r="J46" s="13">
        <v>9.0120000000000005</v>
      </c>
      <c r="K46" s="12" t="s">
        <v>1933</v>
      </c>
      <c r="L46" s="8"/>
      <c r="M46" s="8">
        <v>1</v>
      </c>
      <c r="N46" s="14">
        <v>1503</v>
      </c>
      <c r="O46" s="13" t="s">
        <v>1809</v>
      </c>
      <c r="P46">
        <v>1</v>
      </c>
      <c r="S46" t="s">
        <v>1784</v>
      </c>
      <c r="T46">
        <v>2</v>
      </c>
      <c r="V46">
        <v>1</v>
      </c>
      <c r="X46">
        <v>1</v>
      </c>
      <c r="Z46">
        <v>0</v>
      </c>
      <c r="AA46">
        <v>1</v>
      </c>
    </row>
    <row r="47" spans="1:33" ht="16.5" thickBot="1">
      <c r="A47" s="3" t="s">
        <v>303</v>
      </c>
      <c r="B47" s="3" t="s">
        <v>304</v>
      </c>
      <c r="C47" s="3" t="s">
        <v>305</v>
      </c>
      <c r="D47" s="4">
        <v>2019</v>
      </c>
      <c r="E47" s="5" t="s">
        <v>73</v>
      </c>
      <c r="G47">
        <v>1</v>
      </c>
      <c r="I47" t="s">
        <v>1786</v>
      </c>
      <c r="J47" s="13"/>
      <c r="K47" s="72" t="s">
        <v>1943</v>
      </c>
      <c r="L47" s="68" t="s">
        <v>1971</v>
      </c>
      <c r="M47" s="68">
        <v>0</v>
      </c>
      <c r="N47" s="14">
        <v>0</v>
      </c>
      <c r="O47" s="13" t="s">
        <v>1811</v>
      </c>
      <c r="P47">
        <v>1</v>
      </c>
      <c r="S47">
        <v>1</v>
      </c>
      <c r="T47">
        <v>5</v>
      </c>
      <c r="V47">
        <v>1</v>
      </c>
      <c r="X47">
        <v>1</v>
      </c>
      <c r="Z47">
        <v>0</v>
      </c>
      <c r="AA47">
        <v>1</v>
      </c>
    </row>
    <row r="48" spans="1:33" ht="16.5" thickBot="1">
      <c r="A48" s="33" t="s">
        <v>306</v>
      </c>
      <c r="B48" s="3" t="s">
        <v>307</v>
      </c>
      <c r="C48" s="3" t="s">
        <v>308</v>
      </c>
      <c r="D48" s="4">
        <v>2011</v>
      </c>
      <c r="E48" s="5" t="s">
        <v>73</v>
      </c>
      <c r="G48">
        <v>1</v>
      </c>
      <c r="I48" t="s">
        <v>1786</v>
      </c>
      <c r="J48" s="14">
        <v>4.4470000000000001</v>
      </c>
      <c r="K48" s="12" t="s">
        <v>1976</v>
      </c>
      <c r="L48" s="18"/>
      <c r="M48" s="18">
        <v>0</v>
      </c>
      <c r="N48" s="14">
        <v>806</v>
      </c>
      <c r="O48" s="13" t="s">
        <v>1814</v>
      </c>
      <c r="P48">
        <v>0</v>
      </c>
      <c r="Q48">
        <v>2</v>
      </c>
      <c r="S48">
        <v>0</v>
      </c>
      <c r="T48">
        <v>0</v>
      </c>
      <c r="V48">
        <v>1</v>
      </c>
      <c r="AA48">
        <v>1</v>
      </c>
      <c r="AC48">
        <v>1</v>
      </c>
      <c r="AE48">
        <v>1</v>
      </c>
    </row>
    <row r="49" spans="1:35" ht="16.5" thickBot="1">
      <c r="A49" s="3" t="s">
        <v>309</v>
      </c>
      <c r="B49" s="3" t="s">
        <v>310</v>
      </c>
      <c r="C49" s="3" t="s">
        <v>167</v>
      </c>
      <c r="D49" s="4">
        <v>2015</v>
      </c>
      <c r="E49" s="5" t="s">
        <v>73</v>
      </c>
      <c r="G49">
        <v>1</v>
      </c>
      <c r="I49">
        <v>1</v>
      </c>
      <c r="J49" s="14"/>
      <c r="K49" s="12" t="s">
        <v>1945</v>
      </c>
      <c r="L49" s="18"/>
      <c r="M49" s="18">
        <v>1</v>
      </c>
      <c r="N49" s="14">
        <v>1503</v>
      </c>
      <c r="O49" s="13" t="s">
        <v>1809</v>
      </c>
      <c r="P49">
        <v>1</v>
      </c>
      <c r="S49" t="s">
        <v>1789</v>
      </c>
      <c r="T49">
        <v>5</v>
      </c>
      <c r="Z49">
        <v>0</v>
      </c>
      <c r="AA49">
        <v>1</v>
      </c>
    </row>
    <row r="50" spans="1:35" ht="16.5" thickBot="1">
      <c r="A50" s="3" t="s">
        <v>311</v>
      </c>
      <c r="B50" s="3" t="s">
        <v>312</v>
      </c>
      <c r="C50" s="3" t="s">
        <v>313</v>
      </c>
      <c r="D50" s="3">
        <v>2021</v>
      </c>
      <c r="E50" s="5" t="s">
        <v>73</v>
      </c>
      <c r="G50">
        <v>1</v>
      </c>
      <c r="I50" t="s">
        <v>1786</v>
      </c>
      <c r="J50" s="13">
        <v>1.75</v>
      </c>
      <c r="K50" s="12" t="s">
        <v>1976</v>
      </c>
      <c r="L50" s="8"/>
      <c r="M50" s="8">
        <v>0</v>
      </c>
      <c r="N50" s="14">
        <v>1503</v>
      </c>
      <c r="O50" s="13" t="s">
        <v>1809</v>
      </c>
      <c r="P50">
        <v>0</v>
      </c>
      <c r="Q50">
        <v>4</v>
      </c>
      <c r="S50">
        <v>1</v>
      </c>
      <c r="T50">
        <v>2</v>
      </c>
      <c r="V50">
        <v>1</v>
      </c>
      <c r="X50">
        <v>1</v>
      </c>
      <c r="Z50">
        <v>0</v>
      </c>
      <c r="AA50">
        <v>1</v>
      </c>
    </row>
    <row r="51" spans="1:35" ht="16.5" thickBot="1">
      <c r="A51" s="3" t="s">
        <v>314</v>
      </c>
      <c r="B51" s="3" t="s">
        <v>315</v>
      </c>
      <c r="C51" s="3" t="s">
        <v>316</v>
      </c>
      <c r="D51" s="4">
        <v>2018</v>
      </c>
      <c r="E51" s="5" t="s">
        <v>73</v>
      </c>
      <c r="G51">
        <v>1</v>
      </c>
      <c r="H51">
        <v>1</v>
      </c>
      <c r="I51" t="s">
        <v>1797</v>
      </c>
      <c r="J51" s="14">
        <v>1.4930000000000001</v>
      </c>
      <c r="K51" s="72" t="s">
        <v>1972</v>
      </c>
      <c r="L51" s="68" t="s">
        <v>1978</v>
      </c>
      <c r="M51" s="68">
        <v>0</v>
      </c>
      <c r="N51" s="14">
        <v>806</v>
      </c>
      <c r="O51" s="13" t="s">
        <v>1813</v>
      </c>
      <c r="P51">
        <v>1</v>
      </c>
      <c r="S51" t="s">
        <v>1784</v>
      </c>
      <c r="T51">
        <v>5</v>
      </c>
      <c r="V51">
        <v>1</v>
      </c>
      <c r="X51">
        <v>1</v>
      </c>
      <c r="Z51">
        <v>0</v>
      </c>
      <c r="AA51">
        <v>1</v>
      </c>
    </row>
    <row r="52" spans="1:35" ht="16.5" thickBot="1">
      <c r="A52" s="3" t="s">
        <v>153</v>
      </c>
      <c r="B52" s="3" t="s">
        <v>154</v>
      </c>
      <c r="C52" s="3" t="s">
        <v>155</v>
      </c>
      <c r="D52" s="4">
        <v>2020</v>
      </c>
      <c r="E52" s="5" t="s">
        <v>73</v>
      </c>
      <c r="G52">
        <v>1</v>
      </c>
      <c r="I52">
        <v>4</v>
      </c>
      <c r="J52" s="13">
        <v>7.0220000000000002</v>
      </c>
      <c r="K52" s="72" t="s">
        <v>2006</v>
      </c>
      <c r="L52" s="68" t="s">
        <v>1963</v>
      </c>
      <c r="M52" s="68">
        <v>0</v>
      </c>
      <c r="N52" s="14">
        <v>1505</v>
      </c>
      <c r="O52" s="13" t="s">
        <v>1809</v>
      </c>
      <c r="P52">
        <v>1</v>
      </c>
      <c r="S52">
        <v>0</v>
      </c>
      <c r="T52">
        <v>0</v>
      </c>
      <c r="V52">
        <v>1</v>
      </c>
      <c r="W52">
        <v>1</v>
      </c>
      <c r="X52">
        <v>1</v>
      </c>
      <c r="AA52">
        <v>1</v>
      </c>
    </row>
    <row r="53" spans="1:35" ht="16.5" thickBot="1">
      <c r="A53" s="3" t="s">
        <v>153</v>
      </c>
      <c r="B53" s="3" t="s">
        <v>154</v>
      </c>
      <c r="C53" s="3" t="s">
        <v>155</v>
      </c>
      <c r="D53" s="4">
        <v>2020</v>
      </c>
      <c r="E53" s="5" t="s">
        <v>73</v>
      </c>
      <c r="G53">
        <v>1</v>
      </c>
      <c r="I53">
        <v>4</v>
      </c>
      <c r="J53" s="13">
        <v>7.0220000000000002</v>
      </c>
      <c r="K53" s="72" t="s">
        <v>2006</v>
      </c>
      <c r="L53" s="68" t="s">
        <v>1963</v>
      </c>
      <c r="M53" s="68">
        <v>0</v>
      </c>
      <c r="N53" s="14">
        <v>1505</v>
      </c>
      <c r="O53" s="13" t="s">
        <v>1809</v>
      </c>
      <c r="P53">
        <v>1</v>
      </c>
      <c r="S53">
        <v>0</v>
      </c>
      <c r="T53">
        <v>0</v>
      </c>
      <c r="V53">
        <v>1</v>
      </c>
      <c r="W53">
        <v>1</v>
      </c>
      <c r="AA53">
        <v>1</v>
      </c>
    </row>
    <row r="54" spans="1:35" ht="16.5" thickBot="1">
      <c r="A54" s="3" t="s">
        <v>317</v>
      </c>
      <c r="B54" s="3" t="s">
        <v>318</v>
      </c>
      <c r="C54" s="3" t="s">
        <v>319</v>
      </c>
      <c r="D54" s="4">
        <v>2015</v>
      </c>
      <c r="E54" s="5" t="s">
        <v>73</v>
      </c>
      <c r="G54">
        <v>1</v>
      </c>
      <c r="I54" t="s">
        <v>1786</v>
      </c>
      <c r="J54" s="14">
        <v>2.1349999999999998</v>
      </c>
      <c r="K54" s="72" t="s">
        <v>1943</v>
      </c>
      <c r="L54" s="68"/>
      <c r="M54" s="68">
        <v>0</v>
      </c>
      <c r="N54" s="14">
        <v>1503</v>
      </c>
      <c r="O54" s="13" t="s">
        <v>1809</v>
      </c>
      <c r="P54">
        <v>0</v>
      </c>
      <c r="Q54">
        <v>1</v>
      </c>
      <c r="S54">
        <v>4</v>
      </c>
      <c r="T54">
        <v>2</v>
      </c>
      <c r="Z54">
        <v>0</v>
      </c>
      <c r="AA54">
        <v>1</v>
      </c>
      <c r="AC54">
        <v>1</v>
      </c>
    </row>
    <row r="55" spans="1:35" ht="16.5" thickBot="1">
      <c r="A55" s="3" t="s">
        <v>320</v>
      </c>
      <c r="B55" s="3" t="s">
        <v>321</v>
      </c>
      <c r="C55" s="3" t="s">
        <v>322</v>
      </c>
      <c r="D55" s="4">
        <v>2016</v>
      </c>
      <c r="E55" s="5" t="s">
        <v>73</v>
      </c>
      <c r="G55">
        <v>1</v>
      </c>
      <c r="I55">
        <v>1</v>
      </c>
      <c r="J55" s="13">
        <v>2.806</v>
      </c>
      <c r="K55" s="12" t="s">
        <v>1940</v>
      </c>
      <c r="L55" t="s">
        <v>1973</v>
      </c>
      <c r="M55" s="68">
        <v>0</v>
      </c>
      <c r="N55" s="14">
        <v>0</v>
      </c>
      <c r="O55" s="13" t="s">
        <v>1811</v>
      </c>
      <c r="P55">
        <v>1</v>
      </c>
      <c r="S55">
        <v>0</v>
      </c>
      <c r="T55">
        <v>0</v>
      </c>
      <c r="V55">
        <v>1</v>
      </c>
      <c r="AA55">
        <v>1</v>
      </c>
    </row>
    <row r="56" spans="1:35" ht="16.5" thickBot="1">
      <c r="A56" s="3" t="s">
        <v>156</v>
      </c>
      <c r="B56" s="3" t="s">
        <v>157</v>
      </c>
      <c r="C56" s="3" t="s">
        <v>152</v>
      </c>
      <c r="D56" s="4">
        <v>2021</v>
      </c>
      <c r="E56" s="6" t="s">
        <v>73</v>
      </c>
      <c r="G56">
        <v>1</v>
      </c>
      <c r="I56" t="s">
        <v>1786</v>
      </c>
      <c r="J56" s="13">
        <v>7.1980000000000004</v>
      </c>
      <c r="K56" s="72" t="s">
        <v>1933</v>
      </c>
      <c r="L56" s="8"/>
      <c r="M56" s="8">
        <v>1</v>
      </c>
      <c r="N56" s="14">
        <v>0</v>
      </c>
      <c r="O56" s="13" t="s">
        <v>1811</v>
      </c>
      <c r="P56">
        <v>0</v>
      </c>
      <c r="Q56">
        <v>5</v>
      </c>
      <c r="S56">
        <v>0</v>
      </c>
      <c r="T56">
        <v>0</v>
      </c>
      <c r="V56">
        <v>1</v>
      </c>
      <c r="W56">
        <v>1</v>
      </c>
      <c r="X56">
        <v>1</v>
      </c>
      <c r="AA56">
        <v>1</v>
      </c>
      <c r="AC56">
        <v>1</v>
      </c>
    </row>
    <row r="57" spans="1:35" ht="16.5" thickBot="1">
      <c r="A57" s="3" t="s">
        <v>323</v>
      </c>
      <c r="B57" s="3" t="s">
        <v>324</v>
      </c>
      <c r="C57" s="3" t="s">
        <v>325</v>
      </c>
      <c r="D57" s="4">
        <v>2013</v>
      </c>
      <c r="E57" s="5" t="s">
        <v>73</v>
      </c>
      <c r="G57">
        <v>1</v>
      </c>
      <c r="I57" t="s">
        <v>1786</v>
      </c>
      <c r="J57" s="13"/>
      <c r="K57" s="23" t="s">
        <v>1941</v>
      </c>
      <c r="L57" s="21" t="s">
        <v>1991</v>
      </c>
      <c r="M57" s="21">
        <v>1</v>
      </c>
      <c r="N57" s="14">
        <v>0</v>
      </c>
      <c r="O57" s="13" t="s">
        <v>1811</v>
      </c>
      <c r="P57">
        <v>0</v>
      </c>
      <c r="Q57">
        <v>1</v>
      </c>
      <c r="S57">
        <v>4</v>
      </c>
      <c r="T57">
        <v>2</v>
      </c>
      <c r="Z57">
        <v>0</v>
      </c>
      <c r="AA57">
        <v>1</v>
      </c>
    </row>
    <row r="58" spans="1:35" ht="16.5" thickBot="1">
      <c r="A58" s="3" t="s">
        <v>326</v>
      </c>
      <c r="B58" s="3" t="s">
        <v>327</v>
      </c>
      <c r="C58" s="3" t="s">
        <v>328</v>
      </c>
      <c r="D58" s="4">
        <v>2013</v>
      </c>
      <c r="E58" s="5" t="s">
        <v>73</v>
      </c>
      <c r="G58">
        <v>1</v>
      </c>
      <c r="I58">
        <v>1</v>
      </c>
      <c r="J58" s="13">
        <v>0.80400000000000005</v>
      </c>
      <c r="K58" s="12" t="s">
        <v>1941</v>
      </c>
      <c r="L58" s="8"/>
      <c r="M58" s="8">
        <v>1</v>
      </c>
      <c r="N58" s="14">
        <v>0</v>
      </c>
      <c r="O58" s="13" t="s">
        <v>1811</v>
      </c>
      <c r="P58">
        <v>0</v>
      </c>
      <c r="Q58">
        <v>1</v>
      </c>
      <c r="S58">
        <v>4</v>
      </c>
      <c r="T58">
        <v>2</v>
      </c>
      <c r="Z58">
        <v>0</v>
      </c>
      <c r="AA58">
        <v>1</v>
      </c>
    </row>
    <row r="59" spans="1:35" s="16" customFormat="1" ht="16.5" thickBot="1">
      <c r="A59" s="3" t="s">
        <v>329</v>
      </c>
      <c r="B59" s="3" t="s">
        <v>330</v>
      </c>
      <c r="C59" s="3" t="s">
        <v>331</v>
      </c>
      <c r="D59" s="4">
        <v>2016</v>
      </c>
      <c r="E59" s="5" t="s">
        <v>73</v>
      </c>
      <c r="F59"/>
      <c r="G59">
        <v>1</v>
      </c>
      <c r="H59"/>
      <c r="I59">
        <v>1</v>
      </c>
      <c r="J59" s="14">
        <v>1.905</v>
      </c>
      <c r="K59" s="73" t="s">
        <v>1992</v>
      </c>
      <c r="L59" s="69" t="s">
        <v>1933</v>
      </c>
      <c r="M59" s="69">
        <v>0</v>
      </c>
      <c r="N59" s="14">
        <v>0</v>
      </c>
      <c r="O59" s="13" t="s">
        <v>1811</v>
      </c>
      <c r="P59">
        <v>0</v>
      </c>
      <c r="Q59">
        <v>1</v>
      </c>
      <c r="R59"/>
      <c r="S59">
        <v>4</v>
      </c>
      <c r="T59">
        <v>2</v>
      </c>
      <c r="U59"/>
      <c r="V59"/>
      <c r="W59"/>
      <c r="X59"/>
      <c r="Y59"/>
      <c r="Z59">
        <v>0</v>
      </c>
      <c r="AA59">
        <v>1</v>
      </c>
      <c r="AB59"/>
      <c r="AC59"/>
      <c r="AD59"/>
      <c r="AE59"/>
      <c r="AF59"/>
      <c r="AG59"/>
      <c r="AH59"/>
      <c r="AI59"/>
    </row>
    <row r="60" spans="1:35" ht="16.5" thickBot="1">
      <c r="A60" s="3" t="s">
        <v>332</v>
      </c>
      <c r="B60" s="3" t="s">
        <v>333</v>
      </c>
      <c r="C60" s="3" t="s">
        <v>334</v>
      </c>
      <c r="D60" s="4">
        <v>2016</v>
      </c>
      <c r="E60" s="5" t="s">
        <v>73</v>
      </c>
      <c r="G60">
        <v>1</v>
      </c>
      <c r="I60" t="s">
        <v>1786</v>
      </c>
      <c r="J60" s="14">
        <v>1.45</v>
      </c>
      <c r="K60" s="12" t="s">
        <v>1933</v>
      </c>
      <c r="L60" s="18"/>
      <c r="M60" s="18">
        <v>1</v>
      </c>
      <c r="N60" s="14">
        <v>1503</v>
      </c>
      <c r="O60" s="13" t="s">
        <v>1813</v>
      </c>
      <c r="P60">
        <v>0</v>
      </c>
      <c r="Q60">
        <v>3</v>
      </c>
      <c r="S60">
        <v>1</v>
      </c>
      <c r="T60">
        <v>5</v>
      </c>
      <c r="V60">
        <v>1</v>
      </c>
      <c r="X60">
        <v>1</v>
      </c>
      <c r="Z60">
        <v>0</v>
      </c>
      <c r="AA60">
        <v>1</v>
      </c>
    </row>
    <row r="61" spans="1:35" ht="16.5" thickBot="1">
      <c r="A61" s="3" t="s">
        <v>20</v>
      </c>
      <c r="B61" s="3" t="s">
        <v>21</v>
      </c>
      <c r="C61" s="3" t="s">
        <v>22</v>
      </c>
      <c r="D61" s="4">
        <v>2016</v>
      </c>
      <c r="E61" s="5" t="s">
        <v>19</v>
      </c>
      <c r="G61">
        <v>1</v>
      </c>
      <c r="I61" t="s">
        <v>1789</v>
      </c>
      <c r="J61" s="14">
        <v>1.8169999999999999</v>
      </c>
      <c r="K61" s="72" t="s">
        <v>1945</v>
      </c>
      <c r="L61" s="68" t="s">
        <v>1933</v>
      </c>
      <c r="M61" s="68">
        <v>1</v>
      </c>
      <c r="N61" s="14">
        <v>1503</v>
      </c>
      <c r="O61" s="13" t="s">
        <v>1814</v>
      </c>
      <c r="P61">
        <v>1</v>
      </c>
      <c r="S61">
        <v>2</v>
      </c>
      <c r="T61">
        <v>5</v>
      </c>
      <c r="Z61">
        <v>0</v>
      </c>
      <c r="AA61">
        <v>1</v>
      </c>
      <c r="AH61">
        <v>1</v>
      </c>
      <c r="AI61" t="s">
        <v>2091</v>
      </c>
    </row>
    <row r="62" spans="1:35" ht="16.5" thickBot="1">
      <c r="A62" s="3" t="s">
        <v>23</v>
      </c>
      <c r="B62" s="3" t="s">
        <v>24</v>
      </c>
      <c r="C62" s="3" t="s">
        <v>25</v>
      </c>
      <c r="D62" s="4">
        <v>2018</v>
      </c>
      <c r="E62" s="5" t="s">
        <v>19</v>
      </c>
      <c r="G62">
        <v>1</v>
      </c>
      <c r="I62">
        <v>4</v>
      </c>
      <c r="J62" s="13">
        <v>3.15</v>
      </c>
      <c r="K62" s="12" t="s">
        <v>1945</v>
      </c>
      <c r="L62" s="8"/>
      <c r="M62" s="8">
        <v>1</v>
      </c>
      <c r="N62" s="14">
        <v>0</v>
      </c>
      <c r="O62" s="13" t="s">
        <v>1811</v>
      </c>
      <c r="P62">
        <v>0</v>
      </c>
      <c r="Q62">
        <v>7</v>
      </c>
      <c r="S62">
        <v>0</v>
      </c>
      <c r="T62">
        <v>0</v>
      </c>
      <c r="V62">
        <v>1</v>
      </c>
      <c r="W62">
        <v>1</v>
      </c>
      <c r="AA62">
        <v>1</v>
      </c>
      <c r="AC62">
        <v>1</v>
      </c>
      <c r="AG62" t="s">
        <v>2082</v>
      </c>
    </row>
    <row r="63" spans="1:35" ht="16.5" thickBot="1">
      <c r="A63" s="33" t="s">
        <v>335</v>
      </c>
      <c r="B63" s="3" t="s">
        <v>336</v>
      </c>
      <c r="C63" s="3" t="s">
        <v>337</v>
      </c>
      <c r="D63" s="3">
        <v>2021</v>
      </c>
      <c r="E63" s="5" t="s">
        <v>73</v>
      </c>
      <c r="F63">
        <v>1</v>
      </c>
      <c r="G63">
        <v>1</v>
      </c>
      <c r="I63" t="s">
        <v>1783</v>
      </c>
      <c r="J63" s="14">
        <v>9.4179999999999993</v>
      </c>
      <c r="K63" s="72" t="s">
        <v>1963</v>
      </c>
      <c r="L63" s="18"/>
      <c r="M63" s="18">
        <v>0</v>
      </c>
      <c r="N63" s="14">
        <v>1505</v>
      </c>
      <c r="O63" s="13" t="s">
        <v>1814</v>
      </c>
      <c r="P63">
        <v>1</v>
      </c>
      <c r="S63">
        <v>0</v>
      </c>
      <c r="T63">
        <v>0</v>
      </c>
      <c r="V63">
        <v>1</v>
      </c>
      <c r="AA63">
        <v>1</v>
      </c>
      <c r="AE63">
        <v>1</v>
      </c>
    </row>
    <row r="64" spans="1:35" ht="16.5" thickBot="1">
      <c r="A64" s="3" t="s">
        <v>338</v>
      </c>
      <c r="B64" s="3" t="s">
        <v>339</v>
      </c>
      <c r="C64" s="3" t="s">
        <v>340</v>
      </c>
      <c r="D64" s="4">
        <v>2016</v>
      </c>
      <c r="E64" s="5" t="s">
        <v>73</v>
      </c>
      <c r="G64">
        <v>1</v>
      </c>
      <c r="I64" t="s">
        <v>1783</v>
      </c>
      <c r="J64" s="14">
        <v>1.0940000000000001</v>
      </c>
      <c r="K64" s="12" t="s">
        <v>2026</v>
      </c>
      <c r="L64" t="s">
        <v>2027</v>
      </c>
      <c r="M64">
        <v>0</v>
      </c>
      <c r="N64" s="14">
        <v>1503</v>
      </c>
      <c r="O64" s="13" t="s">
        <v>1813</v>
      </c>
      <c r="P64">
        <v>0</v>
      </c>
      <c r="Q64">
        <v>2</v>
      </c>
      <c r="S64">
        <v>3</v>
      </c>
      <c r="T64">
        <v>2</v>
      </c>
      <c r="Z64">
        <v>0</v>
      </c>
      <c r="AA64">
        <v>1</v>
      </c>
    </row>
    <row r="65" spans="1:33" ht="16.5" thickBot="1">
      <c r="A65" s="3" t="s">
        <v>341</v>
      </c>
      <c r="B65" s="3" t="s">
        <v>342</v>
      </c>
      <c r="C65" s="3" t="s">
        <v>343</v>
      </c>
      <c r="D65" s="4">
        <v>2015</v>
      </c>
      <c r="E65" s="5" t="s">
        <v>73</v>
      </c>
      <c r="G65">
        <v>1</v>
      </c>
      <c r="I65">
        <v>2</v>
      </c>
      <c r="J65" s="14">
        <v>6.0510000000000002</v>
      </c>
      <c r="K65" s="72" t="s">
        <v>1933</v>
      </c>
      <c r="L65" s="18"/>
      <c r="M65" s="18">
        <v>1</v>
      </c>
      <c r="N65" s="14">
        <v>0</v>
      </c>
      <c r="O65" s="13" t="s">
        <v>1811</v>
      </c>
      <c r="P65">
        <v>1</v>
      </c>
      <c r="S65">
        <v>6</v>
      </c>
      <c r="T65">
        <v>5</v>
      </c>
      <c r="V65">
        <v>1</v>
      </c>
      <c r="W65">
        <v>1</v>
      </c>
      <c r="Z65">
        <v>0</v>
      </c>
      <c r="AA65">
        <v>1</v>
      </c>
    </row>
    <row r="66" spans="1:33" ht="16.5" thickBot="1">
      <c r="A66" s="3" t="s">
        <v>344</v>
      </c>
      <c r="B66" s="3" t="s">
        <v>345</v>
      </c>
      <c r="C66" s="3" t="s">
        <v>362</v>
      </c>
      <c r="D66" s="4">
        <v>2011</v>
      </c>
      <c r="E66" s="5" t="s">
        <v>73</v>
      </c>
      <c r="G66">
        <v>1</v>
      </c>
      <c r="I66">
        <v>1</v>
      </c>
      <c r="J66" s="21"/>
      <c r="N66" s="14">
        <v>0</v>
      </c>
      <c r="O66" s="13" t="s">
        <v>1811</v>
      </c>
      <c r="P66">
        <v>0</v>
      </c>
      <c r="Q66">
        <v>2</v>
      </c>
      <c r="S66" t="s">
        <v>1787</v>
      </c>
      <c r="T66">
        <v>2</v>
      </c>
      <c r="Z66">
        <v>0</v>
      </c>
      <c r="AA66">
        <v>4</v>
      </c>
      <c r="AC66">
        <v>1</v>
      </c>
    </row>
    <row r="67" spans="1:33" ht="16.5" thickBot="1">
      <c r="A67" s="3" t="s">
        <v>346</v>
      </c>
      <c r="B67" s="3" t="s">
        <v>347</v>
      </c>
      <c r="C67" s="3" t="s">
        <v>348</v>
      </c>
      <c r="D67" s="4">
        <v>2016</v>
      </c>
      <c r="E67" s="5" t="s">
        <v>73</v>
      </c>
      <c r="G67">
        <v>1</v>
      </c>
      <c r="I67">
        <v>1</v>
      </c>
      <c r="J67" s="13">
        <v>3.4860000000000002</v>
      </c>
      <c r="K67" s="12" t="s">
        <v>1976</v>
      </c>
      <c r="L67" s="8"/>
      <c r="M67" s="8">
        <v>0</v>
      </c>
      <c r="N67" s="14">
        <v>0</v>
      </c>
      <c r="O67" s="13" t="s">
        <v>1811</v>
      </c>
      <c r="P67">
        <v>0</v>
      </c>
      <c r="Q67">
        <v>3</v>
      </c>
      <c r="S67" t="s">
        <v>1784</v>
      </c>
      <c r="T67">
        <v>2</v>
      </c>
      <c r="W67">
        <v>1</v>
      </c>
      <c r="Z67">
        <v>0</v>
      </c>
      <c r="AA67">
        <v>1</v>
      </c>
    </row>
    <row r="68" spans="1:33" ht="16.5" thickBot="1">
      <c r="A68" s="3" t="s">
        <v>349</v>
      </c>
      <c r="B68" s="3" t="s">
        <v>350</v>
      </c>
      <c r="C68" s="3" t="s">
        <v>362</v>
      </c>
      <c r="D68" s="4">
        <v>2010</v>
      </c>
      <c r="E68" s="5" t="s">
        <v>73</v>
      </c>
      <c r="G68">
        <v>1</v>
      </c>
      <c r="I68">
        <v>4</v>
      </c>
      <c r="J68" s="21"/>
      <c r="N68" s="14">
        <v>0</v>
      </c>
      <c r="O68" s="13" t="s">
        <v>1811</v>
      </c>
      <c r="P68">
        <v>0</v>
      </c>
      <c r="Q68">
        <v>2</v>
      </c>
      <c r="S68" t="s">
        <v>1787</v>
      </c>
      <c r="T68">
        <v>2</v>
      </c>
      <c r="Z68">
        <v>0</v>
      </c>
      <c r="AA68">
        <v>4</v>
      </c>
    </row>
    <row r="69" spans="1:33" ht="16.5" thickBot="1">
      <c r="A69" s="3" t="s">
        <v>349</v>
      </c>
      <c r="B69" s="3" t="s">
        <v>351</v>
      </c>
      <c r="C69" s="3" t="s">
        <v>352</v>
      </c>
      <c r="D69" s="4">
        <v>2011</v>
      </c>
      <c r="E69" s="5" t="s">
        <v>73</v>
      </c>
      <c r="G69">
        <v>1</v>
      </c>
      <c r="I69">
        <v>1</v>
      </c>
      <c r="J69" s="14">
        <v>1.55</v>
      </c>
      <c r="K69" s="72" t="s">
        <v>1956</v>
      </c>
      <c r="L69" s="18"/>
      <c r="M69" s="18">
        <v>0</v>
      </c>
      <c r="N69" s="14">
        <v>806</v>
      </c>
      <c r="O69" s="13" t="s">
        <v>1809</v>
      </c>
      <c r="P69">
        <v>0</v>
      </c>
      <c r="Q69">
        <v>2</v>
      </c>
      <c r="S69" t="s">
        <v>1787</v>
      </c>
      <c r="T69">
        <v>2</v>
      </c>
      <c r="Z69">
        <v>0</v>
      </c>
      <c r="AA69">
        <v>1</v>
      </c>
      <c r="AC69">
        <v>1</v>
      </c>
    </row>
    <row r="70" spans="1:33" ht="16.5" thickBot="1">
      <c r="A70" s="3" t="s">
        <v>355</v>
      </c>
      <c r="B70" s="3" t="s">
        <v>356</v>
      </c>
      <c r="C70" s="3" t="s">
        <v>357</v>
      </c>
      <c r="D70" s="4">
        <v>2020</v>
      </c>
      <c r="E70" s="5" t="s">
        <v>73</v>
      </c>
      <c r="G70">
        <v>1</v>
      </c>
      <c r="I70">
        <v>1</v>
      </c>
      <c r="J70" s="13">
        <v>7.4530000000000003</v>
      </c>
      <c r="K70" s="72" t="s">
        <v>1976</v>
      </c>
      <c r="L70" s="8"/>
      <c r="M70" s="8">
        <v>0</v>
      </c>
      <c r="N70" s="14">
        <v>806</v>
      </c>
      <c r="O70" s="13" t="s">
        <v>1814</v>
      </c>
      <c r="P70">
        <v>0</v>
      </c>
      <c r="Q70">
        <v>2</v>
      </c>
      <c r="S70" t="s">
        <v>1787</v>
      </c>
      <c r="T70">
        <v>2</v>
      </c>
      <c r="Z70">
        <v>0</v>
      </c>
      <c r="AA70">
        <v>1</v>
      </c>
    </row>
    <row r="71" spans="1:33" ht="16.5" thickBot="1">
      <c r="A71" s="3" t="s">
        <v>358</v>
      </c>
      <c r="B71" s="3" t="s">
        <v>359</v>
      </c>
      <c r="C71" s="3" t="s">
        <v>360</v>
      </c>
      <c r="D71" s="4">
        <v>2011</v>
      </c>
      <c r="E71" s="5" t="s">
        <v>73</v>
      </c>
      <c r="G71">
        <v>1</v>
      </c>
      <c r="I71">
        <v>1</v>
      </c>
      <c r="J71" s="14">
        <v>1.423</v>
      </c>
      <c r="K71" s="72" t="s">
        <v>1956</v>
      </c>
      <c r="L71" s="68" t="s">
        <v>1962</v>
      </c>
      <c r="M71" s="68">
        <v>0</v>
      </c>
      <c r="N71" s="14">
        <v>0</v>
      </c>
      <c r="O71" s="13" t="s">
        <v>1811</v>
      </c>
      <c r="P71">
        <v>0</v>
      </c>
      <c r="Q71">
        <v>3</v>
      </c>
      <c r="S71" t="s">
        <v>1787</v>
      </c>
      <c r="T71">
        <v>2</v>
      </c>
      <c r="Z71">
        <v>0</v>
      </c>
      <c r="AA71">
        <v>1</v>
      </c>
      <c r="AC71">
        <v>1</v>
      </c>
    </row>
    <row r="72" spans="1:33" ht="16.5" thickBot="1">
      <c r="A72" s="3" t="s">
        <v>363</v>
      </c>
      <c r="B72" s="3" t="s">
        <v>364</v>
      </c>
      <c r="C72" s="3" t="s">
        <v>365</v>
      </c>
      <c r="D72" s="4">
        <v>2012</v>
      </c>
      <c r="E72" s="5" t="s">
        <v>73</v>
      </c>
      <c r="G72">
        <v>1</v>
      </c>
      <c r="I72">
        <v>1</v>
      </c>
      <c r="J72" s="14">
        <v>2.7440000000000002</v>
      </c>
      <c r="K72" s="72" t="s">
        <v>1956</v>
      </c>
      <c r="L72" s="68" t="s">
        <v>1962</v>
      </c>
      <c r="M72" s="68">
        <v>0</v>
      </c>
      <c r="N72" s="14">
        <v>0</v>
      </c>
      <c r="O72" s="13" t="s">
        <v>1811</v>
      </c>
      <c r="P72">
        <v>0</v>
      </c>
      <c r="Q72">
        <v>2</v>
      </c>
      <c r="S72" t="s">
        <v>1787</v>
      </c>
      <c r="T72">
        <v>2</v>
      </c>
      <c r="Z72">
        <v>0</v>
      </c>
      <c r="AA72">
        <v>1</v>
      </c>
    </row>
    <row r="73" spans="1:33" ht="16.5" thickBot="1">
      <c r="A73" s="3" t="s">
        <v>367</v>
      </c>
      <c r="B73" s="3" t="s">
        <v>368</v>
      </c>
      <c r="C73" s="3" t="s">
        <v>369</v>
      </c>
      <c r="D73" s="4">
        <v>2021</v>
      </c>
      <c r="E73" s="5" t="s">
        <v>73</v>
      </c>
      <c r="G73">
        <v>1</v>
      </c>
      <c r="I73" t="s">
        <v>1783</v>
      </c>
      <c r="J73" s="13">
        <v>8.593</v>
      </c>
      <c r="K73" s="12" t="s">
        <v>1952</v>
      </c>
      <c r="L73" t="s">
        <v>1982</v>
      </c>
      <c r="M73" s="8">
        <v>0</v>
      </c>
      <c r="N73" s="14">
        <v>1503</v>
      </c>
      <c r="O73" s="13" t="s">
        <v>1809</v>
      </c>
      <c r="P73">
        <v>0</v>
      </c>
      <c r="Q73">
        <v>3</v>
      </c>
      <c r="S73" t="s">
        <v>1796</v>
      </c>
      <c r="T73">
        <v>2</v>
      </c>
      <c r="X73">
        <v>1</v>
      </c>
      <c r="Z73">
        <v>0</v>
      </c>
      <c r="AA73">
        <v>1</v>
      </c>
      <c r="AC73">
        <v>1</v>
      </c>
    </row>
    <row r="74" spans="1:33" ht="16.5" thickBot="1">
      <c r="A74" s="3" t="s">
        <v>370</v>
      </c>
      <c r="B74" s="3" t="s">
        <v>371</v>
      </c>
      <c r="C74" s="3" t="s">
        <v>372</v>
      </c>
      <c r="D74" s="4">
        <v>2012</v>
      </c>
      <c r="E74" s="5" t="s">
        <v>73</v>
      </c>
      <c r="G74">
        <v>1</v>
      </c>
      <c r="J74" s="14">
        <v>3.4710000000000001</v>
      </c>
      <c r="K74" s="72" t="s">
        <v>1941</v>
      </c>
      <c r="L74" s="68"/>
      <c r="M74" s="68">
        <v>1</v>
      </c>
      <c r="N74" s="14">
        <v>0</v>
      </c>
      <c r="O74" s="13" t="s">
        <v>1811</v>
      </c>
      <c r="P74">
        <v>1</v>
      </c>
      <c r="S74">
        <v>0</v>
      </c>
      <c r="T74">
        <v>0</v>
      </c>
      <c r="V74">
        <v>1</v>
      </c>
      <c r="AA74">
        <v>1</v>
      </c>
    </row>
    <row r="75" spans="1:33" ht="16.5" thickBot="1">
      <c r="A75" s="3" t="s">
        <v>373</v>
      </c>
      <c r="B75" s="3" t="s">
        <v>374</v>
      </c>
      <c r="C75" s="3"/>
      <c r="D75" s="4">
        <v>2020</v>
      </c>
      <c r="E75" s="5" t="s">
        <v>73</v>
      </c>
      <c r="G75">
        <v>1</v>
      </c>
      <c r="I75" t="s">
        <v>1786</v>
      </c>
      <c r="J75" s="21"/>
      <c r="N75" s="14">
        <v>0</v>
      </c>
      <c r="O75" s="13" t="s">
        <v>1811</v>
      </c>
      <c r="P75">
        <v>0</v>
      </c>
      <c r="Q75">
        <v>5</v>
      </c>
      <c r="S75">
        <v>6</v>
      </c>
      <c r="T75">
        <v>5</v>
      </c>
      <c r="V75">
        <v>1</v>
      </c>
      <c r="X75">
        <v>1</v>
      </c>
      <c r="Z75">
        <v>0</v>
      </c>
      <c r="AA75">
        <v>2</v>
      </c>
      <c r="AC75">
        <v>1</v>
      </c>
    </row>
    <row r="76" spans="1:33" ht="16.5" thickBot="1">
      <c r="A76" s="3" t="s">
        <v>375</v>
      </c>
      <c r="B76" s="3" t="s">
        <v>376</v>
      </c>
      <c r="C76" s="3"/>
      <c r="D76" s="4">
        <v>2013</v>
      </c>
      <c r="E76" s="5" t="s">
        <v>73</v>
      </c>
      <c r="G76">
        <v>1</v>
      </c>
      <c r="I76" t="s">
        <v>1786</v>
      </c>
      <c r="J76" s="21"/>
      <c r="M76">
        <v>0</v>
      </c>
      <c r="N76" s="14">
        <v>0</v>
      </c>
      <c r="O76" s="13" t="s">
        <v>1811</v>
      </c>
      <c r="P76">
        <v>0</v>
      </c>
      <c r="Q76">
        <v>1</v>
      </c>
      <c r="S76">
        <v>4</v>
      </c>
      <c r="T76">
        <v>2</v>
      </c>
      <c r="Z76">
        <v>0</v>
      </c>
      <c r="AA76">
        <v>2</v>
      </c>
    </row>
    <row r="77" spans="1:33" ht="16.5" thickBot="1">
      <c r="A77" s="3" t="s">
        <v>377</v>
      </c>
      <c r="B77" s="3" t="s">
        <v>378</v>
      </c>
      <c r="C77" s="3" t="s">
        <v>379</v>
      </c>
      <c r="D77" s="4">
        <v>2019</v>
      </c>
      <c r="E77" s="5" t="s">
        <v>73</v>
      </c>
      <c r="G77">
        <v>1</v>
      </c>
      <c r="I77" t="s">
        <v>1786</v>
      </c>
      <c r="J77" s="14">
        <v>2.7669999999999999</v>
      </c>
      <c r="K77" s="72" t="s">
        <v>1941</v>
      </c>
      <c r="L77" s="18"/>
      <c r="M77" s="18">
        <v>0</v>
      </c>
      <c r="N77" s="14">
        <v>0</v>
      </c>
      <c r="O77" s="13" t="s">
        <v>1811</v>
      </c>
      <c r="P77">
        <v>1</v>
      </c>
      <c r="S77">
        <v>0</v>
      </c>
      <c r="T77">
        <v>0</v>
      </c>
      <c r="AA77">
        <v>1</v>
      </c>
      <c r="AE77">
        <v>1</v>
      </c>
    </row>
    <row r="78" spans="1:33" ht="16.5" thickBot="1">
      <c r="A78" s="3" t="s">
        <v>380</v>
      </c>
      <c r="B78" s="3" t="s">
        <v>381</v>
      </c>
      <c r="C78" s="3" t="s">
        <v>382</v>
      </c>
      <c r="D78" s="4">
        <v>2018</v>
      </c>
      <c r="E78" s="5" t="s">
        <v>73</v>
      </c>
      <c r="G78">
        <v>1</v>
      </c>
      <c r="I78" t="s">
        <v>1786</v>
      </c>
      <c r="J78" s="13"/>
      <c r="K78" s="12" t="s">
        <v>2030</v>
      </c>
      <c r="L78" s="8"/>
      <c r="M78" s="8">
        <v>0</v>
      </c>
      <c r="N78" s="14">
        <v>0</v>
      </c>
      <c r="O78" s="13" t="s">
        <v>1811</v>
      </c>
      <c r="P78">
        <v>1</v>
      </c>
      <c r="S78">
        <v>0</v>
      </c>
      <c r="T78">
        <v>0</v>
      </c>
      <c r="V78">
        <v>1</v>
      </c>
      <c r="W78">
        <v>1</v>
      </c>
      <c r="AA78">
        <v>1</v>
      </c>
    </row>
    <row r="79" spans="1:33" ht="16.5" thickBot="1">
      <c r="A79" s="3" t="s">
        <v>383</v>
      </c>
      <c r="B79" s="3" t="s">
        <v>384</v>
      </c>
      <c r="C79" s="3" t="s">
        <v>385</v>
      </c>
      <c r="D79" s="4">
        <v>2011</v>
      </c>
      <c r="E79" s="5" t="s">
        <v>73</v>
      </c>
      <c r="G79">
        <v>1</v>
      </c>
      <c r="I79">
        <v>4</v>
      </c>
      <c r="J79" s="14">
        <v>2.069</v>
      </c>
      <c r="K79" s="72" t="s">
        <v>1939</v>
      </c>
      <c r="L79" s="18"/>
      <c r="M79" s="18">
        <v>0</v>
      </c>
      <c r="N79" s="14">
        <v>0</v>
      </c>
      <c r="O79" s="13" t="s">
        <v>1811</v>
      </c>
      <c r="P79">
        <v>0</v>
      </c>
      <c r="Q79">
        <v>7</v>
      </c>
      <c r="R79">
        <v>1</v>
      </c>
      <c r="S79">
        <v>6</v>
      </c>
      <c r="T79">
        <v>5</v>
      </c>
      <c r="AA79">
        <v>1</v>
      </c>
      <c r="AC79">
        <v>1</v>
      </c>
      <c r="AG79" t="s">
        <v>2084</v>
      </c>
    </row>
    <row r="80" spans="1:33" ht="16.5" thickBot="1">
      <c r="A80" s="3" t="s">
        <v>386</v>
      </c>
      <c r="B80" s="3" t="s">
        <v>387</v>
      </c>
      <c r="C80" s="3" t="s">
        <v>388</v>
      </c>
      <c r="D80" s="4">
        <v>2012</v>
      </c>
      <c r="E80" s="5" t="s">
        <v>73</v>
      </c>
      <c r="G80">
        <v>1</v>
      </c>
      <c r="I80" t="s">
        <v>1787</v>
      </c>
      <c r="J80" s="14">
        <v>3.7989999999999999</v>
      </c>
      <c r="K80" s="72" t="s">
        <v>1933</v>
      </c>
      <c r="L80" s="18"/>
      <c r="M80" s="18">
        <v>1</v>
      </c>
      <c r="N80" s="14">
        <v>0</v>
      </c>
      <c r="O80" s="13" t="s">
        <v>1811</v>
      </c>
      <c r="P80">
        <v>1</v>
      </c>
      <c r="S80" t="s">
        <v>1784</v>
      </c>
      <c r="T80">
        <v>5</v>
      </c>
      <c r="V80">
        <v>1</v>
      </c>
      <c r="X80">
        <v>1</v>
      </c>
      <c r="Z80">
        <v>0</v>
      </c>
      <c r="AA80">
        <v>1</v>
      </c>
    </row>
    <row r="81" spans="1:35" ht="16.5" thickBot="1">
      <c r="A81" s="3" t="s">
        <v>389</v>
      </c>
      <c r="B81" s="3" t="s">
        <v>390</v>
      </c>
      <c r="C81" s="3" t="s">
        <v>391</v>
      </c>
      <c r="D81" s="4">
        <v>2020</v>
      </c>
      <c r="E81" s="5" t="s">
        <v>73</v>
      </c>
      <c r="G81">
        <v>1</v>
      </c>
      <c r="I81">
        <v>1</v>
      </c>
      <c r="J81" s="13">
        <v>4.6470000000000002</v>
      </c>
      <c r="K81" s="72" t="s">
        <v>1963</v>
      </c>
      <c r="L81" s="8"/>
      <c r="M81" s="8">
        <v>0</v>
      </c>
      <c r="N81" s="14">
        <v>1505</v>
      </c>
      <c r="O81" s="13" t="s">
        <v>1814</v>
      </c>
      <c r="P81">
        <v>0</v>
      </c>
      <c r="Q81">
        <v>1</v>
      </c>
      <c r="S81">
        <v>4</v>
      </c>
      <c r="T81">
        <v>2</v>
      </c>
      <c r="X81">
        <v>1</v>
      </c>
      <c r="Z81">
        <v>0</v>
      </c>
      <c r="AA81">
        <v>1</v>
      </c>
    </row>
    <row r="82" spans="1:35" ht="16.5" thickBot="1">
      <c r="A82" s="3" t="s">
        <v>392</v>
      </c>
      <c r="B82" s="3" t="s">
        <v>393</v>
      </c>
      <c r="C82" s="3" t="s">
        <v>394</v>
      </c>
      <c r="D82" s="4">
        <v>2013</v>
      </c>
      <c r="E82" s="5" t="s">
        <v>73</v>
      </c>
      <c r="G82">
        <v>1</v>
      </c>
      <c r="I82" t="s">
        <v>1795</v>
      </c>
      <c r="J82" s="14">
        <v>1.8859999999999999</v>
      </c>
      <c r="K82" s="72" t="s">
        <v>1941</v>
      </c>
      <c r="L82" s="68" t="s">
        <v>1951</v>
      </c>
      <c r="M82" s="68">
        <v>1</v>
      </c>
      <c r="N82" s="14">
        <v>1503</v>
      </c>
      <c r="O82" s="13" t="s">
        <v>1809</v>
      </c>
      <c r="P82">
        <v>1</v>
      </c>
      <c r="S82">
        <v>0</v>
      </c>
      <c r="T82">
        <v>0</v>
      </c>
      <c r="V82">
        <v>1</v>
      </c>
      <c r="AA82">
        <v>1</v>
      </c>
    </row>
    <row r="83" spans="1:35" ht="16.5" thickBot="1">
      <c r="A83" s="3" t="s">
        <v>395</v>
      </c>
      <c r="B83" s="3" t="s">
        <v>396</v>
      </c>
      <c r="C83" s="3" t="s">
        <v>281</v>
      </c>
      <c r="D83" s="4">
        <v>2014</v>
      </c>
      <c r="E83" s="5" t="s">
        <v>73</v>
      </c>
      <c r="G83">
        <v>1</v>
      </c>
      <c r="I83">
        <v>4</v>
      </c>
      <c r="J83" s="14">
        <v>0.83299999999999996</v>
      </c>
      <c r="K83" s="72" t="s">
        <v>1951</v>
      </c>
      <c r="L83" s="68" t="s">
        <v>1961</v>
      </c>
      <c r="M83" s="68">
        <v>0</v>
      </c>
      <c r="N83" s="14">
        <v>1503</v>
      </c>
      <c r="O83" s="13" t="s">
        <v>1809</v>
      </c>
      <c r="P83">
        <v>1</v>
      </c>
      <c r="S83">
        <v>0</v>
      </c>
      <c r="T83">
        <v>0</v>
      </c>
      <c r="V83">
        <v>1</v>
      </c>
      <c r="W83">
        <v>1</v>
      </c>
      <c r="AA83">
        <v>1</v>
      </c>
      <c r="AE83">
        <v>1</v>
      </c>
    </row>
    <row r="84" spans="1:35" ht="16.5" thickBot="1">
      <c r="A84" s="3" t="s">
        <v>397</v>
      </c>
      <c r="B84" s="3" t="s">
        <v>398</v>
      </c>
      <c r="C84" s="3" t="s">
        <v>399</v>
      </c>
      <c r="D84" s="4">
        <v>2018</v>
      </c>
      <c r="E84" s="5" t="s">
        <v>73</v>
      </c>
      <c r="G84">
        <v>1</v>
      </c>
      <c r="I84" t="s">
        <v>1786</v>
      </c>
      <c r="J84" s="13">
        <v>1.0209999999999999</v>
      </c>
      <c r="K84" s="72" t="s">
        <v>1933</v>
      </c>
      <c r="L84" s="8"/>
      <c r="M84" s="8">
        <v>1</v>
      </c>
      <c r="N84" s="14">
        <v>0</v>
      </c>
      <c r="O84" s="13" t="s">
        <v>1811</v>
      </c>
      <c r="P84">
        <v>0</v>
      </c>
      <c r="Q84">
        <v>5</v>
      </c>
      <c r="S84">
        <v>1</v>
      </c>
      <c r="T84">
        <v>5</v>
      </c>
      <c r="W84">
        <v>1</v>
      </c>
      <c r="Z84">
        <v>0</v>
      </c>
      <c r="AA84">
        <v>1</v>
      </c>
      <c r="AC84">
        <v>1</v>
      </c>
      <c r="AG84" t="s">
        <v>2052</v>
      </c>
    </row>
    <row r="85" spans="1:35" ht="16.5" thickBot="1">
      <c r="A85" s="3" t="s">
        <v>400</v>
      </c>
      <c r="B85" s="3" t="s">
        <v>401</v>
      </c>
      <c r="C85" s="3" t="s">
        <v>402</v>
      </c>
      <c r="D85" s="4">
        <v>2010</v>
      </c>
      <c r="E85" s="5" t="s">
        <v>73</v>
      </c>
      <c r="G85">
        <v>1</v>
      </c>
      <c r="I85">
        <v>4</v>
      </c>
      <c r="J85" s="13"/>
      <c r="K85" s="8"/>
      <c r="L85" s="8"/>
      <c r="M85" s="8"/>
      <c r="N85" s="14">
        <v>0</v>
      </c>
      <c r="O85" s="13" t="s">
        <v>1811</v>
      </c>
      <c r="P85">
        <v>0</v>
      </c>
      <c r="Q85">
        <v>1</v>
      </c>
      <c r="S85" t="s">
        <v>1786</v>
      </c>
      <c r="T85">
        <v>2</v>
      </c>
      <c r="X85">
        <v>1</v>
      </c>
      <c r="Z85">
        <v>0</v>
      </c>
      <c r="AA85">
        <v>5</v>
      </c>
    </row>
    <row r="86" spans="1:35" ht="16.5" thickBot="1">
      <c r="A86" s="3" t="s">
        <v>403</v>
      </c>
      <c r="B86" s="3" t="s">
        <v>404</v>
      </c>
      <c r="C86" s="3" t="s">
        <v>405</v>
      </c>
      <c r="D86" s="4">
        <v>2016</v>
      </c>
      <c r="E86" s="5" t="s">
        <v>73</v>
      </c>
      <c r="G86">
        <v>1</v>
      </c>
      <c r="I86" t="s">
        <v>1793</v>
      </c>
      <c r="J86" s="13"/>
      <c r="K86" s="8"/>
      <c r="L86" s="8"/>
      <c r="M86" s="8"/>
      <c r="N86" s="14">
        <v>0</v>
      </c>
      <c r="O86" s="13" t="s">
        <v>1811</v>
      </c>
      <c r="P86">
        <v>3</v>
      </c>
      <c r="S86" t="s">
        <v>1784</v>
      </c>
      <c r="T86">
        <v>5</v>
      </c>
      <c r="X86">
        <v>1</v>
      </c>
      <c r="Z86">
        <v>0</v>
      </c>
      <c r="AA86">
        <v>4</v>
      </c>
    </row>
    <row r="87" spans="1:35" ht="16.5" thickBot="1">
      <c r="A87" s="3" t="s">
        <v>406</v>
      </c>
      <c r="B87" s="3" t="s">
        <v>407</v>
      </c>
      <c r="C87" s="3" t="s">
        <v>408</v>
      </c>
      <c r="D87" s="4">
        <v>2017</v>
      </c>
      <c r="E87" s="5" t="s">
        <v>73</v>
      </c>
      <c r="G87">
        <v>1</v>
      </c>
      <c r="I87">
        <v>4</v>
      </c>
      <c r="J87" s="14">
        <v>1.149</v>
      </c>
      <c r="K87" s="72" t="s">
        <v>1933</v>
      </c>
      <c r="L87" s="68"/>
      <c r="M87" s="68">
        <v>1</v>
      </c>
      <c r="N87" s="14">
        <v>1503</v>
      </c>
      <c r="O87" s="13" t="s">
        <v>1810</v>
      </c>
      <c r="P87">
        <v>1</v>
      </c>
      <c r="S87">
        <v>6</v>
      </c>
      <c r="T87">
        <v>5</v>
      </c>
      <c r="X87">
        <v>1</v>
      </c>
      <c r="Z87">
        <v>0</v>
      </c>
      <c r="AA87">
        <v>1</v>
      </c>
    </row>
    <row r="88" spans="1:35" ht="16.5" thickBot="1">
      <c r="A88" s="3" t="s">
        <v>409</v>
      </c>
      <c r="B88" s="3" t="s">
        <v>410</v>
      </c>
      <c r="C88" s="3" t="s">
        <v>411</v>
      </c>
      <c r="D88" s="4">
        <v>2020</v>
      </c>
      <c r="E88" s="5" t="s">
        <v>73</v>
      </c>
      <c r="G88">
        <v>1</v>
      </c>
      <c r="I88">
        <v>1</v>
      </c>
      <c r="J88" s="13"/>
      <c r="K88" s="73" t="s">
        <v>1964</v>
      </c>
      <c r="L88" s="13"/>
      <c r="M88" s="13">
        <v>0</v>
      </c>
      <c r="N88" s="14">
        <v>0</v>
      </c>
      <c r="O88" s="13" t="s">
        <v>1811</v>
      </c>
      <c r="P88">
        <v>1</v>
      </c>
      <c r="S88">
        <v>0</v>
      </c>
      <c r="T88">
        <v>0</v>
      </c>
      <c r="V88">
        <v>1</v>
      </c>
      <c r="X88">
        <v>1</v>
      </c>
      <c r="AA88">
        <v>1</v>
      </c>
    </row>
    <row r="89" spans="1:35" ht="16.5" thickBot="1">
      <c r="A89" s="3" t="s">
        <v>412</v>
      </c>
      <c r="B89" s="3" t="s">
        <v>413</v>
      </c>
      <c r="C89" s="3"/>
      <c r="D89" s="4">
        <v>2020</v>
      </c>
      <c r="E89" s="5" t="s">
        <v>73</v>
      </c>
      <c r="G89">
        <v>1</v>
      </c>
      <c r="I89">
        <v>1</v>
      </c>
      <c r="J89" s="21"/>
      <c r="K89" s="23"/>
      <c r="L89" s="21"/>
      <c r="M89" s="21"/>
      <c r="N89" s="14">
        <v>0</v>
      </c>
      <c r="O89" s="13" t="s">
        <v>1811</v>
      </c>
      <c r="P89">
        <v>1</v>
      </c>
      <c r="S89">
        <v>0</v>
      </c>
      <c r="T89">
        <v>0</v>
      </c>
      <c r="V89">
        <v>1</v>
      </c>
      <c r="X89">
        <v>1</v>
      </c>
      <c r="AA89">
        <v>2</v>
      </c>
    </row>
    <row r="90" spans="1:35" ht="16.5" thickBot="1">
      <c r="A90" s="3" t="s">
        <v>26</v>
      </c>
      <c r="B90" s="3" t="s">
        <v>27</v>
      </c>
      <c r="C90" s="3" t="s">
        <v>28</v>
      </c>
      <c r="D90" s="4">
        <v>2015</v>
      </c>
      <c r="E90" s="5" t="s">
        <v>19</v>
      </c>
      <c r="G90">
        <v>1</v>
      </c>
      <c r="I90" t="s">
        <v>1787</v>
      </c>
      <c r="J90" s="18">
        <v>4.1310000000000002</v>
      </c>
      <c r="K90" s="72" t="s">
        <v>1933</v>
      </c>
      <c r="L90" s="18"/>
      <c r="M90" s="18">
        <v>1</v>
      </c>
      <c r="N90" s="14">
        <v>1503</v>
      </c>
      <c r="O90" s="13" t="s">
        <v>1814</v>
      </c>
      <c r="P90">
        <v>1</v>
      </c>
      <c r="S90">
        <v>2</v>
      </c>
      <c r="T90">
        <v>5</v>
      </c>
      <c r="Z90">
        <v>0</v>
      </c>
      <c r="AA90">
        <v>1</v>
      </c>
      <c r="AH90">
        <v>1</v>
      </c>
      <c r="AI90" t="s">
        <v>2111</v>
      </c>
    </row>
    <row r="91" spans="1:35" ht="16.5" thickBot="1">
      <c r="A91" s="3" t="s">
        <v>414</v>
      </c>
      <c r="B91" s="3" t="s">
        <v>415</v>
      </c>
      <c r="C91" s="3" t="s">
        <v>416</v>
      </c>
      <c r="D91" s="4">
        <v>2020</v>
      </c>
      <c r="E91" s="5" t="s">
        <v>73</v>
      </c>
      <c r="G91">
        <v>1</v>
      </c>
      <c r="I91">
        <v>1</v>
      </c>
      <c r="J91" s="8">
        <v>1.9430000000000001</v>
      </c>
      <c r="K91" s="72" t="s">
        <v>1933</v>
      </c>
      <c r="L91" s="8"/>
      <c r="M91" s="8">
        <v>1</v>
      </c>
      <c r="N91" s="14">
        <v>1503</v>
      </c>
      <c r="O91" s="13" t="s">
        <v>1813</v>
      </c>
      <c r="P91">
        <v>0</v>
      </c>
      <c r="Q91">
        <v>1</v>
      </c>
      <c r="S91">
        <v>4</v>
      </c>
      <c r="T91">
        <v>2</v>
      </c>
      <c r="V91">
        <v>1</v>
      </c>
      <c r="X91">
        <v>1</v>
      </c>
      <c r="Z91">
        <v>0</v>
      </c>
      <c r="AA91">
        <v>1</v>
      </c>
    </row>
    <row r="92" spans="1:35" ht="16.5" thickBot="1">
      <c r="A92" s="3" t="s">
        <v>417</v>
      </c>
      <c r="B92" s="3" t="s">
        <v>418</v>
      </c>
      <c r="C92" s="3" t="s">
        <v>419</v>
      </c>
      <c r="D92" s="4">
        <v>2016</v>
      </c>
      <c r="E92" s="5" t="s">
        <v>73</v>
      </c>
      <c r="G92">
        <v>1</v>
      </c>
      <c r="J92" s="8"/>
      <c r="K92" s="12" t="s">
        <v>2022</v>
      </c>
      <c r="L92" s="8"/>
      <c r="M92" s="8">
        <v>0</v>
      </c>
      <c r="N92" s="14">
        <v>0</v>
      </c>
      <c r="O92" s="13" t="s">
        <v>1811</v>
      </c>
      <c r="P92">
        <v>0</v>
      </c>
      <c r="Q92">
        <v>2</v>
      </c>
      <c r="S92">
        <v>6</v>
      </c>
      <c r="T92">
        <v>5</v>
      </c>
      <c r="Z92">
        <v>0</v>
      </c>
      <c r="AA92">
        <v>1</v>
      </c>
    </row>
    <row r="93" spans="1:35" ht="16.5" thickBot="1">
      <c r="A93" s="3" t="s">
        <v>417</v>
      </c>
      <c r="B93" s="3" t="s">
        <v>420</v>
      </c>
      <c r="C93" s="3" t="s">
        <v>421</v>
      </c>
      <c r="D93" s="4">
        <v>2016</v>
      </c>
      <c r="E93" s="5" t="s">
        <v>73</v>
      </c>
      <c r="G93">
        <v>1</v>
      </c>
      <c r="J93" s="8"/>
      <c r="K93" s="12" t="s">
        <v>1979</v>
      </c>
      <c r="L93" s="8"/>
      <c r="M93" s="8">
        <v>0</v>
      </c>
      <c r="N93" s="14">
        <v>0</v>
      </c>
      <c r="O93" s="13" t="s">
        <v>1811</v>
      </c>
      <c r="P93">
        <v>3</v>
      </c>
      <c r="S93">
        <v>6</v>
      </c>
      <c r="T93">
        <v>5</v>
      </c>
      <c r="Z93">
        <v>0</v>
      </c>
      <c r="AA93">
        <v>1</v>
      </c>
      <c r="AC93">
        <v>1</v>
      </c>
    </row>
    <row r="94" spans="1:35" ht="16.5" thickBot="1">
      <c r="A94" s="3" t="s">
        <v>422</v>
      </c>
      <c r="B94" s="3" t="s">
        <v>423</v>
      </c>
      <c r="C94" s="3" t="s">
        <v>243</v>
      </c>
      <c r="D94" s="4">
        <v>2017</v>
      </c>
      <c r="E94" s="5" t="s">
        <v>73</v>
      </c>
      <c r="G94">
        <v>1</v>
      </c>
      <c r="I94" t="s">
        <v>1786</v>
      </c>
      <c r="J94" s="18">
        <v>3.3069999999999999</v>
      </c>
      <c r="K94" s="12" t="s">
        <v>1937</v>
      </c>
      <c r="L94" t="s">
        <v>1941</v>
      </c>
      <c r="M94">
        <v>1</v>
      </c>
      <c r="N94" s="14">
        <v>1503</v>
      </c>
      <c r="O94" s="13" t="s">
        <v>1814</v>
      </c>
      <c r="P94">
        <v>0</v>
      </c>
      <c r="Q94">
        <v>1</v>
      </c>
      <c r="S94">
        <v>4</v>
      </c>
      <c r="T94">
        <v>2</v>
      </c>
      <c r="W94">
        <v>1</v>
      </c>
      <c r="Z94">
        <v>0</v>
      </c>
      <c r="AA94">
        <v>1</v>
      </c>
    </row>
    <row r="95" spans="1:35" ht="16.5" thickBot="1">
      <c r="A95" s="3" t="s">
        <v>424</v>
      </c>
      <c r="B95" s="3" t="s">
        <v>425</v>
      </c>
      <c r="C95" s="3" t="s">
        <v>337</v>
      </c>
      <c r="D95" s="4">
        <v>2015</v>
      </c>
      <c r="E95" s="5" t="s">
        <v>73</v>
      </c>
      <c r="G95">
        <v>1</v>
      </c>
      <c r="I95" t="s">
        <v>1789</v>
      </c>
      <c r="J95" s="18">
        <v>3.7440000000000002</v>
      </c>
      <c r="K95" s="72" t="s">
        <v>1963</v>
      </c>
      <c r="L95" s="18"/>
      <c r="M95" s="18">
        <v>0</v>
      </c>
      <c r="N95" s="14">
        <v>1505</v>
      </c>
      <c r="O95" s="13" t="s">
        <v>1814</v>
      </c>
      <c r="P95">
        <v>1</v>
      </c>
      <c r="S95">
        <v>2</v>
      </c>
      <c r="T95">
        <v>5</v>
      </c>
      <c r="Z95">
        <v>0</v>
      </c>
      <c r="AA95">
        <v>1</v>
      </c>
      <c r="AH95">
        <v>1</v>
      </c>
      <c r="AI95" t="s">
        <v>2118</v>
      </c>
    </row>
    <row r="96" spans="1:35" ht="16.5" thickBot="1">
      <c r="A96" s="3" t="s">
        <v>426</v>
      </c>
      <c r="B96" s="3" t="s">
        <v>427</v>
      </c>
      <c r="C96" s="3" t="s">
        <v>428</v>
      </c>
      <c r="D96" s="4">
        <v>2015</v>
      </c>
      <c r="E96" s="5" t="s">
        <v>73</v>
      </c>
      <c r="G96">
        <v>1</v>
      </c>
      <c r="I96">
        <v>1</v>
      </c>
      <c r="J96" s="18">
        <v>2.25</v>
      </c>
      <c r="K96" s="72" t="s">
        <v>1943</v>
      </c>
      <c r="L96" s="68" t="s">
        <v>1941</v>
      </c>
      <c r="M96" s="68">
        <v>1</v>
      </c>
      <c r="N96" s="14">
        <v>1503</v>
      </c>
      <c r="O96" s="13" t="s">
        <v>1809</v>
      </c>
      <c r="P96">
        <v>0</v>
      </c>
      <c r="Q96">
        <v>1</v>
      </c>
      <c r="S96">
        <v>4</v>
      </c>
      <c r="T96">
        <v>2</v>
      </c>
      <c r="W96">
        <v>1</v>
      </c>
      <c r="Z96">
        <v>0</v>
      </c>
      <c r="AA96">
        <v>1</v>
      </c>
    </row>
    <row r="97" spans="1:35" ht="16.5" thickBot="1">
      <c r="A97" s="3" t="s">
        <v>429</v>
      </c>
      <c r="B97" s="3" t="s">
        <v>430</v>
      </c>
      <c r="C97" s="3" t="s">
        <v>66</v>
      </c>
      <c r="D97" s="4">
        <v>2012</v>
      </c>
      <c r="E97" s="5" t="s">
        <v>73</v>
      </c>
      <c r="G97">
        <v>1</v>
      </c>
      <c r="I97">
        <v>1</v>
      </c>
      <c r="J97" s="13"/>
      <c r="K97" s="72" t="s">
        <v>1958</v>
      </c>
      <c r="L97" s="13"/>
      <c r="M97" s="13">
        <v>0</v>
      </c>
      <c r="N97" s="14">
        <v>1503</v>
      </c>
      <c r="O97" s="13" t="s">
        <v>1813</v>
      </c>
      <c r="P97">
        <v>1</v>
      </c>
      <c r="S97">
        <v>0</v>
      </c>
      <c r="T97">
        <v>0</v>
      </c>
      <c r="AA97">
        <v>1</v>
      </c>
    </row>
    <row r="98" spans="1:35" ht="16.5" thickBot="1">
      <c r="A98" s="3" t="s">
        <v>431</v>
      </c>
      <c r="B98" s="3" t="s">
        <v>432</v>
      </c>
      <c r="C98" s="3" t="s">
        <v>10</v>
      </c>
      <c r="D98" s="4">
        <v>2017</v>
      </c>
      <c r="E98" s="5" t="s">
        <v>73</v>
      </c>
      <c r="G98">
        <v>1</v>
      </c>
      <c r="I98" t="s">
        <v>1786</v>
      </c>
      <c r="J98" s="13">
        <v>4.407</v>
      </c>
      <c r="K98" s="72" t="s">
        <v>1994</v>
      </c>
      <c r="L98" s="69" t="s">
        <v>1995</v>
      </c>
      <c r="M98" s="69">
        <v>0</v>
      </c>
      <c r="N98" s="14">
        <v>1503</v>
      </c>
      <c r="O98" s="13" t="s">
        <v>1809</v>
      </c>
      <c r="P98">
        <v>1</v>
      </c>
      <c r="S98">
        <v>1</v>
      </c>
      <c r="T98">
        <v>5</v>
      </c>
      <c r="V98">
        <v>1</v>
      </c>
      <c r="Z98">
        <v>0</v>
      </c>
      <c r="AA98">
        <v>1</v>
      </c>
      <c r="AI98" s="16"/>
    </row>
    <row r="99" spans="1:35" ht="16.5" thickBot="1">
      <c r="A99" s="33" t="s">
        <v>433</v>
      </c>
      <c r="B99" s="3" t="s">
        <v>434</v>
      </c>
      <c r="C99" s="3" t="s">
        <v>435</v>
      </c>
      <c r="D99" s="4">
        <v>2010</v>
      </c>
      <c r="E99" s="5" t="s">
        <v>73</v>
      </c>
      <c r="G99">
        <v>1</v>
      </c>
      <c r="I99">
        <v>1</v>
      </c>
      <c r="J99" s="14"/>
      <c r="K99" s="12" t="s">
        <v>1945</v>
      </c>
      <c r="L99" s="21" t="s">
        <v>1941</v>
      </c>
      <c r="M99" s="21">
        <v>1</v>
      </c>
      <c r="N99" s="14">
        <v>1503</v>
      </c>
      <c r="O99" s="13" t="s">
        <v>1814</v>
      </c>
      <c r="P99">
        <v>3</v>
      </c>
      <c r="S99">
        <v>0</v>
      </c>
      <c r="T99">
        <v>0</v>
      </c>
      <c r="V99">
        <v>1</v>
      </c>
      <c r="AA99">
        <v>1</v>
      </c>
      <c r="AE99">
        <v>1</v>
      </c>
    </row>
    <row r="100" spans="1:35" ht="16.5" thickBot="1">
      <c r="A100" s="3" t="s">
        <v>436</v>
      </c>
      <c r="B100" s="3" t="s">
        <v>437</v>
      </c>
      <c r="C100" s="3" t="s">
        <v>438</v>
      </c>
      <c r="D100" s="4">
        <v>2020</v>
      </c>
      <c r="E100" s="5" t="s">
        <v>73</v>
      </c>
      <c r="G100">
        <v>1</v>
      </c>
      <c r="I100">
        <v>4</v>
      </c>
      <c r="J100" s="13">
        <v>4.4119999999999999</v>
      </c>
      <c r="K100" s="72" t="s">
        <v>1943</v>
      </c>
      <c r="L100" s="13"/>
      <c r="M100" s="13">
        <v>0</v>
      </c>
      <c r="N100" s="14">
        <v>1503</v>
      </c>
      <c r="O100" s="13" t="s">
        <v>1813</v>
      </c>
      <c r="P100">
        <v>1</v>
      </c>
      <c r="S100">
        <v>0</v>
      </c>
      <c r="T100">
        <v>0</v>
      </c>
      <c r="V100">
        <v>1</v>
      </c>
      <c r="X100">
        <v>1</v>
      </c>
      <c r="AA100">
        <v>1</v>
      </c>
    </row>
    <row r="101" spans="1:35" ht="16.5" thickBot="1">
      <c r="A101" s="3" t="s">
        <v>439</v>
      </c>
      <c r="B101" s="3" t="s">
        <v>440</v>
      </c>
      <c r="C101" s="3"/>
      <c r="D101" s="4">
        <v>2020</v>
      </c>
      <c r="E101" s="5" t="s">
        <v>73</v>
      </c>
      <c r="G101">
        <v>1</v>
      </c>
      <c r="I101" t="s">
        <v>1783</v>
      </c>
      <c r="J101" s="21"/>
      <c r="L101" s="21"/>
      <c r="M101" s="21"/>
      <c r="N101" s="14">
        <v>0</v>
      </c>
      <c r="O101" s="13" t="s">
        <v>1811</v>
      </c>
      <c r="P101">
        <v>1</v>
      </c>
      <c r="S101">
        <v>2</v>
      </c>
      <c r="T101">
        <v>5</v>
      </c>
      <c r="V101">
        <v>1</v>
      </c>
      <c r="X101">
        <v>1</v>
      </c>
      <c r="Z101">
        <v>2</v>
      </c>
      <c r="AA101">
        <v>2</v>
      </c>
    </row>
    <row r="102" spans="1:35" ht="16.5" thickBot="1">
      <c r="A102" s="3" t="s">
        <v>441</v>
      </c>
      <c r="B102" s="3" t="s">
        <v>442</v>
      </c>
      <c r="C102" s="3" t="s">
        <v>443</v>
      </c>
      <c r="D102" s="4">
        <v>2016</v>
      </c>
      <c r="E102" s="5" t="s">
        <v>1809</v>
      </c>
      <c r="G102">
        <v>1</v>
      </c>
      <c r="I102" t="s">
        <v>1786</v>
      </c>
      <c r="J102" s="13">
        <v>0.64100000000000001</v>
      </c>
      <c r="K102" s="73" t="s">
        <v>1991</v>
      </c>
      <c r="L102" s="13"/>
      <c r="M102" s="13">
        <v>0</v>
      </c>
      <c r="N102" s="14">
        <v>1503</v>
      </c>
      <c r="O102" s="13" t="s">
        <v>1809</v>
      </c>
      <c r="P102">
        <v>1</v>
      </c>
      <c r="S102" t="s">
        <v>1786</v>
      </c>
      <c r="T102">
        <v>5</v>
      </c>
      <c r="X102">
        <v>1</v>
      </c>
      <c r="Z102">
        <v>0</v>
      </c>
      <c r="AA102">
        <v>1</v>
      </c>
    </row>
    <row r="103" spans="1:35" ht="16.5" thickBot="1">
      <c r="A103" s="3" t="s">
        <v>444</v>
      </c>
      <c r="B103" s="3" t="s">
        <v>445</v>
      </c>
      <c r="C103" s="5"/>
      <c r="D103" s="4">
        <v>2015</v>
      </c>
      <c r="E103" s="5" t="s">
        <v>73</v>
      </c>
      <c r="G103">
        <v>1</v>
      </c>
      <c r="I103" t="s">
        <v>1786</v>
      </c>
      <c r="J103" s="21"/>
      <c r="N103" s="14">
        <v>0</v>
      </c>
      <c r="O103" s="13" t="s">
        <v>1811</v>
      </c>
      <c r="P103">
        <v>0</v>
      </c>
      <c r="Q103">
        <v>1</v>
      </c>
      <c r="S103" t="s">
        <v>1786</v>
      </c>
      <c r="T103">
        <v>2</v>
      </c>
      <c r="X103">
        <v>1</v>
      </c>
      <c r="Z103">
        <v>0</v>
      </c>
      <c r="AA103">
        <v>2</v>
      </c>
      <c r="AE103">
        <v>1</v>
      </c>
    </row>
    <row r="104" spans="1:35" ht="16.5" thickBot="1">
      <c r="A104" s="3" t="s">
        <v>446</v>
      </c>
      <c r="B104" s="3" t="s">
        <v>447</v>
      </c>
      <c r="C104" s="3" t="s">
        <v>448</v>
      </c>
      <c r="D104" s="4">
        <v>2017</v>
      </c>
      <c r="E104" s="5" t="s">
        <v>73</v>
      </c>
      <c r="G104">
        <v>1</v>
      </c>
      <c r="I104" t="s">
        <v>1797</v>
      </c>
      <c r="J104" s="14">
        <v>3.536</v>
      </c>
      <c r="K104" s="72" t="s">
        <v>1946</v>
      </c>
      <c r="L104" s="68" t="s">
        <v>1941</v>
      </c>
      <c r="M104" s="68">
        <v>0</v>
      </c>
      <c r="N104" s="14">
        <v>806</v>
      </c>
      <c r="O104" s="13" t="s">
        <v>1809</v>
      </c>
      <c r="P104">
        <v>1</v>
      </c>
      <c r="S104">
        <v>2</v>
      </c>
      <c r="T104">
        <v>5</v>
      </c>
      <c r="X104">
        <v>1</v>
      </c>
      <c r="Z104">
        <v>0</v>
      </c>
      <c r="AA104">
        <v>1</v>
      </c>
      <c r="AH104">
        <v>1</v>
      </c>
      <c r="AI104" t="s">
        <v>2090</v>
      </c>
    </row>
    <row r="105" spans="1:35" ht="16.5" thickBot="1">
      <c r="A105" s="3" t="s">
        <v>449</v>
      </c>
      <c r="B105" s="3" t="s">
        <v>450</v>
      </c>
      <c r="C105" s="3" t="s">
        <v>451</v>
      </c>
      <c r="D105" s="4">
        <v>2018</v>
      </c>
      <c r="E105" s="5" t="s">
        <v>73</v>
      </c>
      <c r="G105">
        <v>1</v>
      </c>
      <c r="I105" t="s">
        <v>1786</v>
      </c>
      <c r="J105" s="13">
        <v>1.96</v>
      </c>
      <c r="K105" s="72" t="s">
        <v>1933</v>
      </c>
      <c r="L105" s="68"/>
      <c r="M105" s="68">
        <v>1</v>
      </c>
      <c r="N105" s="14">
        <v>1503</v>
      </c>
      <c r="O105" s="13" t="s">
        <v>1814</v>
      </c>
      <c r="P105">
        <v>1</v>
      </c>
      <c r="S105" t="s">
        <v>1794</v>
      </c>
      <c r="T105">
        <v>5</v>
      </c>
      <c r="Z105">
        <v>0</v>
      </c>
      <c r="AA105">
        <v>1</v>
      </c>
      <c r="AI105" s="15"/>
    </row>
    <row r="106" spans="1:35" ht="16.5" thickBot="1">
      <c r="A106" s="33" t="s">
        <v>452</v>
      </c>
      <c r="B106" s="3" t="s">
        <v>453</v>
      </c>
      <c r="C106" s="3" t="s">
        <v>308</v>
      </c>
      <c r="D106" s="4">
        <v>2009</v>
      </c>
      <c r="E106" s="5" t="s">
        <v>73</v>
      </c>
      <c r="G106">
        <v>1</v>
      </c>
      <c r="I106" t="s">
        <v>1783</v>
      </c>
      <c r="J106" s="14">
        <v>4.4850000000000003</v>
      </c>
      <c r="K106" s="12" t="s">
        <v>1976</v>
      </c>
      <c r="L106" s="14"/>
      <c r="M106" s="14">
        <v>0</v>
      </c>
      <c r="N106" s="14">
        <v>806</v>
      </c>
      <c r="O106" s="13" t="s">
        <v>1814</v>
      </c>
      <c r="P106">
        <v>1</v>
      </c>
      <c r="S106">
        <v>6</v>
      </c>
      <c r="T106">
        <v>5</v>
      </c>
      <c r="V106">
        <v>1</v>
      </c>
      <c r="AA106">
        <v>1</v>
      </c>
      <c r="AE106">
        <v>1</v>
      </c>
    </row>
    <row r="107" spans="1:35" ht="16.5" thickBot="1">
      <c r="A107" s="3" t="s">
        <v>454</v>
      </c>
      <c r="B107" s="3" t="s">
        <v>455</v>
      </c>
      <c r="C107" s="3" t="s">
        <v>11</v>
      </c>
      <c r="D107" s="4">
        <v>2019</v>
      </c>
      <c r="E107" s="5" t="s">
        <v>73</v>
      </c>
      <c r="G107">
        <v>1</v>
      </c>
      <c r="I107">
        <v>1</v>
      </c>
      <c r="J107" s="13">
        <v>5.4829999999999997</v>
      </c>
      <c r="K107" s="72" t="s">
        <v>1948</v>
      </c>
      <c r="L107" s="69" t="s">
        <v>1933</v>
      </c>
      <c r="M107" s="69">
        <v>0</v>
      </c>
      <c r="N107" s="14">
        <v>1503</v>
      </c>
      <c r="O107" s="13" t="s">
        <v>1809</v>
      </c>
      <c r="P107">
        <v>0</v>
      </c>
      <c r="Q107">
        <v>3</v>
      </c>
      <c r="S107" t="s">
        <v>1786</v>
      </c>
      <c r="T107">
        <v>2</v>
      </c>
      <c r="Z107">
        <v>0</v>
      </c>
      <c r="AA107">
        <v>1</v>
      </c>
    </row>
    <row r="108" spans="1:35" ht="16.5" thickBot="1">
      <c r="A108" s="3" t="s">
        <v>456</v>
      </c>
      <c r="B108" s="3" t="s">
        <v>457</v>
      </c>
      <c r="C108" s="3" t="s">
        <v>15</v>
      </c>
      <c r="D108" s="4">
        <v>2014</v>
      </c>
      <c r="E108" s="5" t="s">
        <v>73</v>
      </c>
      <c r="G108">
        <v>1</v>
      </c>
      <c r="I108" t="s">
        <v>1786</v>
      </c>
      <c r="J108" s="14">
        <v>1.29</v>
      </c>
      <c r="K108" s="72" t="s">
        <v>1949</v>
      </c>
      <c r="L108" s="69" t="s">
        <v>1933</v>
      </c>
      <c r="M108" s="69">
        <v>0</v>
      </c>
      <c r="N108" s="14">
        <v>1503</v>
      </c>
      <c r="O108" s="13" t="s">
        <v>1809</v>
      </c>
      <c r="P108">
        <v>0</v>
      </c>
      <c r="Q108">
        <v>1</v>
      </c>
      <c r="S108" t="s">
        <v>1786</v>
      </c>
      <c r="T108">
        <v>2</v>
      </c>
      <c r="Z108">
        <v>0</v>
      </c>
      <c r="AA108">
        <v>1</v>
      </c>
    </row>
    <row r="109" spans="1:35" ht="16.5" thickBot="1">
      <c r="A109" s="3" t="s">
        <v>458</v>
      </c>
      <c r="B109" s="3" t="s">
        <v>459</v>
      </c>
      <c r="C109" s="3"/>
      <c r="D109" s="4">
        <v>2010</v>
      </c>
      <c r="E109" s="5" t="s">
        <v>73</v>
      </c>
      <c r="G109">
        <v>1</v>
      </c>
      <c r="I109">
        <v>1</v>
      </c>
      <c r="J109" s="21"/>
      <c r="L109" s="21"/>
      <c r="M109" s="21"/>
      <c r="N109" s="14">
        <v>0</v>
      </c>
      <c r="O109" s="13" t="s">
        <v>1811</v>
      </c>
      <c r="P109">
        <v>1</v>
      </c>
      <c r="S109">
        <v>0</v>
      </c>
      <c r="T109">
        <v>0</v>
      </c>
      <c r="V109">
        <v>1</v>
      </c>
      <c r="X109">
        <v>1</v>
      </c>
      <c r="AA109">
        <v>2</v>
      </c>
    </row>
    <row r="110" spans="1:35" ht="16.5" thickBot="1">
      <c r="A110" s="3" t="s">
        <v>460</v>
      </c>
      <c r="B110" s="3" t="s">
        <v>461</v>
      </c>
      <c r="C110" s="3"/>
      <c r="D110" s="4">
        <v>2010</v>
      </c>
      <c r="E110" s="5" t="s">
        <v>73</v>
      </c>
      <c r="G110">
        <v>1</v>
      </c>
      <c r="I110">
        <v>4</v>
      </c>
      <c r="J110" s="21"/>
      <c r="L110" s="21"/>
      <c r="M110" s="21"/>
      <c r="N110" s="14">
        <v>0</v>
      </c>
      <c r="O110" s="13" t="s">
        <v>1811</v>
      </c>
      <c r="P110">
        <v>0</v>
      </c>
      <c r="Q110">
        <v>3</v>
      </c>
      <c r="S110" t="s">
        <v>1784</v>
      </c>
      <c r="T110">
        <v>5</v>
      </c>
      <c r="Z110">
        <v>0</v>
      </c>
      <c r="AA110">
        <v>2</v>
      </c>
      <c r="AC110">
        <v>1</v>
      </c>
      <c r="AF110">
        <v>1</v>
      </c>
    </row>
    <row r="111" spans="1:35" ht="16.5" thickBot="1">
      <c r="A111" s="3" t="s">
        <v>462</v>
      </c>
      <c r="B111" s="3" t="s">
        <v>463</v>
      </c>
      <c r="C111" s="3" t="s">
        <v>464</v>
      </c>
      <c r="D111" s="4">
        <v>2019</v>
      </c>
      <c r="E111" s="5" t="s">
        <v>73</v>
      </c>
      <c r="G111">
        <v>1</v>
      </c>
      <c r="J111" s="14">
        <v>1.4410000000000001</v>
      </c>
      <c r="K111" s="12" t="s">
        <v>1991</v>
      </c>
      <c r="L111" s="14"/>
      <c r="M111" s="14">
        <v>1</v>
      </c>
      <c r="N111" s="14">
        <v>1503</v>
      </c>
      <c r="O111" s="13" t="s">
        <v>1813</v>
      </c>
      <c r="P111">
        <v>0</v>
      </c>
      <c r="Q111">
        <v>3</v>
      </c>
      <c r="S111">
        <v>1</v>
      </c>
      <c r="T111">
        <v>2</v>
      </c>
      <c r="Z111">
        <v>0</v>
      </c>
      <c r="AA111">
        <v>1</v>
      </c>
      <c r="AG111" t="s">
        <v>2045</v>
      </c>
    </row>
    <row r="112" spans="1:35" ht="16.5" thickBot="1">
      <c r="A112" s="3" t="s">
        <v>465</v>
      </c>
      <c r="B112" s="3" t="s">
        <v>466</v>
      </c>
      <c r="C112" s="3" t="s">
        <v>467</v>
      </c>
      <c r="D112" s="4">
        <v>2015</v>
      </c>
      <c r="E112" s="5" t="s">
        <v>73</v>
      </c>
      <c r="G112">
        <v>1</v>
      </c>
      <c r="J112" s="14"/>
      <c r="K112" s="23" t="s">
        <v>1941</v>
      </c>
      <c r="L112" s="14"/>
      <c r="M112" s="14">
        <v>1</v>
      </c>
      <c r="N112" s="14">
        <v>0</v>
      </c>
      <c r="O112" s="13" t="s">
        <v>1811</v>
      </c>
      <c r="P112">
        <v>0</v>
      </c>
      <c r="Q112">
        <v>3</v>
      </c>
      <c r="S112">
        <v>1</v>
      </c>
      <c r="T112">
        <v>2</v>
      </c>
      <c r="Z112">
        <v>0</v>
      </c>
      <c r="AA112">
        <v>1</v>
      </c>
    </row>
    <row r="113" spans="1:34" ht="16.5" thickBot="1">
      <c r="A113" s="3" t="s">
        <v>468</v>
      </c>
      <c r="B113" s="3" t="s">
        <v>469</v>
      </c>
      <c r="C113" s="3" t="s">
        <v>252</v>
      </c>
      <c r="D113" s="4">
        <v>2010</v>
      </c>
      <c r="E113" s="5" t="s">
        <v>73</v>
      </c>
      <c r="G113">
        <v>1</v>
      </c>
      <c r="I113" t="s">
        <v>1789</v>
      </c>
      <c r="J113" s="14">
        <v>1.694</v>
      </c>
      <c r="K113" s="72" t="s">
        <v>1963</v>
      </c>
      <c r="L113" s="14"/>
      <c r="M113" s="14">
        <v>0</v>
      </c>
      <c r="N113" s="14">
        <v>1505</v>
      </c>
      <c r="O113" s="13" t="s">
        <v>1814</v>
      </c>
      <c r="P113">
        <v>1</v>
      </c>
      <c r="S113">
        <v>6</v>
      </c>
      <c r="T113">
        <v>5</v>
      </c>
      <c r="V113">
        <v>1</v>
      </c>
      <c r="X113">
        <v>1</v>
      </c>
      <c r="Z113">
        <v>0</v>
      </c>
      <c r="AA113">
        <v>1</v>
      </c>
    </row>
    <row r="114" spans="1:34" ht="16.5" thickBot="1">
      <c r="A114" s="3" t="s">
        <v>470</v>
      </c>
      <c r="B114" s="3" t="s">
        <v>471</v>
      </c>
      <c r="C114" s="3" t="s">
        <v>472</v>
      </c>
      <c r="D114" s="4">
        <v>2019</v>
      </c>
      <c r="E114" s="5" t="s">
        <v>73</v>
      </c>
      <c r="G114">
        <v>1</v>
      </c>
      <c r="I114" t="s">
        <v>1786</v>
      </c>
      <c r="J114" s="14">
        <v>2.7229999999999999</v>
      </c>
      <c r="K114" s="12" t="s">
        <v>1933</v>
      </c>
      <c r="L114" s="14"/>
      <c r="M114" s="14">
        <v>1</v>
      </c>
      <c r="N114" s="14">
        <v>1503</v>
      </c>
      <c r="O114" s="13" t="s">
        <v>1813</v>
      </c>
      <c r="P114">
        <v>1</v>
      </c>
      <c r="S114">
        <v>1</v>
      </c>
      <c r="T114">
        <v>5</v>
      </c>
      <c r="V114">
        <v>1</v>
      </c>
      <c r="Z114">
        <v>0</v>
      </c>
      <c r="AA114">
        <v>1</v>
      </c>
    </row>
    <row r="115" spans="1:34" ht="16.5" thickBot="1">
      <c r="A115" s="3" t="s">
        <v>473</v>
      </c>
      <c r="B115" s="3" t="s">
        <v>474</v>
      </c>
      <c r="C115" s="3" t="s">
        <v>10</v>
      </c>
      <c r="D115" s="4">
        <v>2019</v>
      </c>
      <c r="E115" s="5" t="s">
        <v>73</v>
      </c>
      <c r="G115">
        <v>1</v>
      </c>
      <c r="I115" t="s">
        <v>1786</v>
      </c>
      <c r="J115" s="13">
        <v>5.1340000000000003</v>
      </c>
      <c r="K115" s="72" t="s">
        <v>1994</v>
      </c>
      <c r="L115" s="69" t="s">
        <v>1995</v>
      </c>
      <c r="M115" s="69">
        <v>0</v>
      </c>
      <c r="N115" s="14">
        <v>1503</v>
      </c>
      <c r="O115" s="13" t="s">
        <v>1809</v>
      </c>
      <c r="P115">
        <v>1</v>
      </c>
      <c r="S115">
        <v>1</v>
      </c>
      <c r="T115">
        <v>5</v>
      </c>
      <c r="V115">
        <v>1</v>
      </c>
      <c r="Z115">
        <v>0</v>
      </c>
      <c r="AA115">
        <v>1</v>
      </c>
    </row>
    <row r="116" spans="1:34" ht="16.5" thickBot="1">
      <c r="A116" s="3" t="s">
        <v>475</v>
      </c>
      <c r="B116" s="3" t="s">
        <v>476</v>
      </c>
      <c r="C116" s="3" t="s">
        <v>11</v>
      </c>
      <c r="D116" s="4">
        <v>2020</v>
      </c>
      <c r="E116" s="5" t="s">
        <v>73</v>
      </c>
      <c r="G116">
        <v>1</v>
      </c>
      <c r="I116" t="s">
        <v>1786</v>
      </c>
      <c r="J116" s="14">
        <v>10.302</v>
      </c>
      <c r="K116" s="72" t="s">
        <v>1948</v>
      </c>
      <c r="L116" s="69" t="s">
        <v>1933</v>
      </c>
      <c r="M116" s="69">
        <v>0</v>
      </c>
      <c r="N116" s="14">
        <v>1503</v>
      </c>
      <c r="O116" s="13" t="s">
        <v>1809</v>
      </c>
      <c r="P116">
        <v>1</v>
      </c>
      <c r="S116">
        <v>1</v>
      </c>
      <c r="T116">
        <v>5</v>
      </c>
      <c r="V116">
        <v>1</v>
      </c>
      <c r="X116">
        <v>1</v>
      </c>
      <c r="Z116">
        <v>0</v>
      </c>
      <c r="AA116">
        <v>1</v>
      </c>
    </row>
    <row r="117" spans="1:34" ht="16.5" thickBot="1">
      <c r="A117" s="3" t="s">
        <v>477</v>
      </c>
      <c r="B117" s="3" t="s">
        <v>478</v>
      </c>
      <c r="C117" s="3" t="s">
        <v>479</v>
      </c>
      <c r="D117" s="4">
        <v>2019</v>
      </c>
      <c r="E117" s="5" t="s">
        <v>73</v>
      </c>
      <c r="F117">
        <v>1</v>
      </c>
      <c r="G117">
        <v>1</v>
      </c>
      <c r="I117" t="s">
        <v>1786</v>
      </c>
      <c r="J117" s="13">
        <v>0.72</v>
      </c>
      <c r="K117" s="72" t="s">
        <v>1953</v>
      </c>
      <c r="L117" s="8"/>
      <c r="M117" s="8">
        <v>0</v>
      </c>
      <c r="N117" s="14">
        <v>0</v>
      </c>
      <c r="O117" s="13" t="s">
        <v>1811</v>
      </c>
      <c r="P117">
        <v>1</v>
      </c>
      <c r="S117">
        <v>1</v>
      </c>
      <c r="T117">
        <v>5</v>
      </c>
      <c r="V117">
        <v>1</v>
      </c>
      <c r="Z117">
        <v>0</v>
      </c>
      <c r="AA117">
        <v>1</v>
      </c>
    </row>
    <row r="118" spans="1:34" ht="15" thickBot="1">
      <c r="A118" s="5" t="s">
        <v>1838</v>
      </c>
      <c r="B118" s="5" t="s">
        <v>1848</v>
      </c>
      <c r="C118" s="5" t="s">
        <v>1858</v>
      </c>
      <c r="D118" s="5">
        <v>2020</v>
      </c>
      <c r="E118" s="8" t="s">
        <v>1865</v>
      </c>
      <c r="G118" s="5">
        <v>1</v>
      </c>
      <c r="I118" s="5" t="s">
        <v>1794</v>
      </c>
      <c r="J118" s="21"/>
      <c r="K118" s="72" t="s">
        <v>1964</v>
      </c>
      <c r="L118" s="21"/>
      <c r="M118" s="69">
        <v>0</v>
      </c>
      <c r="N118" s="21"/>
      <c r="O118" s="21"/>
      <c r="P118" s="5">
        <v>0</v>
      </c>
      <c r="Q118" s="5">
        <v>2</v>
      </c>
      <c r="S118" s="5">
        <v>3</v>
      </c>
      <c r="T118" s="5">
        <v>2</v>
      </c>
      <c r="W118" s="5">
        <v>1</v>
      </c>
      <c r="Z118" s="5">
        <v>0</v>
      </c>
      <c r="AA118" s="5">
        <v>1</v>
      </c>
    </row>
    <row r="119" spans="1:34" ht="15" thickBot="1">
      <c r="A119" s="12" t="s">
        <v>1820</v>
      </c>
      <c r="B119" s="12" t="s">
        <v>1825</v>
      </c>
      <c r="C119" s="12" t="s">
        <v>1830</v>
      </c>
      <c r="D119" s="26">
        <v>2021</v>
      </c>
      <c r="E119" s="12" t="s">
        <v>1835</v>
      </c>
      <c r="F119" s="12" t="s">
        <v>1867</v>
      </c>
      <c r="G119" s="26">
        <v>1</v>
      </c>
      <c r="H119" s="12"/>
      <c r="I119" s="12" t="s">
        <v>1795</v>
      </c>
      <c r="J119" s="23"/>
      <c r="K119" s="72" t="s">
        <v>1994</v>
      </c>
      <c r="L119" s="69" t="s">
        <v>1995</v>
      </c>
      <c r="M119" s="69">
        <v>0</v>
      </c>
      <c r="N119" s="23"/>
      <c r="O119" s="23"/>
      <c r="P119" s="26">
        <v>2</v>
      </c>
      <c r="Q119" s="26"/>
      <c r="R119" s="12"/>
      <c r="S119" s="12" t="s">
        <v>1794</v>
      </c>
      <c r="T119" s="26">
        <v>2</v>
      </c>
      <c r="U119" s="12"/>
      <c r="V119" s="12"/>
      <c r="W119" s="12"/>
      <c r="X119" s="12"/>
      <c r="Y119" s="12"/>
      <c r="Z119" s="26">
        <v>0</v>
      </c>
      <c r="AA119" s="26">
        <v>1</v>
      </c>
      <c r="AB119" s="12"/>
      <c r="AC119" s="12"/>
      <c r="AD119" s="12"/>
    </row>
    <row r="120" spans="1:34" ht="16.5" thickBot="1">
      <c r="A120" s="3" t="s">
        <v>480</v>
      </c>
      <c r="B120" s="3" t="s">
        <v>481</v>
      </c>
      <c r="C120" s="3" t="s">
        <v>482</v>
      </c>
      <c r="D120" s="4">
        <v>2016</v>
      </c>
      <c r="E120" s="5" t="s">
        <v>73</v>
      </c>
      <c r="G120">
        <v>1</v>
      </c>
      <c r="I120" t="s">
        <v>1786</v>
      </c>
      <c r="J120" s="13"/>
      <c r="K120" s="72" t="s">
        <v>1981</v>
      </c>
      <c r="L120" s="69" t="s">
        <v>1982</v>
      </c>
      <c r="M120" s="69">
        <v>0</v>
      </c>
      <c r="N120" s="14">
        <v>0</v>
      </c>
      <c r="O120" s="13" t="s">
        <v>1811</v>
      </c>
      <c r="P120">
        <v>1</v>
      </c>
      <c r="S120">
        <v>0</v>
      </c>
      <c r="T120">
        <v>0</v>
      </c>
      <c r="V120">
        <v>1</v>
      </c>
      <c r="AA120">
        <v>1</v>
      </c>
    </row>
    <row r="121" spans="1:34" ht="16.5" thickBot="1">
      <c r="A121" s="3" t="s">
        <v>483</v>
      </c>
      <c r="B121" s="3" t="s">
        <v>484</v>
      </c>
      <c r="C121" s="3" t="s">
        <v>485</v>
      </c>
      <c r="D121" s="4">
        <v>2020</v>
      </c>
      <c r="E121" s="5" t="s">
        <v>73</v>
      </c>
      <c r="G121">
        <v>1</v>
      </c>
      <c r="I121" t="s">
        <v>1783</v>
      </c>
      <c r="J121" s="13">
        <v>3.073</v>
      </c>
      <c r="K121" s="12" t="s">
        <v>1941</v>
      </c>
      <c r="L121" s="13"/>
      <c r="M121" s="13">
        <v>0</v>
      </c>
      <c r="N121" s="14">
        <v>0</v>
      </c>
      <c r="O121" s="13" t="s">
        <v>1811</v>
      </c>
      <c r="P121">
        <v>1</v>
      </c>
      <c r="S121">
        <v>0</v>
      </c>
      <c r="T121">
        <v>0</v>
      </c>
      <c r="V121">
        <v>1</v>
      </c>
      <c r="W121">
        <v>1</v>
      </c>
      <c r="X121">
        <v>1</v>
      </c>
      <c r="AA121">
        <v>1</v>
      </c>
      <c r="AE121">
        <v>1</v>
      </c>
    </row>
    <row r="122" spans="1:34" ht="16.5" thickBot="1">
      <c r="A122" s="3" t="s">
        <v>486</v>
      </c>
      <c r="B122" s="3" t="s">
        <v>487</v>
      </c>
      <c r="C122" s="3"/>
      <c r="D122" s="4">
        <v>2020</v>
      </c>
      <c r="E122" s="5" t="s">
        <v>73</v>
      </c>
      <c r="F122">
        <v>1</v>
      </c>
      <c r="G122">
        <v>1</v>
      </c>
      <c r="I122" t="s">
        <v>1794</v>
      </c>
      <c r="J122" s="21"/>
      <c r="L122" s="21"/>
      <c r="M122" s="21"/>
      <c r="N122" s="14">
        <v>0</v>
      </c>
      <c r="O122" s="13" t="s">
        <v>1811</v>
      </c>
      <c r="P122">
        <v>1</v>
      </c>
      <c r="S122" t="s">
        <v>1807</v>
      </c>
      <c r="T122">
        <v>5</v>
      </c>
      <c r="V122">
        <v>1</v>
      </c>
      <c r="Z122">
        <v>0</v>
      </c>
      <c r="AA122">
        <v>2</v>
      </c>
    </row>
    <row r="123" spans="1:34" ht="16.5" thickBot="1">
      <c r="A123" s="3" t="s">
        <v>488</v>
      </c>
      <c r="B123" s="3" t="s">
        <v>489</v>
      </c>
      <c r="C123" s="3" t="s">
        <v>490</v>
      </c>
      <c r="D123" s="4">
        <v>2012</v>
      </c>
      <c r="E123" s="5" t="s">
        <v>73</v>
      </c>
      <c r="G123">
        <v>1</v>
      </c>
      <c r="I123">
        <v>1</v>
      </c>
      <c r="J123" s="14">
        <v>1.4970000000000001</v>
      </c>
      <c r="K123" s="72" t="s">
        <v>1963</v>
      </c>
      <c r="L123" s="14"/>
      <c r="M123" s="14">
        <v>0</v>
      </c>
      <c r="N123" s="14">
        <v>1505</v>
      </c>
      <c r="O123" s="13" t="s">
        <v>1814</v>
      </c>
      <c r="P123">
        <v>0</v>
      </c>
      <c r="Q123">
        <v>1</v>
      </c>
      <c r="S123" t="s">
        <v>1786</v>
      </c>
      <c r="T123">
        <v>2</v>
      </c>
      <c r="W123">
        <v>1</v>
      </c>
      <c r="X123">
        <v>1</v>
      </c>
      <c r="Z123">
        <v>3</v>
      </c>
      <c r="AA123">
        <v>1</v>
      </c>
      <c r="AC123">
        <v>1</v>
      </c>
      <c r="AG123" s="5"/>
      <c r="AH123" s="5"/>
    </row>
    <row r="124" spans="1:34" ht="16.5" thickBot="1">
      <c r="A124" s="3" t="s">
        <v>491</v>
      </c>
      <c r="B124" s="3" t="s">
        <v>492</v>
      </c>
      <c r="C124" s="3" t="s">
        <v>493</v>
      </c>
      <c r="D124" s="4">
        <v>2012</v>
      </c>
      <c r="E124" s="5" t="s">
        <v>73</v>
      </c>
      <c r="G124">
        <v>1</v>
      </c>
      <c r="I124">
        <v>4</v>
      </c>
      <c r="J124" s="14">
        <v>6.7039999999999997</v>
      </c>
      <c r="K124" s="72" t="s">
        <v>1933</v>
      </c>
      <c r="L124" s="14"/>
      <c r="M124" s="14">
        <v>1</v>
      </c>
      <c r="N124" s="14">
        <v>0</v>
      </c>
      <c r="O124" s="13" t="s">
        <v>1811</v>
      </c>
      <c r="P124">
        <v>3</v>
      </c>
      <c r="S124">
        <v>0</v>
      </c>
      <c r="T124">
        <v>0</v>
      </c>
      <c r="V124">
        <v>1</v>
      </c>
      <c r="AA124">
        <v>1</v>
      </c>
    </row>
    <row r="125" spans="1:34" ht="16.5" thickBot="1">
      <c r="A125" s="3" t="s">
        <v>494</v>
      </c>
      <c r="B125" s="3" t="s">
        <v>495</v>
      </c>
      <c r="C125" s="3" t="s">
        <v>496</v>
      </c>
      <c r="D125" s="4">
        <v>2017</v>
      </c>
      <c r="E125" s="5" t="s">
        <v>73</v>
      </c>
      <c r="G125">
        <v>1</v>
      </c>
      <c r="I125" t="s">
        <v>1786</v>
      </c>
      <c r="J125" s="13"/>
      <c r="K125" s="72" t="s">
        <v>1980</v>
      </c>
      <c r="L125" s="8"/>
      <c r="M125" s="8">
        <v>0</v>
      </c>
      <c r="N125" s="14">
        <v>0</v>
      </c>
      <c r="O125" s="13" t="s">
        <v>1811</v>
      </c>
      <c r="P125">
        <v>3</v>
      </c>
      <c r="S125">
        <v>1</v>
      </c>
      <c r="T125">
        <v>5</v>
      </c>
      <c r="V125">
        <v>1</v>
      </c>
      <c r="X125">
        <v>1</v>
      </c>
      <c r="Z125">
        <v>0</v>
      </c>
      <c r="AA125">
        <v>1</v>
      </c>
    </row>
    <row r="126" spans="1:34" ht="16.5" thickBot="1">
      <c r="A126" s="3" t="s">
        <v>498</v>
      </c>
      <c r="B126" s="3" t="s">
        <v>499</v>
      </c>
      <c r="C126" s="3" t="s">
        <v>500</v>
      </c>
      <c r="D126" s="4">
        <v>2017</v>
      </c>
      <c r="E126" s="5" t="s">
        <v>73</v>
      </c>
      <c r="G126">
        <v>1</v>
      </c>
      <c r="I126" t="s">
        <v>1783</v>
      </c>
      <c r="J126" s="13">
        <v>1.421</v>
      </c>
      <c r="K126" s="12" t="s">
        <v>1963</v>
      </c>
      <c r="L126" s="8"/>
      <c r="M126" s="8">
        <v>0</v>
      </c>
      <c r="N126" s="14">
        <v>1505</v>
      </c>
      <c r="O126" s="13" t="s">
        <v>1809</v>
      </c>
      <c r="P126">
        <v>3</v>
      </c>
      <c r="S126" t="s">
        <v>1784</v>
      </c>
      <c r="T126">
        <v>5</v>
      </c>
      <c r="X126">
        <v>1</v>
      </c>
      <c r="Z126">
        <v>0</v>
      </c>
      <c r="AA126">
        <v>1</v>
      </c>
    </row>
    <row r="127" spans="1:34" ht="16.5" thickBot="1">
      <c r="A127" s="3" t="s">
        <v>501</v>
      </c>
      <c r="B127" s="3" t="s">
        <v>502</v>
      </c>
      <c r="C127" s="5" t="s">
        <v>1788</v>
      </c>
      <c r="D127" s="4">
        <v>2016</v>
      </c>
      <c r="E127" s="5" t="s">
        <v>73</v>
      </c>
      <c r="G127">
        <v>1</v>
      </c>
      <c r="I127" t="s">
        <v>1789</v>
      </c>
      <c r="J127" s="21"/>
      <c r="K127" s="23"/>
      <c r="L127" s="21"/>
      <c r="M127" s="21"/>
      <c r="N127" s="14">
        <v>0</v>
      </c>
      <c r="O127" s="13" t="s">
        <v>1811</v>
      </c>
      <c r="P127">
        <v>1</v>
      </c>
      <c r="S127">
        <v>0</v>
      </c>
      <c r="T127">
        <v>0</v>
      </c>
      <c r="V127">
        <v>1</v>
      </c>
      <c r="W127">
        <v>1</v>
      </c>
      <c r="AA127">
        <v>4</v>
      </c>
    </row>
    <row r="128" spans="1:34" ht="16.5" thickBot="1">
      <c r="A128" s="3" t="s">
        <v>503</v>
      </c>
      <c r="B128" s="3" t="s">
        <v>504</v>
      </c>
      <c r="C128" s="3" t="s">
        <v>505</v>
      </c>
      <c r="D128" s="4">
        <v>2019</v>
      </c>
      <c r="E128" s="5" t="s">
        <v>73</v>
      </c>
      <c r="G128">
        <v>1</v>
      </c>
      <c r="I128" t="s">
        <v>1786</v>
      </c>
      <c r="J128" s="13"/>
      <c r="K128" s="13"/>
      <c r="L128" s="13"/>
      <c r="M128" s="13"/>
      <c r="N128" s="14">
        <v>0</v>
      </c>
      <c r="O128" s="13" t="s">
        <v>1811</v>
      </c>
      <c r="P128">
        <v>0</v>
      </c>
      <c r="Q128">
        <v>1</v>
      </c>
      <c r="S128" t="s">
        <v>1786</v>
      </c>
      <c r="T128">
        <v>2</v>
      </c>
      <c r="X128">
        <v>1</v>
      </c>
      <c r="Z128">
        <v>0</v>
      </c>
      <c r="AA128">
        <v>1</v>
      </c>
    </row>
    <row r="129" spans="1:35" s="16" customFormat="1" ht="16.5" thickBot="1">
      <c r="A129" s="3" t="s">
        <v>506</v>
      </c>
      <c r="B129" s="3" t="s">
        <v>507</v>
      </c>
      <c r="C129" s="3" t="s">
        <v>13</v>
      </c>
      <c r="D129" s="4">
        <v>2017</v>
      </c>
      <c r="E129" s="5" t="s">
        <v>73</v>
      </c>
      <c r="F129"/>
      <c r="G129">
        <v>1</v>
      </c>
      <c r="H129"/>
      <c r="I129" t="s">
        <v>1794</v>
      </c>
      <c r="J129" s="13">
        <v>2.9169999999999998</v>
      </c>
      <c r="K129" s="72" t="s">
        <v>1943</v>
      </c>
      <c r="L129" s="68" t="s">
        <v>2003</v>
      </c>
      <c r="M129" s="68">
        <v>0</v>
      </c>
      <c r="N129" s="14">
        <v>1503</v>
      </c>
      <c r="O129" s="13" t="s">
        <v>1809</v>
      </c>
      <c r="P129">
        <v>0</v>
      </c>
      <c r="Q129">
        <v>2</v>
      </c>
      <c r="R129"/>
      <c r="S129" t="s">
        <v>1793</v>
      </c>
      <c r="T129">
        <v>2</v>
      </c>
      <c r="U129"/>
      <c r="V129"/>
      <c r="W129"/>
      <c r="X129"/>
      <c r="Y129"/>
      <c r="Z129">
        <v>0</v>
      </c>
      <c r="AA129">
        <v>1</v>
      </c>
      <c r="AB129"/>
      <c r="AC129"/>
      <c r="AD129"/>
      <c r="AE129"/>
      <c r="AF129"/>
      <c r="AG129"/>
      <c r="AH129"/>
      <c r="AI129"/>
    </row>
    <row r="130" spans="1:35" ht="16.5" thickBot="1">
      <c r="A130" s="3" t="s">
        <v>508</v>
      </c>
      <c r="B130" s="3" t="s">
        <v>509</v>
      </c>
      <c r="C130" s="3" t="s">
        <v>510</v>
      </c>
      <c r="D130" s="4">
        <v>2017</v>
      </c>
      <c r="E130" s="5" t="s">
        <v>73</v>
      </c>
      <c r="G130">
        <v>1</v>
      </c>
      <c r="I130" t="s">
        <v>1786</v>
      </c>
      <c r="J130" s="14">
        <v>1.7609999999999999</v>
      </c>
      <c r="K130" s="72" t="s">
        <v>1937</v>
      </c>
      <c r="L130" s="68" t="s">
        <v>1958</v>
      </c>
      <c r="M130" s="68">
        <v>0</v>
      </c>
      <c r="N130" s="14">
        <v>1503</v>
      </c>
      <c r="O130" s="13" t="s">
        <v>1813</v>
      </c>
      <c r="P130">
        <v>0</v>
      </c>
      <c r="Q130">
        <v>1</v>
      </c>
      <c r="S130" t="s">
        <v>1786</v>
      </c>
      <c r="T130">
        <v>2</v>
      </c>
      <c r="W130">
        <v>1</v>
      </c>
      <c r="X130">
        <v>1</v>
      </c>
      <c r="Z130">
        <v>0</v>
      </c>
      <c r="AA130">
        <v>1</v>
      </c>
    </row>
    <row r="131" spans="1:35" ht="16.5" thickBot="1">
      <c r="A131" s="3" t="s">
        <v>92</v>
      </c>
      <c r="B131" s="3" t="s">
        <v>93</v>
      </c>
      <c r="C131" s="3" t="s">
        <v>94</v>
      </c>
      <c r="D131" s="4">
        <v>2020</v>
      </c>
      <c r="E131" s="5" t="s">
        <v>73</v>
      </c>
      <c r="G131">
        <v>1</v>
      </c>
      <c r="I131" t="s">
        <v>1786</v>
      </c>
      <c r="J131" s="13">
        <v>2.0859999999999999</v>
      </c>
      <c r="K131" s="72" t="s">
        <v>1941</v>
      </c>
      <c r="L131" s="68"/>
      <c r="M131" s="68">
        <v>0</v>
      </c>
      <c r="N131" s="14">
        <v>0</v>
      </c>
      <c r="O131" s="13" t="s">
        <v>1811</v>
      </c>
      <c r="P131">
        <v>0</v>
      </c>
      <c r="Q131">
        <v>1</v>
      </c>
      <c r="S131">
        <v>4</v>
      </c>
      <c r="T131">
        <v>2</v>
      </c>
      <c r="Z131">
        <v>0</v>
      </c>
      <c r="AA131">
        <v>1</v>
      </c>
    </row>
    <row r="132" spans="1:35" ht="16.5" thickBot="1">
      <c r="A132" s="3" t="s">
        <v>29</v>
      </c>
      <c r="B132" s="3" t="s">
        <v>30</v>
      </c>
      <c r="C132" s="3" t="s">
        <v>31</v>
      </c>
      <c r="D132" s="4">
        <v>2017</v>
      </c>
      <c r="E132" s="5" t="s">
        <v>19</v>
      </c>
      <c r="G132">
        <v>1</v>
      </c>
      <c r="I132" t="s">
        <v>1801</v>
      </c>
      <c r="J132" s="14">
        <v>1.5569999999999999</v>
      </c>
      <c r="K132" s="72" t="s">
        <v>1976</v>
      </c>
      <c r="L132" s="69" t="s">
        <v>1960</v>
      </c>
      <c r="M132" s="69">
        <v>0</v>
      </c>
      <c r="N132" s="14">
        <v>806</v>
      </c>
      <c r="O132" s="13" t="s">
        <v>1809</v>
      </c>
      <c r="P132">
        <v>1</v>
      </c>
      <c r="S132">
        <v>2</v>
      </c>
      <c r="T132">
        <v>5</v>
      </c>
      <c r="Z132">
        <v>0</v>
      </c>
      <c r="AA132">
        <v>1</v>
      </c>
      <c r="AH132">
        <v>1</v>
      </c>
      <c r="AI132" t="s">
        <v>2106</v>
      </c>
    </row>
    <row r="133" spans="1:35" ht="16.5" thickBot="1">
      <c r="A133" s="3" t="s">
        <v>511</v>
      </c>
      <c r="B133" s="3" t="s">
        <v>512</v>
      </c>
      <c r="C133" s="3" t="s">
        <v>13</v>
      </c>
      <c r="D133" s="4">
        <v>2019</v>
      </c>
      <c r="E133" s="5" t="s">
        <v>73</v>
      </c>
      <c r="G133">
        <v>1</v>
      </c>
      <c r="I133" t="s">
        <v>1786</v>
      </c>
      <c r="J133" s="13">
        <v>4.141</v>
      </c>
      <c r="K133" s="72" t="s">
        <v>1943</v>
      </c>
      <c r="L133" s="69" t="s">
        <v>2003</v>
      </c>
      <c r="M133" s="69">
        <v>0</v>
      </c>
      <c r="N133" s="14">
        <v>1503</v>
      </c>
      <c r="O133" s="13" t="s">
        <v>1809</v>
      </c>
      <c r="P133">
        <v>0</v>
      </c>
      <c r="Q133">
        <v>5</v>
      </c>
      <c r="S133">
        <v>1</v>
      </c>
      <c r="T133">
        <v>5</v>
      </c>
      <c r="V133">
        <v>1</v>
      </c>
      <c r="W133">
        <v>1</v>
      </c>
      <c r="X133">
        <v>1</v>
      </c>
      <c r="Z133">
        <v>0</v>
      </c>
      <c r="AA133">
        <v>1</v>
      </c>
    </row>
    <row r="134" spans="1:35" ht="16.5" thickBot="1">
      <c r="A134" s="3" t="s">
        <v>513</v>
      </c>
      <c r="B134" s="3" t="s">
        <v>514</v>
      </c>
      <c r="C134" s="3" t="s">
        <v>515</v>
      </c>
      <c r="D134" s="4">
        <v>2020</v>
      </c>
      <c r="E134" s="5" t="s">
        <v>73</v>
      </c>
      <c r="F134">
        <v>1</v>
      </c>
      <c r="G134">
        <v>1</v>
      </c>
      <c r="I134" t="s">
        <v>1797</v>
      </c>
      <c r="J134" s="13">
        <v>3.4620000000000002</v>
      </c>
      <c r="K134" s="72" t="s">
        <v>1963</v>
      </c>
      <c r="L134" s="8"/>
      <c r="M134" s="8">
        <v>0</v>
      </c>
      <c r="N134" s="14">
        <v>1505</v>
      </c>
      <c r="O134" s="13" t="s">
        <v>1809</v>
      </c>
      <c r="P134">
        <v>1</v>
      </c>
      <c r="S134">
        <v>2</v>
      </c>
      <c r="T134">
        <v>5</v>
      </c>
      <c r="W134">
        <v>1</v>
      </c>
      <c r="X134">
        <v>1</v>
      </c>
      <c r="Z134">
        <v>0</v>
      </c>
      <c r="AA134">
        <v>1</v>
      </c>
      <c r="AH134">
        <v>1</v>
      </c>
      <c r="AI134" t="s">
        <v>2102</v>
      </c>
    </row>
    <row r="135" spans="1:35" ht="16.5" thickBot="1">
      <c r="A135" s="3" t="s">
        <v>516</v>
      </c>
      <c r="B135" s="3" t="s">
        <v>517</v>
      </c>
      <c r="C135" s="3" t="s">
        <v>451</v>
      </c>
      <c r="D135" s="4">
        <v>2020</v>
      </c>
      <c r="E135" s="5" t="s">
        <v>73</v>
      </c>
      <c r="G135">
        <v>1</v>
      </c>
      <c r="I135" t="s">
        <v>1786</v>
      </c>
      <c r="J135" s="13">
        <v>4.1470000000000002</v>
      </c>
      <c r="K135" s="72" t="s">
        <v>1933</v>
      </c>
      <c r="L135" s="68"/>
      <c r="M135" s="68">
        <v>0</v>
      </c>
      <c r="N135" s="14">
        <v>1503</v>
      </c>
      <c r="O135" s="13" t="s">
        <v>1814</v>
      </c>
      <c r="P135">
        <v>0</v>
      </c>
      <c r="Q135">
        <v>2</v>
      </c>
      <c r="S135" t="s">
        <v>1785</v>
      </c>
      <c r="T135">
        <v>2</v>
      </c>
      <c r="X135">
        <v>1</v>
      </c>
      <c r="Z135">
        <v>0</v>
      </c>
      <c r="AA135">
        <v>1</v>
      </c>
    </row>
    <row r="136" spans="1:35" ht="16.5" thickBot="1">
      <c r="A136" s="3" t="s">
        <v>518</v>
      </c>
      <c r="B136" s="3" t="s">
        <v>519</v>
      </c>
      <c r="C136" s="3"/>
      <c r="D136" s="4">
        <v>2020</v>
      </c>
      <c r="E136" s="5" t="s">
        <v>73</v>
      </c>
      <c r="G136">
        <v>1</v>
      </c>
      <c r="I136" t="s">
        <v>1786</v>
      </c>
      <c r="J136" s="21"/>
      <c r="L136" s="21"/>
      <c r="M136" s="21"/>
      <c r="N136" s="14">
        <v>0</v>
      </c>
      <c r="O136" s="13" t="s">
        <v>1811</v>
      </c>
      <c r="P136">
        <v>1</v>
      </c>
      <c r="S136" t="s">
        <v>1786</v>
      </c>
      <c r="T136">
        <v>5</v>
      </c>
      <c r="Z136">
        <v>0</v>
      </c>
      <c r="AA136">
        <v>2</v>
      </c>
    </row>
    <row r="137" spans="1:35" ht="16.5" thickBot="1">
      <c r="A137" s="3" t="s">
        <v>520</v>
      </c>
      <c r="B137" s="3" t="s">
        <v>521</v>
      </c>
      <c r="C137" s="3" t="s">
        <v>308</v>
      </c>
      <c r="D137" s="4">
        <v>2012</v>
      </c>
      <c r="E137" s="5" t="s">
        <v>73</v>
      </c>
      <c r="G137">
        <v>1</v>
      </c>
      <c r="I137" t="s">
        <v>1791</v>
      </c>
      <c r="J137" s="14">
        <v>4.6589999999999998</v>
      </c>
      <c r="K137" s="12" t="s">
        <v>1976</v>
      </c>
      <c r="L137" s="14"/>
      <c r="M137" s="14">
        <v>0</v>
      </c>
      <c r="N137" s="14">
        <v>806</v>
      </c>
      <c r="O137" s="13" t="s">
        <v>1814</v>
      </c>
      <c r="P137">
        <v>1</v>
      </c>
      <c r="S137">
        <v>4</v>
      </c>
      <c r="T137">
        <v>5</v>
      </c>
      <c r="AA137">
        <v>1</v>
      </c>
      <c r="AE137">
        <v>1</v>
      </c>
    </row>
    <row r="138" spans="1:35" ht="16.5" thickBot="1">
      <c r="A138" s="3" t="s">
        <v>522</v>
      </c>
      <c r="B138" s="3" t="s">
        <v>523</v>
      </c>
      <c r="C138" s="3" t="s">
        <v>524</v>
      </c>
      <c r="D138" s="4">
        <v>2017</v>
      </c>
      <c r="E138" s="5" t="s">
        <v>73</v>
      </c>
      <c r="G138">
        <v>1</v>
      </c>
      <c r="I138" t="s">
        <v>1787</v>
      </c>
      <c r="J138" s="14">
        <v>1.179</v>
      </c>
      <c r="K138" s="72" t="s">
        <v>1933</v>
      </c>
      <c r="L138" s="69"/>
      <c r="M138" s="69">
        <v>1</v>
      </c>
      <c r="N138" s="14">
        <v>1503</v>
      </c>
      <c r="O138" s="13" t="s">
        <v>1809</v>
      </c>
      <c r="P138">
        <v>1</v>
      </c>
      <c r="S138" t="s">
        <v>1789</v>
      </c>
      <c r="T138">
        <v>5</v>
      </c>
      <c r="Z138">
        <v>0</v>
      </c>
      <c r="AA138">
        <v>1</v>
      </c>
      <c r="AH138">
        <v>2</v>
      </c>
      <c r="AI138" t="s">
        <v>2130</v>
      </c>
    </row>
    <row r="139" spans="1:35" ht="16.5" thickBot="1">
      <c r="A139" s="3" t="s">
        <v>525</v>
      </c>
      <c r="B139" s="3" t="s">
        <v>526</v>
      </c>
      <c r="C139" s="3" t="s">
        <v>527</v>
      </c>
      <c r="D139" s="4">
        <v>2016</v>
      </c>
      <c r="E139" s="5" t="s">
        <v>73</v>
      </c>
      <c r="G139">
        <v>1</v>
      </c>
      <c r="I139" t="s">
        <v>1786</v>
      </c>
      <c r="J139" s="14">
        <v>1.1180000000000001</v>
      </c>
      <c r="K139" s="72" t="s">
        <v>1946</v>
      </c>
      <c r="L139" s="14"/>
      <c r="M139" s="14">
        <v>0</v>
      </c>
      <c r="N139" s="14">
        <v>806</v>
      </c>
      <c r="O139" s="13" t="s">
        <v>1813</v>
      </c>
      <c r="P139">
        <v>1</v>
      </c>
      <c r="S139" t="s">
        <v>1786</v>
      </c>
      <c r="T139">
        <v>5</v>
      </c>
      <c r="V139">
        <v>1</v>
      </c>
      <c r="X139">
        <v>1</v>
      </c>
      <c r="Z139">
        <v>0</v>
      </c>
      <c r="AA139">
        <v>1</v>
      </c>
    </row>
    <row r="140" spans="1:35" ht="16.5" thickBot="1">
      <c r="A140" s="3" t="s">
        <v>528</v>
      </c>
      <c r="B140" s="3" t="s">
        <v>529</v>
      </c>
      <c r="C140" s="3"/>
      <c r="D140" s="4">
        <v>2010</v>
      </c>
      <c r="E140" s="5" t="s">
        <v>73</v>
      </c>
      <c r="G140">
        <v>1</v>
      </c>
      <c r="I140" t="s">
        <v>1783</v>
      </c>
      <c r="J140" s="21"/>
      <c r="L140" s="21"/>
      <c r="M140" s="21"/>
      <c r="N140" s="14">
        <v>0</v>
      </c>
      <c r="O140" s="13" t="s">
        <v>1811</v>
      </c>
      <c r="P140">
        <v>1</v>
      </c>
      <c r="S140">
        <v>2</v>
      </c>
      <c r="T140">
        <v>5</v>
      </c>
      <c r="W140">
        <v>1</v>
      </c>
      <c r="Z140">
        <v>0</v>
      </c>
      <c r="AA140">
        <v>2</v>
      </c>
      <c r="AH140">
        <v>1</v>
      </c>
      <c r="AI140" t="s">
        <v>2114</v>
      </c>
    </row>
    <row r="141" spans="1:35" ht="16.5" thickBot="1">
      <c r="A141" s="3" t="s">
        <v>530</v>
      </c>
      <c r="B141" s="3" t="s">
        <v>531</v>
      </c>
      <c r="C141" s="3" t="s">
        <v>532</v>
      </c>
      <c r="D141" s="4">
        <v>2013</v>
      </c>
      <c r="E141" s="5" t="s">
        <v>73</v>
      </c>
      <c r="G141">
        <v>1</v>
      </c>
      <c r="I141" t="s">
        <v>1786</v>
      </c>
      <c r="J141" s="14">
        <v>2.7370000000000001</v>
      </c>
      <c r="K141" s="72" t="s">
        <v>1933</v>
      </c>
      <c r="L141" s="68"/>
      <c r="M141" s="68">
        <v>1</v>
      </c>
      <c r="N141" s="14">
        <v>1503</v>
      </c>
      <c r="O141" s="13" t="s">
        <v>1809</v>
      </c>
      <c r="P141">
        <v>3</v>
      </c>
      <c r="S141">
        <v>1</v>
      </c>
      <c r="T141">
        <v>5</v>
      </c>
      <c r="V141">
        <v>1</v>
      </c>
      <c r="W141">
        <v>1</v>
      </c>
      <c r="X141">
        <v>1</v>
      </c>
      <c r="Z141">
        <v>0</v>
      </c>
      <c r="AA141">
        <v>1</v>
      </c>
    </row>
    <row r="142" spans="1:35" ht="16.5" thickBot="1">
      <c r="A142" s="3" t="s">
        <v>533</v>
      </c>
      <c r="B142" s="3" t="s">
        <v>534</v>
      </c>
      <c r="C142" s="3" t="s">
        <v>535</v>
      </c>
      <c r="D142" s="4">
        <v>2014</v>
      </c>
      <c r="E142" s="5" t="s">
        <v>73</v>
      </c>
      <c r="G142">
        <v>1</v>
      </c>
      <c r="I142" t="s">
        <v>1783</v>
      </c>
      <c r="J142" s="14">
        <v>0.95299999999999996</v>
      </c>
      <c r="K142" s="72" t="s">
        <v>1972</v>
      </c>
      <c r="L142" s="68" t="s">
        <v>1933</v>
      </c>
      <c r="M142" s="68">
        <v>0</v>
      </c>
      <c r="N142" s="14">
        <v>1503</v>
      </c>
      <c r="O142" s="13" t="s">
        <v>1809</v>
      </c>
      <c r="P142">
        <v>0</v>
      </c>
      <c r="Q142">
        <v>3</v>
      </c>
      <c r="S142">
        <v>1</v>
      </c>
      <c r="T142">
        <v>2</v>
      </c>
      <c r="Z142">
        <v>0</v>
      </c>
      <c r="AA142">
        <v>1</v>
      </c>
    </row>
    <row r="143" spans="1:35" ht="16.5" thickBot="1">
      <c r="A143" s="3" t="s">
        <v>536</v>
      </c>
      <c r="B143" s="3" t="s">
        <v>537</v>
      </c>
      <c r="C143" s="3" t="s">
        <v>538</v>
      </c>
      <c r="D143" s="4">
        <v>2018</v>
      </c>
      <c r="E143" s="5" t="s">
        <v>73</v>
      </c>
      <c r="G143">
        <v>1</v>
      </c>
      <c r="I143" t="s">
        <v>1786</v>
      </c>
      <c r="J143" s="13">
        <v>0.22</v>
      </c>
      <c r="K143" s="12" t="s">
        <v>1933</v>
      </c>
      <c r="L143" s="8"/>
      <c r="M143" s="8">
        <v>1</v>
      </c>
      <c r="N143" s="14">
        <v>0</v>
      </c>
      <c r="O143" s="13" t="s">
        <v>1811</v>
      </c>
      <c r="P143">
        <v>3</v>
      </c>
      <c r="S143" t="s">
        <v>1784</v>
      </c>
      <c r="T143">
        <v>5</v>
      </c>
      <c r="X143">
        <v>1</v>
      </c>
      <c r="Z143">
        <v>0</v>
      </c>
      <c r="AA143">
        <v>1</v>
      </c>
    </row>
    <row r="144" spans="1:35" ht="16.5" thickBot="1">
      <c r="A144" s="33" t="s">
        <v>539</v>
      </c>
      <c r="B144" s="3" t="s">
        <v>540</v>
      </c>
      <c r="C144" s="3" t="s">
        <v>541</v>
      </c>
      <c r="D144" s="4">
        <v>2016</v>
      </c>
      <c r="E144" s="5" t="s">
        <v>73</v>
      </c>
      <c r="G144">
        <v>1</v>
      </c>
      <c r="I144" t="s">
        <v>1791</v>
      </c>
      <c r="J144" s="14">
        <v>1.3080000000000001</v>
      </c>
      <c r="K144" s="12" t="s">
        <v>1952</v>
      </c>
      <c r="L144" s="18"/>
      <c r="M144" s="18">
        <v>0</v>
      </c>
      <c r="N144" s="14">
        <v>0</v>
      </c>
      <c r="O144" s="13" t="s">
        <v>1811</v>
      </c>
      <c r="P144">
        <v>3</v>
      </c>
      <c r="S144">
        <v>6</v>
      </c>
      <c r="T144">
        <v>5</v>
      </c>
      <c r="Z144">
        <v>3</v>
      </c>
      <c r="AA144">
        <v>1</v>
      </c>
      <c r="AE144">
        <v>1</v>
      </c>
    </row>
    <row r="145" spans="1:35" ht="16.5" thickBot="1">
      <c r="A145" s="3" t="s">
        <v>542</v>
      </c>
      <c r="B145" s="3" t="s">
        <v>543</v>
      </c>
      <c r="C145" s="3" t="s">
        <v>544</v>
      </c>
      <c r="D145" s="4">
        <v>2020</v>
      </c>
      <c r="E145" s="5" t="s">
        <v>73</v>
      </c>
      <c r="G145">
        <v>1</v>
      </c>
      <c r="J145" s="13">
        <v>2.4460000000000002</v>
      </c>
      <c r="K145" s="72" t="s">
        <v>1943</v>
      </c>
      <c r="L145" s="68" t="s">
        <v>1940</v>
      </c>
      <c r="M145" s="68">
        <v>0</v>
      </c>
      <c r="N145" s="14">
        <v>1402</v>
      </c>
      <c r="O145" s="13" t="s">
        <v>1813</v>
      </c>
      <c r="P145">
        <v>1</v>
      </c>
      <c r="S145">
        <v>0</v>
      </c>
      <c r="T145">
        <v>0</v>
      </c>
      <c r="V145">
        <v>1</v>
      </c>
      <c r="X145">
        <v>1</v>
      </c>
      <c r="AA145">
        <v>1</v>
      </c>
    </row>
    <row r="146" spans="1:35" ht="15" thickBot="1">
      <c r="A146" s="12" t="s">
        <v>1821</v>
      </c>
      <c r="B146" s="12" t="s">
        <v>1826</v>
      </c>
      <c r="C146" s="12" t="s">
        <v>1831</v>
      </c>
      <c r="D146" s="26">
        <v>2013</v>
      </c>
      <c r="E146" s="12" t="s">
        <v>1835</v>
      </c>
      <c r="F146" s="12"/>
      <c r="G146" s="26">
        <v>1</v>
      </c>
      <c r="H146" s="12"/>
      <c r="I146" s="26" t="s">
        <v>1832</v>
      </c>
      <c r="J146" s="23"/>
      <c r="K146" s="72" t="s">
        <v>1948</v>
      </c>
      <c r="L146" s="68" t="s">
        <v>1933</v>
      </c>
      <c r="M146" s="68">
        <v>0</v>
      </c>
      <c r="N146" s="23"/>
      <c r="O146" s="23"/>
      <c r="P146" s="26">
        <v>1</v>
      </c>
      <c r="Q146" s="26"/>
      <c r="R146" s="26">
        <v>1</v>
      </c>
      <c r="S146" s="26">
        <v>0</v>
      </c>
      <c r="T146" s="26">
        <v>0</v>
      </c>
      <c r="U146" s="12"/>
      <c r="V146" s="26">
        <v>1</v>
      </c>
      <c r="W146" s="26">
        <v>1</v>
      </c>
      <c r="X146" s="12"/>
      <c r="Y146" s="12"/>
      <c r="Z146" s="12"/>
      <c r="AA146" s="26">
        <v>1</v>
      </c>
      <c r="AB146" s="12"/>
      <c r="AC146" s="12"/>
      <c r="AD146" s="12"/>
    </row>
    <row r="147" spans="1:35" ht="16.5" thickBot="1">
      <c r="A147" s="3" t="s">
        <v>545</v>
      </c>
      <c r="B147" s="3" t="s">
        <v>546</v>
      </c>
      <c r="C147" s="3" t="s">
        <v>13</v>
      </c>
      <c r="D147" s="4">
        <v>2011</v>
      </c>
      <c r="E147" s="5" t="s">
        <v>73</v>
      </c>
      <c r="G147">
        <v>1</v>
      </c>
      <c r="I147">
        <v>4</v>
      </c>
      <c r="J147" s="13">
        <v>0.96299999999999997</v>
      </c>
      <c r="K147" s="72" t="s">
        <v>1943</v>
      </c>
      <c r="L147" s="68" t="s">
        <v>2003</v>
      </c>
      <c r="M147" s="68">
        <v>0</v>
      </c>
      <c r="N147" s="14">
        <v>1503</v>
      </c>
      <c r="O147" s="13" t="s">
        <v>1809</v>
      </c>
      <c r="P147">
        <v>1</v>
      </c>
      <c r="R147">
        <v>1</v>
      </c>
      <c r="S147">
        <v>4</v>
      </c>
      <c r="T147">
        <v>5</v>
      </c>
      <c r="V147">
        <v>1</v>
      </c>
      <c r="Z147">
        <v>0</v>
      </c>
      <c r="AA147">
        <v>1</v>
      </c>
    </row>
    <row r="148" spans="1:35" ht="16.5" thickBot="1">
      <c r="A148" s="33" t="s">
        <v>547</v>
      </c>
      <c r="B148" s="3" t="s">
        <v>548</v>
      </c>
      <c r="C148" s="3" t="s">
        <v>428</v>
      </c>
      <c r="D148" s="4">
        <v>2010</v>
      </c>
      <c r="E148" s="5" t="s">
        <v>73</v>
      </c>
      <c r="G148">
        <v>1</v>
      </c>
      <c r="I148" t="s">
        <v>1783</v>
      </c>
      <c r="J148" s="14">
        <v>0.95399999999999996</v>
      </c>
      <c r="K148" s="72" t="s">
        <v>1943</v>
      </c>
      <c r="L148" s="68" t="s">
        <v>1941</v>
      </c>
      <c r="M148" s="68">
        <v>1</v>
      </c>
      <c r="N148" s="14">
        <v>1503</v>
      </c>
      <c r="O148" s="13" t="s">
        <v>1809</v>
      </c>
      <c r="P148">
        <v>1</v>
      </c>
      <c r="S148">
        <v>0</v>
      </c>
      <c r="T148">
        <v>0</v>
      </c>
      <c r="V148">
        <v>1</v>
      </c>
      <c r="AA148">
        <v>1</v>
      </c>
      <c r="AE148">
        <v>1</v>
      </c>
    </row>
    <row r="149" spans="1:35" ht="16.5" thickBot="1">
      <c r="A149" s="3" t="s">
        <v>549</v>
      </c>
      <c r="B149" s="3" t="s">
        <v>550</v>
      </c>
      <c r="C149" s="3" t="s">
        <v>551</v>
      </c>
      <c r="D149" s="4">
        <v>2019</v>
      </c>
      <c r="E149" s="5" t="s">
        <v>73</v>
      </c>
      <c r="G149">
        <v>1</v>
      </c>
      <c r="J149" s="14">
        <v>4.2709999999999999</v>
      </c>
      <c r="K149" s="72" t="s">
        <v>1937</v>
      </c>
      <c r="L149" s="68"/>
      <c r="M149" s="68">
        <v>0</v>
      </c>
      <c r="N149" s="14">
        <v>1599</v>
      </c>
      <c r="O149" s="13" t="s">
        <v>1814</v>
      </c>
      <c r="P149">
        <v>1</v>
      </c>
      <c r="S149">
        <v>0</v>
      </c>
      <c r="T149">
        <v>0</v>
      </c>
      <c r="V149">
        <v>1</v>
      </c>
      <c r="AA149">
        <v>1</v>
      </c>
      <c r="AE149">
        <v>1</v>
      </c>
    </row>
    <row r="150" spans="1:35" ht="16.5" thickBot="1">
      <c r="A150" s="33" t="s">
        <v>552</v>
      </c>
      <c r="B150" s="3" t="s">
        <v>553</v>
      </c>
      <c r="C150" s="3" t="s">
        <v>554</v>
      </c>
      <c r="D150" s="4">
        <v>2020</v>
      </c>
      <c r="E150" s="5" t="s">
        <v>73</v>
      </c>
      <c r="F150">
        <v>1</v>
      </c>
      <c r="G150">
        <v>1</v>
      </c>
      <c r="I150" t="s">
        <v>1791</v>
      </c>
      <c r="J150" s="13">
        <v>6.0650000000000004</v>
      </c>
      <c r="K150" s="72" t="s">
        <v>1941</v>
      </c>
      <c r="L150" s="13"/>
      <c r="M150" s="13">
        <v>1</v>
      </c>
      <c r="N150" s="14">
        <v>1503</v>
      </c>
      <c r="O150" s="13" t="s">
        <v>1814</v>
      </c>
      <c r="P150">
        <v>1</v>
      </c>
      <c r="S150">
        <v>0</v>
      </c>
      <c r="T150">
        <v>0</v>
      </c>
      <c r="AA150">
        <v>1</v>
      </c>
      <c r="AE150">
        <v>1</v>
      </c>
    </row>
    <row r="151" spans="1:35" ht="16.5" thickBot="1">
      <c r="A151" s="3" t="s">
        <v>555</v>
      </c>
      <c r="B151" s="3" t="s">
        <v>556</v>
      </c>
      <c r="C151" s="3" t="s">
        <v>557</v>
      </c>
      <c r="D151" s="4">
        <v>2016</v>
      </c>
      <c r="E151" s="5" t="s">
        <v>73</v>
      </c>
      <c r="G151">
        <v>1</v>
      </c>
      <c r="I151">
        <v>1</v>
      </c>
      <c r="J151" s="13"/>
      <c r="K151" s="23" t="s">
        <v>1941</v>
      </c>
      <c r="L151" s="13"/>
      <c r="M151" s="13">
        <v>1</v>
      </c>
      <c r="N151" s="14">
        <v>0</v>
      </c>
      <c r="O151" s="13" t="s">
        <v>1811</v>
      </c>
      <c r="P151">
        <v>1</v>
      </c>
      <c r="S151">
        <v>0</v>
      </c>
      <c r="T151">
        <v>0</v>
      </c>
      <c r="V151">
        <v>1</v>
      </c>
      <c r="AA151">
        <v>1</v>
      </c>
    </row>
    <row r="152" spans="1:35" ht="16.5" thickBot="1">
      <c r="A152" s="3" t="s">
        <v>558</v>
      </c>
      <c r="B152" s="3" t="s">
        <v>559</v>
      </c>
      <c r="C152" s="3" t="s">
        <v>554</v>
      </c>
      <c r="D152" s="4">
        <v>2019</v>
      </c>
      <c r="E152" s="5" t="s">
        <v>73</v>
      </c>
      <c r="G152">
        <v>1</v>
      </c>
      <c r="I152" t="s">
        <v>1797</v>
      </c>
      <c r="J152" s="14">
        <v>4.0590000000000002</v>
      </c>
      <c r="K152" s="73" t="s">
        <v>1941</v>
      </c>
      <c r="L152" s="14"/>
      <c r="M152" s="14">
        <v>1</v>
      </c>
      <c r="N152" s="14">
        <v>1503</v>
      </c>
      <c r="O152" s="13" t="s">
        <v>1814</v>
      </c>
      <c r="P152">
        <v>1</v>
      </c>
      <c r="S152">
        <v>2</v>
      </c>
      <c r="T152">
        <v>5</v>
      </c>
      <c r="X152">
        <v>1</v>
      </c>
      <c r="Z152">
        <v>0</v>
      </c>
      <c r="AA152">
        <v>1</v>
      </c>
      <c r="AH152">
        <v>1</v>
      </c>
      <c r="AI152" t="s">
        <v>2119</v>
      </c>
    </row>
    <row r="153" spans="1:35" ht="16.5" thickBot="1">
      <c r="A153" s="33" t="s">
        <v>560</v>
      </c>
      <c r="B153" s="3" t="s">
        <v>561</v>
      </c>
      <c r="C153" s="3" t="s">
        <v>562</v>
      </c>
      <c r="D153" s="4">
        <v>2011</v>
      </c>
      <c r="E153" s="5" t="s">
        <v>73</v>
      </c>
      <c r="G153">
        <v>1</v>
      </c>
      <c r="I153" t="s">
        <v>1791</v>
      </c>
      <c r="J153" s="14">
        <v>1.3440000000000001</v>
      </c>
      <c r="K153" s="73" t="s">
        <v>1974</v>
      </c>
      <c r="L153" s="14"/>
      <c r="M153" s="14">
        <v>0</v>
      </c>
      <c r="N153" s="14">
        <v>1503</v>
      </c>
      <c r="O153" s="13" t="s">
        <v>1809</v>
      </c>
      <c r="P153">
        <v>1</v>
      </c>
      <c r="S153">
        <v>0</v>
      </c>
      <c r="T153">
        <v>0</v>
      </c>
      <c r="V153">
        <v>1</v>
      </c>
      <c r="AA153">
        <v>1</v>
      </c>
      <c r="AE153">
        <v>1</v>
      </c>
    </row>
    <row r="154" spans="1:35" ht="16.5" thickBot="1">
      <c r="A154" s="3" t="s">
        <v>563</v>
      </c>
      <c r="B154" s="3" t="s">
        <v>564</v>
      </c>
      <c r="C154" s="3" t="s">
        <v>565</v>
      </c>
      <c r="D154" s="4">
        <v>2019</v>
      </c>
      <c r="E154" s="5" t="s">
        <v>73</v>
      </c>
      <c r="G154">
        <v>1</v>
      </c>
      <c r="I154" t="s">
        <v>1786</v>
      </c>
      <c r="J154" s="14">
        <v>5.3609999999999998</v>
      </c>
      <c r="K154" s="23" t="s">
        <v>1976</v>
      </c>
      <c r="L154" s="14"/>
      <c r="M154" s="14">
        <v>0</v>
      </c>
      <c r="N154" s="14">
        <v>806</v>
      </c>
      <c r="O154" s="13" t="s">
        <v>1814</v>
      </c>
      <c r="P154">
        <v>1</v>
      </c>
      <c r="S154">
        <v>0</v>
      </c>
      <c r="T154">
        <v>0</v>
      </c>
      <c r="V154">
        <v>1</v>
      </c>
      <c r="AA154">
        <v>1</v>
      </c>
    </row>
    <row r="155" spans="1:35" ht="16.5" thickBot="1">
      <c r="A155" s="3" t="s">
        <v>566</v>
      </c>
      <c r="B155" s="3" t="s">
        <v>567</v>
      </c>
      <c r="C155" s="3" t="s">
        <v>568</v>
      </c>
      <c r="D155" s="4">
        <v>2012</v>
      </c>
      <c r="E155" s="5" t="s">
        <v>73</v>
      </c>
      <c r="G155">
        <v>1</v>
      </c>
      <c r="I155">
        <v>3</v>
      </c>
      <c r="J155" s="14">
        <v>1.7330000000000001</v>
      </c>
      <c r="K155" s="73" t="s">
        <v>1941</v>
      </c>
      <c r="L155" s="69" t="s">
        <v>1968</v>
      </c>
      <c r="M155" s="69">
        <v>1</v>
      </c>
      <c r="N155" s="14">
        <v>0</v>
      </c>
      <c r="O155" s="13" t="s">
        <v>1811</v>
      </c>
      <c r="P155">
        <v>1</v>
      </c>
      <c r="S155">
        <v>2</v>
      </c>
      <c r="T155">
        <v>5</v>
      </c>
      <c r="Z155">
        <v>3</v>
      </c>
      <c r="AA155">
        <v>1</v>
      </c>
    </row>
    <row r="156" spans="1:35" ht="16.5" thickBot="1">
      <c r="A156" s="3" t="s">
        <v>569</v>
      </c>
      <c r="B156" s="3" t="s">
        <v>570</v>
      </c>
      <c r="C156" s="3" t="s">
        <v>571</v>
      </c>
      <c r="D156" s="4">
        <v>2019</v>
      </c>
      <c r="E156" s="5" t="s">
        <v>73</v>
      </c>
      <c r="G156">
        <v>1</v>
      </c>
      <c r="I156" t="s">
        <v>1797</v>
      </c>
      <c r="J156" s="13">
        <v>4.2210000000000001</v>
      </c>
      <c r="K156" s="12" t="s">
        <v>1958</v>
      </c>
      <c r="L156" t="s">
        <v>1933</v>
      </c>
      <c r="M156">
        <v>0</v>
      </c>
      <c r="N156" s="14">
        <v>1503</v>
      </c>
      <c r="O156" s="13" t="s">
        <v>1809</v>
      </c>
      <c r="P156">
        <v>1</v>
      </c>
      <c r="S156" t="s">
        <v>1786</v>
      </c>
      <c r="T156">
        <v>5</v>
      </c>
      <c r="V156">
        <v>1</v>
      </c>
      <c r="X156">
        <v>1</v>
      </c>
      <c r="Z156">
        <v>0</v>
      </c>
      <c r="AA156">
        <v>1</v>
      </c>
    </row>
    <row r="157" spans="1:35" ht="16.5" thickBot="1">
      <c r="A157" s="3" t="s">
        <v>572</v>
      </c>
      <c r="B157" s="3" t="s">
        <v>573</v>
      </c>
      <c r="C157" s="3" t="s">
        <v>574</v>
      </c>
      <c r="D157" s="4">
        <v>2013</v>
      </c>
      <c r="E157" s="5" t="s">
        <v>73</v>
      </c>
      <c r="G157">
        <v>1</v>
      </c>
      <c r="I157">
        <v>1</v>
      </c>
      <c r="J157" s="14">
        <v>3.8239999999999998</v>
      </c>
      <c r="K157" s="72" t="s">
        <v>1955</v>
      </c>
      <c r="L157" s="69" t="s">
        <v>1962</v>
      </c>
      <c r="M157" s="69">
        <v>0</v>
      </c>
      <c r="N157" s="14">
        <v>806</v>
      </c>
      <c r="O157" s="13" t="s">
        <v>1810</v>
      </c>
      <c r="P157">
        <v>1</v>
      </c>
      <c r="S157" t="s">
        <v>1786</v>
      </c>
      <c r="T157">
        <v>5</v>
      </c>
      <c r="Z157">
        <v>0</v>
      </c>
      <c r="AA157">
        <v>1</v>
      </c>
      <c r="AF157">
        <v>1</v>
      </c>
    </row>
    <row r="158" spans="1:35" ht="16.5" thickBot="1">
      <c r="A158" s="3" t="s">
        <v>575</v>
      </c>
      <c r="B158" s="3" t="s">
        <v>576</v>
      </c>
      <c r="C158" s="3" t="s">
        <v>577</v>
      </c>
      <c r="D158" s="4">
        <v>2019</v>
      </c>
      <c r="E158" s="5" t="s">
        <v>73</v>
      </c>
      <c r="G158">
        <v>1</v>
      </c>
      <c r="J158" s="13">
        <v>0.42</v>
      </c>
      <c r="K158" s="72" t="s">
        <v>1965</v>
      </c>
      <c r="L158" s="69" t="s">
        <v>1966</v>
      </c>
      <c r="M158" s="69">
        <v>0</v>
      </c>
      <c r="N158" s="14">
        <v>1503</v>
      </c>
      <c r="O158" s="13" t="s">
        <v>1813</v>
      </c>
      <c r="P158">
        <v>3</v>
      </c>
      <c r="S158">
        <v>6</v>
      </c>
      <c r="T158">
        <v>5</v>
      </c>
      <c r="Z158">
        <v>0</v>
      </c>
      <c r="AA158">
        <v>1</v>
      </c>
    </row>
    <row r="159" spans="1:35" ht="16.5" thickBot="1">
      <c r="A159" s="3" t="s">
        <v>578</v>
      </c>
      <c r="B159" s="3" t="s">
        <v>579</v>
      </c>
      <c r="C159" s="3" t="s">
        <v>124</v>
      </c>
      <c r="D159" s="4">
        <v>2010</v>
      </c>
      <c r="E159" s="5" t="s">
        <v>73</v>
      </c>
      <c r="G159">
        <v>1</v>
      </c>
      <c r="I159">
        <v>1</v>
      </c>
      <c r="J159" s="13"/>
      <c r="K159" s="72" t="s">
        <v>1963</v>
      </c>
      <c r="L159" s="13"/>
      <c r="M159" s="13">
        <v>0</v>
      </c>
      <c r="N159" s="14">
        <v>0</v>
      </c>
      <c r="O159" s="13" t="s">
        <v>1811</v>
      </c>
      <c r="P159">
        <v>0</v>
      </c>
      <c r="Q159">
        <v>5</v>
      </c>
      <c r="S159">
        <v>1</v>
      </c>
      <c r="T159">
        <v>5</v>
      </c>
      <c r="V159">
        <v>1</v>
      </c>
      <c r="X159">
        <v>1</v>
      </c>
      <c r="Z159">
        <v>0</v>
      </c>
      <c r="AA159">
        <v>1</v>
      </c>
      <c r="AC159">
        <v>1</v>
      </c>
    </row>
    <row r="160" spans="1:35" ht="16.5" thickBot="1">
      <c r="A160" s="3" t="s">
        <v>580</v>
      </c>
      <c r="B160" s="3" t="s">
        <v>581</v>
      </c>
      <c r="C160" s="3" t="s">
        <v>582</v>
      </c>
      <c r="D160" s="4">
        <v>2019</v>
      </c>
      <c r="E160" s="5" t="s">
        <v>73</v>
      </c>
      <c r="G160">
        <v>1</v>
      </c>
      <c r="I160">
        <v>4</v>
      </c>
      <c r="J160" s="13">
        <v>0.57999999999999996</v>
      </c>
      <c r="K160" s="12" t="s">
        <v>1933</v>
      </c>
      <c r="L160" s="13"/>
      <c r="M160" s="13">
        <v>1</v>
      </c>
      <c r="N160" s="14">
        <v>1503</v>
      </c>
      <c r="O160" s="13" t="s">
        <v>1810</v>
      </c>
      <c r="P160">
        <v>1</v>
      </c>
      <c r="S160" t="s">
        <v>1786</v>
      </c>
      <c r="T160">
        <v>5</v>
      </c>
      <c r="V160">
        <v>1</v>
      </c>
      <c r="X160">
        <v>1</v>
      </c>
      <c r="Z160">
        <v>0</v>
      </c>
      <c r="AA160">
        <v>1</v>
      </c>
    </row>
    <row r="161" spans="1:35" ht="15" thickBot="1">
      <c r="A161" s="5" t="s">
        <v>1839</v>
      </c>
      <c r="B161" s="5" t="s">
        <v>1849</v>
      </c>
      <c r="C161" s="5" t="s">
        <v>1859</v>
      </c>
      <c r="D161" s="5">
        <v>2019</v>
      </c>
      <c r="E161" s="8" t="s">
        <v>1865</v>
      </c>
      <c r="G161" s="5">
        <v>1</v>
      </c>
      <c r="I161" s="5">
        <v>1</v>
      </c>
      <c r="J161" s="21"/>
      <c r="K161" s="73" t="s">
        <v>1969</v>
      </c>
      <c r="L161" s="69" t="s">
        <v>1933</v>
      </c>
      <c r="M161" s="69">
        <v>0</v>
      </c>
      <c r="N161" s="21"/>
      <c r="O161" s="21"/>
      <c r="P161" s="5">
        <v>0</v>
      </c>
      <c r="Q161" s="5" t="s">
        <v>1787</v>
      </c>
      <c r="S161" s="5" t="s">
        <v>1786</v>
      </c>
      <c r="T161" s="5">
        <v>2</v>
      </c>
      <c r="Z161" s="5">
        <v>0</v>
      </c>
      <c r="AA161" s="5">
        <v>1</v>
      </c>
      <c r="AC161" s="5">
        <v>1</v>
      </c>
    </row>
    <row r="162" spans="1:35" ht="16.5" thickBot="1">
      <c r="A162" s="3" t="s">
        <v>583</v>
      </c>
      <c r="B162" s="3" t="s">
        <v>584</v>
      </c>
      <c r="C162" s="3" t="s">
        <v>585</v>
      </c>
      <c r="D162" s="4">
        <v>2020</v>
      </c>
      <c r="E162" s="5" t="s">
        <v>73</v>
      </c>
      <c r="G162">
        <v>1</v>
      </c>
      <c r="I162">
        <v>4</v>
      </c>
      <c r="J162" s="13">
        <v>5.298</v>
      </c>
      <c r="K162" s="12" t="s">
        <v>1958</v>
      </c>
      <c r="L162" s="13"/>
      <c r="M162" s="13">
        <v>0</v>
      </c>
      <c r="N162" s="14">
        <v>1503</v>
      </c>
      <c r="O162" s="13" t="s">
        <v>1813</v>
      </c>
      <c r="P162">
        <v>1</v>
      </c>
      <c r="S162">
        <v>1</v>
      </c>
      <c r="T162">
        <v>5</v>
      </c>
      <c r="V162">
        <v>1</v>
      </c>
      <c r="Z162">
        <v>0</v>
      </c>
      <c r="AA162">
        <v>1</v>
      </c>
    </row>
    <row r="163" spans="1:35" ht="16.5" thickBot="1">
      <c r="A163" s="3" t="s">
        <v>586</v>
      </c>
      <c r="B163" s="3" t="s">
        <v>587</v>
      </c>
      <c r="C163" s="3" t="s">
        <v>1804</v>
      </c>
      <c r="D163" s="4">
        <v>2020</v>
      </c>
      <c r="E163" s="5" t="s">
        <v>73</v>
      </c>
      <c r="G163">
        <v>1</v>
      </c>
      <c r="J163" s="21">
        <v>7.4530000000000003</v>
      </c>
      <c r="K163" s="12" t="s">
        <v>1976</v>
      </c>
      <c r="M163">
        <v>0</v>
      </c>
      <c r="N163" s="14">
        <v>0</v>
      </c>
      <c r="O163" s="13" t="s">
        <v>1811</v>
      </c>
      <c r="P163">
        <v>1</v>
      </c>
      <c r="S163">
        <v>0</v>
      </c>
      <c r="T163">
        <v>0</v>
      </c>
      <c r="V163">
        <v>1</v>
      </c>
      <c r="AA163">
        <v>1</v>
      </c>
      <c r="AE163">
        <v>1</v>
      </c>
    </row>
    <row r="164" spans="1:35" ht="16.5" thickBot="1">
      <c r="A164" s="3" t="s">
        <v>588</v>
      </c>
      <c r="B164" s="3" t="s">
        <v>589</v>
      </c>
      <c r="C164" s="3" t="s">
        <v>448</v>
      </c>
      <c r="D164" s="4">
        <v>2013</v>
      </c>
      <c r="E164" s="5" t="s">
        <v>73</v>
      </c>
      <c r="G164">
        <v>1</v>
      </c>
      <c r="I164" t="s">
        <v>1783</v>
      </c>
      <c r="J164" s="14">
        <v>2.2730000000000001</v>
      </c>
      <c r="K164" s="72" t="s">
        <v>1946</v>
      </c>
      <c r="L164" s="68" t="s">
        <v>1941</v>
      </c>
      <c r="M164" s="68">
        <v>0</v>
      </c>
      <c r="N164" s="14">
        <v>806</v>
      </c>
      <c r="O164" s="13" t="s">
        <v>1809</v>
      </c>
      <c r="P164">
        <v>1</v>
      </c>
      <c r="S164">
        <v>0</v>
      </c>
      <c r="T164">
        <v>0</v>
      </c>
      <c r="V164">
        <v>1</v>
      </c>
      <c r="W164">
        <v>1</v>
      </c>
      <c r="AA164">
        <v>1</v>
      </c>
      <c r="AE164">
        <v>1</v>
      </c>
    </row>
    <row r="165" spans="1:35" ht="16.5" thickBot="1">
      <c r="A165" s="3" t="s">
        <v>590</v>
      </c>
      <c r="B165" s="3" t="s">
        <v>591</v>
      </c>
      <c r="C165" s="3" t="s">
        <v>592</v>
      </c>
      <c r="D165" s="4">
        <v>2019</v>
      </c>
      <c r="E165" s="5" t="s">
        <v>73</v>
      </c>
      <c r="G165">
        <v>1</v>
      </c>
      <c r="I165">
        <v>1</v>
      </c>
      <c r="J165" s="13"/>
      <c r="K165" s="72" t="s">
        <v>1979</v>
      </c>
      <c r="L165" s="8"/>
      <c r="M165" s="8">
        <v>0</v>
      </c>
      <c r="N165" s="14">
        <v>0</v>
      </c>
      <c r="O165" s="13" t="s">
        <v>1811</v>
      </c>
      <c r="P165">
        <v>3</v>
      </c>
      <c r="S165">
        <v>0</v>
      </c>
      <c r="T165">
        <v>0</v>
      </c>
      <c r="AA165">
        <v>1</v>
      </c>
    </row>
    <row r="166" spans="1:35" ht="16.5" thickBot="1">
      <c r="A166" s="3" t="s">
        <v>593</v>
      </c>
      <c r="B166" s="3" t="s">
        <v>594</v>
      </c>
      <c r="C166" s="3" t="s">
        <v>243</v>
      </c>
      <c r="D166" s="4">
        <v>2015</v>
      </c>
      <c r="E166" s="5" t="s">
        <v>73</v>
      </c>
      <c r="G166">
        <v>1</v>
      </c>
      <c r="I166" t="s">
        <v>1786</v>
      </c>
      <c r="J166" s="14">
        <v>2.9380000000000002</v>
      </c>
      <c r="K166" s="12" t="s">
        <v>1937</v>
      </c>
      <c r="L166" s="21" t="s">
        <v>1941</v>
      </c>
      <c r="M166" s="21">
        <v>1</v>
      </c>
      <c r="N166" s="14">
        <v>1503</v>
      </c>
      <c r="O166" s="13" t="s">
        <v>1814</v>
      </c>
      <c r="P166">
        <v>0</v>
      </c>
      <c r="Q166">
        <v>1</v>
      </c>
      <c r="S166">
        <v>4</v>
      </c>
      <c r="T166">
        <v>2</v>
      </c>
      <c r="W166">
        <v>1</v>
      </c>
      <c r="Z166">
        <v>0</v>
      </c>
      <c r="AA166">
        <v>1</v>
      </c>
    </row>
    <row r="167" spans="1:35" ht="16.5" thickBot="1">
      <c r="A167" s="3" t="s">
        <v>158</v>
      </c>
      <c r="B167" s="3" t="s">
        <v>159</v>
      </c>
      <c r="C167" s="3" t="s">
        <v>142</v>
      </c>
      <c r="D167" s="4">
        <v>2020</v>
      </c>
      <c r="E167" s="5" t="s">
        <v>143</v>
      </c>
      <c r="G167">
        <v>1</v>
      </c>
      <c r="I167">
        <v>4</v>
      </c>
      <c r="J167" s="13">
        <v>4.5439999999999996</v>
      </c>
      <c r="K167" s="72" t="s">
        <v>1964</v>
      </c>
      <c r="L167" s="13"/>
      <c r="M167" s="13">
        <v>0</v>
      </c>
      <c r="N167" s="14">
        <v>0</v>
      </c>
      <c r="O167" s="13" t="s">
        <v>1811</v>
      </c>
      <c r="P167">
        <v>1</v>
      </c>
      <c r="S167" t="s">
        <v>1789</v>
      </c>
      <c r="T167">
        <v>5</v>
      </c>
      <c r="X167">
        <v>1</v>
      </c>
      <c r="Z167">
        <v>0</v>
      </c>
      <c r="AA167">
        <v>1</v>
      </c>
    </row>
    <row r="168" spans="1:35" ht="16.5" thickBot="1">
      <c r="A168" s="3" t="s">
        <v>595</v>
      </c>
      <c r="B168" s="3" t="s">
        <v>596</v>
      </c>
      <c r="C168" s="3" t="s">
        <v>9</v>
      </c>
      <c r="D168" s="4">
        <v>2017</v>
      </c>
      <c r="E168" s="5" t="s">
        <v>73</v>
      </c>
      <c r="G168">
        <v>1</v>
      </c>
      <c r="I168" t="s">
        <v>1786</v>
      </c>
      <c r="J168" s="14">
        <v>5.3209999999999997</v>
      </c>
      <c r="K168" s="72" t="s">
        <v>1964</v>
      </c>
      <c r="L168" s="14"/>
      <c r="M168" s="14">
        <v>0</v>
      </c>
      <c r="N168" s="14">
        <v>1503</v>
      </c>
      <c r="O168" s="13" t="s">
        <v>1814</v>
      </c>
      <c r="P168">
        <v>1</v>
      </c>
      <c r="S168" t="s">
        <v>1789</v>
      </c>
      <c r="T168">
        <v>5</v>
      </c>
      <c r="W168">
        <v>1</v>
      </c>
      <c r="X168">
        <v>1</v>
      </c>
      <c r="Z168">
        <v>0</v>
      </c>
      <c r="AA168">
        <v>1</v>
      </c>
      <c r="AH168">
        <v>5</v>
      </c>
    </row>
    <row r="169" spans="1:35" ht="16.5" thickBot="1">
      <c r="A169" s="3" t="s">
        <v>597</v>
      </c>
      <c r="B169" s="3" t="s">
        <v>598</v>
      </c>
      <c r="C169" s="3" t="s">
        <v>515</v>
      </c>
      <c r="D169" s="4">
        <v>2019</v>
      </c>
      <c r="E169" s="5" t="s">
        <v>73</v>
      </c>
      <c r="G169">
        <v>1</v>
      </c>
      <c r="I169" t="s">
        <v>1786</v>
      </c>
      <c r="J169" s="14">
        <v>2.4969999999999999</v>
      </c>
      <c r="K169" s="72" t="s">
        <v>1963</v>
      </c>
      <c r="L169" s="14"/>
      <c r="M169" s="14">
        <v>0</v>
      </c>
      <c r="N169" s="14">
        <v>1505</v>
      </c>
      <c r="O169" s="13" t="s">
        <v>1809</v>
      </c>
      <c r="P169">
        <v>0</v>
      </c>
      <c r="Q169">
        <v>1</v>
      </c>
      <c r="S169" t="s">
        <v>1786</v>
      </c>
      <c r="T169">
        <v>2</v>
      </c>
      <c r="Z169">
        <v>0</v>
      </c>
      <c r="AA169">
        <v>1</v>
      </c>
    </row>
    <row r="170" spans="1:35" ht="16.5" thickBot="1">
      <c r="A170" s="3" t="s">
        <v>599</v>
      </c>
      <c r="B170" s="3" t="s">
        <v>600</v>
      </c>
      <c r="C170" s="3" t="s">
        <v>601</v>
      </c>
      <c r="D170" s="4">
        <v>2021</v>
      </c>
      <c r="E170" s="5" t="s">
        <v>73</v>
      </c>
      <c r="G170">
        <v>1</v>
      </c>
      <c r="I170" t="s">
        <v>1786</v>
      </c>
      <c r="J170" s="13">
        <v>4.6449999999999996</v>
      </c>
      <c r="K170" s="72" t="s">
        <v>1933</v>
      </c>
      <c r="L170" s="13"/>
      <c r="M170" s="13">
        <v>1</v>
      </c>
      <c r="N170" s="14">
        <v>0</v>
      </c>
      <c r="O170" s="13" t="s">
        <v>1811</v>
      </c>
      <c r="P170">
        <v>3</v>
      </c>
      <c r="S170">
        <v>4</v>
      </c>
      <c r="T170">
        <v>5</v>
      </c>
      <c r="V170">
        <v>1</v>
      </c>
      <c r="X170">
        <v>1</v>
      </c>
      <c r="Z170">
        <v>0</v>
      </c>
      <c r="AA170">
        <v>1</v>
      </c>
    </row>
    <row r="171" spans="1:35" ht="16.5" thickBot="1">
      <c r="A171" s="3" t="s">
        <v>602</v>
      </c>
      <c r="B171" s="3" t="s">
        <v>603</v>
      </c>
      <c r="C171" s="3" t="s">
        <v>604</v>
      </c>
      <c r="D171" s="4">
        <v>2012</v>
      </c>
      <c r="E171" s="5" t="s">
        <v>73</v>
      </c>
      <c r="G171">
        <v>1</v>
      </c>
      <c r="I171" t="s">
        <v>1789</v>
      </c>
      <c r="J171" s="13"/>
      <c r="K171" s="12" t="s">
        <v>1933</v>
      </c>
      <c r="L171" s="13"/>
      <c r="M171" s="13">
        <v>1</v>
      </c>
      <c r="N171" s="14">
        <v>1503</v>
      </c>
      <c r="O171" s="13" t="s">
        <v>1813</v>
      </c>
      <c r="P171">
        <v>1</v>
      </c>
      <c r="S171">
        <v>2</v>
      </c>
      <c r="T171">
        <v>5</v>
      </c>
      <c r="Z171">
        <v>0</v>
      </c>
      <c r="AA171">
        <v>1</v>
      </c>
      <c r="AH171">
        <v>1</v>
      </c>
      <c r="AI171" t="s">
        <v>2120</v>
      </c>
    </row>
    <row r="172" spans="1:35" ht="16.5" thickBot="1">
      <c r="A172" s="3" t="s">
        <v>605</v>
      </c>
      <c r="B172" s="3" t="s">
        <v>606</v>
      </c>
      <c r="C172" s="3" t="s">
        <v>607</v>
      </c>
      <c r="D172" s="4">
        <v>2020</v>
      </c>
      <c r="E172" s="5" t="s">
        <v>73</v>
      </c>
      <c r="G172">
        <v>1</v>
      </c>
      <c r="I172">
        <v>4</v>
      </c>
      <c r="J172" s="13">
        <v>3.024</v>
      </c>
      <c r="K172" s="12" t="s">
        <v>1958</v>
      </c>
      <c r="L172" s="13"/>
      <c r="M172" s="13">
        <v>0</v>
      </c>
      <c r="N172" s="14">
        <v>0</v>
      </c>
      <c r="O172" s="13" t="s">
        <v>1811</v>
      </c>
      <c r="P172">
        <v>1</v>
      </c>
      <c r="S172">
        <v>2</v>
      </c>
      <c r="T172">
        <v>5</v>
      </c>
      <c r="X172">
        <v>1</v>
      </c>
      <c r="Z172">
        <v>0</v>
      </c>
      <c r="AA172">
        <v>1</v>
      </c>
      <c r="AH172">
        <v>1</v>
      </c>
      <c r="AI172" t="s">
        <v>2122</v>
      </c>
    </row>
    <row r="173" spans="1:35" ht="16.5" thickBot="1">
      <c r="A173" s="3" t="s">
        <v>608</v>
      </c>
      <c r="B173" s="3" t="s">
        <v>609</v>
      </c>
      <c r="C173" s="3" t="s">
        <v>57</v>
      </c>
      <c r="D173" s="4">
        <v>2020</v>
      </c>
      <c r="E173" s="5" t="s">
        <v>73</v>
      </c>
      <c r="G173">
        <v>1</v>
      </c>
      <c r="I173">
        <v>1</v>
      </c>
      <c r="J173" s="13">
        <v>0.52</v>
      </c>
      <c r="K173" s="72" t="s">
        <v>1933</v>
      </c>
      <c r="L173" s="13"/>
      <c r="M173" s="13">
        <v>1</v>
      </c>
      <c r="N173" s="14">
        <v>0</v>
      </c>
      <c r="O173" s="13" t="s">
        <v>1811</v>
      </c>
      <c r="P173">
        <v>3</v>
      </c>
      <c r="S173">
        <v>0</v>
      </c>
      <c r="T173">
        <v>0</v>
      </c>
      <c r="X173">
        <v>1</v>
      </c>
      <c r="AA173">
        <v>1</v>
      </c>
    </row>
    <row r="174" spans="1:35" ht="16.5" thickBot="1">
      <c r="A174" s="3" t="s">
        <v>610</v>
      </c>
      <c r="B174" s="3" t="s">
        <v>611</v>
      </c>
      <c r="C174" s="3" t="s">
        <v>612</v>
      </c>
      <c r="D174" s="4">
        <v>2015</v>
      </c>
      <c r="E174" s="5" t="s">
        <v>73</v>
      </c>
      <c r="G174">
        <v>1</v>
      </c>
      <c r="H174">
        <v>1</v>
      </c>
      <c r="I174">
        <v>1</v>
      </c>
      <c r="J174" s="14">
        <v>1.79</v>
      </c>
      <c r="K174" s="72" t="s">
        <v>1962</v>
      </c>
      <c r="L174" s="14"/>
      <c r="M174" s="14">
        <v>0</v>
      </c>
      <c r="N174" s="14">
        <v>806</v>
      </c>
      <c r="O174" s="13" t="s">
        <v>1814</v>
      </c>
      <c r="P174">
        <v>0</v>
      </c>
      <c r="Q174">
        <v>7</v>
      </c>
      <c r="S174">
        <v>0</v>
      </c>
      <c r="T174">
        <v>0</v>
      </c>
      <c r="V174">
        <v>1</v>
      </c>
      <c r="X174">
        <v>1</v>
      </c>
      <c r="AA174">
        <v>1</v>
      </c>
      <c r="AG174" t="s">
        <v>2053</v>
      </c>
    </row>
    <row r="175" spans="1:35" ht="16.5" thickBot="1">
      <c r="A175" s="3" t="s">
        <v>613</v>
      </c>
      <c r="B175" s="3" t="s">
        <v>614</v>
      </c>
      <c r="C175" s="3" t="s">
        <v>615</v>
      </c>
      <c r="D175" s="4">
        <v>2019</v>
      </c>
      <c r="E175" s="5" t="s">
        <v>73</v>
      </c>
      <c r="G175">
        <v>1</v>
      </c>
      <c r="I175" t="s">
        <v>1786</v>
      </c>
      <c r="J175" s="14">
        <v>4.2190000000000003</v>
      </c>
      <c r="K175" s="72" t="s">
        <v>1963</v>
      </c>
      <c r="L175" s="14"/>
      <c r="M175" s="14">
        <v>0</v>
      </c>
      <c r="N175" s="14">
        <v>0</v>
      </c>
      <c r="O175" s="13" t="s">
        <v>1811</v>
      </c>
      <c r="P175">
        <v>1</v>
      </c>
      <c r="S175">
        <v>1</v>
      </c>
      <c r="T175">
        <v>5</v>
      </c>
      <c r="V175">
        <v>1</v>
      </c>
      <c r="X175">
        <v>1</v>
      </c>
      <c r="Z175">
        <v>0</v>
      </c>
      <c r="AA175">
        <v>1</v>
      </c>
    </row>
    <row r="176" spans="1:35" ht="16.5" thickBot="1">
      <c r="A176" s="33" t="s">
        <v>160</v>
      </c>
      <c r="B176" s="3" t="s">
        <v>161</v>
      </c>
      <c r="C176" s="3" t="s">
        <v>162</v>
      </c>
      <c r="D176" s="4">
        <v>2020</v>
      </c>
      <c r="E176" s="5" t="s">
        <v>73</v>
      </c>
      <c r="F176">
        <v>1</v>
      </c>
      <c r="G176">
        <v>1</v>
      </c>
      <c r="I176" t="s">
        <v>1786</v>
      </c>
      <c r="J176" s="13"/>
      <c r="K176" s="12" t="s">
        <v>1941</v>
      </c>
      <c r="L176" s="21" t="s">
        <v>1991</v>
      </c>
      <c r="M176" s="21">
        <v>1</v>
      </c>
      <c r="N176" s="14">
        <v>0</v>
      </c>
      <c r="O176" s="13" t="s">
        <v>1811</v>
      </c>
      <c r="P176">
        <v>1</v>
      </c>
      <c r="S176">
        <v>0</v>
      </c>
      <c r="T176">
        <v>0</v>
      </c>
      <c r="V176">
        <v>1</v>
      </c>
      <c r="AA176">
        <v>5</v>
      </c>
      <c r="AE176">
        <v>1</v>
      </c>
    </row>
    <row r="177" spans="1:35" ht="16.5" thickBot="1">
      <c r="A177" s="3" t="s">
        <v>616</v>
      </c>
      <c r="B177" s="3" t="s">
        <v>617</v>
      </c>
      <c r="C177" s="3"/>
      <c r="D177" s="4">
        <v>2014</v>
      </c>
      <c r="E177" s="5" t="s">
        <v>73</v>
      </c>
      <c r="G177">
        <v>1</v>
      </c>
      <c r="I177" t="s">
        <v>1783</v>
      </c>
      <c r="J177" s="13"/>
      <c r="K177" s="8"/>
      <c r="L177" s="13"/>
      <c r="M177" s="13"/>
      <c r="N177" s="14">
        <v>0</v>
      </c>
      <c r="O177" s="13" t="s">
        <v>1811</v>
      </c>
      <c r="P177">
        <v>0</v>
      </c>
      <c r="Q177">
        <v>3</v>
      </c>
      <c r="S177">
        <v>0</v>
      </c>
      <c r="T177">
        <v>0</v>
      </c>
      <c r="X177">
        <v>1</v>
      </c>
      <c r="AA177">
        <v>2</v>
      </c>
      <c r="AC177">
        <v>1</v>
      </c>
      <c r="AG177" t="s">
        <v>2048</v>
      </c>
    </row>
    <row r="178" spans="1:35" ht="16.5" thickBot="1">
      <c r="A178" s="3" t="s">
        <v>618</v>
      </c>
      <c r="B178" s="3" t="s">
        <v>619</v>
      </c>
      <c r="C178" s="3" t="s">
        <v>620</v>
      </c>
      <c r="D178" s="4">
        <v>2020</v>
      </c>
      <c r="E178" s="5" t="s">
        <v>73</v>
      </c>
      <c r="G178">
        <v>1</v>
      </c>
      <c r="J178" s="13">
        <v>5.8369999999999997</v>
      </c>
      <c r="K178" s="72" t="s">
        <v>1992</v>
      </c>
      <c r="L178" s="13"/>
      <c r="M178" s="13">
        <v>0</v>
      </c>
      <c r="N178" s="14">
        <v>0</v>
      </c>
      <c r="O178" s="13" t="s">
        <v>1811</v>
      </c>
      <c r="P178">
        <v>1</v>
      </c>
      <c r="S178">
        <v>0</v>
      </c>
      <c r="T178">
        <v>0</v>
      </c>
      <c r="V178">
        <v>1</v>
      </c>
      <c r="X178">
        <v>1</v>
      </c>
      <c r="AA178">
        <v>1</v>
      </c>
    </row>
    <row r="179" spans="1:35" ht="16.5" thickBot="1">
      <c r="A179" s="3" t="s">
        <v>621</v>
      </c>
      <c r="B179" s="3" t="s">
        <v>622</v>
      </c>
      <c r="C179" s="3" t="s">
        <v>623</v>
      </c>
      <c r="D179" s="4">
        <v>2017</v>
      </c>
      <c r="E179" s="5" t="s">
        <v>73</v>
      </c>
      <c r="G179">
        <v>1</v>
      </c>
      <c r="I179" t="s">
        <v>1793</v>
      </c>
      <c r="J179" s="13"/>
      <c r="K179" s="8"/>
      <c r="L179" s="13"/>
      <c r="M179" s="13"/>
      <c r="N179" s="14">
        <v>0</v>
      </c>
      <c r="O179" s="13" t="s">
        <v>1811</v>
      </c>
      <c r="P179">
        <v>0</v>
      </c>
      <c r="Q179">
        <v>1</v>
      </c>
      <c r="S179" t="s">
        <v>1794</v>
      </c>
      <c r="T179">
        <v>2</v>
      </c>
      <c r="X179">
        <v>1</v>
      </c>
      <c r="Z179">
        <v>2</v>
      </c>
      <c r="AA179">
        <v>2</v>
      </c>
      <c r="AH179">
        <v>2</v>
      </c>
    </row>
    <row r="180" spans="1:35" ht="16.5" thickBot="1">
      <c r="A180" s="3" t="s">
        <v>624</v>
      </c>
      <c r="B180" s="3" t="s">
        <v>625</v>
      </c>
      <c r="C180" s="3" t="s">
        <v>626</v>
      </c>
      <c r="D180" s="4">
        <v>2015</v>
      </c>
      <c r="E180" s="5" t="s">
        <v>73</v>
      </c>
      <c r="G180">
        <v>1</v>
      </c>
      <c r="I180">
        <v>1</v>
      </c>
      <c r="J180" s="14">
        <v>1.3120000000000001</v>
      </c>
      <c r="K180" s="72" t="s">
        <v>1940</v>
      </c>
      <c r="L180" s="69" t="s">
        <v>1960</v>
      </c>
      <c r="M180" s="69">
        <v>0</v>
      </c>
      <c r="N180" s="14">
        <v>0</v>
      </c>
      <c r="O180" s="13" t="s">
        <v>1811</v>
      </c>
      <c r="P180">
        <v>1</v>
      </c>
      <c r="R180">
        <v>1</v>
      </c>
      <c r="S180">
        <v>0</v>
      </c>
      <c r="T180">
        <v>0</v>
      </c>
      <c r="V180">
        <v>1</v>
      </c>
      <c r="AA180">
        <v>1</v>
      </c>
      <c r="AE180">
        <v>1</v>
      </c>
    </row>
    <row r="181" spans="1:35" ht="16.5" thickBot="1">
      <c r="A181" s="3" t="s">
        <v>627</v>
      </c>
      <c r="B181" s="3" t="s">
        <v>628</v>
      </c>
      <c r="C181" s="3" t="s">
        <v>626</v>
      </c>
      <c r="D181" s="4">
        <v>2016</v>
      </c>
      <c r="E181" s="5" t="s">
        <v>73</v>
      </c>
      <c r="G181">
        <v>1</v>
      </c>
      <c r="I181">
        <v>4</v>
      </c>
      <c r="J181" s="14">
        <v>1.5720000000000001</v>
      </c>
      <c r="K181" s="72" t="s">
        <v>1940</v>
      </c>
      <c r="L181" s="69" t="s">
        <v>1960</v>
      </c>
      <c r="M181" s="69">
        <v>0</v>
      </c>
      <c r="N181" s="14">
        <v>0</v>
      </c>
      <c r="O181" s="13" t="s">
        <v>1811</v>
      </c>
      <c r="P181">
        <v>1</v>
      </c>
      <c r="S181">
        <v>0</v>
      </c>
      <c r="T181">
        <v>0</v>
      </c>
      <c r="V181">
        <v>1</v>
      </c>
      <c r="AA181">
        <v>1</v>
      </c>
      <c r="AE181">
        <v>1</v>
      </c>
    </row>
    <row r="182" spans="1:35" ht="16.5" thickBot="1">
      <c r="A182" s="3" t="s">
        <v>629</v>
      </c>
      <c r="B182" s="3" t="s">
        <v>630</v>
      </c>
      <c r="C182" s="3"/>
      <c r="D182" s="4">
        <v>2013</v>
      </c>
      <c r="E182" s="5" t="s">
        <v>73</v>
      </c>
      <c r="G182">
        <v>1</v>
      </c>
      <c r="I182">
        <v>4</v>
      </c>
      <c r="J182" s="21"/>
      <c r="L182" s="21"/>
      <c r="M182" s="21"/>
      <c r="N182" s="14">
        <v>0</v>
      </c>
      <c r="O182" s="13" t="s">
        <v>1811</v>
      </c>
      <c r="P182">
        <v>1</v>
      </c>
      <c r="S182">
        <v>6</v>
      </c>
      <c r="T182">
        <v>5</v>
      </c>
      <c r="V182">
        <v>1</v>
      </c>
      <c r="Z182">
        <v>2</v>
      </c>
      <c r="AA182">
        <v>2</v>
      </c>
    </row>
    <row r="183" spans="1:35" ht="16.5" thickBot="1">
      <c r="A183" s="3" t="s">
        <v>631</v>
      </c>
      <c r="B183" s="3" t="s">
        <v>632</v>
      </c>
      <c r="C183" s="3" t="s">
        <v>633</v>
      </c>
      <c r="D183" s="4">
        <v>2015</v>
      </c>
      <c r="E183" s="5" t="s">
        <v>73</v>
      </c>
      <c r="G183">
        <v>1</v>
      </c>
      <c r="I183" t="s">
        <v>1786</v>
      </c>
      <c r="J183" s="14">
        <v>6.2329999999999997</v>
      </c>
      <c r="K183" s="72" t="s">
        <v>1933</v>
      </c>
      <c r="L183" s="68"/>
      <c r="M183" s="68">
        <v>1</v>
      </c>
      <c r="N183" s="14">
        <v>1503</v>
      </c>
      <c r="O183" s="13" t="s">
        <v>1814</v>
      </c>
      <c r="P183">
        <v>1</v>
      </c>
      <c r="S183" t="s">
        <v>1789</v>
      </c>
      <c r="T183">
        <v>5</v>
      </c>
      <c r="W183">
        <v>1</v>
      </c>
      <c r="Z183">
        <v>0</v>
      </c>
      <c r="AA183">
        <v>1</v>
      </c>
      <c r="AH183">
        <v>5</v>
      </c>
    </row>
    <row r="184" spans="1:35" ht="16.5" thickBot="1">
      <c r="A184" s="3" t="s">
        <v>634</v>
      </c>
      <c r="B184" s="3" t="s">
        <v>635</v>
      </c>
      <c r="C184" s="3" t="s">
        <v>22</v>
      </c>
      <c r="D184" s="4">
        <v>2020</v>
      </c>
      <c r="E184" s="5" t="s">
        <v>73</v>
      </c>
      <c r="G184">
        <v>1</v>
      </c>
      <c r="I184" s="12" t="s">
        <v>1786</v>
      </c>
      <c r="J184" s="14">
        <v>5.0780000000000003</v>
      </c>
      <c r="K184" s="72" t="s">
        <v>1945</v>
      </c>
      <c r="L184" s="68" t="s">
        <v>1933</v>
      </c>
      <c r="M184" s="68">
        <v>1</v>
      </c>
      <c r="N184" s="14">
        <v>1503</v>
      </c>
      <c r="O184" s="13" t="s">
        <v>1814</v>
      </c>
      <c r="P184">
        <v>1</v>
      </c>
      <c r="R184">
        <v>1</v>
      </c>
      <c r="S184">
        <v>4</v>
      </c>
      <c r="T184">
        <v>5</v>
      </c>
      <c r="V184">
        <v>1</v>
      </c>
      <c r="Z184">
        <v>0</v>
      </c>
      <c r="AA184">
        <v>1</v>
      </c>
      <c r="AF184">
        <v>1</v>
      </c>
    </row>
    <row r="185" spans="1:35" ht="16.5" thickBot="1">
      <c r="A185" s="3" t="s">
        <v>95</v>
      </c>
      <c r="B185" s="3" t="s">
        <v>96</v>
      </c>
      <c r="C185" s="3"/>
      <c r="D185" s="3"/>
      <c r="E185" s="5" t="s">
        <v>97</v>
      </c>
      <c r="G185">
        <v>1</v>
      </c>
      <c r="I185" t="s">
        <v>1786</v>
      </c>
      <c r="J185" s="21"/>
      <c r="L185" s="21"/>
      <c r="M185" s="21"/>
      <c r="N185" s="14">
        <v>0</v>
      </c>
      <c r="O185" s="13" t="s">
        <v>1811</v>
      </c>
      <c r="P185">
        <v>1</v>
      </c>
      <c r="S185">
        <v>0</v>
      </c>
      <c r="T185">
        <v>0</v>
      </c>
      <c r="V185">
        <v>1</v>
      </c>
      <c r="X185">
        <v>1</v>
      </c>
      <c r="Z185">
        <v>0</v>
      </c>
      <c r="AA185">
        <v>2</v>
      </c>
    </row>
    <row r="186" spans="1:35" ht="16.5" thickBot="1">
      <c r="A186" s="3" t="s">
        <v>636</v>
      </c>
      <c r="B186" s="3" t="s">
        <v>637</v>
      </c>
      <c r="C186" s="3" t="s">
        <v>638</v>
      </c>
      <c r="D186" s="4">
        <v>2014</v>
      </c>
      <c r="E186" s="5" t="s">
        <v>73</v>
      </c>
      <c r="G186">
        <v>1</v>
      </c>
      <c r="I186" t="s">
        <v>1791</v>
      </c>
      <c r="J186" s="13"/>
      <c r="K186" s="13"/>
      <c r="L186" s="13"/>
      <c r="M186" s="13"/>
      <c r="N186" s="14">
        <v>0</v>
      </c>
      <c r="O186" s="13" t="s">
        <v>1811</v>
      </c>
      <c r="P186">
        <v>1</v>
      </c>
      <c r="S186">
        <v>0</v>
      </c>
      <c r="T186">
        <v>0</v>
      </c>
      <c r="V186">
        <v>1</v>
      </c>
      <c r="AA186">
        <v>5</v>
      </c>
      <c r="AE186">
        <v>1</v>
      </c>
    </row>
    <row r="187" spans="1:35" ht="16.5" thickBot="1">
      <c r="A187" s="3" t="s">
        <v>639</v>
      </c>
      <c r="B187" s="3" t="s">
        <v>640</v>
      </c>
      <c r="C187" s="3" t="s">
        <v>641</v>
      </c>
      <c r="D187" s="4">
        <v>2020</v>
      </c>
      <c r="E187" s="5" t="s">
        <v>73</v>
      </c>
      <c r="G187">
        <v>1</v>
      </c>
      <c r="I187">
        <v>1</v>
      </c>
      <c r="J187" s="13">
        <v>6.258</v>
      </c>
      <c r="K187" s="72" t="s">
        <v>1963</v>
      </c>
      <c r="L187" s="13"/>
      <c r="M187" s="13">
        <v>0</v>
      </c>
      <c r="N187" s="14">
        <v>0</v>
      </c>
      <c r="O187" s="13" t="s">
        <v>1811</v>
      </c>
      <c r="P187">
        <v>1</v>
      </c>
      <c r="S187">
        <v>2</v>
      </c>
      <c r="T187">
        <v>5</v>
      </c>
      <c r="Z187">
        <v>0</v>
      </c>
      <c r="AA187">
        <v>1</v>
      </c>
      <c r="AH187">
        <v>1</v>
      </c>
      <c r="AI187" t="s">
        <v>2109</v>
      </c>
    </row>
    <row r="188" spans="1:35" ht="16.5" thickBot="1">
      <c r="A188" s="3" t="s">
        <v>642</v>
      </c>
      <c r="B188" s="3" t="s">
        <v>643</v>
      </c>
      <c r="C188" s="3" t="s">
        <v>644</v>
      </c>
      <c r="D188" s="4">
        <v>2013</v>
      </c>
      <c r="E188" s="5" t="s">
        <v>73</v>
      </c>
      <c r="G188">
        <v>1</v>
      </c>
      <c r="I188" t="s">
        <v>1786</v>
      </c>
      <c r="J188" s="14">
        <v>0.747</v>
      </c>
      <c r="K188" s="72" t="s">
        <v>1941</v>
      </c>
      <c r="L188" s="69" t="s">
        <v>1971</v>
      </c>
      <c r="M188" s="69">
        <v>1</v>
      </c>
      <c r="N188" s="14">
        <v>1503</v>
      </c>
      <c r="O188" s="13" t="s">
        <v>1813</v>
      </c>
      <c r="P188">
        <v>1</v>
      </c>
      <c r="S188">
        <v>1</v>
      </c>
      <c r="T188">
        <v>5</v>
      </c>
      <c r="V188">
        <v>1</v>
      </c>
      <c r="Z188">
        <v>0</v>
      </c>
      <c r="AA188">
        <v>1</v>
      </c>
    </row>
    <row r="189" spans="1:35" ht="16.5" thickBot="1">
      <c r="A189" s="3" t="s">
        <v>645</v>
      </c>
      <c r="B189" s="3" t="s">
        <v>646</v>
      </c>
      <c r="C189" s="3" t="s">
        <v>647</v>
      </c>
      <c r="D189" s="4">
        <v>2018</v>
      </c>
      <c r="E189" s="5" t="s">
        <v>73</v>
      </c>
      <c r="G189">
        <v>1</v>
      </c>
      <c r="I189">
        <v>3</v>
      </c>
      <c r="J189" s="14">
        <v>2.363</v>
      </c>
      <c r="K189" s="72" t="s">
        <v>1933</v>
      </c>
      <c r="L189" s="17"/>
      <c r="M189" s="17">
        <v>1</v>
      </c>
      <c r="N189" s="17">
        <v>0</v>
      </c>
      <c r="O189" s="19" t="s">
        <v>1811</v>
      </c>
      <c r="P189">
        <v>1</v>
      </c>
      <c r="S189">
        <v>2</v>
      </c>
      <c r="T189">
        <v>5</v>
      </c>
      <c r="Z189">
        <v>2</v>
      </c>
      <c r="AA189">
        <v>1</v>
      </c>
    </row>
    <row r="190" spans="1:35" ht="16.5" thickBot="1">
      <c r="A190" s="3" t="s">
        <v>32</v>
      </c>
      <c r="B190" s="3" t="s">
        <v>33</v>
      </c>
      <c r="C190" s="3" t="s">
        <v>34</v>
      </c>
      <c r="D190" s="4">
        <v>2016</v>
      </c>
      <c r="E190" s="5" t="s">
        <v>19</v>
      </c>
      <c r="G190">
        <v>1</v>
      </c>
      <c r="I190" t="s">
        <v>1786</v>
      </c>
      <c r="J190" s="13"/>
      <c r="K190" s="72" t="s">
        <v>1980</v>
      </c>
      <c r="L190" s="69" t="s">
        <v>1968</v>
      </c>
      <c r="M190" s="69">
        <v>0</v>
      </c>
      <c r="N190" s="14">
        <v>0</v>
      </c>
      <c r="O190" s="13" t="s">
        <v>1811</v>
      </c>
      <c r="P190">
        <v>1</v>
      </c>
      <c r="S190">
        <v>1</v>
      </c>
      <c r="T190">
        <v>5</v>
      </c>
      <c r="V190">
        <v>1</v>
      </c>
      <c r="Z190">
        <v>0</v>
      </c>
      <c r="AA190">
        <v>1</v>
      </c>
    </row>
    <row r="191" spans="1:35" ht="16.5" thickBot="1">
      <c r="A191" s="3" t="s">
        <v>648</v>
      </c>
      <c r="B191" s="3" t="s">
        <v>649</v>
      </c>
      <c r="C191" s="3" t="s">
        <v>650</v>
      </c>
      <c r="D191" s="4">
        <v>2021</v>
      </c>
      <c r="E191" s="5" t="s">
        <v>73</v>
      </c>
      <c r="G191">
        <v>1</v>
      </c>
      <c r="I191" t="s">
        <v>1791</v>
      </c>
      <c r="J191" s="13"/>
      <c r="K191" s="8"/>
      <c r="L191" s="13"/>
      <c r="M191" s="13"/>
      <c r="N191" s="14">
        <v>0</v>
      </c>
      <c r="O191" s="13" t="s">
        <v>1811</v>
      </c>
      <c r="P191">
        <v>1</v>
      </c>
      <c r="R191">
        <v>1</v>
      </c>
      <c r="S191">
        <v>0</v>
      </c>
      <c r="T191">
        <v>0</v>
      </c>
      <c r="V191">
        <v>1</v>
      </c>
      <c r="W191">
        <v>1</v>
      </c>
      <c r="X191">
        <v>1</v>
      </c>
      <c r="AA191">
        <v>2</v>
      </c>
    </row>
    <row r="192" spans="1:35" ht="16.5" thickBot="1">
      <c r="A192" s="3" t="s">
        <v>651</v>
      </c>
      <c r="B192" s="3" t="s">
        <v>652</v>
      </c>
      <c r="C192" s="3" t="s">
        <v>653</v>
      </c>
      <c r="D192" s="4">
        <v>2017</v>
      </c>
      <c r="E192" s="5" t="s">
        <v>73</v>
      </c>
      <c r="G192">
        <v>1</v>
      </c>
      <c r="I192">
        <v>4</v>
      </c>
      <c r="J192" s="13">
        <v>1.323</v>
      </c>
      <c r="K192" s="23" t="s">
        <v>1992</v>
      </c>
      <c r="L192" s="21" t="s">
        <v>1969</v>
      </c>
      <c r="M192" s="21">
        <v>0</v>
      </c>
      <c r="N192" s="14">
        <v>0</v>
      </c>
      <c r="O192" s="13" t="s">
        <v>1811</v>
      </c>
      <c r="P192">
        <v>0</v>
      </c>
      <c r="Q192">
        <v>7</v>
      </c>
      <c r="S192">
        <v>4</v>
      </c>
      <c r="T192">
        <v>5</v>
      </c>
      <c r="V192">
        <v>1</v>
      </c>
      <c r="W192">
        <v>1</v>
      </c>
      <c r="X192">
        <v>1</v>
      </c>
      <c r="Z192">
        <v>0</v>
      </c>
      <c r="AA192">
        <v>1</v>
      </c>
      <c r="AG192" t="s">
        <v>2062</v>
      </c>
    </row>
    <row r="193" spans="1:35" ht="16.5" thickBot="1">
      <c r="A193" s="3" t="s">
        <v>654</v>
      </c>
      <c r="B193" s="3" t="s">
        <v>655</v>
      </c>
      <c r="C193" s="3" t="s">
        <v>656</v>
      </c>
      <c r="D193" s="4">
        <v>2014</v>
      </c>
      <c r="E193" s="5" t="s">
        <v>73</v>
      </c>
      <c r="G193">
        <v>1</v>
      </c>
      <c r="I193" t="s">
        <v>1783</v>
      </c>
      <c r="J193" s="14">
        <v>5.3109999999999999</v>
      </c>
      <c r="K193" s="12" t="s">
        <v>1976</v>
      </c>
      <c r="L193" s="14"/>
      <c r="M193" s="14">
        <v>0</v>
      </c>
      <c r="N193" s="14">
        <v>806</v>
      </c>
      <c r="O193" s="13" t="s">
        <v>1814</v>
      </c>
      <c r="P193">
        <v>0</v>
      </c>
      <c r="Q193">
        <v>4</v>
      </c>
      <c r="S193">
        <v>1</v>
      </c>
      <c r="T193">
        <v>2</v>
      </c>
      <c r="Z193">
        <v>0</v>
      </c>
      <c r="AA193">
        <v>1</v>
      </c>
      <c r="AC193">
        <v>1</v>
      </c>
    </row>
    <row r="194" spans="1:35" ht="16.5" thickBot="1">
      <c r="A194" s="3" t="s">
        <v>657</v>
      </c>
      <c r="B194" s="3" t="s">
        <v>658</v>
      </c>
      <c r="C194" s="3" t="s">
        <v>659</v>
      </c>
      <c r="D194" s="4">
        <v>2018</v>
      </c>
      <c r="E194" s="5" t="s">
        <v>73</v>
      </c>
      <c r="G194">
        <v>1</v>
      </c>
      <c r="I194">
        <v>4</v>
      </c>
      <c r="J194" s="14">
        <v>3.0049999999999999</v>
      </c>
      <c r="K194" s="72" t="s">
        <v>1960</v>
      </c>
      <c r="L194" s="18"/>
      <c r="M194" s="18">
        <v>0</v>
      </c>
      <c r="N194" s="14">
        <v>0</v>
      </c>
      <c r="O194" s="13" t="s">
        <v>1811</v>
      </c>
      <c r="P194">
        <v>0</v>
      </c>
      <c r="Q194">
        <v>4</v>
      </c>
      <c r="S194">
        <v>6</v>
      </c>
      <c r="T194">
        <v>2</v>
      </c>
      <c r="V194">
        <v>1</v>
      </c>
      <c r="X194">
        <v>1</v>
      </c>
      <c r="Z194">
        <v>0</v>
      </c>
      <c r="AA194">
        <v>1</v>
      </c>
      <c r="AC194">
        <v>1</v>
      </c>
    </row>
    <row r="195" spans="1:35" ht="16.5" thickBot="1">
      <c r="A195" s="3" t="s">
        <v>660</v>
      </c>
      <c r="B195" s="3" t="s">
        <v>661</v>
      </c>
      <c r="C195" s="3"/>
      <c r="D195" s="4">
        <v>2014</v>
      </c>
      <c r="E195" s="5" t="s">
        <v>73</v>
      </c>
      <c r="G195">
        <v>1</v>
      </c>
      <c r="I195" t="s">
        <v>1786</v>
      </c>
      <c r="J195" s="13"/>
      <c r="K195" s="8"/>
      <c r="L195" s="8"/>
      <c r="M195" s="8"/>
      <c r="N195" s="14">
        <v>0</v>
      </c>
      <c r="O195" s="13" t="s">
        <v>1811</v>
      </c>
      <c r="P195">
        <v>1</v>
      </c>
      <c r="S195">
        <v>0</v>
      </c>
      <c r="T195">
        <v>0</v>
      </c>
      <c r="V195">
        <v>1</v>
      </c>
      <c r="AA195">
        <v>1</v>
      </c>
      <c r="AE195">
        <v>1</v>
      </c>
    </row>
    <row r="196" spans="1:35" ht="16.5" thickBot="1">
      <c r="A196" s="3" t="s">
        <v>662</v>
      </c>
      <c r="B196" s="3" t="s">
        <v>663</v>
      </c>
      <c r="C196" s="3" t="s">
        <v>664</v>
      </c>
      <c r="D196" s="4">
        <v>2019</v>
      </c>
      <c r="E196" s="5" t="s">
        <v>73</v>
      </c>
      <c r="G196">
        <v>1</v>
      </c>
      <c r="I196" t="s">
        <v>1794</v>
      </c>
      <c r="J196" s="13">
        <v>0.875</v>
      </c>
      <c r="K196" s="12" t="s">
        <v>1943</v>
      </c>
      <c r="L196" s="8"/>
      <c r="M196" s="8">
        <v>0</v>
      </c>
      <c r="N196" s="14">
        <v>0</v>
      </c>
      <c r="O196" s="13" t="s">
        <v>1811</v>
      </c>
      <c r="P196">
        <v>0</v>
      </c>
      <c r="Q196">
        <v>2</v>
      </c>
      <c r="S196">
        <v>3</v>
      </c>
      <c r="T196">
        <v>2</v>
      </c>
      <c r="Z196">
        <v>0</v>
      </c>
      <c r="AA196">
        <v>1</v>
      </c>
    </row>
    <row r="197" spans="1:35" ht="16.5" thickBot="1">
      <c r="A197" s="3" t="s">
        <v>35</v>
      </c>
      <c r="B197" s="3" t="s">
        <v>36</v>
      </c>
      <c r="C197" s="3" t="s">
        <v>37</v>
      </c>
      <c r="D197" s="4">
        <v>2014</v>
      </c>
      <c r="E197" s="5" t="s">
        <v>19</v>
      </c>
      <c r="G197">
        <v>1</v>
      </c>
      <c r="J197" s="13"/>
      <c r="K197" s="8"/>
      <c r="L197" s="8"/>
      <c r="M197" s="8"/>
      <c r="N197" s="14">
        <v>0</v>
      </c>
      <c r="O197" s="13" t="s">
        <v>1811</v>
      </c>
      <c r="P197">
        <v>1</v>
      </c>
      <c r="S197">
        <v>0</v>
      </c>
      <c r="T197">
        <v>0</v>
      </c>
      <c r="V197">
        <v>1</v>
      </c>
      <c r="AA197">
        <v>5</v>
      </c>
      <c r="AE197">
        <v>1</v>
      </c>
    </row>
    <row r="198" spans="1:35" ht="16.5" thickBot="1">
      <c r="A198" s="3" t="s">
        <v>665</v>
      </c>
      <c r="B198" s="3" t="s">
        <v>666</v>
      </c>
      <c r="C198" s="3" t="s">
        <v>497</v>
      </c>
      <c r="D198" s="4">
        <v>2010</v>
      </c>
      <c r="E198" s="5" t="s">
        <v>73</v>
      </c>
      <c r="G198">
        <v>1</v>
      </c>
      <c r="I198" t="s">
        <v>1786</v>
      </c>
      <c r="J198" s="14">
        <v>2.9929999999999999</v>
      </c>
      <c r="K198" s="12" t="s">
        <v>2029</v>
      </c>
      <c r="L198" s="18"/>
      <c r="M198" s="18">
        <v>0</v>
      </c>
      <c r="N198" s="14">
        <v>1503</v>
      </c>
      <c r="O198" s="13" t="s">
        <v>1809</v>
      </c>
      <c r="P198">
        <v>0</v>
      </c>
      <c r="Q198">
        <v>3</v>
      </c>
      <c r="S198" t="s">
        <v>1784</v>
      </c>
      <c r="T198">
        <v>2</v>
      </c>
      <c r="X198">
        <v>1</v>
      </c>
      <c r="Z198">
        <v>0</v>
      </c>
      <c r="AA198">
        <v>1</v>
      </c>
      <c r="AC198">
        <v>1</v>
      </c>
    </row>
    <row r="199" spans="1:35" ht="16.5" thickBot="1">
      <c r="A199" s="3" t="s">
        <v>667</v>
      </c>
      <c r="B199" s="3" t="s">
        <v>668</v>
      </c>
      <c r="C199" s="3" t="s">
        <v>669</v>
      </c>
      <c r="D199" s="4">
        <v>2016</v>
      </c>
      <c r="E199" s="5" t="s">
        <v>73</v>
      </c>
      <c r="G199">
        <v>1</v>
      </c>
      <c r="I199" t="s">
        <v>1789</v>
      </c>
      <c r="J199" s="14">
        <v>2</v>
      </c>
      <c r="K199" s="12" t="s">
        <v>1963</v>
      </c>
      <c r="L199" t="s">
        <v>1941</v>
      </c>
      <c r="M199">
        <v>0</v>
      </c>
      <c r="N199" s="14">
        <v>1505</v>
      </c>
      <c r="O199" s="13" t="s">
        <v>1809</v>
      </c>
      <c r="P199">
        <v>0</v>
      </c>
      <c r="Q199">
        <v>2</v>
      </c>
      <c r="S199">
        <v>3</v>
      </c>
      <c r="T199">
        <v>2</v>
      </c>
      <c r="W199">
        <v>1</v>
      </c>
      <c r="X199">
        <v>1</v>
      </c>
      <c r="Z199">
        <v>0</v>
      </c>
      <c r="AA199">
        <v>1</v>
      </c>
    </row>
    <row r="200" spans="1:35" ht="16.5" thickBot="1">
      <c r="A200" s="3" t="s">
        <v>670</v>
      </c>
      <c r="B200" s="3" t="s">
        <v>671</v>
      </c>
      <c r="C200" s="3" t="s">
        <v>672</v>
      </c>
      <c r="D200" s="4">
        <v>2016</v>
      </c>
      <c r="E200" s="5" t="s">
        <v>73</v>
      </c>
      <c r="G200">
        <v>1</v>
      </c>
      <c r="I200">
        <v>4</v>
      </c>
      <c r="J200" s="14">
        <v>1.454</v>
      </c>
      <c r="K200" s="72" t="s">
        <v>1974</v>
      </c>
      <c r="L200" s="18"/>
      <c r="M200" s="18">
        <v>0</v>
      </c>
      <c r="N200" s="14">
        <v>1503</v>
      </c>
      <c r="O200" s="13" t="s">
        <v>1809</v>
      </c>
      <c r="P200">
        <v>0</v>
      </c>
      <c r="Q200">
        <v>1</v>
      </c>
      <c r="S200">
        <v>4</v>
      </c>
      <c r="T200">
        <v>2</v>
      </c>
      <c r="Z200">
        <v>0</v>
      </c>
      <c r="AA200">
        <v>1</v>
      </c>
    </row>
    <row r="201" spans="1:35" ht="16.5" thickBot="1">
      <c r="A201" s="3" t="s">
        <v>673</v>
      </c>
      <c r="B201" s="3" t="s">
        <v>674</v>
      </c>
      <c r="C201" s="3" t="s">
        <v>675</v>
      </c>
      <c r="D201" s="4">
        <v>2013</v>
      </c>
      <c r="E201" s="5" t="s">
        <v>73</v>
      </c>
      <c r="G201">
        <v>1</v>
      </c>
      <c r="I201">
        <v>4</v>
      </c>
      <c r="J201" s="14">
        <v>3.367</v>
      </c>
      <c r="K201" s="72" t="s">
        <v>1971</v>
      </c>
      <c r="L201" s="14"/>
      <c r="M201" s="14">
        <v>0</v>
      </c>
      <c r="N201" s="14">
        <v>1503</v>
      </c>
      <c r="O201" s="13" t="s">
        <v>1814</v>
      </c>
      <c r="P201">
        <v>1</v>
      </c>
      <c r="S201" t="s">
        <v>1789</v>
      </c>
      <c r="T201">
        <v>5</v>
      </c>
      <c r="X201">
        <v>1</v>
      </c>
      <c r="Z201">
        <v>0</v>
      </c>
      <c r="AA201">
        <v>1</v>
      </c>
      <c r="AH201">
        <v>2</v>
      </c>
      <c r="AI201" t="s">
        <v>2131</v>
      </c>
    </row>
    <row r="202" spans="1:35" ht="16.5" thickBot="1">
      <c r="A202" s="3" t="s">
        <v>676</v>
      </c>
      <c r="B202" s="3" t="s">
        <v>677</v>
      </c>
      <c r="C202" s="3" t="s">
        <v>678</v>
      </c>
      <c r="D202" s="4">
        <v>2019</v>
      </c>
      <c r="E202" s="5" t="s">
        <v>73</v>
      </c>
      <c r="G202">
        <v>1</v>
      </c>
      <c r="I202">
        <v>1</v>
      </c>
      <c r="J202" s="14">
        <v>4.8029999999999999</v>
      </c>
      <c r="K202" s="12" t="s">
        <v>1964</v>
      </c>
      <c r="L202" s="14"/>
      <c r="M202" s="14">
        <v>0</v>
      </c>
      <c r="N202" s="14">
        <v>1503</v>
      </c>
      <c r="O202" s="13" t="s">
        <v>1809</v>
      </c>
      <c r="P202">
        <v>0</v>
      </c>
      <c r="Q202">
        <v>1</v>
      </c>
      <c r="S202">
        <v>4</v>
      </c>
      <c r="T202">
        <v>2</v>
      </c>
      <c r="Z202">
        <v>0</v>
      </c>
      <c r="AA202">
        <v>1</v>
      </c>
    </row>
    <row r="203" spans="1:35" ht="16.5" thickBot="1">
      <c r="A203" s="3" t="s">
        <v>679</v>
      </c>
      <c r="B203" s="3" t="s">
        <v>680</v>
      </c>
      <c r="C203" s="3" t="s">
        <v>524</v>
      </c>
      <c r="D203" s="4">
        <v>2017</v>
      </c>
      <c r="E203" s="5" t="s">
        <v>73</v>
      </c>
      <c r="G203">
        <v>1</v>
      </c>
      <c r="I203" t="s">
        <v>1786</v>
      </c>
      <c r="J203" s="13">
        <v>1.179</v>
      </c>
      <c r="K203" s="72" t="s">
        <v>1933</v>
      </c>
      <c r="L203" s="68"/>
      <c r="M203" s="68">
        <v>1</v>
      </c>
      <c r="N203" s="14">
        <v>1503</v>
      </c>
      <c r="O203" s="13" t="s">
        <v>1810</v>
      </c>
      <c r="P203">
        <v>1</v>
      </c>
      <c r="R203">
        <v>1</v>
      </c>
      <c r="S203" t="s">
        <v>1784</v>
      </c>
      <c r="T203">
        <v>5</v>
      </c>
      <c r="V203">
        <v>1</v>
      </c>
      <c r="W203">
        <v>1</v>
      </c>
      <c r="X203">
        <v>1</v>
      </c>
      <c r="Z203">
        <v>0</v>
      </c>
      <c r="AA203">
        <v>1</v>
      </c>
    </row>
    <row r="204" spans="1:35" ht="16.5" thickBot="1">
      <c r="A204" s="3" t="s">
        <v>681</v>
      </c>
      <c r="B204" s="3" t="s">
        <v>682</v>
      </c>
      <c r="C204" s="3" t="s">
        <v>683</v>
      </c>
      <c r="D204" s="4">
        <v>2013</v>
      </c>
      <c r="E204" s="5" t="s">
        <v>73</v>
      </c>
      <c r="G204">
        <v>1</v>
      </c>
      <c r="I204" t="s">
        <v>1797</v>
      </c>
      <c r="J204" s="14">
        <v>1.552</v>
      </c>
      <c r="K204" s="72" t="s">
        <v>1943</v>
      </c>
      <c r="L204" s="68" t="s">
        <v>2003</v>
      </c>
      <c r="M204" s="68">
        <v>0</v>
      </c>
      <c r="N204" s="14">
        <v>1503</v>
      </c>
      <c r="O204" s="13" t="s">
        <v>1809</v>
      </c>
      <c r="P204">
        <v>1</v>
      </c>
      <c r="S204" t="s">
        <v>1784</v>
      </c>
      <c r="T204">
        <v>5</v>
      </c>
      <c r="Z204">
        <v>0</v>
      </c>
      <c r="AA204">
        <v>1</v>
      </c>
    </row>
    <row r="205" spans="1:35" ht="16.5" thickBot="1">
      <c r="A205" s="3" t="s">
        <v>684</v>
      </c>
      <c r="B205" s="3" t="s">
        <v>685</v>
      </c>
      <c r="C205" s="3" t="s">
        <v>686</v>
      </c>
      <c r="D205" s="4">
        <v>2016</v>
      </c>
      <c r="E205" s="5" t="s">
        <v>73</v>
      </c>
      <c r="G205">
        <v>1</v>
      </c>
      <c r="I205">
        <v>1</v>
      </c>
      <c r="J205" s="14">
        <v>1.1950000000000001</v>
      </c>
      <c r="K205" s="72" t="s">
        <v>1941</v>
      </c>
      <c r="L205" s="68" t="s">
        <v>1933</v>
      </c>
      <c r="M205" s="68">
        <v>1</v>
      </c>
      <c r="N205" s="14">
        <v>0</v>
      </c>
      <c r="O205" s="13" t="s">
        <v>1811</v>
      </c>
      <c r="P205">
        <v>1</v>
      </c>
      <c r="S205" t="s">
        <v>1786</v>
      </c>
      <c r="T205">
        <v>5</v>
      </c>
      <c r="X205">
        <v>1</v>
      </c>
      <c r="Z205">
        <v>0</v>
      </c>
      <c r="AA205">
        <v>1</v>
      </c>
      <c r="AF205">
        <v>1</v>
      </c>
    </row>
    <row r="206" spans="1:35" ht="16.5" thickBot="1">
      <c r="A206" s="3" t="s">
        <v>38</v>
      </c>
      <c r="B206" s="3" t="s">
        <v>39</v>
      </c>
      <c r="C206" s="3"/>
      <c r="D206" s="4">
        <v>2012</v>
      </c>
      <c r="E206" s="5" t="s">
        <v>19</v>
      </c>
      <c r="G206">
        <v>1</v>
      </c>
      <c r="I206" t="s">
        <v>1786</v>
      </c>
      <c r="J206" s="21"/>
      <c r="N206" s="14">
        <v>0</v>
      </c>
      <c r="O206" s="13" t="s">
        <v>1811</v>
      </c>
      <c r="P206">
        <v>1</v>
      </c>
      <c r="S206" t="s">
        <v>1786</v>
      </c>
      <c r="T206">
        <v>5</v>
      </c>
      <c r="V206">
        <v>1</v>
      </c>
      <c r="W206">
        <v>1</v>
      </c>
      <c r="Z206">
        <v>1</v>
      </c>
      <c r="AA206">
        <v>5</v>
      </c>
      <c r="AE206">
        <v>1</v>
      </c>
    </row>
    <row r="207" spans="1:35" ht="16.5" thickBot="1">
      <c r="A207" s="3" t="s">
        <v>687</v>
      </c>
      <c r="B207" s="3" t="s">
        <v>688</v>
      </c>
      <c r="C207" s="3" t="s">
        <v>229</v>
      </c>
      <c r="D207" s="4">
        <v>2016</v>
      </c>
      <c r="E207" s="5" t="s">
        <v>73</v>
      </c>
      <c r="G207">
        <v>1</v>
      </c>
      <c r="I207" t="s">
        <v>1791</v>
      </c>
      <c r="J207" s="13">
        <v>3.3540000000000001</v>
      </c>
      <c r="K207" s="72" t="s">
        <v>1975</v>
      </c>
      <c r="L207" s="69" t="s">
        <v>1933</v>
      </c>
      <c r="M207" s="69">
        <v>0</v>
      </c>
      <c r="N207" s="14">
        <v>1505</v>
      </c>
      <c r="O207" s="13" t="s">
        <v>1809</v>
      </c>
      <c r="P207">
        <v>1</v>
      </c>
      <c r="S207">
        <v>1</v>
      </c>
      <c r="T207">
        <v>5</v>
      </c>
      <c r="V207">
        <v>1</v>
      </c>
      <c r="Z207">
        <v>1</v>
      </c>
      <c r="AA207">
        <v>1</v>
      </c>
      <c r="AE207">
        <v>1</v>
      </c>
    </row>
    <row r="208" spans="1:35" ht="16.5" thickBot="1">
      <c r="A208" s="3" t="s">
        <v>98</v>
      </c>
      <c r="B208" s="3" t="s">
        <v>99</v>
      </c>
      <c r="C208" s="3" t="s">
        <v>22</v>
      </c>
      <c r="D208" s="4">
        <v>2020</v>
      </c>
      <c r="E208" s="5" t="s">
        <v>73</v>
      </c>
      <c r="G208">
        <v>1</v>
      </c>
      <c r="I208" t="s">
        <v>1795</v>
      </c>
      <c r="J208" s="14">
        <v>5.0780000000000003</v>
      </c>
      <c r="K208" s="72" t="s">
        <v>1945</v>
      </c>
      <c r="L208" s="68" t="s">
        <v>1933</v>
      </c>
      <c r="M208" s="68">
        <v>1</v>
      </c>
      <c r="N208" s="14">
        <v>1503</v>
      </c>
      <c r="O208" s="13" t="s">
        <v>1814</v>
      </c>
      <c r="P208">
        <v>1</v>
      </c>
      <c r="S208">
        <v>2</v>
      </c>
      <c r="T208">
        <v>5</v>
      </c>
      <c r="W208">
        <v>1</v>
      </c>
      <c r="X208">
        <v>1</v>
      </c>
      <c r="Z208">
        <v>0</v>
      </c>
      <c r="AA208">
        <v>1</v>
      </c>
      <c r="AH208">
        <v>1</v>
      </c>
      <c r="AI208" t="s">
        <v>2093</v>
      </c>
    </row>
    <row r="209" spans="1:33" ht="16.5" thickBot="1">
      <c r="A209" s="3" t="s">
        <v>689</v>
      </c>
      <c r="B209" s="3" t="s">
        <v>690</v>
      </c>
      <c r="C209" s="3" t="s">
        <v>691</v>
      </c>
      <c r="D209" s="4">
        <v>2013</v>
      </c>
      <c r="E209" s="5" t="s">
        <v>73</v>
      </c>
      <c r="G209">
        <v>1</v>
      </c>
      <c r="I209">
        <v>1</v>
      </c>
      <c r="J209" s="14">
        <v>2.2280000000000002</v>
      </c>
      <c r="K209" s="12" t="s">
        <v>1992</v>
      </c>
      <c r="L209" s="14"/>
      <c r="M209" s="14">
        <v>0</v>
      </c>
      <c r="N209" s="14">
        <v>0</v>
      </c>
      <c r="O209" s="13" t="s">
        <v>1811</v>
      </c>
      <c r="P209">
        <v>3</v>
      </c>
      <c r="S209">
        <v>0</v>
      </c>
      <c r="T209">
        <v>0</v>
      </c>
      <c r="V209">
        <v>1</v>
      </c>
      <c r="AA209">
        <v>1</v>
      </c>
    </row>
    <row r="210" spans="1:33" ht="16.5" thickBot="1">
      <c r="A210" s="3" t="s">
        <v>692</v>
      </c>
      <c r="B210" s="3" t="s">
        <v>693</v>
      </c>
      <c r="C210" s="3"/>
      <c r="D210" s="4">
        <v>2011</v>
      </c>
      <c r="E210" s="5" t="s">
        <v>73</v>
      </c>
      <c r="G210">
        <v>1</v>
      </c>
      <c r="I210">
        <v>1</v>
      </c>
      <c r="J210" s="21"/>
      <c r="L210" s="71"/>
      <c r="M210" s="71"/>
      <c r="N210" s="17">
        <v>0</v>
      </c>
      <c r="O210" s="19" t="s">
        <v>1811</v>
      </c>
      <c r="P210">
        <v>0</v>
      </c>
      <c r="Q210">
        <v>1</v>
      </c>
      <c r="S210">
        <v>4</v>
      </c>
      <c r="T210">
        <v>2</v>
      </c>
      <c r="Z210">
        <v>0</v>
      </c>
      <c r="AA210">
        <v>1</v>
      </c>
    </row>
    <row r="211" spans="1:33" ht="16.5" thickBot="1">
      <c r="A211" s="3" t="s">
        <v>694</v>
      </c>
      <c r="B211" s="3" t="s">
        <v>695</v>
      </c>
      <c r="C211" s="3" t="s">
        <v>696</v>
      </c>
      <c r="D211" s="4">
        <v>2015</v>
      </c>
      <c r="E211" s="5" t="s">
        <v>73</v>
      </c>
      <c r="G211">
        <v>1</v>
      </c>
      <c r="I211" t="s">
        <v>1786</v>
      </c>
      <c r="J211" s="14">
        <v>0.85699999999999998</v>
      </c>
      <c r="K211" s="72" t="s">
        <v>1933</v>
      </c>
      <c r="L211" s="68"/>
      <c r="M211" s="68">
        <v>1</v>
      </c>
      <c r="N211" s="14">
        <v>1503</v>
      </c>
      <c r="O211" s="13" t="s">
        <v>1813</v>
      </c>
      <c r="P211">
        <v>1</v>
      </c>
      <c r="S211" t="s">
        <v>1785</v>
      </c>
      <c r="T211">
        <v>5</v>
      </c>
      <c r="X211">
        <v>1</v>
      </c>
      <c r="Z211">
        <v>0</v>
      </c>
      <c r="AA211">
        <v>1</v>
      </c>
      <c r="AF211">
        <v>1</v>
      </c>
    </row>
    <row r="212" spans="1:33" ht="16.5" thickBot="1">
      <c r="A212" s="3" t="s">
        <v>697</v>
      </c>
      <c r="B212" s="3" t="s">
        <v>698</v>
      </c>
      <c r="C212" s="3" t="s">
        <v>275</v>
      </c>
      <c r="D212" s="4">
        <v>2020</v>
      </c>
      <c r="E212" s="5" t="s">
        <v>73</v>
      </c>
      <c r="G212">
        <v>1</v>
      </c>
      <c r="I212" s="12" t="s">
        <v>1786</v>
      </c>
      <c r="J212" s="14">
        <v>4.4119999999999999</v>
      </c>
      <c r="K212" s="72" t="s">
        <v>1963</v>
      </c>
      <c r="L212" s="69" t="s">
        <v>1985</v>
      </c>
      <c r="M212" s="69">
        <v>0</v>
      </c>
      <c r="N212" s="14">
        <v>1503</v>
      </c>
      <c r="O212" s="13" t="s">
        <v>1810</v>
      </c>
      <c r="P212">
        <v>0</v>
      </c>
      <c r="Q212">
        <v>3</v>
      </c>
      <c r="S212">
        <v>1</v>
      </c>
      <c r="T212">
        <v>2</v>
      </c>
      <c r="X212">
        <v>1</v>
      </c>
      <c r="Z212">
        <v>0</v>
      </c>
      <c r="AA212">
        <v>1</v>
      </c>
      <c r="AC212">
        <v>1</v>
      </c>
    </row>
    <row r="213" spans="1:33" ht="16.5" thickBot="1">
      <c r="A213" s="3" t="s">
        <v>699</v>
      </c>
      <c r="B213" s="3" t="s">
        <v>700</v>
      </c>
      <c r="C213" s="3" t="s">
        <v>701</v>
      </c>
      <c r="D213" s="4">
        <v>2014</v>
      </c>
      <c r="E213" s="5" t="s">
        <v>73</v>
      </c>
      <c r="G213">
        <v>1</v>
      </c>
      <c r="J213" s="14">
        <v>1.3180000000000001</v>
      </c>
      <c r="K213" s="72" t="s">
        <v>1947</v>
      </c>
      <c r="L213" s="69"/>
      <c r="M213" s="69">
        <v>0</v>
      </c>
      <c r="N213" s="14">
        <v>806</v>
      </c>
      <c r="O213" s="13" t="s">
        <v>1809</v>
      </c>
      <c r="P213">
        <v>1</v>
      </c>
      <c r="S213">
        <v>0</v>
      </c>
      <c r="T213">
        <v>0</v>
      </c>
      <c r="V213">
        <v>1</v>
      </c>
      <c r="AA213">
        <v>1</v>
      </c>
    </row>
    <row r="214" spans="1:33" ht="16.5" thickBot="1">
      <c r="A214" s="33" t="s">
        <v>702</v>
      </c>
      <c r="B214" s="3" t="s">
        <v>703</v>
      </c>
      <c r="C214" s="3" t="s">
        <v>704</v>
      </c>
      <c r="D214" s="4">
        <v>2017</v>
      </c>
      <c r="E214" s="5" t="s">
        <v>73</v>
      </c>
      <c r="F214">
        <v>1</v>
      </c>
      <c r="G214">
        <v>1</v>
      </c>
      <c r="I214" t="s">
        <v>1786</v>
      </c>
      <c r="J214" s="19">
        <v>2.444</v>
      </c>
      <c r="K214" s="12" t="s">
        <v>1958</v>
      </c>
      <c r="L214" s="19"/>
      <c r="M214" s="19">
        <v>0</v>
      </c>
      <c r="N214" s="14">
        <v>1503</v>
      </c>
      <c r="O214" s="13" t="s">
        <v>1813</v>
      </c>
      <c r="P214">
        <v>0</v>
      </c>
      <c r="Q214">
        <v>7</v>
      </c>
      <c r="S214">
        <v>0</v>
      </c>
      <c r="T214">
        <v>0</v>
      </c>
      <c r="V214">
        <v>1</v>
      </c>
      <c r="AA214">
        <v>1</v>
      </c>
      <c r="AC214">
        <v>1</v>
      </c>
      <c r="AE214">
        <v>1</v>
      </c>
      <c r="AG214" t="s">
        <v>2081</v>
      </c>
    </row>
    <row r="215" spans="1:33" ht="16.5" thickBot="1">
      <c r="A215" s="3" t="s">
        <v>705</v>
      </c>
      <c r="B215" s="3" t="s">
        <v>706</v>
      </c>
      <c r="C215" s="3" t="s">
        <v>707</v>
      </c>
      <c r="D215" s="4">
        <v>2020</v>
      </c>
      <c r="E215" s="5" t="s">
        <v>73</v>
      </c>
      <c r="G215">
        <v>1</v>
      </c>
      <c r="I215" s="12" t="s">
        <v>1783</v>
      </c>
      <c r="J215" s="8"/>
      <c r="K215" s="72" t="s">
        <v>1953</v>
      </c>
      <c r="L215" s="68" t="s">
        <v>1954</v>
      </c>
      <c r="M215" s="68">
        <v>0</v>
      </c>
      <c r="N215" s="14">
        <v>1506</v>
      </c>
      <c r="O215" s="13" t="s">
        <v>1813</v>
      </c>
      <c r="P215">
        <v>0</v>
      </c>
      <c r="Q215">
        <v>2</v>
      </c>
      <c r="S215">
        <v>3</v>
      </c>
      <c r="T215">
        <v>2</v>
      </c>
      <c r="X215">
        <v>1</v>
      </c>
      <c r="Z215">
        <v>3</v>
      </c>
      <c r="AA215">
        <v>1</v>
      </c>
    </row>
    <row r="216" spans="1:33" ht="16.5" thickBot="1">
      <c r="A216" s="3" t="s">
        <v>708</v>
      </c>
      <c r="B216" s="3" t="s">
        <v>709</v>
      </c>
      <c r="C216" s="3" t="s">
        <v>710</v>
      </c>
      <c r="D216" s="4">
        <v>2011</v>
      </c>
      <c r="E216" s="5" t="s">
        <v>73</v>
      </c>
      <c r="G216">
        <v>1</v>
      </c>
      <c r="I216" t="s">
        <v>1786</v>
      </c>
      <c r="J216" s="18">
        <v>0.91200000000000003</v>
      </c>
      <c r="K216" s="72" t="s">
        <v>1962</v>
      </c>
      <c r="L216" s="18"/>
      <c r="M216" s="18">
        <v>0</v>
      </c>
      <c r="N216" s="14">
        <v>806</v>
      </c>
      <c r="O216" s="13" t="s">
        <v>1809</v>
      </c>
      <c r="P216">
        <v>1</v>
      </c>
      <c r="S216">
        <v>6</v>
      </c>
      <c r="T216">
        <v>5</v>
      </c>
      <c r="V216">
        <v>1</v>
      </c>
      <c r="W216">
        <v>1</v>
      </c>
      <c r="Z216">
        <v>1</v>
      </c>
      <c r="AA216">
        <v>1</v>
      </c>
    </row>
    <row r="217" spans="1:33" ht="16.5" thickBot="1">
      <c r="A217" s="3" t="s">
        <v>711</v>
      </c>
      <c r="B217" s="3" t="s">
        <v>712</v>
      </c>
      <c r="C217" s="3" t="s">
        <v>1803</v>
      </c>
      <c r="D217" s="4">
        <v>2018</v>
      </c>
      <c r="E217" s="5" t="s">
        <v>73</v>
      </c>
      <c r="F217">
        <v>1</v>
      </c>
      <c r="G217">
        <v>1</v>
      </c>
      <c r="I217" t="s">
        <v>1786</v>
      </c>
      <c r="K217" s="72" t="s">
        <v>1962</v>
      </c>
      <c r="M217">
        <v>0</v>
      </c>
      <c r="N217" s="14">
        <v>0</v>
      </c>
      <c r="O217" s="13" t="s">
        <v>1811</v>
      </c>
      <c r="P217">
        <v>3</v>
      </c>
      <c r="R217">
        <v>1</v>
      </c>
      <c r="S217">
        <v>0</v>
      </c>
      <c r="T217">
        <v>0</v>
      </c>
      <c r="V217">
        <v>1</v>
      </c>
      <c r="AA217">
        <v>1</v>
      </c>
    </row>
    <row r="218" spans="1:33" ht="16.5" thickBot="1">
      <c r="A218" s="3" t="s">
        <v>713</v>
      </c>
      <c r="B218" s="3" t="s">
        <v>714</v>
      </c>
      <c r="C218" s="3" t="s">
        <v>524</v>
      </c>
      <c r="D218" s="4">
        <v>2014</v>
      </c>
      <c r="E218" s="5" t="s">
        <v>73</v>
      </c>
      <c r="G218">
        <v>1</v>
      </c>
      <c r="I218" t="s">
        <v>1786</v>
      </c>
      <c r="J218" s="18">
        <v>0.49</v>
      </c>
      <c r="K218" s="72" t="s">
        <v>1933</v>
      </c>
      <c r="L218" s="68"/>
      <c r="M218" s="68">
        <v>1</v>
      </c>
      <c r="N218" s="14">
        <v>1503</v>
      </c>
      <c r="O218" s="13" t="s">
        <v>1810</v>
      </c>
      <c r="P218">
        <v>1</v>
      </c>
      <c r="S218">
        <v>0</v>
      </c>
      <c r="T218">
        <v>0</v>
      </c>
      <c r="V218">
        <v>1</v>
      </c>
      <c r="AA218">
        <v>1</v>
      </c>
    </row>
    <row r="219" spans="1:33" ht="16.5" thickBot="1">
      <c r="A219" s="3" t="s">
        <v>715</v>
      </c>
      <c r="B219" s="3" t="s">
        <v>716</v>
      </c>
      <c r="C219" s="3" t="s">
        <v>717</v>
      </c>
      <c r="D219" s="4">
        <v>2018</v>
      </c>
      <c r="E219" s="5" t="s">
        <v>73</v>
      </c>
      <c r="G219">
        <v>1</v>
      </c>
      <c r="I219">
        <v>4</v>
      </c>
      <c r="J219" s="8">
        <v>1.468</v>
      </c>
      <c r="K219" s="72" t="s">
        <v>1941</v>
      </c>
      <c r="L219" s="68"/>
      <c r="M219" s="68">
        <v>0</v>
      </c>
      <c r="N219" s="14">
        <v>0</v>
      </c>
      <c r="O219" s="13" t="s">
        <v>1811</v>
      </c>
      <c r="P219">
        <v>1</v>
      </c>
      <c r="S219">
        <v>1</v>
      </c>
      <c r="T219">
        <v>5</v>
      </c>
      <c r="V219">
        <v>1</v>
      </c>
      <c r="Z219">
        <v>0</v>
      </c>
      <c r="AA219">
        <v>1</v>
      </c>
    </row>
    <row r="220" spans="1:33" ht="16.5" thickBot="1">
      <c r="A220" s="3" t="s">
        <v>718</v>
      </c>
      <c r="B220" s="3" t="s">
        <v>719</v>
      </c>
      <c r="C220" s="3" t="s">
        <v>720</v>
      </c>
      <c r="D220" s="4">
        <v>2013</v>
      </c>
      <c r="E220" s="5" t="s">
        <v>73</v>
      </c>
      <c r="G220">
        <v>1</v>
      </c>
      <c r="H220">
        <v>1</v>
      </c>
      <c r="I220" t="s">
        <v>1786</v>
      </c>
      <c r="J220" s="18">
        <v>2.8860000000000001</v>
      </c>
      <c r="K220" s="72" t="s">
        <v>1933</v>
      </c>
      <c r="L220" s="18"/>
      <c r="M220" s="18">
        <v>1</v>
      </c>
      <c r="N220" s="14">
        <v>1503</v>
      </c>
      <c r="O220" s="13" t="s">
        <v>1809</v>
      </c>
      <c r="P220">
        <v>1</v>
      </c>
      <c r="S220">
        <v>0</v>
      </c>
      <c r="T220">
        <v>0</v>
      </c>
      <c r="V220">
        <v>1</v>
      </c>
      <c r="AA220">
        <v>1</v>
      </c>
      <c r="AE220">
        <v>1</v>
      </c>
    </row>
    <row r="221" spans="1:33" ht="16.5" thickBot="1">
      <c r="A221" s="3" t="s">
        <v>40</v>
      </c>
      <c r="B221" s="3" t="s">
        <v>41</v>
      </c>
      <c r="C221" s="5"/>
      <c r="D221" s="4">
        <v>2017</v>
      </c>
      <c r="E221" s="5" t="s">
        <v>19</v>
      </c>
      <c r="G221">
        <v>1</v>
      </c>
      <c r="I221" t="s">
        <v>1786</v>
      </c>
      <c r="N221" s="14">
        <v>0</v>
      </c>
      <c r="O221" s="13" t="s">
        <v>1811</v>
      </c>
      <c r="P221">
        <v>1</v>
      </c>
      <c r="S221">
        <v>4</v>
      </c>
      <c r="T221">
        <v>5</v>
      </c>
      <c r="V221">
        <v>1</v>
      </c>
      <c r="Z221">
        <v>0</v>
      </c>
      <c r="AA221">
        <v>5</v>
      </c>
    </row>
    <row r="222" spans="1:33" ht="16.5" thickBot="1">
      <c r="A222" s="3" t="s">
        <v>721</v>
      </c>
      <c r="B222" s="3" t="s">
        <v>722</v>
      </c>
      <c r="C222" s="3" t="s">
        <v>723</v>
      </c>
      <c r="D222" s="4">
        <v>2015</v>
      </c>
      <c r="E222" s="5" t="s">
        <v>73</v>
      </c>
      <c r="G222">
        <v>1</v>
      </c>
      <c r="I222" t="s">
        <v>1791</v>
      </c>
      <c r="J222" s="18">
        <v>1.242</v>
      </c>
      <c r="K222" s="72" t="s">
        <v>1955</v>
      </c>
      <c r="L222" s="68" t="s">
        <v>1952</v>
      </c>
      <c r="M222" s="68">
        <v>0</v>
      </c>
      <c r="N222" s="14">
        <v>0</v>
      </c>
      <c r="O222" s="13" t="s">
        <v>1811</v>
      </c>
      <c r="P222">
        <v>1</v>
      </c>
      <c r="S222">
        <v>3</v>
      </c>
      <c r="T222">
        <v>2</v>
      </c>
      <c r="X222">
        <v>1</v>
      </c>
      <c r="Z222">
        <v>0</v>
      </c>
      <c r="AA222">
        <v>1</v>
      </c>
    </row>
    <row r="223" spans="1:33" ht="16.5" thickBot="1">
      <c r="A223" s="3" t="s">
        <v>724</v>
      </c>
      <c r="B223" s="3" t="s">
        <v>725</v>
      </c>
      <c r="C223" s="3" t="s">
        <v>15</v>
      </c>
      <c r="D223" s="4">
        <v>2020</v>
      </c>
      <c r="E223" s="5" t="s">
        <v>73</v>
      </c>
      <c r="G223">
        <v>1</v>
      </c>
      <c r="I223">
        <v>1</v>
      </c>
      <c r="J223" s="18">
        <v>3.7919999999999998</v>
      </c>
      <c r="K223" s="72" t="s">
        <v>1949</v>
      </c>
      <c r="L223" s="68" t="s">
        <v>1933</v>
      </c>
      <c r="M223" s="68">
        <v>1</v>
      </c>
      <c r="N223" s="14">
        <v>1503</v>
      </c>
      <c r="O223" s="13" t="s">
        <v>1809</v>
      </c>
      <c r="P223">
        <v>0</v>
      </c>
      <c r="Q223" t="s">
        <v>2059</v>
      </c>
      <c r="S223">
        <v>4</v>
      </c>
      <c r="T223">
        <v>2</v>
      </c>
      <c r="Z223">
        <v>0</v>
      </c>
      <c r="AA223">
        <v>1</v>
      </c>
      <c r="AG223" t="s">
        <v>2046</v>
      </c>
    </row>
    <row r="224" spans="1:33" ht="16.5" thickBot="1">
      <c r="A224" s="3" t="s">
        <v>726</v>
      </c>
      <c r="B224" s="3" t="s">
        <v>727</v>
      </c>
      <c r="C224" s="3" t="s">
        <v>728</v>
      </c>
      <c r="D224" s="4">
        <v>2016</v>
      </c>
      <c r="E224" s="5" t="s">
        <v>73</v>
      </c>
      <c r="G224">
        <v>1</v>
      </c>
      <c r="I224" t="s">
        <v>1790</v>
      </c>
      <c r="J224" s="14">
        <v>1.0980000000000001</v>
      </c>
      <c r="K224" s="72" t="s">
        <v>1941</v>
      </c>
      <c r="L224" s="18"/>
      <c r="M224" s="18">
        <v>1</v>
      </c>
      <c r="N224" s="14">
        <v>0</v>
      </c>
      <c r="O224" s="13" t="s">
        <v>1811</v>
      </c>
      <c r="P224">
        <v>0</v>
      </c>
      <c r="Q224">
        <v>2</v>
      </c>
      <c r="S224">
        <v>2</v>
      </c>
      <c r="T224">
        <v>5</v>
      </c>
      <c r="W224">
        <v>1</v>
      </c>
      <c r="Z224">
        <v>0</v>
      </c>
      <c r="AA224">
        <v>1</v>
      </c>
    </row>
    <row r="225" spans="1:34" ht="16.5" thickBot="1">
      <c r="A225" s="3" t="s">
        <v>729</v>
      </c>
      <c r="B225" s="3" t="s">
        <v>730</v>
      </c>
      <c r="C225" s="3" t="s">
        <v>731</v>
      </c>
      <c r="D225" s="4">
        <v>2018</v>
      </c>
      <c r="E225" s="5" t="s">
        <v>73</v>
      </c>
      <c r="G225">
        <v>1</v>
      </c>
      <c r="I225">
        <v>4</v>
      </c>
      <c r="J225" s="14">
        <v>1.875</v>
      </c>
      <c r="K225" s="12" t="s">
        <v>1999</v>
      </c>
      <c r="L225" s="18"/>
      <c r="M225" s="18">
        <v>0</v>
      </c>
      <c r="N225" s="14">
        <v>1503</v>
      </c>
      <c r="O225" s="13" t="s">
        <v>1809</v>
      </c>
      <c r="P225">
        <v>1</v>
      </c>
      <c r="R225">
        <v>1</v>
      </c>
      <c r="S225">
        <v>6</v>
      </c>
      <c r="T225">
        <v>5</v>
      </c>
      <c r="V225">
        <v>1</v>
      </c>
      <c r="Z225">
        <v>0</v>
      </c>
      <c r="AA225">
        <v>1</v>
      </c>
    </row>
    <row r="226" spans="1:34" ht="16.5" thickBot="1">
      <c r="A226" s="3" t="s">
        <v>732</v>
      </c>
      <c r="B226" s="3" t="s">
        <v>733</v>
      </c>
      <c r="C226" s="3" t="s">
        <v>252</v>
      </c>
      <c r="D226" s="4">
        <v>2012</v>
      </c>
      <c r="E226" s="5" t="s">
        <v>73</v>
      </c>
      <c r="G226">
        <v>1</v>
      </c>
      <c r="I226" t="s">
        <v>1783</v>
      </c>
      <c r="J226" s="14">
        <v>1.9330000000000001</v>
      </c>
      <c r="K226" s="72" t="s">
        <v>1963</v>
      </c>
      <c r="L226" s="18"/>
      <c r="M226" s="18">
        <v>0</v>
      </c>
      <c r="N226" s="14">
        <v>1505</v>
      </c>
      <c r="O226" s="13" t="s">
        <v>1814</v>
      </c>
      <c r="P226">
        <v>1</v>
      </c>
      <c r="S226" t="s">
        <v>1784</v>
      </c>
      <c r="T226">
        <v>5</v>
      </c>
      <c r="V226">
        <v>1</v>
      </c>
      <c r="X226">
        <v>1</v>
      </c>
      <c r="Z226">
        <v>0</v>
      </c>
      <c r="AA226">
        <v>1</v>
      </c>
    </row>
    <row r="227" spans="1:34" ht="16.5" thickBot="1">
      <c r="A227" s="3" t="s">
        <v>734</v>
      </c>
      <c r="B227" s="3" t="s">
        <v>735</v>
      </c>
      <c r="C227" s="3" t="s">
        <v>736</v>
      </c>
      <c r="D227" s="4">
        <v>2016</v>
      </c>
      <c r="E227" s="5" t="s">
        <v>73</v>
      </c>
      <c r="G227">
        <v>1</v>
      </c>
      <c r="I227" t="s">
        <v>1786</v>
      </c>
      <c r="J227" s="14">
        <v>4.7830000000000004</v>
      </c>
      <c r="K227" s="12" t="s">
        <v>1933</v>
      </c>
      <c r="L227" s="14"/>
      <c r="M227" s="14">
        <v>1</v>
      </c>
      <c r="N227" s="14">
        <v>1503</v>
      </c>
      <c r="O227" s="13" t="s">
        <v>1814</v>
      </c>
      <c r="P227">
        <v>0</v>
      </c>
      <c r="Q227">
        <v>3</v>
      </c>
      <c r="S227">
        <v>0</v>
      </c>
      <c r="T227">
        <v>0</v>
      </c>
      <c r="AA227">
        <v>1</v>
      </c>
      <c r="AC227">
        <v>1</v>
      </c>
      <c r="AE227">
        <v>1</v>
      </c>
      <c r="AG227" t="s">
        <v>2058</v>
      </c>
    </row>
    <row r="228" spans="1:34" ht="16.5" thickBot="1">
      <c r="A228" s="3" t="s">
        <v>737</v>
      </c>
      <c r="B228" s="3" t="s">
        <v>738</v>
      </c>
      <c r="C228" s="3" t="s">
        <v>448</v>
      </c>
      <c r="D228" s="4">
        <v>2013</v>
      </c>
      <c r="E228" s="5" t="s">
        <v>73</v>
      </c>
      <c r="G228">
        <v>1</v>
      </c>
      <c r="I228">
        <v>4</v>
      </c>
      <c r="J228" s="14">
        <v>2.2730000000000001</v>
      </c>
      <c r="K228" s="72" t="s">
        <v>1946</v>
      </c>
      <c r="L228" s="69" t="s">
        <v>1941</v>
      </c>
      <c r="M228" s="69">
        <v>0</v>
      </c>
      <c r="N228" s="14">
        <v>806</v>
      </c>
      <c r="O228" s="13" t="s">
        <v>1809</v>
      </c>
      <c r="P228">
        <v>1</v>
      </c>
      <c r="S228">
        <v>1</v>
      </c>
      <c r="T228">
        <v>5</v>
      </c>
      <c r="V228">
        <v>1</v>
      </c>
      <c r="Z228">
        <v>0</v>
      </c>
      <c r="AA228">
        <v>1</v>
      </c>
    </row>
    <row r="229" spans="1:34" ht="16.5" thickBot="1">
      <c r="A229" s="3" t="s">
        <v>739</v>
      </c>
      <c r="B229" s="3" t="s">
        <v>740</v>
      </c>
      <c r="C229" s="3" t="s">
        <v>615</v>
      </c>
      <c r="D229" s="4">
        <v>2018</v>
      </c>
      <c r="E229" s="5" t="s">
        <v>73</v>
      </c>
      <c r="G229">
        <v>1</v>
      </c>
      <c r="I229" t="s">
        <v>1786</v>
      </c>
      <c r="J229" s="14">
        <v>3.585</v>
      </c>
      <c r="K229" s="72" t="s">
        <v>1963</v>
      </c>
      <c r="L229" s="14"/>
      <c r="M229" s="14">
        <v>0</v>
      </c>
      <c r="N229" s="14">
        <v>0</v>
      </c>
      <c r="O229" s="13" t="s">
        <v>1811</v>
      </c>
      <c r="P229">
        <v>1</v>
      </c>
      <c r="S229">
        <v>1</v>
      </c>
      <c r="T229">
        <v>5</v>
      </c>
      <c r="V229">
        <v>1</v>
      </c>
      <c r="Z229">
        <v>0</v>
      </c>
      <c r="AA229">
        <v>1</v>
      </c>
    </row>
    <row r="230" spans="1:34" ht="16.5" thickBot="1">
      <c r="A230" s="3" t="s">
        <v>741</v>
      </c>
      <c r="B230" s="3" t="s">
        <v>742</v>
      </c>
      <c r="C230" s="3" t="s">
        <v>66</v>
      </c>
      <c r="D230" s="4">
        <v>2018</v>
      </c>
      <c r="E230" s="5" t="s">
        <v>73</v>
      </c>
      <c r="G230">
        <v>1</v>
      </c>
      <c r="I230">
        <v>4</v>
      </c>
      <c r="J230" s="13"/>
      <c r="K230" s="72" t="s">
        <v>1958</v>
      </c>
      <c r="L230" s="13"/>
      <c r="M230" s="13">
        <v>0</v>
      </c>
      <c r="N230" s="14">
        <v>1503</v>
      </c>
      <c r="O230" s="13" t="s">
        <v>1813</v>
      </c>
      <c r="P230">
        <v>0</v>
      </c>
      <c r="Q230">
        <v>7</v>
      </c>
      <c r="R230">
        <v>1</v>
      </c>
      <c r="S230">
        <v>1</v>
      </c>
      <c r="T230">
        <v>5</v>
      </c>
      <c r="V230">
        <v>1</v>
      </c>
      <c r="Z230">
        <v>0</v>
      </c>
      <c r="AA230">
        <v>1</v>
      </c>
      <c r="AC230">
        <v>1</v>
      </c>
      <c r="AF230">
        <v>1</v>
      </c>
      <c r="AG230" t="s">
        <v>2046</v>
      </c>
    </row>
    <row r="231" spans="1:34" ht="16.5" thickBot="1">
      <c r="A231" s="3" t="s">
        <v>743</v>
      </c>
      <c r="B231" s="3" t="s">
        <v>744</v>
      </c>
      <c r="C231" s="3" t="s">
        <v>289</v>
      </c>
      <c r="D231" s="4">
        <v>2019</v>
      </c>
      <c r="E231" s="5" t="s">
        <v>73</v>
      </c>
      <c r="G231">
        <v>1</v>
      </c>
      <c r="I231" t="s">
        <v>1786</v>
      </c>
      <c r="J231" s="14">
        <v>3</v>
      </c>
      <c r="K231" s="12" t="s">
        <v>1933</v>
      </c>
      <c r="L231" s="14"/>
      <c r="M231" s="14">
        <v>1</v>
      </c>
      <c r="N231" s="14">
        <v>0</v>
      </c>
      <c r="O231" s="13" t="s">
        <v>1811</v>
      </c>
      <c r="P231">
        <v>3</v>
      </c>
      <c r="S231" t="s">
        <v>1785</v>
      </c>
      <c r="T231">
        <v>5</v>
      </c>
      <c r="X231">
        <v>1</v>
      </c>
      <c r="Z231">
        <v>0</v>
      </c>
      <c r="AA231">
        <v>1</v>
      </c>
    </row>
    <row r="232" spans="1:34" ht="16.5" thickBot="1">
      <c r="A232" s="3" t="s">
        <v>745</v>
      </c>
      <c r="B232" s="3" t="s">
        <v>746</v>
      </c>
      <c r="C232" s="3"/>
      <c r="D232" s="4">
        <v>2017</v>
      </c>
      <c r="E232" s="5" t="s">
        <v>73</v>
      </c>
      <c r="G232">
        <v>1</v>
      </c>
      <c r="I232">
        <v>1</v>
      </c>
      <c r="J232" s="21"/>
      <c r="N232" s="14">
        <v>0</v>
      </c>
      <c r="O232" s="13" t="s">
        <v>1811</v>
      </c>
      <c r="P232">
        <v>0</v>
      </c>
      <c r="Q232">
        <v>2</v>
      </c>
      <c r="S232" t="s">
        <v>1787</v>
      </c>
      <c r="T232">
        <v>2</v>
      </c>
      <c r="X232">
        <v>1</v>
      </c>
      <c r="Z232">
        <v>0</v>
      </c>
      <c r="AA232">
        <v>2</v>
      </c>
    </row>
    <row r="233" spans="1:34" ht="16.5" thickBot="1">
      <c r="A233" s="3" t="s">
        <v>747</v>
      </c>
      <c r="B233" s="3" t="s">
        <v>750</v>
      </c>
      <c r="C233" s="3" t="s">
        <v>751</v>
      </c>
      <c r="D233" s="4">
        <v>2018</v>
      </c>
      <c r="E233" s="5" t="s">
        <v>73</v>
      </c>
      <c r="G233">
        <v>1</v>
      </c>
      <c r="I233" t="s">
        <v>1786</v>
      </c>
      <c r="J233" s="13">
        <v>0.49</v>
      </c>
      <c r="K233" s="72" t="s">
        <v>1963</v>
      </c>
      <c r="L233" s="13"/>
      <c r="M233" s="13">
        <v>0</v>
      </c>
      <c r="N233" s="14">
        <v>0</v>
      </c>
      <c r="O233" s="13" t="s">
        <v>1811</v>
      </c>
      <c r="P233">
        <v>0</v>
      </c>
      <c r="Q233">
        <v>1</v>
      </c>
      <c r="S233">
        <v>4</v>
      </c>
      <c r="T233">
        <v>2</v>
      </c>
      <c r="Z233">
        <v>0</v>
      </c>
      <c r="AA233">
        <v>1</v>
      </c>
    </row>
    <row r="234" spans="1:34" ht="16.5" thickBot="1">
      <c r="A234" s="3" t="s">
        <v>747</v>
      </c>
      <c r="B234" s="3" t="s">
        <v>748</v>
      </c>
      <c r="C234" s="3" t="s">
        <v>749</v>
      </c>
      <c r="D234" s="4">
        <v>2018</v>
      </c>
      <c r="E234" s="5" t="s">
        <v>73</v>
      </c>
      <c r="G234">
        <v>1</v>
      </c>
      <c r="I234">
        <v>4</v>
      </c>
      <c r="J234" s="13"/>
      <c r="K234" s="72" t="s">
        <v>1943</v>
      </c>
      <c r="L234" s="69"/>
      <c r="M234" s="69">
        <v>0</v>
      </c>
      <c r="N234" s="14">
        <v>0</v>
      </c>
      <c r="O234" s="13" t="s">
        <v>1811</v>
      </c>
      <c r="P234">
        <v>0</v>
      </c>
      <c r="Q234">
        <v>1</v>
      </c>
      <c r="S234">
        <v>4</v>
      </c>
      <c r="T234">
        <v>2</v>
      </c>
      <c r="Z234">
        <v>0</v>
      </c>
      <c r="AA234">
        <v>1</v>
      </c>
    </row>
    <row r="235" spans="1:34" ht="16.5" thickBot="1">
      <c r="A235" s="3" t="s">
        <v>752</v>
      </c>
      <c r="B235" s="3" t="s">
        <v>753</v>
      </c>
      <c r="C235" s="3" t="s">
        <v>142</v>
      </c>
      <c r="D235" s="4">
        <v>2016</v>
      </c>
      <c r="E235" s="5" t="s">
        <v>73</v>
      </c>
      <c r="G235">
        <v>1</v>
      </c>
      <c r="I235" t="s">
        <v>1786</v>
      </c>
      <c r="J235" s="13">
        <v>2.8759999999999999</v>
      </c>
      <c r="K235" s="72" t="s">
        <v>1964</v>
      </c>
      <c r="L235" s="13"/>
      <c r="M235" s="13">
        <v>0</v>
      </c>
      <c r="N235" s="14">
        <v>0</v>
      </c>
      <c r="O235" s="13" t="s">
        <v>1811</v>
      </c>
      <c r="P235">
        <v>0</v>
      </c>
      <c r="Q235">
        <v>6</v>
      </c>
      <c r="S235" t="s">
        <v>1789</v>
      </c>
      <c r="T235">
        <v>5</v>
      </c>
      <c r="W235">
        <v>1</v>
      </c>
      <c r="Z235">
        <v>0</v>
      </c>
      <c r="AA235">
        <v>1</v>
      </c>
      <c r="AG235" t="s">
        <v>2056</v>
      </c>
      <c r="AH235">
        <v>2</v>
      </c>
    </row>
    <row r="236" spans="1:34" ht="16.5" thickBot="1">
      <c r="A236" s="3" t="s">
        <v>754</v>
      </c>
      <c r="B236" s="3" t="s">
        <v>755</v>
      </c>
      <c r="C236" s="3" t="s">
        <v>756</v>
      </c>
      <c r="D236" s="4">
        <v>2018</v>
      </c>
      <c r="E236" s="5" t="s">
        <v>73</v>
      </c>
      <c r="G236">
        <v>1</v>
      </c>
      <c r="I236">
        <v>4</v>
      </c>
      <c r="J236" s="14">
        <v>1.5569999999999999</v>
      </c>
      <c r="K236" s="72" t="s">
        <v>1943</v>
      </c>
      <c r="L236" s="69"/>
      <c r="M236" s="69">
        <v>0</v>
      </c>
      <c r="N236" s="14">
        <v>1402</v>
      </c>
      <c r="O236" s="13" t="s">
        <v>1809</v>
      </c>
      <c r="P236">
        <v>0</v>
      </c>
      <c r="Q236">
        <v>3</v>
      </c>
      <c r="S236">
        <v>6</v>
      </c>
      <c r="T236">
        <v>5</v>
      </c>
      <c r="X236">
        <v>1</v>
      </c>
      <c r="Z236">
        <v>0</v>
      </c>
      <c r="AA236">
        <v>1</v>
      </c>
    </row>
    <row r="237" spans="1:34" ht="16.5" thickBot="1">
      <c r="A237" s="3" t="s">
        <v>757</v>
      </c>
      <c r="B237" s="3" t="s">
        <v>758</v>
      </c>
      <c r="C237" s="3" t="s">
        <v>14</v>
      </c>
      <c r="D237" s="4">
        <v>2019</v>
      </c>
      <c r="E237" s="5" t="s">
        <v>73</v>
      </c>
      <c r="G237">
        <v>1</v>
      </c>
      <c r="I237" t="s">
        <v>1783</v>
      </c>
      <c r="J237" s="13">
        <v>8.2100000000000009</v>
      </c>
      <c r="K237" s="72" t="s">
        <v>1989</v>
      </c>
      <c r="L237" s="69" t="s">
        <v>1971</v>
      </c>
      <c r="M237" s="69">
        <v>0</v>
      </c>
      <c r="N237" s="14">
        <v>806</v>
      </c>
      <c r="O237" s="13" t="s">
        <v>1814</v>
      </c>
      <c r="P237">
        <v>1</v>
      </c>
      <c r="S237" t="s">
        <v>1784</v>
      </c>
      <c r="T237">
        <v>5</v>
      </c>
      <c r="V237">
        <v>1</v>
      </c>
      <c r="Z237">
        <v>0</v>
      </c>
      <c r="AA237">
        <v>1</v>
      </c>
    </row>
    <row r="238" spans="1:34" ht="16.5" thickBot="1">
      <c r="A238" s="3" t="s">
        <v>759</v>
      </c>
      <c r="B238" s="3" t="s">
        <v>760</v>
      </c>
      <c r="C238" s="3" t="s">
        <v>497</v>
      </c>
      <c r="D238" s="4">
        <v>2018</v>
      </c>
      <c r="E238" s="5" t="s">
        <v>73</v>
      </c>
      <c r="G238">
        <v>1</v>
      </c>
      <c r="I238" t="s">
        <v>1783</v>
      </c>
      <c r="J238" s="14">
        <v>5.25</v>
      </c>
      <c r="K238" s="12" t="s">
        <v>2029</v>
      </c>
      <c r="L238" s="14"/>
      <c r="M238" s="14">
        <v>0</v>
      </c>
      <c r="N238" s="14">
        <v>1503</v>
      </c>
      <c r="O238" s="13" t="s">
        <v>1809</v>
      </c>
      <c r="P238">
        <v>3</v>
      </c>
      <c r="S238" t="s">
        <v>1784</v>
      </c>
      <c r="T238">
        <v>5</v>
      </c>
      <c r="W238">
        <v>1</v>
      </c>
      <c r="X238">
        <v>1</v>
      </c>
      <c r="Z238">
        <v>0</v>
      </c>
      <c r="AA238">
        <v>1</v>
      </c>
    </row>
    <row r="239" spans="1:34" ht="16.5" thickBot="1">
      <c r="A239" s="3" t="s">
        <v>761</v>
      </c>
      <c r="B239" s="3" t="s">
        <v>762</v>
      </c>
      <c r="C239" s="3"/>
      <c r="D239" s="4">
        <v>2020</v>
      </c>
      <c r="E239" s="5" t="s">
        <v>73</v>
      </c>
      <c r="G239">
        <v>1</v>
      </c>
      <c r="J239" s="21"/>
      <c r="N239" s="14">
        <v>0</v>
      </c>
      <c r="O239" s="13" t="s">
        <v>1811</v>
      </c>
      <c r="P239">
        <v>3</v>
      </c>
      <c r="S239">
        <v>0</v>
      </c>
      <c r="T239">
        <v>0</v>
      </c>
      <c r="V239">
        <v>1</v>
      </c>
      <c r="AA239">
        <v>2</v>
      </c>
    </row>
    <row r="240" spans="1:34" ht="16.5" thickBot="1">
      <c r="A240" s="3" t="s">
        <v>763</v>
      </c>
      <c r="B240" s="3" t="s">
        <v>764</v>
      </c>
      <c r="C240" s="3" t="s">
        <v>136</v>
      </c>
      <c r="D240" s="4">
        <v>2011</v>
      </c>
      <c r="E240" s="5" t="s">
        <v>73</v>
      </c>
      <c r="G240">
        <v>1</v>
      </c>
      <c r="I240">
        <v>4</v>
      </c>
      <c r="J240" s="13">
        <v>4.3079999999999998</v>
      </c>
      <c r="K240" s="72" t="s">
        <v>1941</v>
      </c>
      <c r="L240" s="8"/>
      <c r="M240" s="8">
        <v>1</v>
      </c>
      <c r="N240" s="14">
        <v>1503</v>
      </c>
      <c r="O240" s="13" t="s">
        <v>1814</v>
      </c>
      <c r="P240">
        <v>1</v>
      </c>
      <c r="S240">
        <v>0</v>
      </c>
      <c r="T240">
        <v>0</v>
      </c>
      <c r="V240">
        <v>1</v>
      </c>
      <c r="W240">
        <v>1</v>
      </c>
      <c r="AA240">
        <v>1</v>
      </c>
    </row>
    <row r="241" spans="1:35" ht="16.5" thickBot="1">
      <c r="A241" s="3" t="s">
        <v>765</v>
      </c>
      <c r="B241" s="3" t="s">
        <v>766</v>
      </c>
      <c r="C241" s="3" t="s">
        <v>196</v>
      </c>
      <c r="D241" s="4">
        <v>2018</v>
      </c>
      <c r="E241" s="5" t="s">
        <v>73</v>
      </c>
      <c r="G241">
        <v>1</v>
      </c>
      <c r="I241" t="s">
        <v>1789</v>
      </c>
      <c r="J241" s="14">
        <v>6.3949999999999996</v>
      </c>
      <c r="K241" s="72" t="s">
        <v>1995</v>
      </c>
      <c r="L241" s="68" t="s">
        <v>1996</v>
      </c>
      <c r="M241" s="68">
        <v>0</v>
      </c>
      <c r="N241" s="14">
        <v>1503</v>
      </c>
      <c r="O241" s="13" t="s">
        <v>1809</v>
      </c>
      <c r="P241">
        <v>0</v>
      </c>
      <c r="Q241">
        <v>2</v>
      </c>
      <c r="S241" t="s">
        <v>1799</v>
      </c>
      <c r="T241">
        <v>2</v>
      </c>
      <c r="X241">
        <v>1</v>
      </c>
      <c r="Z241">
        <v>0</v>
      </c>
      <c r="AA241">
        <v>1</v>
      </c>
    </row>
    <row r="242" spans="1:35" ht="16.5" thickBot="1">
      <c r="A242" s="3" t="s">
        <v>767</v>
      </c>
      <c r="B242" s="3" t="s">
        <v>768</v>
      </c>
      <c r="C242" s="3" t="s">
        <v>102</v>
      </c>
      <c r="D242" s="4">
        <v>2016</v>
      </c>
      <c r="E242" s="5" t="s">
        <v>73</v>
      </c>
      <c r="G242">
        <v>1</v>
      </c>
      <c r="I242" t="s">
        <v>1783</v>
      </c>
      <c r="J242" s="14">
        <v>3.6070000000000002</v>
      </c>
      <c r="K242" s="72" t="s">
        <v>1941</v>
      </c>
      <c r="L242" s="68" t="s">
        <v>1952</v>
      </c>
      <c r="M242" s="68">
        <v>0</v>
      </c>
      <c r="N242" s="14">
        <v>0</v>
      </c>
      <c r="O242" s="13" t="s">
        <v>1811</v>
      </c>
      <c r="P242">
        <v>1</v>
      </c>
      <c r="S242">
        <v>3</v>
      </c>
      <c r="T242">
        <v>5</v>
      </c>
      <c r="W242">
        <v>1</v>
      </c>
      <c r="Z242">
        <v>0</v>
      </c>
      <c r="AA242">
        <v>1</v>
      </c>
    </row>
    <row r="243" spans="1:35" ht="16.5" thickBot="1">
      <c r="A243" s="3" t="s">
        <v>769</v>
      </c>
      <c r="B243" s="3" t="s">
        <v>770</v>
      </c>
      <c r="C243" s="3" t="s">
        <v>771</v>
      </c>
      <c r="D243" s="4">
        <v>2013</v>
      </c>
      <c r="E243" s="5" t="s">
        <v>73</v>
      </c>
      <c r="G243">
        <v>1</v>
      </c>
      <c r="I243">
        <v>4</v>
      </c>
      <c r="J243" s="14">
        <v>0.9</v>
      </c>
      <c r="K243" s="72" t="s">
        <v>1933</v>
      </c>
      <c r="L243" s="18"/>
      <c r="M243" s="18">
        <v>1</v>
      </c>
      <c r="N243" s="14">
        <v>1503</v>
      </c>
      <c r="O243" s="13" t="s">
        <v>1810</v>
      </c>
      <c r="P243">
        <v>1</v>
      </c>
      <c r="R243">
        <v>1</v>
      </c>
      <c r="S243">
        <v>0</v>
      </c>
      <c r="T243">
        <v>0</v>
      </c>
      <c r="V243">
        <v>1</v>
      </c>
      <c r="X243">
        <v>1</v>
      </c>
      <c r="AA243">
        <v>1</v>
      </c>
    </row>
    <row r="244" spans="1:35" ht="16.5" thickBot="1">
      <c r="A244" s="3" t="s">
        <v>772</v>
      </c>
      <c r="B244" s="3" t="s">
        <v>773</v>
      </c>
      <c r="C244" s="3" t="s">
        <v>774</v>
      </c>
      <c r="D244" s="4">
        <v>2014</v>
      </c>
      <c r="E244" s="5" t="s">
        <v>73</v>
      </c>
      <c r="G244">
        <v>1</v>
      </c>
      <c r="I244" t="s">
        <v>1786</v>
      </c>
      <c r="J244" s="13">
        <v>1.7130000000000001</v>
      </c>
      <c r="K244" s="72" t="s">
        <v>1943</v>
      </c>
      <c r="L244" s="8"/>
      <c r="M244" s="8">
        <v>0</v>
      </c>
      <c r="N244" s="14">
        <v>1503</v>
      </c>
      <c r="O244" s="13" t="s">
        <v>1809</v>
      </c>
      <c r="P244">
        <v>0</v>
      </c>
      <c r="Q244">
        <v>5</v>
      </c>
      <c r="S244">
        <v>1</v>
      </c>
      <c r="T244">
        <v>5</v>
      </c>
      <c r="V244">
        <v>1</v>
      </c>
      <c r="X244">
        <v>1</v>
      </c>
      <c r="Z244">
        <v>0</v>
      </c>
      <c r="AA244">
        <v>1</v>
      </c>
      <c r="AC244">
        <v>1</v>
      </c>
    </row>
    <row r="245" spans="1:35" ht="16.5" thickBot="1">
      <c r="A245" s="3" t="s">
        <v>775</v>
      </c>
      <c r="B245" s="3" t="s">
        <v>776</v>
      </c>
      <c r="C245" s="3" t="s">
        <v>289</v>
      </c>
      <c r="D245" s="4">
        <v>2013</v>
      </c>
      <c r="E245" s="5" t="s">
        <v>73</v>
      </c>
      <c r="G245">
        <v>1</v>
      </c>
      <c r="I245" t="s">
        <v>1786</v>
      </c>
      <c r="J245" s="14">
        <v>0.34499999999999997</v>
      </c>
      <c r="K245" s="12" t="s">
        <v>1933</v>
      </c>
      <c r="L245" s="18"/>
      <c r="M245" s="18">
        <v>1</v>
      </c>
      <c r="N245" s="14">
        <v>0</v>
      </c>
      <c r="O245" s="13" t="s">
        <v>1811</v>
      </c>
      <c r="P245">
        <v>0</v>
      </c>
      <c r="Q245">
        <v>5</v>
      </c>
      <c r="S245">
        <v>1</v>
      </c>
      <c r="T245">
        <v>5</v>
      </c>
      <c r="X245">
        <v>1</v>
      </c>
      <c r="Z245">
        <v>0</v>
      </c>
      <c r="AA245">
        <v>1</v>
      </c>
      <c r="AC245">
        <v>1</v>
      </c>
    </row>
    <row r="246" spans="1:35" ht="16.5" thickBot="1">
      <c r="A246" s="3" t="s">
        <v>777</v>
      </c>
      <c r="B246" s="3" t="s">
        <v>778</v>
      </c>
      <c r="C246" s="3" t="s">
        <v>243</v>
      </c>
      <c r="D246" s="4">
        <v>2013</v>
      </c>
      <c r="E246" s="5" t="s">
        <v>73</v>
      </c>
      <c r="G246">
        <v>1</v>
      </c>
      <c r="I246" t="s">
        <v>1786</v>
      </c>
      <c r="J246" s="14">
        <v>2.0059999999999998</v>
      </c>
      <c r="K246" s="12" t="s">
        <v>1937</v>
      </c>
      <c r="L246" t="s">
        <v>1941</v>
      </c>
      <c r="M246">
        <v>1</v>
      </c>
      <c r="N246" s="14">
        <v>1503</v>
      </c>
      <c r="O246" s="13" t="s">
        <v>1814</v>
      </c>
      <c r="P246">
        <v>0</v>
      </c>
      <c r="Q246" t="s">
        <v>2083</v>
      </c>
      <c r="S246">
        <v>4</v>
      </c>
      <c r="T246">
        <v>2</v>
      </c>
      <c r="W246">
        <v>1</v>
      </c>
      <c r="X246">
        <v>1</v>
      </c>
      <c r="Z246">
        <v>0</v>
      </c>
      <c r="AA246">
        <v>1</v>
      </c>
    </row>
    <row r="247" spans="1:35" ht="16.5" thickBot="1">
      <c r="A247" s="3" t="s">
        <v>779</v>
      </c>
      <c r="B247" s="3" t="s">
        <v>780</v>
      </c>
      <c r="C247" s="3" t="s">
        <v>781</v>
      </c>
      <c r="D247" s="4">
        <v>2020</v>
      </c>
      <c r="E247" s="5" t="s">
        <v>73</v>
      </c>
      <c r="G247">
        <v>1</v>
      </c>
      <c r="J247" s="13"/>
      <c r="K247" s="12" t="s">
        <v>1973</v>
      </c>
      <c r="L247" s="8"/>
      <c r="M247" s="8">
        <v>0</v>
      </c>
      <c r="N247" s="14">
        <v>0</v>
      </c>
      <c r="O247" s="13" t="s">
        <v>1811</v>
      </c>
      <c r="P247">
        <v>1</v>
      </c>
      <c r="S247">
        <v>4</v>
      </c>
      <c r="T247">
        <v>5</v>
      </c>
      <c r="V247">
        <v>1</v>
      </c>
      <c r="W247">
        <v>1</v>
      </c>
      <c r="Z247">
        <v>0</v>
      </c>
      <c r="AA247">
        <v>1</v>
      </c>
      <c r="AE247">
        <v>1</v>
      </c>
    </row>
    <row r="248" spans="1:35" ht="16.5" thickBot="1">
      <c r="A248" s="3" t="s">
        <v>782</v>
      </c>
      <c r="B248" s="3" t="s">
        <v>783</v>
      </c>
      <c r="C248" s="3" t="s">
        <v>612</v>
      </c>
      <c r="D248" s="4">
        <v>2009</v>
      </c>
      <c r="E248" s="5" t="s">
        <v>73</v>
      </c>
      <c r="G248">
        <v>1</v>
      </c>
      <c r="I248" t="s">
        <v>1783</v>
      </c>
      <c r="J248" s="14">
        <v>2.246</v>
      </c>
      <c r="K248" s="72" t="s">
        <v>1962</v>
      </c>
      <c r="L248" s="18"/>
      <c r="M248" s="18">
        <v>0</v>
      </c>
      <c r="N248" s="14">
        <v>806</v>
      </c>
      <c r="O248" s="13" t="s">
        <v>1814</v>
      </c>
      <c r="P248">
        <v>1</v>
      </c>
      <c r="S248" t="s">
        <v>1797</v>
      </c>
      <c r="T248">
        <v>5</v>
      </c>
      <c r="V248">
        <v>1</v>
      </c>
      <c r="Z248">
        <v>3</v>
      </c>
      <c r="AA248">
        <v>1</v>
      </c>
    </row>
    <row r="249" spans="1:35" ht="16.5" thickBot="1">
      <c r="A249" s="3" t="s">
        <v>784</v>
      </c>
      <c r="B249" s="3" t="s">
        <v>785</v>
      </c>
      <c r="C249" s="3" t="s">
        <v>786</v>
      </c>
      <c r="D249" s="4">
        <v>2010</v>
      </c>
      <c r="E249" s="5" t="s">
        <v>73</v>
      </c>
      <c r="G249">
        <v>1</v>
      </c>
      <c r="J249" s="14">
        <v>1.82</v>
      </c>
      <c r="K249" s="12" t="s">
        <v>1941</v>
      </c>
      <c r="L249" s="18"/>
      <c r="M249" s="18">
        <v>1</v>
      </c>
      <c r="N249" s="14">
        <v>1503</v>
      </c>
      <c r="O249" s="13" t="s">
        <v>1922</v>
      </c>
      <c r="P249">
        <v>1</v>
      </c>
      <c r="AA249">
        <v>1</v>
      </c>
    </row>
    <row r="250" spans="1:35" ht="16.5" thickBot="1">
      <c r="A250" s="3" t="s">
        <v>787</v>
      </c>
      <c r="B250" s="3" t="s">
        <v>788</v>
      </c>
      <c r="C250" s="3" t="s">
        <v>362</v>
      </c>
      <c r="D250" s="4">
        <v>2011</v>
      </c>
      <c r="E250" s="5" t="s">
        <v>73</v>
      </c>
      <c r="G250">
        <v>1</v>
      </c>
      <c r="I250">
        <v>4</v>
      </c>
      <c r="J250" s="21"/>
      <c r="N250" s="14">
        <v>0</v>
      </c>
      <c r="O250" s="13" t="s">
        <v>1811</v>
      </c>
      <c r="P250">
        <v>0</v>
      </c>
      <c r="Q250">
        <v>2</v>
      </c>
      <c r="S250" t="s">
        <v>1787</v>
      </c>
      <c r="T250">
        <v>2</v>
      </c>
      <c r="Z250">
        <v>0</v>
      </c>
      <c r="AA250">
        <v>4</v>
      </c>
    </row>
    <row r="251" spans="1:35" ht="16.5" thickBot="1">
      <c r="A251" s="3" t="s">
        <v>789</v>
      </c>
      <c r="B251" s="3" t="s">
        <v>790</v>
      </c>
      <c r="C251" s="3"/>
      <c r="D251" s="4">
        <v>2020</v>
      </c>
      <c r="E251" s="5" t="s">
        <v>73</v>
      </c>
      <c r="G251">
        <v>1</v>
      </c>
      <c r="I251" s="12" t="s">
        <v>1791</v>
      </c>
      <c r="J251" s="21"/>
      <c r="L251" s="21"/>
      <c r="M251" s="21"/>
      <c r="N251" s="14">
        <v>0</v>
      </c>
      <c r="O251" s="13" t="s">
        <v>1811</v>
      </c>
      <c r="P251">
        <v>1</v>
      </c>
      <c r="S251">
        <v>2</v>
      </c>
      <c r="T251">
        <v>5</v>
      </c>
      <c r="X251">
        <v>1</v>
      </c>
      <c r="Z251">
        <v>0</v>
      </c>
      <c r="AA251">
        <v>2</v>
      </c>
      <c r="AH251">
        <v>1</v>
      </c>
      <c r="AI251" t="s">
        <v>2107</v>
      </c>
    </row>
    <row r="252" spans="1:35" ht="16.5" thickBot="1">
      <c r="A252" s="3" t="s">
        <v>791</v>
      </c>
      <c r="B252" s="3" t="s">
        <v>792</v>
      </c>
      <c r="C252" s="3"/>
      <c r="D252" s="4">
        <v>2011</v>
      </c>
      <c r="E252" s="5" t="s">
        <v>73</v>
      </c>
      <c r="G252">
        <v>1</v>
      </c>
      <c r="I252" t="s">
        <v>1786</v>
      </c>
      <c r="J252" s="21"/>
      <c r="L252" s="21"/>
      <c r="M252" s="21"/>
      <c r="N252" s="14">
        <v>0</v>
      </c>
      <c r="O252" s="13" t="s">
        <v>1811</v>
      </c>
      <c r="P252">
        <v>1</v>
      </c>
      <c r="S252">
        <v>4</v>
      </c>
      <c r="T252">
        <v>5</v>
      </c>
      <c r="V252">
        <v>1</v>
      </c>
      <c r="Z252">
        <v>0</v>
      </c>
      <c r="AA252">
        <v>2</v>
      </c>
    </row>
    <row r="253" spans="1:35" ht="16.5" thickBot="1">
      <c r="A253" s="3" t="s">
        <v>793</v>
      </c>
      <c r="B253" s="3" t="s">
        <v>794</v>
      </c>
      <c r="C253" s="3" t="s">
        <v>13</v>
      </c>
      <c r="D253" s="4">
        <v>2019</v>
      </c>
      <c r="E253" s="5" t="s">
        <v>73</v>
      </c>
      <c r="G253">
        <v>1</v>
      </c>
      <c r="I253" t="s">
        <v>1786</v>
      </c>
      <c r="J253" s="14">
        <v>4.141</v>
      </c>
      <c r="K253" s="72" t="s">
        <v>1943</v>
      </c>
      <c r="L253" s="69" t="s">
        <v>2003</v>
      </c>
      <c r="M253" s="69">
        <v>0</v>
      </c>
      <c r="N253" s="14">
        <v>1503</v>
      </c>
      <c r="O253" s="13" t="s">
        <v>1809</v>
      </c>
      <c r="P253">
        <v>1</v>
      </c>
      <c r="S253">
        <v>6</v>
      </c>
      <c r="T253">
        <v>5</v>
      </c>
      <c r="X253">
        <v>1</v>
      </c>
      <c r="Z253">
        <v>0</v>
      </c>
      <c r="AA253">
        <v>1</v>
      </c>
    </row>
    <row r="254" spans="1:35" ht="16.5" thickBot="1">
      <c r="A254" s="3" t="s">
        <v>795</v>
      </c>
      <c r="B254" s="3" t="s">
        <v>796</v>
      </c>
      <c r="C254" s="3" t="s">
        <v>797</v>
      </c>
      <c r="D254" s="4">
        <v>2018</v>
      </c>
      <c r="E254" s="5" t="s">
        <v>73</v>
      </c>
      <c r="G254">
        <v>1</v>
      </c>
      <c r="I254">
        <v>4</v>
      </c>
      <c r="J254" s="14">
        <v>1.5529999999999999</v>
      </c>
      <c r="K254" s="72" t="s">
        <v>1941</v>
      </c>
      <c r="L254" s="69" t="s">
        <v>1971</v>
      </c>
      <c r="M254" s="69">
        <v>0</v>
      </c>
      <c r="N254" s="14">
        <v>1503</v>
      </c>
      <c r="O254" s="13" t="s">
        <v>1813</v>
      </c>
      <c r="P254">
        <v>1</v>
      </c>
      <c r="S254">
        <v>2</v>
      </c>
      <c r="T254">
        <v>5</v>
      </c>
      <c r="Z254">
        <v>0</v>
      </c>
      <c r="AA254">
        <v>1</v>
      </c>
      <c r="AH254">
        <v>5</v>
      </c>
      <c r="AI254" t="s">
        <v>2101</v>
      </c>
    </row>
    <row r="255" spans="1:35" ht="16.5" thickBot="1">
      <c r="A255" s="3" t="s">
        <v>798</v>
      </c>
      <c r="B255" s="3" t="s">
        <v>799</v>
      </c>
      <c r="C255" s="3" t="s">
        <v>756</v>
      </c>
      <c r="D255" s="4">
        <v>2015</v>
      </c>
      <c r="E255" s="5" t="s">
        <v>73</v>
      </c>
      <c r="G255">
        <v>1</v>
      </c>
      <c r="I255" t="s">
        <v>1786</v>
      </c>
      <c r="J255" s="14">
        <v>0.89600000000000002</v>
      </c>
      <c r="K255" s="72" t="s">
        <v>1943</v>
      </c>
      <c r="L255" s="69"/>
      <c r="M255" s="69">
        <v>0</v>
      </c>
      <c r="N255" s="14">
        <v>1402</v>
      </c>
      <c r="O255" s="13" t="s">
        <v>1809</v>
      </c>
      <c r="P255">
        <v>1</v>
      </c>
      <c r="S255">
        <v>4</v>
      </c>
      <c r="T255">
        <v>5</v>
      </c>
      <c r="Z255">
        <v>0</v>
      </c>
      <c r="AA255">
        <v>1</v>
      </c>
      <c r="AF255">
        <v>1</v>
      </c>
    </row>
    <row r="256" spans="1:35" ht="16.5" thickBot="1">
      <c r="A256" s="3" t="s">
        <v>800</v>
      </c>
      <c r="B256" s="3" t="s">
        <v>801</v>
      </c>
      <c r="C256" s="3" t="s">
        <v>802</v>
      </c>
      <c r="D256" s="4">
        <v>2015</v>
      </c>
      <c r="E256" s="5" t="s">
        <v>73</v>
      </c>
      <c r="G256">
        <v>1</v>
      </c>
      <c r="I256" t="s">
        <v>1786</v>
      </c>
      <c r="J256" s="14">
        <v>3.387</v>
      </c>
      <c r="K256" s="72" t="s">
        <v>1940</v>
      </c>
      <c r="L256" s="14"/>
      <c r="M256" s="14">
        <v>0</v>
      </c>
      <c r="N256" s="14">
        <v>1503</v>
      </c>
      <c r="O256" s="13" t="s">
        <v>1809</v>
      </c>
      <c r="P256">
        <v>1</v>
      </c>
      <c r="S256">
        <v>0</v>
      </c>
      <c r="T256">
        <v>0</v>
      </c>
      <c r="AA256">
        <v>1</v>
      </c>
    </row>
    <row r="257" spans="1:32" ht="16.5" thickBot="1">
      <c r="A257" s="10" t="s">
        <v>803</v>
      </c>
      <c r="B257" s="3" t="s">
        <v>805</v>
      </c>
      <c r="C257" s="3" t="s">
        <v>167</v>
      </c>
      <c r="D257" s="4">
        <v>2012</v>
      </c>
      <c r="E257" s="5" t="s">
        <v>73</v>
      </c>
      <c r="G257">
        <v>1</v>
      </c>
      <c r="I257">
        <v>1</v>
      </c>
      <c r="J257" s="14"/>
      <c r="K257" s="12" t="s">
        <v>1945</v>
      </c>
      <c r="L257" s="14"/>
      <c r="M257" s="14">
        <v>1</v>
      </c>
      <c r="N257" s="14">
        <v>1503</v>
      </c>
      <c r="O257" s="13" t="s">
        <v>1809</v>
      </c>
      <c r="P257">
        <v>1</v>
      </c>
      <c r="S257">
        <v>2</v>
      </c>
      <c r="T257">
        <v>5</v>
      </c>
      <c r="X257">
        <v>1</v>
      </c>
      <c r="Z257">
        <v>2</v>
      </c>
      <c r="AA257">
        <v>1</v>
      </c>
    </row>
    <row r="258" spans="1:32" ht="16.5" thickBot="1">
      <c r="A258" s="3" t="s">
        <v>806</v>
      </c>
      <c r="B258" s="3" t="s">
        <v>807</v>
      </c>
      <c r="C258" s="3" t="s">
        <v>124</v>
      </c>
      <c r="D258" s="4">
        <v>2021</v>
      </c>
      <c r="E258" s="5" t="s">
        <v>73</v>
      </c>
      <c r="G258">
        <v>1</v>
      </c>
      <c r="I258" t="s">
        <v>1783</v>
      </c>
      <c r="J258" s="13">
        <v>0.88</v>
      </c>
      <c r="K258" s="72" t="s">
        <v>1963</v>
      </c>
      <c r="L258" s="8"/>
      <c r="M258" s="8">
        <v>0</v>
      </c>
      <c r="N258" s="14">
        <v>0</v>
      </c>
      <c r="O258" s="13" t="s">
        <v>1811</v>
      </c>
      <c r="P258">
        <v>1</v>
      </c>
      <c r="S258">
        <v>3</v>
      </c>
      <c r="T258">
        <v>5</v>
      </c>
      <c r="V258">
        <v>1</v>
      </c>
      <c r="W258">
        <v>1</v>
      </c>
      <c r="Z258">
        <v>0</v>
      </c>
      <c r="AA258">
        <v>1</v>
      </c>
    </row>
    <row r="259" spans="1:32" ht="16.5" thickBot="1">
      <c r="A259" s="3" t="s">
        <v>808</v>
      </c>
      <c r="B259" s="3" t="s">
        <v>809</v>
      </c>
      <c r="C259" s="3" t="s">
        <v>255</v>
      </c>
      <c r="D259" s="4">
        <v>2019</v>
      </c>
      <c r="E259" s="5" t="s">
        <v>73</v>
      </c>
      <c r="G259">
        <v>1</v>
      </c>
      <c r="I259">
        <v>4</v>
      </c>
      <c r="J259" s="14">
        <v>3.2890000000000001</v>
      </c>
      <c r="K259" s="72" t="s">
        <v>1958</v>
      </c>
      <c r="L259" s="18"/>
      <c r="M259" s="18">
        <v>0</v>
      </c>
      <c r="N259" s="14">
        <v>0</v>
      </c>
      <c r="O259" s="13" t="s">
        <v>1811</v>
      </c>
      <c r="P259">
        <v>1</v>
      </c>
      <c r="S259">
        <v>0</v>
      </c>
      <c r="T259">
        <v>0</v>
      </c>
      <c r="V259">
        <v>1</v>
      </c>
      <c r="AA259">
        <v>1</v>
      </c>
      <c r="AE259">
        <v>1</v>
      </c>
    </row>
    <row r="260" spans="1:32" ht="16.5" thickBot="1">
      <c r="A260" s="3" t="s">
        <v>100</v>
      </c>
      <c r="B260" s="3" t="s">
        <v>101</v>
      </c>
      <c r="C260" s="3" t="s">
        <v>102</v>
      </c>
      <c r="D260" s="3">
        <v>2021</v>
      </c>
      <c r="E260" s="6" t="s">
        <v>73</v>
      </c>
      <c r="G260">
        <v>1</v>
      </c>
      <c r="J260" s="14">
        <v>8.1739999999999995</v>
      </c>
      <c r="K260" s="72" t="s">
        <v>1941</v>
      </c>
      <c r="L260" s="68" t="s">
        <v>1952</v>
      </c>
      <c r="M260" s="68">
        <v>0</v>
      </c>
      <c r="N260" s="14">
        <v>0</v>
      </c>
      <c r="O260" s="13" t="s">
        <v>1811</v>
      </c>
      <c r="P260">
        <v>0</v>
      </c>
      <c r="Q260">
        <v>5</v>
      </c>
      <c r="S260">
        <v>0</v>
      </c>
      <c r="T260">
        <v>0</v>
      </c>
      <c r="V260">
        <v>1</v>
      </c>
      <c r="W260">
        <v>1</v>
      </c>
      <c r="AA260">
        <v>1</v>
      </c>
      <c r="AC260">
        <v>1</v>
      </c>
    </row>
    <row r="261" spans="1:32" ht="16.5" thickBot="1">
      <c r="A261" s="3" t="s">
        <v>810</v>
      </c>
      <c r="B261" s="3" t="s">
        <v>811</v>
      </c>
      <c r="C261" s="3"/>
      <c r="D261" s="4">
        <v>2020</v>
      </c>
      <c r="E261" s="5" t="s">
        <v>73</v>
      </c>
      <c r="G261">
        <v>1</v>
      </c>
      <c r="I261" s="12" t="s">
        <v>1791</v>
      </c>
      <c r="J261" s="21"/>
      <c r="N261" s="14">
        <v>0</v>
      </c>
      <c r="O261" s="13" t="s">
        <v>1811</v>
      </c>
      <c r="P261">
        <v>1</v>
      </c>
      <c r="S261">
        <v>6</v>
      </c>
      <c r="T261">
        <v>5</v>
      </c>
      <c r="V261">
        <v>1</v>
      </c>
      <c r="X261">
        <v>1</v>
      </c>
      <c r="Z261">
        <v>0</v>
      </c>
      <c r="AA261">
        <v>2</v>
      </c>
    </row>
    <row r="262" spans="1:32" ht="16.5" thickBot="1">
      <c r="A262" s="3" t="s">
        <v>812</v>
      </c>
      <c r="B262" s="3" t="s">
        <v>813</v>
      </c>
      <c r="C262" s="3" t="s">
        <v>814</v>
      </c>
      <c r="D262" s="4">
        <v>2018</v>
      </c>
      <c r="E262" s="5" t="s">
        <v>73</v>
      </c>
      <c r="G262">
        <v>1</v>
      </c>
      <c r="I262" t="s">
        <v>1797</v>
      </c>
      <c r="J262" s="14">
        <v>3</v>
      </c>
      <c r="K262" s="72" t="s">
        <v>1945</v>
      </c>
      <c r="L262" s="18"/>
      <c r="M262" s="18">
        <v>1</v>
      </c>
      <c r="N262" s="14">
        <v>1503</v>
      </c>
      <c r="O262" s="13" t="s">
        <v>1813</v>
      </c>
      <c r="P262">
        <v>1</v>
      </c>
      <c r="S262">
        <v>0</v>
      </c>
      <c r="T262">
        <v>0</v>
      </c>
      <c r="AA262">
        <v>1</v>
      </c>
    </row>
    <row r="263" spans="1:32" ht="16.5" thickBot="1">
      <c r="A263" s="3" t="s">
        <v>815</v>
      </c>
      <c r="B263" s="3" t="s">
        <v>816</v>
      </c>
      <c r="C263" s="3" t="s">
        <v>817</v>
      </c>
      <c r="D263" s="4">
        <v>2015</v>
      </c>
      <c r="E263" s="5" t="s">
        <v>73</v>
      </c>
      <c r="G263">
        <v>1</v>
      </c>
      <c r="H263">
        <v>1</v>
      </c>
      <c r="I263" t="s">
        <v>1797</v>
      </c>
      <c r="J263" s="14">
        <v>1.26</v>
      </c>
      <c r="K263" s="72" t="s">
        <v>1946</v>
      </c>
      <c r="L263" s="14"/>
      <c r="M263" s="14">
        <v>0</v>
      </c>
      <c r="N263" s="14">
        <v>806</v>
      </c>
      <c r="O263" s="13" t="s">
        <v>1813</v>
      </c>
      <c r="P263">
        <v>1</v>
      </c>
      <c r="R263">
        <v>1</v>
      </c>
      <c r="S263" t="s">
        <v>1797</v>
      </c>
      <c r="T263">
        <v>5</v>
      </c>
      <c r="V263">
        <v>1</v>
      </c>
      <c r="X263">
        <v>1</v>
      </c>
      <c r="AA263">
        <v>1</v>
      </c>
      <c r="AF263">
        <v>1</v>
      </c>
    </row>
    <row r="264" spans="1:32" ht="16.5" thickBot="1">
      <c r="A264" s="3" t="s">
        <v>818</v>
      </c>
      <c r="B264" s="3" t="s">
        <v>819</v>
      </c>
      <c r="C264" s="3" t="s">
        <v>820</v>
      </c>
      <c r="D264" s="4">
        <v>2020</v>
      </c>
      <c r="E264" s="5" t="s">
        <v>73</v>
      </c>
      <c r="G264">
        <v>1</v>
      </c>
      <c r="I264">
        <v>4</v>
      </c>
      <c r="J264" s="13">
        <v>1.3560000000000001</v>
      </c>
      <c r="K264" s="12" t="s">
        <v>2028</v>
      </c>
      <c r="L264" s="21" t="s">
        <v>1971</v>
      </c>
      <c r="M264" s="21">
        <v>0</v>
      </c>
      <c r="N264" s="14">
        <v>0</v>
      </c>
      <c r="O264" s="13" t="s">
        <v>1811</v>
      </c>
      <c r="P264">
        <v>1</v>
      </c>
      <c r="S264" s="12" t="s">
        <v>1786</v>
      </c>
      <c r="T264">
        <v>5</v>
      </c>
      <c r="V264">
        <v>1</v>
      </c>
      <c r="Z264">
        <v>0</v>
      </c>
      <c r="AA264">
        <v>1</v>
      </c>
    </row>
    <row r="265" spans="1:32" ht="16.5" thickBot="1">
      <c r="A265" s="3" t="s">
        <v>821</v>
      </c>
      <c r="B265" s="3" t="s">
        <v>822</v>
      </c>
      <c r="C265" s="3" t="s">
        <v>308</v>
      </c>
      <c r="D265" s="4">
        <v>2019</v>
      </c>
      <c r="E265" s="5" t="s">
        <v>73</v>
      </c>
      <c r="G265">
        <v>1</v>
      </c>
      <c r="I265" t="s">
        <v>1783</v>
      </c>
      <c r="J265" s="14">
        <v>5.3609999999999998</v>
      </c>
      <c r="K265" s="12" t="s">
        <v>1976</v>
      </c>
      <c r="L265" s="14"/>
      <c r="M265" s="14">
        <v>0</v>
      </c>
      <c r="N265" s="14">
        <v>806</v>
      </c>
      <c r="O265" s="13" t="s">
        <v>1814</v>
      </c>
      <c r="P265">
        <v>0</v>
      </c>
      <c r="Q265">
        <v>2</v>
      </c>
      <c r="S265" t="s">
        <v>1784</v>
      </c>
      <c r="T265">
        <v>2</v>
      </c>
      <c r="Z265">
        <v>0</v>
      </c>
      <c r="AA265">
        <v>1</v>
      </c>
    </row>
    <row r="266" spans="1:32" ht="16.5" thickBot="1">
      <c r="A266" s="3" t="s">
        <v>825</v>
      </c>
      <c r="B266" s="3" t="s">
        <v>826</v>
      </c>
      <c r="C266" s="3" t="s">
        <v>196</v>
      </c>
      <c r="D266" s="4">
        <v>2019</v>
      </c>
      <c r="E266" s="5" t="s">
        <v>73</v>
      </c>
      <c r="G266">
        <v>1</v>
      </c>
      <c r="I266" t="s">
        <v>1786</v>
      </c>
      <c r="J266" s="14">
        <v>7.2460000000000004</v>
      </c>
      <c r="K266" s="72" t="s">
        <v>1995</v>
      </c>
      <c r="L266" s="69" t="s">
        <v>1996</v>
      </c>
      <c r="M266" s="69">
        <v>0</v>
      </c>
      <c r="N266" s="14">
        <v>1503</v>
      </c>
      <c r="O266" s="13" t="s">
        <v>1809</v>
      </c>
      <c r="P266">
        <v>1</v>
      </c>
      <c r="S266" t="s">
        <v>1786</v>
      </c>
      <c r="T266">
        <v>5</v>
      </c>
      <c r="V266">
        <v>1</v>
      </c>
      <c r="Z266">
        <v>0</v>
      </c>
      <c r="AA266">
        <v>1</v>
      </c>
      <c r="AE266">
        <v>1</v>
      </c>
    </row>
    <row r="267" spans="1:32" ht="16.5" thickBot="1">
      <c r="A267" s="33" t="s">
        <v>827</v>
      </c>
      <c r="B267" s="3" t="s">
        <v>828</v>
      </c>
      <c r="C267" s="3" t="s">
        <v>829</v>
      </c>
      <c r="D267" s="4">
        <v>2019</v>
      </c>
      <c r="E267" s="5" t="s">
        <v>73</v>
      </c>
      <c r="G267">
        <v>1</v>
      </c>
      <c r="I267" t="s">
        <v>1786</v>
      </c>
      <c r="J267" s="14">
        <v>4.1470000000000002</v>
      </c>
      <c r="K267" s="73" t="s">
        <v>1954</v>
      </c>
      <c r="L267" s="69"/>
      <c r="M267" s="69">
        <v>0</v>
      </c>
      <c r="N267" s="14">
        <v>1506</v>
      </c>
      <c r="O267" s="13" t="s">
        <v>1809</v>
      </c>
      <c r="P267">
        <v>1</v>
      </c>
      <c r="S267">
        <v>4</v>
      </c>
      <c r="T267">
        <v>5</v>
      </c>
      <c r="V267">
        <v>1</v>
      </c>
      <c r="Z267">
        <v>1</v>
      </c>
      <c r="AA267">
        <v>1</v>
      </c>
      <c r="AE267">
        <v>1</v>
      </c>
    </row>
    <row r="268" spans="1:32" ht="16.5" thickBot="1">
      <c r="A268" s="3" t="s">
        <v>830</v>
      </c>
      <c r="B268" s="3" t="s">
        <v>831</v>
      </c>
      <c r="C268" s="3" t="s">
        <v>832</v>
      </c>
      <c r="D268" s="4">
        <v>2018</v>
      </c>
      <c r="E268" s="5" t="s">
        <v>73</v>
      </c>
      <c r="G268">
        <v>1</v>
      </c>
      <c r="I268" t="s">
        <v>1786</v>
      </c>
      <c r="J268" s="14">
        <v>2.75</v>
      </c>
      <c r="K268" s="72" t="s">
        <v>1933</v>
      </c>
      <c r="L268" s="69"/>
      <c r="M268" s="69">
        <v>1</v>
      </c>
      <c r="N268" s="14">
        <v>1503</v>
      </c>
      <c r="O268" s="13" t="s">
        <v>1809</v>
      </c>
      <c r="P268">
        <v>0</v>
      </c>
      <c r="Q268">
        <v>3</v>
      </c>
      <c r="S268">
        <v>1</v>
      </c>
      <c r="T268">
        <v>2</v>
      </c>
      <c r="W268">
        <v>1</v>
      </c>
      <c r="X268">
        <v>1</v>
      </c>
      <c r="Z268">
        <v>0</v>
      </c>
      <c r="AA268">
        <v>1</v>
      </c>
      <c r="AC268">
        <v>1</v>
      </c>
    </row>
    <row r="269" spans="1:32" ht="16.5" thickBot="1">
      <c r="A269" s="33" t="s">
        <v>833</v>
      </c>
      <c r="B269" s="3" t="s">
        <v>834</v>
      </c>
      <c r="C269" s="3" t="s">
        <v>337</v>
      </c>
      <c r="D269" s="4">
        <v>2018</v>
      </c>
      <c r="E269" s="5" t="s">
        <v>73</v>
      </c>
      <c r="G269">
        <v>1</v>
      </c>
      <c r="I269" t="s">
        <v>1791</v>
      </c>
      <c r="J269" s="14">
        <v>9.36</v>
      </c>
      <c r="K269" s="72" t="s">
        <v>1963</v>
      </c>
      <c r="L269" s="18"/>
      <c r="M269" s="18">
        <v>0</v>
      </c>
      <c r="N269" s="14">
        <v>1505</v>
      </c>
      <c r="O269" s="13" t="s">
        <v>1814</v>
      </c>
      <c r="P269">
        <v>3</v>
      </c>
      <c r="S269">
        <v>0</v>
      </c>
      <c r="T269">
        <v>0</v>
      </c>
      <c r="V269">
        <v>1</v>
      </c>
      <c r="X269">
        <v>1</v>
      </c>
      <c r="AA269">
        <v>1</v>
      </c>
      <c r="AE269">
        <v>1</v>
      </c>
    </row>
    <row r="270" spans="1:32" ht="16.5" thickBot="1">
      <c r="A270" s="3" t="s">
        <v>42</v>
      </c>
      <c r="B270" s="3" t="s">
        <v>43</v>
      </c>
      <c r="C270" s="3" t="s">
        <v>44</v>
      </c>
      <c r="D270" s="4">
        <v>2015</v>
      </c>
      <c r="E270" s="5" t="s">
        <v>19</v>
      </c>
      <c r="G270">
        <v>1</v>
      </c>
      <c r="I270" t="s">
        <v>1786</v>
      </c>
      <c r="J270" s="14">
        <v>0.54900000000000004</v>
      </c>
      <c r="K270" s="12" t="s">
        <v>2024</v>
      </c>
      <c r="L270" t="s">
        <v>1941</v>
      </c>
      <c r="M270">
        <v>0</v>
      </c>
      <c r="N270" s="14">
        <v>0</v>
      </c>
      <c r="O270" s="13" t="s">
        <v>1817</v>
      </c>
      <c r="P270">
        <v>3</v>
      </c>
      <c r="S270">
        <v>6</v>
      </c>
      <c r="T270">
        <v>2</v>
      </c>
      <c r="X270">
        <v>1</v>
      </c>
      <c r="Z270">
        <v>0</v>
      </c>
      <c r="AA270">
        <v>1</v>
      </c>
    </row>
    <row r="271" spans="1:32" ht="16.5" thickBot="1">
      <c r="A271" s="3" t="s">
        <v>835</v>
      </c>
      <c r="B271" s="3" t="s">
        <v>836</v>
      </c>
      <c r="C271" s="3" t="s">
        <v>837</v>
      </c>
      <c r="D271" s="4">
        <v>2020</v>
      </c>
      <c r="E271" s="5" t="s">
        <v>73</v>
      </c>
      <c r="G271">
        <v>1</v>
      </c>
      <c r="H271">
        <v>1</v>
      </c>
      <c r="I271" s="12" t="s">
        <v>1786</v>
      </c>
      <c r="J271" s="13">
        <v>4.3440000000000003</v>
      </c>
      <c r="K271" s="72" t="s">
        <v>1933</v>
      </c>
      <c r="L271" s="69" t="s">
        <v>1962</v>
      </c>
      <c r="M271" s="69">
        <v>1</v>
      </c>
      <c r="N271" s="14">
        <v>806</v>
      </c>
      <c r="O271" s="13" t="s">
        <v>1814</v>
      </c>
      <c r="P271">
        <v>1</v>
      </c>
      <c r="S271" s="12">
        <v>6</v>
      </c>
      <c r="T271">
        <v>5</v>
      </c>
      <c r="V271">
        <v>1</v>
      </c>
      <c r="Z271">
        <v>0</v>
      </c>
      <c r="AA271">
        <v>1</v>
      </c>
    </row>
    <row r="272" spans="1:32" ht="16.5" thickBot="1">
      <c r="A272" s="3" t="s">
        <v>838</v>
      </c>
      <c r="B272" s="3" t="s">
        <v>839</v>
      </c>
      <c r="C272" s="3" t="s">
        <v>840</v>
      </c>
      <c r="D272" s="4">
        <v>2016</v>
      </c>
      <c r="E272" s="5" t="s">
        <v>73</v>
      </c>
      <c r="G272">
        <v>1</v>
      </c>
      <c r="I272" t="s">
        <v>1783</v>
      </c>
      <c r="J272" s="14">
        <v>5.774</v>
      </c>
      <c r="K272" s="72" t="s">
        <v>1943</v>
      </c>
      <c r="L272" s="68" t="s">
        <v>1964</v>
      </c>
      <c r="M272" s="68">
        <v>1</v>
      </c>
      <c r="N272" s="14">
        <v>1503</v>
      </c>
      <c r="O272" s="13" t="s">
        <v>1814</v>
      </c>
      <c r="P272">
        <v>0</v>
      </c>
      <c r="Q272">
        <v>1</v>
      </c>
      <c r="S272" t="s">
        <v>1786</v>
      </c>
      <c r="T272">
        <v>2</v>
      </c>
      <c r="X272">
        <v>1</v>
      </c>
      <c r="Z272">
        <v>0</v>
      </c>
      <c r="AA272">
        <v>1</v>
      </c>
    </row>
    <row r="273" spans="1:35" ht="16.5" thickBot="1">
      <c r="A273" s="3" t="s">
        <v>841</v>
      </c>
      <c r="B273" s="3" t="s">
        <v>842</v>
      </c>
      <c r="C273" s="3" t="s">
        <v>11</v>
      </c>
      <c r="D273" s="4">
        <v>2017</v>
      </c>
      <c r="E273" s="5" t="s">
        <v>73</v>
      </c>
      <c r="G273">
        <v>1</v>
      </c>
      <c r="I273" t="s">
        <v>1783</v>
      </c>
      <c r="J273" s="14">
        <v>2.8769999999999998</v>
      </c>
      <c r="K273" s="72" t="s">
        <v>1948</v>
      </c>
      <c r="L273" s="69" t="s">
        <v>1933</v>
      </c>
      <c r="M273" s="69">
        <v>0</v>
      </c>
      <c r="N273" s="14">
        <v>1503</v>
      </c>
      <c r="O273" s="13" t="s">
        <v>1809</v>
      </c>
      <c r="P273">
        <v>0</v>
      </c>
      <c r="Q273">
        <v>1</v>
      </c>
      <c r="S273" t="s">
        <v>1785</v>
      </c>
      <c r="T273">
        <v>2</v>
      </c>
      <c r="Z273">
        <v>0</v>
      </c>
      <c r="AA273">
        <v>1</v>
      </c>
    </row>
    <row r="274" spans="1:35" ht="16.5" thickBot="1">
      <c r="A274" s="3" t="s">
        <v>843</v>
      </c>
      <c r="B274" s="3" t="s">
        <v>844</v>
      </c>
      <c r="C274" s="3" t="s">
        <v>845</v>
      </c>
      <c r="D274" s="4">
        <v>2011</v>
      </c>
      <c r="E274" s="5" t="s">
        <v>73</v>
      </c>
      <c r="G274">
        <v>1</v>
      </c>
      <c r="I274" t="s">
        <v>1783</v>
      </c>
      <c r="J274" s="13"/>
      <c r="K274" s="8"/>
      <c r="L274" s="13"/>
      <c r="M274" s="13"/>
      <c r="N274" s="14">
        <v>0</v>
      </c>
      <c r="O274" s="13" t="s">
        <v>1811</v>
      </c>
      <c r="P274">
        <v>0</v>
      </c>
      <c r="Q274">
        <v>1</v>
      </c>
      <c r="S274">
        <v>1</v>
      </c>
      <c r="T274">
        <v>2</v>
      </c>
      <c r="Z274">
        <v>0</v>
      </c>
      <c r="AA274">
        <v>1</v>
      </c>
      <c r="AC274">
        <v>1</v>
      </c>
    </row>
    <row r="275" spans="1:35" ht="16.5" thickBot="1">
      <c r="A275" s="3" t="s">
        <v>849</v>
      </c>
      <c r="B275" s="3" t="s">
        <v>850</v>
      </c>
      <c r="C275" s="3" t="s">
        <v>294</v>
      </c>
      <c r="D275" s="4">
        <v>2017</v>
      </c>
      <c r="E275" s="5" t="s">
        <v>73</v>
      </c>
      <c r="G275">
        <v>1</v>
      </c>
      <c r="J275" s="13">
        <v>2.089</v>
      </c>
      <c r="K275" s="72" t="s">
        <v>1941</v>
      </c>
      <c r="L275" s="13"/>
      <c r="M275" s="13">
        <v>0</v>
      </c>
      <c r="N275" s="14">
        <v>0</v>
      </c>
      <c r="O275" s="13" t="s">
        <v>1811</v>
      </c>
      <c r="P275">
        <v>1</v>
      </c>
      <c r="S275">
        <v>0</v>
      </c>
      <c r="T275">
        <v>0</v>
      </c>
      <c r="V275">
        <v>1</v>
      </c>
      <c r="W275">
        <v>1</v>
      </c>
      <c r="AA275">
        <v>1</v>
      </c>
    </row>
    <row r="276" spans="1:35" ht="16.5" thickBot="1">
      <c r="A276" s="3" t="s">
        <v>851</v>
      </c>
      <c r="B276" s="3" t="s">
        <v>852</v>
      </c>
      <c r="C276" s="3" t="s">
        <v>582</v>
      </c>
      <c r="D276" s="4">
        <v>2019</v>
      </c>
      <c r="E276" s="5" t="s">
        <v>73</v>
      </c>
      <c r="G276">
        <v>1</v>
      </c>
      <c r="I276" t="s">
        <v>1786</v>
      </c>
      <c r="J276" s="13">
        <v>0.57999999999999996</v>
      </c>
      <c r="K276" s="12" t="s">
        <v>1933</v>
      </c>
      <c r="L276" s="13"/>
      <c r="M276" s="13">
        <v>1</v>
      </c>
      <c r="N276" s="14">
        <v>1503</v>
      </c>
      <c r="O276" s="13" t="s">
        <v>1810</v>
      </c>
      <c r="P276">
        <v>0</v>
      </c>
      <c r="Q276">
        <v>7</v>
      </c>
      <c r="S276">
        <v>6</v>
      </c>
      <c r="T276">
        <v>5</v>
      </c>
      <c r="V276">
        <v>1</v>
      </c>
      <c r="W276">
        <v>1</v>
      </c>
      <c r="Z276">
        <v>0</v>
      </c>
      <c r="AA276">
        <v>1</v>
      </c>
      <c r="AG276" t="s">
        <v>2080</v>
      </c>
    </row>
    <row r="277" spans="1:35" ht="16.5" thickBot="1">
      <c r="A277" s="3" t="s">
        <v>853</v>
      </c>
      <c r="B277" s="3" t="s">
        <v>854</v>
      </c>
      <c r="C277" s="3" t="s">
        <v>399</v>
      </c>
      <c r="D277" s="4">
        <v>2017</v>
      </c>
      <c r="E277" s="5" t="s">
        <v>73</v>
      </c>
      <c r="G277">
        <v>1</v>
      </c>
      <c r="I277" t="s">
        <v>1786</v>
      </c>
      <c r="J277" s="14">
        <v>1.1890000000000001</v>
      </c>
      <c r="K277" s="72" t="s">
        <v>1933</v>
      </c>
      <c r="L277" s="18"/>
      <c r="M277" s="18">
        <v>1</v>
      </c>
      <c r="N277" s="14">
        <v>0</v>
      </c>
      <c r="O277" s="13" t="s">
        <v>1811</v>
      </c>
      <c r="P277">
        <v>1</v>
      </c>
      <c r="S277">
        <v>1</v>
      </c>
      <c r="T277">
        <v>5</v>
      </c>
      <c r="V277">
        <v>1</v>
      </c>
      <c r="X277">
        <v>1</v>
      </c>
      <c r="Z277">
        <v>0</v>
      </c>
      <c r="AA277">
        <v>1</v>
      </c>
    </row>
    <row r="278" spans="1:35" ht="16.5" thickBot="1">
      <c r="A278" s="3" t="s">
        <v>855</v>
      </c>
      <c r="B278" s="3" t="s">
        <v>856</v>
      </c>
      <c r="C278" s="3" t="s">
        <v>13</v>
      </c>
      <c r="D278" s="4">
        <v>2014</v>
      </c>
      <c r="E278" s="5" t="s">
        <v>73</v>
      </c>
      <c r="G278">
        <v>1</v>
      </c>
      <c r="J278" s="14">
        <v>1.3260000000000001</v>
      </c>
      <c r="K278" s="72" t="s">
        <v>1943</v>
      </c>
      <c r="L278" s="68" t="s">
        <v>2003</v>
      </c>
      <c r="M278" s="68">
        <v>0</v>
      </c>
      <c r="N278" s="14">
        <v>1503</v>
      </c>
      <c r="O278" s="13" t="s">
        <v>1809</v>
      </c>
      <c r="P278">
        <v>1</v>
      </c>
      <c r="S278">
        <v>0</v>
      </c>
      <c r="T278">
        <v>0</v>
      </c>
      <c r="V278">
        <v>1</v>
      </c>
      <c r="W278">
        <v>1</v>
      </c>
      <c r="AA278">
        <v>1</v>
      </c>
    </row>
    <row r="279" spans="1:35" ht="16.5" thickBot="1">
      <c r="A279" s="3" t="s">
        <v>857</v>
      </c>
      <c r="B279" s="3" t="s">
        <v>858</v>
      </c>
      <c r="C279" s="3" t="s">
        <v>859</v>
      </c>
      <c r="D279" s="4">
        <v>2020</v>
      </c>
      <c r="E279" s="5" t="s">
        <v>73</v>
      </c>
      <c r="G279">
        <v>1</v>
      </c>
      <c r="I279" s="12" t="s">
        <v>1786</v>
      </c>
      <c r="J279" s="13"/>
      <c r="K279" s="8"/>
      <c r="L279" s="8"/>
      <c r="M279" s="8"/>
      <c r="N279" s="14">
        <v>1503</v>
      </c>
      <c r="O279" s="13" t="s">
        <v>1814</v>
      </c>
      <c r="P279">
        <v>1</v>
      </c>
      <c r="S279" s="12" t="s">
        <v>1786</v>
      </c>
      <c r="T279">
        <v>5</v>
      </c>
      <c r="V279">
        <v>1</v>
      </c>
      <c r="X279">
        <v>1</v>
      </c>
      <c r="Z279">
        <v>0</v>
      </c>
      <c r="AA279">
        <v>1</v>
      </c>
      <c r="AF279">
        <v>1</v>
      </c>
    </row>
    <row r="280" spans="1:35" ht="16.5" thickBot="1">
      <c r="A280" s="33" t="s">
        <v>860</v>
      </c>
      <c r="B280" s="3" t="s">
        <v>861</v>
      </c>
      <c r="C280" s="3" t="s">
        <v>47</v>
      </c>
      <c r="D280" s="4">
        <v>2015</v>
      </c>
      <c r="E280" s="5" t="s">
        <v>73</v>
      </c>
      <c r="G280">
        <v>1</v>
      </c>
      <c r="I280" t="s">
        <v>1791</v>
      </c>
      <c r="J280" s="21">
        <v>1.2330000000000001</v>
      </c>
      <c r="K280" s="72" t="s">
        <v>1958</v>
      </c>
      <c r="L280" s="68" t="s">
        <v>1933</v>
      </c>
      <c r="M280" s="68">
        <v>0</v>
      </c>
      <c r="N280" s="14">
        <v>1503</v>
      </c>
      <c r="O280" s="13" t="s">
        <v>1810</v>
      </c>
      <c r="P280">
        <v>1</v>
      </c>
      <c r="S280">
        <v>0</v>
      </c>
      <c r="T280">
        <v>0</v>
      </c>
      <c r="V280">
        <v>1</v>
      </c>
      <c r="AA280">
        <v>1</v>
      </c>
      <c r="AE280">
        <v>1</v>
      </c>
    </row>
    <row r="281" spans="1:35" ht="16.5" thickBot="1">
      <c r="A281" s="3" t="s">
        <v>862</v>
      </c>
      <c r="B281" s="3" t="s">
        <v>863</v>
      </c>
      <c r="C281" s="3" t="s">
        <v>294</v>
      </c>
      <c r="D281" s="4">
        <v>2018</v>
      </c>
      <c r="E281" s="5" t="s">
        <v>73</v>
      </c>
      <c r="G281">
        <v>1</v>
      </c>
      <c r="J281" s="13">
        <v>2.129</v>
      </c>
      <c r="K281" s="72" t="s">
        <v>1941</v>
      </c>
      <c r="L281" s="13"/>
      <c r="M281" s="13">
        <v>0</v>
      </c>
      <c r="N281" s="14">
        <v>0</v>
      </c>
      <c r="O281" s="13" t="s">
        <v>1811</v>
      </c>
      <c r="P281">
        <v>0</v>
      </c>
      <c r="Q281">
        <v>6</v>
      </c>
      <c r="S281">
        <v>0</v>
      </c>
      <c r="T281">
        <v>0</v>
      </c>
      <c r="V281">
        <v>1</v>
      </c>
      <c r="W281">
        <v>1</v>
      </c>
      <c r="AA281">
        <v>1</v>
      </c>
      <c r="AG281" t="s">
        <v>2061</v>
      </c>
    </row>
    <row r="282" spans="1:35" ht="16.5" thickBot="1">
      <c r="A282" s="3" t="s">
        <v>864</v>
      </c>
      <c r="B282" s="3" t="s">
        <v>865</v>
      </c>
      <c r="C282" s="3" t="s">
        <v>607</v>
      </c>
      <c r="D282" s="4">
        <v>2018</v>
      </c>
      <c r="E282" s="5" t="s">
        <v>73</v>
      </c>
      <c r="G282">
        <v>1</v>
      </c>
      <c r="J282" s="13">
        <v>2.6019999999999999</v>
      </c>
      <c r="K282" s="12" t="s">
        <v>1958</v>
      </c>
      <c r="L282" s="13"/>
      <c r="M282" s="13">
        <v>0</v>
      </c>
      <c r="N282" s="14">
        <v>0</v>
      </c>
      <c r="O282" s="13" t="s">
        <v>1811</v>
      </c>
      <c r="P282">
        <v>1</v>
      </c>
      <c r="S282">
        <v>0</v>
      </c>
      <c r="T282">
        <v>0</v>
      </c>
      <c r="V282">
        <v>1</v>
      </c>
      <c r="X282">
        <v>1</v>
      </c>
      <c r="AA282">
        <v>1</v>
      </c>
    </row>
    <row r="283" spans="1:35" ht="16.5" thickBot="1">
      <c r="A283" s="3" t="s">
        <v>866</v>
      </c>
      <c r="B283" s="3" t="s">
        <v>867</v>
      </c>
      <c r="C283" s="3" t="s">
        <v>868</v>
      </c>
      <c r="D283" s="4">
        <v>2020</v>
      </c>
      <c r="E283" s="5" t="s">
        <v>73</v>
      </c>
      <c r="F283">
        <v>1</v>
      </c>
      <c r="G283">
        <v>1</v>
      </c>
      <c r="I283" s="12" t="s">
        <v>1786</v>
      </c>
      <c r="J283" s="13">
        <v>3.2509999999999999</v>
      </c>
      <c r="K283" s="12" t="s">
        <v>1948</v>
      </c>
      <c r="L283" s="13"/>
      <c r="M283" s="13">
        <v>0</v>
      </c>
      <c r="N283" s="14">
        <v>0</v>
      </c>
      <c r="O283" s="13" t="s">
        <v>1811</v>
      </c>
      <c r="P283">
        <v>1</v>
      </c>
      <c r="S283">
        <v>4</v>
      </c>
      <c r="T283">
        <v>5</v>
      </c>
      <c r="V283">
        <v>1</v>
      </c>
      <c r="Z283">
        <v>0</v>
      </c>
      <c r="AA283">
        <v>1</v>
      </c>
    </row>
    <row r="284" spans="1:35" ht="16.5" thickBot="1">
      <c r="A284" s="3" t="s">
        <v>869</v>
      </c>
      <c r="B284" s="3" t="s">
        <v>870</v>
      </c>
      <c r="C284" s="3" t="s">
        <v>774</v>
      </c>
      <c r="D284" s="4">
        <v>2013</v>
      </c>
      <c r="E284" s="5" t="s">
        <v>73</v>
      </c>
      <c r="G284">
        <v>1</v>
      </c>
      <c r="I284" t="s">
        <v>1783</v>
      </c>
      <c r="J284" s="13">
        <v>1.4890000000000001</v>
      </c>
      <c r="K284" s="72" t="s">
        <v>1943</v>
      </c>
      <c r="L284" s="13"/>
      <c r="M284" s="13">
        <v>1</v>
      </c>
      <c r="N284" s="14">
        <v>1503</v>
      </c>
      <c r="O284" s="13" t="s">
        <v>1809</v>
      </c>
      <c r="P284">
        <v>0</v>
      </c>
      <c r="Q284">
        <v>2</v>
      </c>
      <c r="S284" t="s">
        <v>1787</v>
      </c>
      <c r="T284">
        <v>2</v>
      </c>
      <c r="X284">
        <v>1</v>
      </c>
      <c r="Z284">
        <v>0</v>
      </c>
      <c r="AA284">
        <v>1</v>
      </c>
    </row>
    <row r="285" spans="1:35" ht="15" thickBot="1">
      <c r="A285" s="5" t="s">
        <v>1840</v>
      </c>
      <c r="B285" s="22" t="s">
        <v>1850</v>
      </c>
      <c r="C285" s="5" t="s">
        <v>1860</v>
      </c>
      <c r="D285" s="5">
        <v>2020</v>
      </c>
      <c r="E285" s="8" t="s">
        <v>1865</v>
      </c>
      <c r="G285" s="5">
        <v>1</v>
      </c>
      <c r="I285" s="5">
        <v>1</v>
      </c>
      <c r="J285" s="21"/>
      <c r="K285" s="72" t="s">
        <v>1948</v>
      </c>
      <c r="L285" s="69" t="s">
        <v>1973</v>
      </c>
      <c r="M285" s="69">
        <v>0</v>
      </c>
      <c r="N285" s="21"/>
      <c r="O285" s="21"/>
      <c r="P285" s="5">
        <v>0</v>
      </c>
      <c r="Q285" s="5">
        <v>1</v>
      </c>
      <c r="S285" s="5">
        <v>4</v>
      </c>
      <c r="T285" s="5">
        <v>2</v>
      </c>
      <c r="Z285" s="5">
        <v>0</v>
      </c>
      <c r="AA285" s="5">
        <v>1</v>
      </c>
    </row>
    <row r="286" spans="1:35" ht="16.5" thickBot="1">
      <c r="A286" s="3" t="s">
        <v>871</v>
      </c>
      <c r="B286" s="3" t="s">
        <v>872</v>
      </c>
      <c r="C286" s="3" t="s">
        <v>873</v>
      </c>
      <c r="D286" s="4">
        <v>2014</v>
      </c>
      <c r="E286" s="5" t="s">
        <v>73</v>
      </c>
      <c r="G286">
        <v>1</v>
      </c>
      <c r="I286">
        <v>3</v>
      </c>
      <c r="J286" s="14">
        <v>2.4420000000000002</v>
      </c>
      <c r="K286" s="12" t="s">
        <v>1933</v>
      </c>
      <c r="L286" s="14"/>
      <c r="M286" s="14">
        <v>1</v>
      </c>
      <c r="N286" s="14">
        <v>1503</v>
      </c>
      <c r="O286" s="13" t="s">
        <v>1809</v>
      </c>
      <c r="P286">
        <v>1</v>
      </c>
      <c r="S286">
        <v>6</v>
      </c>
      <c r="T286">
        <v>5</v>
      </c>
      <c r="Z286">
        <v>2</v>
      </c>
      <c r="AA286">
        <v>1</v>
      </c>
    </row>
    <row r="287" spans="1:35" ht="16.5" thickBot="1">
      <c r="A287" s="3" t="s">
        <v>874</v>
      </c>
      <c r="B287" s="3" t="s">
        <v>875</v>
      </c>
      <c r="C287" s="3" t="s">
        <v>428</v>
      </c>
      <c r="D287" s="4">
        <v>2019</v>
      </c>
      <c r="E287" s="5" t="s">
        <v>73</v>
      </c>
      <c r="G287">
        <v>1</v>
      </c>
      <c r="I287">
        <v>3</v>
      </c>
      <c r="J287" s="14">
        <v>3.278</v>
      </c>
      <c r="K287" s="72" t="s">
        <v>1943</v>
      </c>
      <c r="L287" s="69" t="s">
        <v>1941</v>
      </c>
      <c r="M287" s="69">
        <v>1</v>
      </c>
      <c r="N287" s="14">
        <v>1503</v>
      </c>
      <c r="O287" s="13" t="s">
        <v>1809</v>
      </c>
      <c r="P287">
        <v>1</v>
      </c>
      <c r="S287">
        <v>2</v>
      </c>
      <c r="T287">
        <v>5</v>
      </c>
      <c r="W287">
        <v>1</v>
      </c>
      <c r="X287">
        <v>1</v>
      </c>
      <c r="Z287">
        <v>0</v>
      </c>
      <c r="AA287">
        <v>1</v>
      </c>
      <c r="AH287">
        <v>1</v>
      </c>
      <c r="AI287" t="s">
        <v>2103</v>
      </c>
    </row>
    <row r="288" spans="1:35" ht="16.5" thickBot="1">
      <c r="A288" s="3" t="s">
        <v>876</v>
      </c>
      <c r="B288" s="3" t="s">
        <v>877</v>
      </c>
      <c r="C288" s="3" t="s">
        <v>878</v>
      </c>
      <c r="D288" s="4">
        <v>2014</v>
      </c>
      <c r="E288" s="5" t="s">
        <v>73</v>
      </c>
      <c r="G288">
        <v>1</v>
      </c>
      <c r="I288" t="s">
        <v>1786</v>
      </c>
      <c r="J288" s="14">
        <v>2.14</v>
      </c>
      <c r="K288" s="12" t="s">
        <v>1945</v>
      </c>
      <c r="L288" t="s">
        <v>1941</v>
      </c>
      <c r="M288">
        <v>1</v>
      </c>
      <c r="N288" s="14">
        <v>1503</v>
      </c>
      <c r="O288" s="13" t="s">
        <v>1809</v>
      </c>
      <c r="P288">
        <v>1</v>
      </c>
      <c r="S288">
        <v>0</v>
      </c>
      <c r="T288">
        <v>0</v>
      </c>
      <c r="V288">
        <v>1</v>
      </c>
      <c r="W288">
        <v>1</v>
      </c>
      <c r="X288">
        <v>1</v>
      </c>
      <c r="AA288">
        <v>1</v>
      </c>
    </row>
    <row r="289" spans="1:35" ht="16.5" thickBot="1">
      <c r="A289" s="3" t="s">
        <v>879</v>
      </c>
      <c r="B289" s="3" t="s">
        <v>880</v>
      </c>
      <c r="C289" s="3" t="s">
        <v>255</v>
      </c>
      <c r="D289" s="4">
        <v>2017</v>
      </c>
      <c r="E289" s="5" t="s">
        <v>73</v>
      </c>
      <c r="G289">
        <v>1</v>
      </c>
      <c r="I289">
        <v>4</v>
      </c>
      <c r="J289" s="14">
        <v>3.907</v>
      </c>
      <c r="K289" s="72" t="s">
        <v>1958</v>
      </c>
      <c r="L289" s="18"/>
      <c r="M289" s="18">
        <v>0</v>
      </c>
      <c r="N289" s="14">
        <v>0</v>
      </c>
      <c r="O289" s="13" t="s">
        <v>1811</v>
      </c>
      <c r="P289">
        <v>1</v>
      </c>
      <c r="S289">
        <v>0</v>
      </c>
      <c r="T289">
        <v>0</v>
      </c>
      <c r="V289">
        <v>1</v>
      </c>
      <c r="X289">
        <v>1</v>
      </c>
      <c r="AA289">
        <v>1</v>
      </c>
    </row>
    <row r="290" spans="1:35" ht="16.5" thickBot="1">
      <c r="A290" s="3" t="s">
        <v>881</v>
      </c>
      <c r="B290" s="3" t="s">
        <v>882</v>
      </c>
      <c r="C290" s="3" t="s">
        <v>774</v>
      </c>
      <c r="D290" s="4">
        <v>2015</v>
      </c>
      <c r="E290" s="5" t="s">
        <v>73</v>
      </c>
      <c r="G290">
        <v>1</v>
      </c>
      <c r="J290" s="14">
        <v>1.669</v>
      </c>
      <c r="K290" s="72" t="s">
        <v>1943</v>
      </c>
      <c r="L290" s="18"/>
      <c r="M290" s="18">
        <v>0</v>
      </c>
      <c r="N290" s="14">
        <v>1503</v>
      </c>
      <c r="O290" s="13" t="s">
        <v>1809</v>
      </c>
      <c r="P290">
        <v>3</v>
      </c>
      <c r="V290">
        <v>1</v>
      </c>
      <c r="X290">
        <v>1</v>
      </c>
      <c r="AA290">
        <v>1</v>
      </c>
    </row>
    <row r="291" spans="1:35" ht="16.5" thickBot="1">
      <c r="A291" s="3" t="s">
        <v>883</v>
      </c>
      <c r="B291" s="3" t="s">
        <v>884</v>
      </c>
      <c r="C291" s="3" t="s">
        <v>428</v>
      </c>
      <c r="D291" s="4">
        <v>2011</v>
      </c>
      <c r="E291" s="5" t="s">
        <v>73</v>
      </c>
      <c r="G291">
        <v>1</v>
      </c>
      <c r="I291" t="s">
        <v>1786</v>
      </c>
      <c r="J291" s="14">
        <v>1.25</v>
      </c>
      <c r="K291" s="72" t="s">
        <v>1943</v>
      </c>
      <c r="L291" s="68" t="s">
        <v>1941</v>
      </c>
      <c r="M291" s="68">
        <v>1</v>
      </c>
      <c r="N291" s="14">
        <v>1503</v>
      </c>
      <c r="O291" s="13" t="s">
        <v>1809</v>
      </c>
      <c r="P291">
        <v>0</v>
      </c>
      <c r="Q291">
        <v>1</v>
      </c>
      <c r="S291">
        <v>0</v>
      </c>
      <c r="T291">
        <v>0</v>
      </c>
      <c r="V291">
        <v>1</v>
      </c>
      <c r="AA291">
        <v>1</v>
      </c>
      <c r="AE291">
        <v>1</v>
      </c>
    </row>
    <row r="292" spans="1:35" ht="16.5" thickBot="1">
      <c r="A292" s="3" t="s">
        <v>885</v>
      </c>
      <c r="B292" s="3" t="s">
        <v>886</v>
      </c>
      <c r="C292" s="3" t="s">
        <v>136</v>
      </c>
      <c r="D292" s="4">
        <v>2011</v>
      </c>
      <c r="E292" s="5" t="s">
        <v>73</v>
      </c>
      <c r="G292">
        <v>1</v>
      </c>
      <c r="I292" t="s">
        <v>1783</v>
      </c>
      <c r="J292" s="14">
        <v>4.3079999999999998</v>
      </c>
      <c r="K292" s="72" t="s">
        <v>1941</v>
      </c>
      <c r="L292" s="14"/>
      <c r="M292" s="14">
        <v>1</v>
      </c>
      <c r="N292" s="14">
        <v>1503</v>
      </c>
      <c r="O292" s="13" t="s">
        <v>1814</v>
      </c>
      <c r="P292">
        <v>1</v>
      </c>
      <c r="S292" t="s">
        <v>1792</v>
      </c>
      <c r="T292">
        <v>5</v>
      </c>
      <c r="V292">
        <v>1</v>
      </c>
      <c r="Z292">
        <v>1</v>
      </c>
      <c r="AA292">
        <v>1</v>
      </c>
      <c r="AE292">
        <v>1</v>
      </c>
      <c r="AF292">
        <v>1</v>
      </c>
    </row>
    <row r="293" spans="1:35" ht="16.5" thickBot="1">
      <c r="A293" s="3" t="s">
        <v>887</v>
      </c>
      <c r="B293" s="3" t="s">
        <v>888</v>
      </c>
      <c r="C293" s="3" t="s">
        <v>889</v>
      </c>
      <c r="D293" s="4">
        <v>2012</v>
      </c>
      <c r="E293" s="5" t="s">
        <v>73</v>
      </c>
      <c r="G293">
        <v>1</v>
      </c>
      <c r="I293" t="s">
        <v>1786</v>
      </c>
      <c r="J293" s="13">
        <v>1.9510000000000001</v>
      </c>
      <c r="K293" s="72" t="s">
        <v>1945</v>
      </c>
      <c r="L293" s="8"/>
      <c r="M293" s="8">
        <v>1</v>
      </c>
      <c r="N293" s="14">
        <v>1503</v>
      </c>
      <c r="O293" s="13" t="s">
        <v>1809</v>
      </c>
      <c r="P293">
        <v>1</v>
      </c>
      <c r="S293">
        <v>0</v>
      </c>
      <c r="T293">
        <v>0</v>
      </c>
      <c r="V293">
        <v>1</v>
      </c>
      <c r="AA293">
        <v>1</v>
      </c>
      <c r="AC293">
        <v>1</v>
      </c>
      <c r="AE293">
        <v>1</v>
      </c>
    </row>
    <row r="294" spans="1:35" ht="16.5" thickBot="1">
      <c r="A294" s="3" t="s">
        <v>890</v>
      </c>
      <c r="B294" s="3" t="s">
        <v>891</v>
      </c>
      <c r="C294" s="3" t="s">
        <v>892</v>
      </c>
      <c r="D294" s="4">
        <v>2016</v>
      </c>
      <c r="E294" s="5" t="s">
        <v>73</v>
      </c>
      <c r="G294">
        <v>1</v>
      </c>
      <c r="I294">
        <v>1</v>
      </c>
      <c r="J294" s="14">
        <v>2.0049999999999999</v>
      </c>
      <c r="K294" s="12" t="s">
        <v>1941</v>
      </c>
      <c r="L294" s="14"/>
      <c r="M294" s="14">
        <v>1</v>
      </c>
      <c r="N294" s="14">
        <v>1503</v>
      </c>
      <c r="O294" s="13" t="s">
        <v>1809</v>
      </c>
      <c r="P294">
        <v>1</v>
      </c>
      <c r="S294">
        <v>6</v>
      </c>
      <c r="T294">
        <v>2</v>
      </c>
      <c r="W294">
        <v>1</v>
      </c>
      <c r="Z294">
        <v>0</v>
      </c>
      <c r="AA294">
        <v>1</v>
      </c>
      <c r="AE294">
        <v>1</v>
      </c>
    </row>
    <row r="295" spans="1:35" ht="16.5" thickBot="1">
      <c r="A295" s="3" t="s">
        <v>893</v>
      </c>
      <c r="B295" s="3" t="s">
        <v>894</v>
      </c>
      <c r="C295" s="3"/>
      <c r="D295" s="4">
        <v>2014</v>
      </c>
      <c r="E295" s="5" t="s">
        <v>73</v>
      </c>
      <c r="G295">
        <v>1</v>
      </c>
      <c r="H295">
        <v>1</v>
      </c>
      <c r="I295" t="s">
        <v>1791</v>
      </c>
      <c r="J295" s="21"/>
      <c r="L295" s="21"/>
      <c r="M295" s="21"/>
      <c r="N295" s="14">
        <v>0</v>
      </c>
      <c r="O295" s="13" t="s">
        <v>1811</v>
      </c>
      <c r="P295">
        <v>1</v>
      </c>
      <c r="S295">
        <v>2</v>
      </c>
      <c r="T295">
        <v>5</v>
      </c>
      <c r="W295">
        <v>1</v>
      </c>
      <c r="X295">
        <v>1</v>
      </c>
      <c r="Z295">
        <v>0</v>
      </c>
      <c r="AA295">
        <v>2</v>
      </c>
      <c r="AH295">
        <v>5</v>
      </c>
      <c r="AI295" t="s">
        <v>2101</v>
      </c>
    </row>
    <row r="296" spans="1:35" ht="16.5" thickBot="1">
      <c r="A296" s="3" t="s">
        <v>895</v>
      </c>
      <c r="B296" s="3" t="s">
        <v>896</v>
      </c>
      <c r="C296" s="3" t="s">
        <v>585</v>
      </c>
      <c r="D296" s="4">
        <v>2020</v>
      </c>
      <c r="E296" s="5" t="s">
        <v>73</v>
      </c>
      <c r="G296">
        <v>1</v>
      </c>
      <c r="I296" s="12" t="s">
        <v>1783</v>
      </c>
      <c r="J296" s="14">
        <v>5.298</v>
      </c>
      <c r="K296" s="12" t="s">
        <v>1958</v>
      </c>
      <c r="L296" s="14"/>
      <c r="M296" s="14">
        <v>0</v>
      </c>
      <c r="N296" s="14">
        <v>1503</v>
      </c>
      <c r="O296" s="13" t="s">
        <v>1813</v>
      </c>
      <c r="P296">
        <v>1</v>
      </c>
      <c r="S296" s="12" t="s">
        <v>1794</v>
      </c>
      <c r="T296">
        <v>5</v>
      </c>
      <c r="Z296">
        <v>0</v>
      </c>
      <c r="AA296">
        <v>1</v>
      </c>
    </row>
    <row r="297" spans="1:35" ht="16.5" thickBot="1">
      <c r="A297" s="33" t="s">
        <v>897</v>
      </c>
      <c r="B297" s="3" t="s">
        <v>898</v>
      </c>
      <c r="C297" s="3" t="s">
        <v>899</v>
      </c>
      <c r="D297" s="4">
        <v>2020</v>
      </c>
      <c r="E297" s="5" t="s">
        <v>73</v>
      </c>
      <c r="F297">
        <v>1</v>
      </c>
      <c r="G297">
        <v>1</v>
      </c>
      <c r="H297">
        <v>1</v>
      </c>
      <c r="I297" s="12" t="s">
        <v>1791</v>
      </c>
      <c r="J297" s="13">
        <v>2.4220000000000002</v>
      </c>
      <c r="K297" s="72" t="s">
        <v>1933</v>
      </c>
      <c r="L297" s="69"/>
      <c r="M297" s="69">
        <v>1</v>
      </c>
      <c r="N297" s="14">
        <v>1502</v>
      </c>
      <c r="O297" s="13" t="s">
        <v>1809</v>
      </c>
      <c r="P297">
        <v>1</v>
      </c>
      <c r="S297">
        <v>0</v>
      </c>
      <c r="T297">
        <v>0</v>
      </c>
      <c r="AA297">
        <v>1</v>
      </c>
      <c r="AE297">
        <v>1</v>
      </c>
    </row>
    <row r="298" spans="1:35" ht="16.5" thickBot="1">
      <c r="A298" s="3" t="s">
        <v>900</v>
      </c>
      <c r="B298" s="3" t="s">
        <v>901</v>
      </c>
      <c r="C298" s="3" t="s">
        <v>532</v>
      </c>
      <c r="D298" s="4">
        <v>2016</v>
      </c>
      <c r="E298" s="5" t="s">
        <v>73</v>
      </c>
      <c r="G298">
        <v>1</v>
      </c>
      <c r="I298" t="s">
        <v>1797</v>
      </c>
      <c r="J298" s="14">
        <v>2.024</v>
      </c>
      <c r="K298" s="72" t="s">
        <v>1933</v>
      </c>
      <c r="L298" s="69"/>
      <c r="M298" s="69">
        <v>1</v>
      </c>
      <c r="N298" s="14">
        <v>1503</v>
      </c>
      <c r="O298" s="13" t="s">
        <v>1809</v>
      </c>
      <c r="P298">
        <v>1</v>
      </c>
      <c r="S298">
        <v>2</v>
      </c>
      <c r="T298">
        <v>5</v>
      </c>
      <c r="W298">
        <v>1</v>
      </c>
      <c r="Z298">
        <v>0</v>
      </c>
      <c r="AA298">
        <v>1</v>
      </c>
      <c r="AH298">
        <v>2</v>
      </c>
      <c r="AI298" t="s">
        <v>2087</v>
      </c>
    </row>
    <row r="299" spans="1:35" ht="16.5" thickBot="1">
      <c r="A299" s="3" t="s">
        <v>45</v>
      </c>
      <c r="B299" s="3" t="s">
        <v>46</v>
      </c>
      <c r="C299" s="3" t="s">
        <v>47</v>
      </c>
      <c r="D299" s="4">
        <v>2018</v>
      </c>
      <c r="E299" s="5" t="s">
        <v>19</v>
      </c>
      <c r="G299">
        <v>1</v>
      </c>
      <c r="I299" t="s">
        <v>1786</v>
      </c>
      <c r="J299" s="21">
        <v>1.915</v>
      </c>
      <c r="K299" s="72" t="s">
        <v>1958</v>
      </c>
      <c r="L299" s="68" t="s">
        <v>1933</v>
      </c>
      <c r="M299" s="68">
        <v>0</v>
      </c>
      <c r="N299" s="14">
        <v>1503</v>
      </c>
      <c r="O299" s="13" t="s">
        <v>1810</v>
      </c>
      <c r="P299">
        <v>0</v>
      </c>
      <c r="Q299">
        <v>7</v>
      </c>
      <c r="R299">
        <v>1</v>
      </c>
      <c r="S299">
        <v>0</v>
      </c>
      <c r="T299">
        <v>0</v>
      </c>
      <c r="V299">
        <v>1</v>
      </c>
      <c r="X299">
        <v>1</v>
      </c>
      <c r="AA299">
        <v>1</v>
      </c>
      <c r="AG299" t="s">
        <v>2047</v>
      </c>
    </row>
    <row r="300" spans="1:35" ht="16.5" thickBot="1">
      <c r="A300" s="3" t="s">
        <v>902</v>
      </c>
      <c r="B300" s="3" t="s">
        <v>903</v>
      </c>
      <c r="C300" s="3" t="s">
        <v>904</v>
      </c>
      <c r="D300" s="4">
        <v>2015</v>
      </c>
      <c r="E300" s="5" t="s">
        <v>73</v>
      </c>
      <c r="G300">
        <v>1</v>
      </c>
      <c r="I300">
        <v>4</v>
      </c>
      <c r="J300" s="13" t="s">
        <v>1811</v>
      </c>
      <c r="K300" s="72" t="s">
        <v>1947</v>
      </c>
      <c r="L300" s="8"/>
      <c r="M300" s="8">
        <v>0</v>
      </c>
      <c r="N300" s="14">
        <v>1503</v>
      </c>
      <c r="O300" s="13" t="s">
        <v>1813</v>
      </c>
      <c r="P300">
        <v>3</v>
      </c>
      <c r="S300">
        <v>1</v>
      </c>
      <c r="T300">
        <v>5</v>
      </c>
      <c r="AA300">
        <v>1</v>
      </c>
    </row>
    <row r="301" spans="1:35" ht="16.5" thickBot="1">
      <c r="A301" s="3" t="s">
        <v>905</v>
      </c>
      <c r="B301" s="3" t="s">
        <v>906</v>
      </c>
      <c r="C301" s="3"/>
      <c r="D301" s="4">
        <v>2013</v>
      </c>
      <c r="E301" s="5" t="s">
        <v>73</v>
      </c>
      <c r="G301">
        <v>1</v>
      </c>
      <c r="I301" t="s">
        <v>1786</v>
      </c>
      <c r="J301" s="21"/>
      <c r="N301" s="14">
        <v>0</v>
      </c>
      <c r="O301" s="13" t="s">
        <v>1811</v>
      </c>
      <c r="P301">
        <v>3</v>
      </c>
      <c r="S301" t="s">
        <v>1784</v>
      </c>
      <c r="T301">
        <v>5</v>
      </c>
      <c r="Z301">
        <v>0</v>
      </c>
      <c r="AA301">
        <v>1</v>
      </c>
    </row>
    <row r="302" spans="1:35" ht="16.5" thickBot="1">
      <c r="A302" s="3" t="s">
        <v>907</v>
      </c>
      <c r="B302" s="3" t="s">
        <v>908</v>
      </c>
      <c r="C302" s="3" t="s">
        <v>909</v>
      </c>
      <c r="D302" s="4">
        <v>2020</v>
      </c>
      <c r="E302" s="5" t="s">
        <v>73</v>
      </c>
      <c r="G302">
        <v>1</v>
      </c>
      <c r="I302" s="12" t="s">
        <v>1789</v>
      </c>
      <c r="J302" s="13">
        <v>5.94</v>
      </c>
      <c r="K302" s="72" t="s">
        <v>1933</v>
      </c>
      <c r="L302" s="8"/>
      <c r="M302" s="8">
        <v>1</v>
      </c>
      <c r="N302" s="14">
        <v>1503</v>
      </c>
      <c r="O302" s="13" t="s">
        <v>1810</v>
      </c>
      <c r="P302">
        <v>0</v>
      </c>
      <c r="Q302">
        <v>2</v>
      </c>
      <c r="S302" s="12" t="s">
        <v>1787</v>
      </c>
      <c r="T302">
        <v>2</v>
      </c>
      <c r="X302">
        <v>1</v>
      </c>
      <c r="Z302">
        <v>0</v>
      </c>
      <c r="AA302">
        <v>1</v>
      </c>
    </row>
    <row r="303" spans="1:35" ht="16.5" thickBot="1">
      <c r="A303" s="3" t="s">
        <v>910</v>
      </c>
      <c r="B303" s="3" t="s">
        <v>911</v>
      </c>
      <c r="C303" s="3" t="s">
        <v>180</v>
      </c>
      <c r="D303" s="4">
        <v>2014</v>
      </c>
      <c r="E303" s="5" t="s">
        <v>73</v>
      </c>
      <c r="G303">
        <v>1</v>
      </c>
      <c r="I303" t="s">
        <v>1786</v>
      </c>
      <c r="J303" s="13"/>
      <c r="K303" s="72" t="s">
        <v>1941</v>
      </c>
      <c r="L303" s="68"/>
      <c r="M303" s="68">
        <v>1</v>
      </c>
      <c r="N303" s="14">
        <v>1503</v>
      </c>
      <c r="O303" s="13"/>
      <c r="P303">
        <v>1</v>
      </c>
      <c r="S303">
        <v>2</v>
      </c>
      <c r="T303">
        <v>5</v>
      </c>
      <c r="Z303">
        <v>0</v>
      </c>
      <c r="AA303">
        <v>1</v>
      </c>
      <c r="AH303">
        <v>1</v>
      </c>
      <c r="AI303" t="s">
        <v>2085</v>
      </c>
    </row>
    <row r="304" spans="1:35" ht="16.5" thickBot="1">
      <c r="A304" s="3" t="s">
        <v>912</v>
      </c>
      <c r="B304" s="3" t="s">
        <v>913</v>
      </c>
      <c r="C304" s="3" t="s">
        <v>914</v>
      </c>
      <c r="D304" s="4">
        <v>2019</v>
      </c>
      <c r="E304" s="5" t="s">
        <v>73</v>
      </c>
      <c r="G304">
        <v>1</v>
      </c>
      <c r="I304" t="s">
        <v>1795</v>
      </c>
      <c r="J304" s="14">
        <v>7.4320000000000004</v>
      </c>
      <c r="K304" s="12" t="s">
        <v>1933</v>
      </c>
      <c r="L304" t="s">
        <v>1954</v>
      </c>
      <c r="M304">
        <v>0</v>
      </c>
      <c r="N304" s="14">
        <v>1506</v>
      </c>
      <c r="O304" s="13" t="s">
        <v>1814</v>
      </c>
      <c r="P304">
        <v>1</v>
      </c>
      <c r="S304">
        <v>2</v>
      </c>
      <c r="T304">
        <v>5</v>
      </c>
      <c r="W304">
        <v>1</v>
      </c>
      <c r="Z304">
        <v>0</v>
      </c>
      <c r="AA304">
        <v>1</v>
      </c>
      <c r="AG304" s="15"/>
      <c r="AH304" s="15">
        <v>1</v>
      </c>
      <c r="AI304" t="s">
        <v>2125</v>
      </c>
    </row>
    <row r="305" spans="1:33" ht="16.5" thickBot="1">
      <c r="A305" s="3" t="s">
        <v>915</v>
      </c>
      <c r="B305" s="3" t="s">
        <v>916</v>
      </c>
      <c r="C305" s="3" t="s">
        <v>917</v>
      </c>
      <c r="D305" s="4">
        <v>2020</v>
      </c>
      <c r="E305" s="5" t="s">
        <v>73</v>
      </c>
      <c r="G305">
        <v>1</v>
      </c>
      <c r="I305" s="12" t="s">
        <v>1783</v>
      </c>
      <c r="J305" s="13">
        <v>4.1340000000000003</v>
      </c>
      <c r="K305" s="72" t="s">
        <v>1933</v>
      </c>
      <c r="L305" s="68" t="s">
        <v>1998</v>
      </c>
      <c r="M305" s="68">
        <v>1</v>
      </c>
      <c r="N305" s="14">
        <v>1507</v>
      </c>
      <c r="O305" s="13" t="s">
        <v>1813</v>
      </c>
      <c r="P305">
        <v>0</v>
      </c>
      <c r="Q305">
        <v>1</v>
      </c>
      <c r="S305" s="12" t="s">
        <v>1786</v>
      </c>
      <c r="T305">
        <v>1</v>
      </c>
      <c r="Z305">
        <v>0</v>
      </c>
      <c r="AA305">
        <v>1</v>
      </c>
    </row>
    <row r="306" spans="1:33" ht="16.5" thickBot="1">
      <c r="A306" s="3" t="s">
        <v>918</v>
      </c>
      <c r="B306" s="3" t="s">
        <v>919</v>
      </c>
      <c r="C306" s="3" t="s">
        <v>365</v>
      </c>
      <c r="D306" s="4">
        <v>2015</v>
      </c>
      <c r="E306" s="5" t="s">
        <v>73</v>
      </c>
      <c r="G306">
        <v>1</v>
      </c>
      <c r="H306">
        <v>1</v>
      </c>
      <c r="I306" t="s">
        <v>1787</v>
      </c>
      <c r="J306" s="14">
        <v>3.0249999999999999</v>
      </c>
      <c r="K306" s="72" t="s">
        <v>1956</v>
      </c>
      <c r="L306" s="68" t="s">
        <v>1962</v>
      </c>
      <c r="M306" s="68">
        <v>0</v>
      </c>
      <c r="N306" s="14">
        <v>0</v>
      </c>
      <c r="O306" s="13" t="s">
        <v>1811</v>
      </c>
      <c r="P306">
        <v>1</v>
      </c>
      <c r="S306" t="s">
        <v>1797</v>
      </c>
      <c r="T306">
        <v>5</v>
      </c>
      <c r="V306">
        <v>1</v>
      </c>
      <c r="Z306">
        <v>0</v>
      </c>
      <c r="AA306">
        <v>1</v>
      </c>
      <c r="AF306">
        <v>1</v>
      </c>
    </row>
    <row r="307" spans="1:33" ht="16.5" thickBot="1">
      <c r="A307" s="3" t="s">
        <v>920</v>
      </c>
      <c r="B307" s="3" t="s">
        <v>921</v>
      </c>
      <c r="C307" s="3" t="s">
        <v>922</v>
      </c>
      <c r="D307" s="4">
        <v>2015</v>
      </c>
      <c r="E307" s="5" t="s">
        <v>73</v>
      </c>
      <c r="G307">
        <v>1</v>
      </c>
      <c r="H307">
        <v>1</v>
      </c>
      <c r="I307">
        <v>1</v>
      </c>
      <c r="J307" s="14">
        <v>2.0139999999999998</v>
      </c>
      <c r="K307" s="72" t="s">
        <v>1963</v>
      </c>
      <c r="L307" s="18"/>
      <c r="M307" s="18">
        <v>0</v>
      </c>
      <c r="N307" s="14">
        <v>0</v>
      </c>
      <c r="O307" s="13" t="s">
        <v>1811</v>
      </c>
      <c r="P307">
        <v>1</v>
      </c>
      <c r="S307" t="s">
        <v>1784</v>
      </c>
      <c r="T307">
        <v>5</v>
      </c>
      <c r="V307">
        <v>1</v>
      </c>
      <c r="W307">
        <v>1</v>
      </c>
      <c r="Z307">
        <v>0</v>
      </c>
      <c r="AA307">
        <v>1</v>
      </c>
      <c r="AF307">
        <v>1</v>
      </c>
    </row>
    <row r="308" spans="1:33" ht="16.5" thickBot="1">
      <c r="A308" s="3" t="s">
        <v>923</v>
      </c>
      <c r="B308" s="3" t="s">
        <v>924</v>
      </c>
      <c r="C308" s="3" t="s">
        <v>925</v>
      </c>
      <c r="D308" s="4">
        <v>2017</v>
      </c>
      <c r="E308" s="5" t="s">
        <v>73</v>
      </c>
      <c r="G308">
        <v>1</v>
      </c>
      <c r="I308" t="s">
        <v>1783</v>
      </c>
      <c r="J308" s="13">
        <v>0.47</v>
      </c>
      <c r="K308" s="72" t="s">
        <v>1933</v>
      </c>
      <c r="L308" s="8"/>
      <c r="M308" s="8">
        <v>1</v>
      </c>
      <c r="N308" s="14">
        <v>0</v>
      </c>
      <c r="O308" s="13" t="s">
        <v>1811</v>
      </c>
      <c r="P308">
        <v>0</v>
      </c>
      <c r="Q308">
        <v>2</v>
      </c>
      <c r="S308">
        <v>3</v>
      </c>
      <c r="T308">
        <v>2</v>
      </c>
      <c r="X308">
        <v>1</v>
      </c>
      <c r="Z308">
        <v>0</v>
      </c>
      <c r="AA308">
        <v>1</v>
      </c>
    </row>
    <row r="309" spans="1:33" ht="16.5" thickBot="1">
      <c r="A309" s="3" t="s">
        <v>926</v>
      </c>
      <c r="B309" s="3" t="s">
        <v>927</v>
      </c>
      <c r="C309" s="3" t="s">
        <v>928</v>
      </c>
      <c r="D309" s="4">
        <v>2014</v>
      </c>
      <c r="E309" s="5" t="s">
        <v>73</v>
      </c>
      <c r="G309">
        <v>1</v>
      </c>
      <c r="I309" t="s">
        <v>1787</v>
      </c>
      <c r="J309" s="13"/>
      <c r="K309" s="72" t="s">
        <v>1933</v>
      </c>
      <c r="L309" s="8"/>
      <c r="M309" s="8">
        <v>1</v>
      </c>
      <c r="N309" s="14">
        <v>0</v>
      </c>
      <c r="O309" s="13" t="s">
        <v>1811</v>
      </c>
      <c r="P309">
        <v>1</v>
      </c>
      <c r="S309">
        <v>2</v>
      </c>
      <c r="T309">
        <v>5</v>
      </c>
      <c r="Z309">
        <v>3</v>
      </c>
      <c r="AA309">
        <v>1</v>
      </c>
    </row>
    <row r="310" spans="1:33" ht="16.5" thickBot="1">
      <c r="A310" s="3" t="s">
        <v>929</v>
      </c>
      <c r="B310" s="3" t="s">
        <v>930</v>
      </c>
      <c r="C310" s="3" t="s">
        <v>931</v>
      </c>
      <c r="D310" s="4">
        <v>2014</v>
      </c>
      <c r="E310" s="5" t="s">
        <v>73</v>
      </c>
      <c r="G310">
        <v>1</v>
      </c>
      <c r="H310">
        <v>1</v>
      </c>
      <c r="I310" t="s">
        <v>1786</v>
      </c>
      <c r="J310" s="13"/>
      <c r="K310" s="8"/>
      <c r="L310" s="8"/>
      <c r="M310" s="8"/>
      <c r="N310" s="14">
        <v>0</v>
      </c>
      <c r="O310" s="13" t="s">
        <v>1811</v>
      </c>
      <c r="P310">
        <v>0</v>
      </c>
      <c r="Q310" t="s">
        <v>1789</v>
      </c>
      <c r="S310" t="s">
        <v>1786</v>
      </c>
      <c r="T310">
        <v>2</v>
      </c>
      <c r="W310">
        <v>1</v>
      </c>
      <c r="Z310">
        <v>0</v>
      </c>
      <c r="AA310">
        <v>4</v>
      </c>
    </row>
    <row r="311" spans="1:33" ht="16.5" thickBot="1">
      <c r="A311" s="3" t="s">
        <v>932</v>
      </c>
      <c r="B311" s="3" t="s">
        <v>933</v>
      </c>
      <c r="C311" s="3" t="s">
        <v>925</v>
      </c>
      <c r="D311" s="4">
        <v>2018</v>
      </c>
      <c r="E311" s="5" t="s">
        <v>73</v>
      </c>
      <c r="G311">
        <v>1</v>
      </c>
      <c r="J311" s="13">
        <v>0.55000000000000004</v>
      </c>
      <c r="K311" s="72" t="s">
        <v>1933</v>
      </c>
      <c r="L311" s="8"/>
      <c r="M311" s="8">
        <v>1</v>
      </c>
      <c r="N311" s="14">
        <v>0</v>
      </c>
      <c r="O311" s="13" t="s">
        <v>1811</v>
      </c>
      <c r="P311">
        <v>0</v>
      </c>
      <c r="Q311">
        <v>7</v>
      </c>
      <c r="S311">
        <v>0</v>
      </c>
      <c r="T311">
        <v>0</v>
      </c>
      <c r="V311">
        <v>1</v>
      </c>
      <c r="AA311">
        <v>1</v>
      </c>
      <c r="AC311">
        <v>1</v>
      </c>
      <c r="AG311" t="s">
        <v>2077</v>
      </c>
    </row>
    <row r="312" spans="1:33" ht="16.5" thickBot="1">
      <c r="A312" s="3" t="s">
        <v>934</v>
      </c>
      <c r="B312" s="3" t="s">
        <v>935</v>
      </c>
      <c r="C312" s="3" t="s">
        <v>936</v>
      </c>
      <c r="D312" s="4">
        <v>2014</v>
      </c>
      <c r="E312" s="5" t="s">
        <v>73</v>
      </c>
      <c r="G312">
        <v>1</v>
      </c>
      <c r="I312" t="s">
        <v>1791</v>
      </c>
      <c r="J312" s="13">
        <v>3.8180000000000001</v>
      </c>
      <c r="K312" s="72" t="s">
        <v>1995</v>
      </c>
      <c r="L312" s="68" t="s">
        <v>1933</v>
      </c>
      <c r="M312" s="68">
        <v>0</v>
      </c>
      <c r="N312" s="14">
        <v>0</v>
      </c>
      <c r="O312" s="13" t="s">
        <v>1811</v>
      </c>
      <c r="P312">
        <v>1</v>
      </c>
      <c r="S312" t="s">
        <v>1784</v>
      </c>
      <c r="T312">
        <v>5</v>
      </c>
      <c r="V312">
        <v>1</v>
      </c>
      <c r="Z312">
        <v>0</v>
      </c>
      <c r="AA312">
        <v>1</v>
      </c>
    </row>
    <row r="313" spans="1:33" ht="16.5" thickBot="1">
      <c r="A313" s="3" t="s">
        <v>937</v>
      </c>
      <c r="B313" s="3" t="s">
        <v>938</v>
      </c>
      <c r="C313" s="3" t="s">
        <v>868</v>
      </c>
      <c r="D313" s="4">
        <v>2015</v>
      </c>
      <c r="E313" s="5" t="s">
        <v>73</v>
      </c>
      <c r="G313">
        <v>1</v>
      </c>
      <c r="I313">
        <v>1</v>
      </c>
      <c r="J313" s="13">
        <v>1.343</v>
      </c>
      <c r="K313" s="12" t="s">
        <v>1948</v>
      </c>
      <c r="L313" s="8"/>
      <c r="M313" s="8">
        <v>0</v>
      </c>
      <c r="N313" s="14">
        <v>0</v>
      </c>
      <c r="O313" s="13" t="s">
        <v>1811</v>
      </c>
      <c r="P313">
        <v>1</v>
      </c>
      <c r="S313">
        <v>1</v>
      </c>
      <c r="T313">
        <v>5</v>
      </c>
      <c r="V313">
        <v>1</v>
      </c>
      <c r="Z313">
        <v>0</v>
      </c>
      <c r="AA313">
        <v>1</v>
      </c>
    </row>
    <row r="314" spans="1:33" ht="16.5" thickBot="1">
      <c r="A314" s="3" t="s">
        <v>939</v>
      </c>
      <c r="B314" s="3" t="s">
        <v>940</v>
      </c>
      <c r="C314" s="3" t="s">
        <v>941</v>
      </c>
      <c r="D314" s="4">
        <v>2012</v>
      </c>
      <c r="E314" s="5" t="s">
        <v>73</v>
      </c>
      <c r="G314">
        <v>1</v>
      </c>
      <c r="I314">
        <v>1</v>
      </c>
      <c r="J314" s="14">
        <v>0.871</v>
      </c>
      <c r="K314" s="72" t="s">
        <v>1948</v>
      </c>
      <c r="L314" s="68" t="s">
        <v>1970</v>
      </c>
      <c r="M314" s="68">
        <v>0</v>
      </c>
      <c r="N314" s="14">
        <v>0</v>
      </c>
      <c r="O314" s="13" t="s">
        <v>1811</v>
      </c>
      <c r="P314">
        <v>1</v>
      </c>
      <c r="S314">
        <v>1</v>
      </c>
      <c r="T314">
        <v>5</v>
      </c>
      <c r="V314">
        <v>1</v>
      </c>
      <c r="X314">
        <v>1</v>
      </c>
      <c r="Z314">
        <v>0</v>
      </c>
      <c r="AA314">
        <v>1</v>
      </c>
    </row>
    <row r="315" spans="1:33" ht="16.5" thickBot="1">
      <c r="A315" s="3" t="s">
        <v>942</v>
      </c>
      <c r="B315" s="3" t="s">
        <v>943</v>
      </c>
      <c r="C315" s="3" t="s">
        <v>944</v>
      </c>
      <c r="D315" s="4">
        <v>2015</v>
      </c>
      <c r="E315" s="5" t="s">
        <v>73</v>
      </c>
      <c r="G315">
        <v>1</v>
      </c>
      <c r="I315">
        <v>1</v>
      </c>
      <c r="J315" s="13"/>
      <c r="K315" s="72" t="s">
        <v>1945</v>
      </c>
      <c r="L315" s="8"/>
      <c r="M315" s="8">
        <v>1</v>
      </c>
      <c r="N315" s="14">
        <v>1503</v>
      </c>
      <c r="O315" s="13" t="s">
        <v>1813</v>
      </c>
      <c r="P315">
        <v>1</v>
      </c>
      <c r="S315" t="s">
        <v>1786</v>
      </c>
      <c r="T315">
        <v>5</v>
      </c>
      <c r="Z315">
        <v>1</v>
      </c>
      <c r="AA315">
        <v>1</v>
      </c>
      <c r="AE315">
        <v>1</v>
      </c>
      <c r="AF315">
        <v>1</v>
      </c>
    </row>
    <row r="316" spans="1:33" ht="16.5" thickBot="1">
      <c r="A316" s="3" t="s">
        <v>945</v>
      </c>
      <c r="B316" s="3" t="s">
        <v>946</v>
      </c>
      <c r="C316" s="3" t="s">
        <v>675</v>
      </c>
      <c r="D316" s="4">
        <v>2018</v>
      </c>
      <c r="E316" s="5" t="s">
        <v>73</v>
      </c>
      <c r="G316">
        <v>1</v>
      </c>
      <c r="I316">
        <v>1</v>
      </c>
      <c r="J316" s="14">
        <v>1.867</v>
      </c>
      <c r="K316" s="72" t="s">
        <v>1971</v>
      </c>
      <c r="L316" s="18"/>
      <c r="M316" s="18">
        <v>0</v>
      </c>
      <c r="N316" s="14">
        <v>1503</v>
      </c>
      <c r="O316" s="13" t="s">
        <v>1814</v>
      </c>
      <c r="P316">
        <v>0</v>
      </c>
      <c r="Q316">
        <v>1</v>
      </c>
      <c r="S316">
        <v>4</v>
      </c>
      <c r="T316">
        <v>2</v>
      </c>
      <c r="W316">
        <v>1</v>
      </c>
      <c r="Z316">
        <v>0</v>
      </c>
      <c r="AA316">
        <v>1</v>
      </c>
    </row>
    <row r="317" spans="1:33" ht="16.5" thickBot="1">
      <c r="A317" s="3" t="s">
        <v>103</v>
      </c>
      <c r="B317" s="3" t="s">
        <v>104</v>
      </c>
      <c r="C317" s="3" t="s">
        <v>105</v>
      </c>
      <c r="D317" s="4">
        <v>2020</v>
      </c>
      <c r="E317" s="5" t="s">
        <v>106</v>
      </c>
      <c r="G317">
        <v>1</v>
      </c>
      <c r="J317" s="13">
        <v>0.38</v>
      </c>
      <c r="K317" s="72" t="s">
        <v>1987</v>
      </c>
      <c r="L317" s="68" t="s">
        <v>1976</v>
      </c>
      <c r="M317" s="68">
        <v>0</v>
      </c>
      <c r="N317" s="14">
        <v>806</v>
      </c>
      <c r="O317" s="13" t="s">
        <v>1810</v>
      </c>
      <c r="P317">
        <v>1</v>
      </c>
      <c r="S317">
        <v>6</v>
      </c>
      <c r="T317">
        <v>5</v>
      </c>
      <c r="X317">
        <v>1</v>
      </c>
      <c r="Z317">
        <v>0</v>
      </c>
      <c r="AA317">
        <v>1</v>
      </c>
    </row>
    <row r="318" spans="1:33" ht="16.5" thickBot="1">
      <c r="A318" s="3" t="s">
        <v>107</v>
      </c>
      <c r="B318" s="3" t="s">
        <v>108</v>
      </c>
      <c r="C318" s="3" t="s">
        <v>109</v>
      </c>
      <c r="D318" s="4">
        <v>2020</v>
      </c>
      <c r="E318" s="5" t="s">
        <v>73</v>
      </c>
      <c r="G318">
        <v>1</v>
      </c>
      <c r="I318">
        <v>1</v>
      </c>
      <c r="J318" s="13">
        <v>2.2930000000000001</v>
      </c>
      <c r="K318" s="72" t="s">
        <v>1963</v>
      </c>
      <c r="L318" s="8"/>
      <c r="M318" s="8">
        <v>0</v>
      </c>
      <c r="N318" s="14">
        <v>1505</v>
      </c>
      <c r="O318" s="13" t="s">
        <v>1813</v>
      </c>
      <c r="P318">
        <v>0</v>
      </c>
      <c r="Q318">
        <v>1</v>
      </c>
      <c r="S318">
        <v>4</v>
      </c>
      <c r="T318">
        <v>2</v>
      </c>
      <c r="Z318">
        <v>0</v>
      </c>
      <c r="AA318">
        <v>1</v>
      </c>
    </row>
    <row r="319" spans="1:33" ht="16.5" thickBot="1">
      <c r="A319" s="3" t="s">
        <v>947</v>
      </c>
      <c r="B319" s="3" t="s">
        <v>948</v>
      </c>
      <c r="C319" s="3" t="s">
        <v>949</v>
      </c>
      <c r="D319" s="4">
        <v>2016</v>
      </c>
      <c r="E319" s="5" t="s">
        <v>73</v>
      </c>
      <c r="G319">
        <v>1</v>
      </c>
      <c r="I319">
        <v>1</v>
      </c>
      <c r="J319" s="14">
        <v>1.242</v>
      </c>
      <c r="K319" s="72" t="s">
        <v>1933</v>
      </c>
      <c r="L319" s="18"/>
      <c r="M319" s="18">
        <v>1</v>
      </c>
      <c r="N319" s="14">
        <v>0</v>
      </c>
      <c r="O319" s="13" t="s">
        <v>1811</v>
      </c>
      <c r="P319">
        <v>3</v>
      </c>
      <c r="S319">
        <v>6</v>
      </c>
      <c r="T319">
        <v>5</v>
      </c>
      <c r="W319">
        <v>1</v>
      </c>
      <c r="Z319">
        <v>0</v>
      </c>
      <c r="AA319">
        <v>1</v>
      </c>
    </row>
    <row r="320" spans="1:33" ht="16.5" thickBot="1">
      <c r="A320" s="3" t="s">
        <v>950</v>
      </c>
      <c r="B320" s="3" t="s">
        <v>951</v>
      </c>
      <c r="C320" s="5"/>
      <c r="D320" s="4">
        <v>2015</v>
      </c>
      <c r="E320" s="5" t="s">
        <v>73</v>
      </c>
      <c r="G320">
        <v>1</v>
      </c>
      <c r="J320" s="21"/>
      <c r="N320" s="14">
        <v>0</v>
      </c>
      <c r="O320" s="13" t="s">
        <v>1811</v>
      </c>
      <c r="P320">
        <v>1</v>
      </c>
      <c r="S320">
        <v>0</v>
      </c>
      <c r="T320">
        <v>0</v>
      </c>
      <c r="AA320">
        <v>5</v>
      </c>
      <c r="AE320">
        <v>1</v>
      </c>
    </row>
    <row r="321" spans="1:35" ht="16.5" thickBot="1">
      <c r="A321" s="3" t="s">
        <v>110</v>
      </c>
      <c r="B321" s="3" t="s">
        <v>111</v>
      </c>
      <c r="C321" s="3" t="s">
        <v>112</v>
      </c>
      <c r="D321" s="4">
        <v>2021</v>
      </c>
      <c r="E321" s="5" t="s">
        <v>73</v>
      </c>
      <c r="G321">
        <v>1</v>
      </c>
      <c r="I321" t="s">
        <v>1797</v>
      </c>
      <c r="J321" s="13"/>
      <c r="K321" s="8"/>
      <c r="L321" s="8"/>
      <c r="M321" s="8"/>
      <c r="N321" s="14">
        <v>0</v>
      </c>
      <c r="O321" s="13" t="s">
        <v>1811</v>
      </c>
      <c r="P321">
        <v>0</v>
      </c>
      <c r="Q321">
        <v>6</v>
      </c>
      <c r="S321">
        <v>0</v>
      </c>
      <c r="T321">
        <v>0</v>
      </c>
      <c r="V321">
        <v>1</v>
      </c>
      <c r="AA321">
        <v>5</v>
      </c>
      <c r="AC321">
        <v>1</v>
      </c>
      <c r="AE321">
        <v>1</v>
      </c>
      <c r="AG321" t="s">
        <v>2069</v>
      </c>
    </row>
    <row r="322" spans="1:35" ht="16.5" thickBot="1">
      <c r="A322" s="3" t="s">
        <v>952</v>
      </c>
      <c r="B322" s="3" t="s">
        <v>953</v>
      </c>
      <c r="C322" s="3"/>
      <c r="D322" s="4">
        <v>2020</v>
      </c>
      <c r="E322" s="5" t="s">
        <v>73</v>
      </c>
      <c r="G322">
        <v>1</v>
      </c>
      <c r="I322">
        <v>1</v>
      </c>
      <c r="J322" s="21"/>
      <c r="N322" s="14">
        <v>0</v>
      </c>
      <c r="O322" s="13" t="s">
        <v>1811</v>
      </c>
      <c r="P322">
        <v>0</v>
      </c>
      <c r="Q322">
        <v>2</v>
      </c>
      <c r="S322" s="12" t="s">
        <v>1787</v>
      </c>
      <c r="T322">
        <v>2</v>
      </c>
      <c r="X322">
        <v>1</v>
      </c>
      <c r="Z322">
        <v>0</v>
      </c>
      <c r="AA322">
        <v>2</v>
      </c>
    </row>
    <row r="323" spans="1:35" s="6" customFormat="1" ht="15" thickBot="1">
      <c r="A323" s="12" t="s">
        <v>1819</v>
      </c>
      <c r="B323" s="12" t="s">
        <v>1824</v>
      </c>
      <c r="C323" s="12" t="s">
        <v>1829</v>
      </c>
      <c r="D323" s="26">
        <v>2021</v>
      </c>
      <c r="E323" s="12" t="s">
        <v>1835</v>
      </c>
      <c r="F323" s="12"/>
      <c r="G323" s="26">
        <v>1</v>
      </c>
      <c r="H323" s="12"/>
      <c r="I323" s="26">
        <v>4</v>
      </c>
      <c r="J323" s="23"/>
      <c r="K323" s="72" t="s">
        <v>1943</v>
      </c>
      <c r="L323" s="69" t="s">
        <v>2003</v>
      </c>
      <c r="M323" s="69">
        <v>0</v>
      </c>
      <c r="N323" s="23"/>
      <c r="O323" s="23"/>
      <c r="P323" s="26">
        <v>1</v>
      </c>
      <c r="Q323" s="26"/>
      <c r="R323" s="26">
        <v>1</v>
      </c>
      <c r="S323" s="12" t="s">
        <v>1808</v>
      </c>
      <c r="T323" s="12"/>
      <c r="U323" s="12"/>
      <c r="V323" s="12"/>
      <c r="W323" s="12"/>
      <c r="X323" s="26">
        <v>1</v>
      </c>
      <c r="Y323" s="12"/>
      <c r="Z323" s="26">
        <v>0</v>
      </c>
      <c r="AA323" s="26">
        <v>1</v>
      </c>
      <c r="AB323" s="12"/>
      <c r="AC323" s="12"/>
      <c r="AD323" s="12"/>
      <c r="AE323"/>
      <c r="AF323"/>
      <c r="AG323"/>
      <c r="AH323"/>
      <c r="AI323"/>
    </row>
    <row r="324" spans="1:35" ht="16.5" thickBot="1">
      <c r="A324" s="3" t="s">
        <v>954</v>
      </c>
      <c r="B324" s="3" t="s">
        <v>955</v>
      </c>
      <c r="C324" s="3" t="s">
        <v>13</v>
      </c>
      <c r="D324" s="4">
        <v>2021</v>
      </c>
      <c r="E324" s="5" t="s">
        <v>73</v>
      </c>
      <c r="G324">
        <v>1</v>
      </c>
      <c r="I324" t="s">
        <v>1797</v>
      </c>
      <c r="J324" s="14">
        <v>6.43</v>
      </c>
      <c r="K324" s="72" t="s">
        <v>1943</v>
      </c>
      <c r="L324" s="69" t="s">
        <v>2003</v>
      </c>
      <c r="M324" s="69">
        <v>0</v>
      </c>
      <c r="N324" s="14">
        <v>1503</v>
      </c>
      <c r="O324" s="13" t="s">
        <v>1809</v>
      </c>
      <c r="P324">
        <v>1</v>
      </c>
      <c r="R324">
        <v>1</v>
      </c>
      <c r="S324" t="s">
        <v>1808</v>
      </c>
      <c r="T324">
        <v>5</v>
      </c>
      <c r="V324">
        <v>1</v>
      </c>
      <c r="X324">
        <v>1</v>
      </c>
      <c r="Z324">
        <v>0</v>
      </c>
      <c r="AA324">
        <v>1</v>
      </c>
      <c r="AF324">
        <v>1</v>
      </c>
    </row>
    <row r="325" spans="1:35" ht="16.5" thickBot="1">
      <c r="A325" s="3" t="s">
        <v>956</v>
      </c>
      <c r="B325" s="3" t="s">
        <v>957</v>
      </c>
      <c r="C325" s="3" t="s">
        <v>497</v>
      </c>
      <c r="D325" s="4">
        <v>2015</v>
      </c>
      <c r="E325" s="5" t="s">
        <v>73</v>
      </c>
      <c r="G325">
        <v>1</v>
      </c>
      <c r="I325">
        <v>1</v>
      </c>
      <c r="J325" s="14">
        <v>2.2429999999999999</v>
      </c>
      <c r="K325" s="12" t="s">
        <v>2029</v>
      </c>
      <c r="L325" s="18"/>
      <c r="M325" s="18">
        <v>0</v>
      </c>
      <c r="N325" s="14">
        <v>1503</v>
      </c>
      <c r="O325" s="13" t="s">
        <v>1809</v>
      </c>
      <c r="P325">
        <v>0</v>
      </c>
      <c r="Q325">
        <v>1</v>
      </c>
      <c r="S325">
        <v>4</v>
      </c>
      <c r="T325">
        <v>2</v>
      </c>
      <c r="X325">
        <v>1</v>
      </c>
      <c r="Z325">
        <v>0</v>
      </c>
      <c r="AA325">
        <v>1</v>
      </c>
    </row>
    <row r="326" spans="1:35" ht="16.5" thickBot="1">
      <c r="A326" s="3" t="s">
        <v>958</v>
      </c>
      <c r="B326" s="3" t="s">
        <v>959</v>
      </c>
      <c r="C326" s="3" t="s">
        <v>960</v>
      </c>
      <c r="D326" s="4">
        <v>2011</v>
      </c>
      <c r="E326" s="5" t="s">
        <v>73</v>
      </c>
      <c r="G326">
        <v>1</v>
      </c>
      <c r="I326">
        <v>3</v>
      </c>
      <c r="J326" s="14">
        <v>1.25</v>
      </c>
      <c r="K326" s="72" t="s">
        <v>1941</v>
      </c>
      <c r="L326" s="68" t="s">
        <v>1933</v>
      </c>
      <c r="M326" s="68">
        <v>1</v>
      </c>
      <c r="N326" s="14">
        <v>0</v>
      </c>
      <c r="O326" s="13" t="s">
        <v>1811</v>
      </c>
      <c r="P326">
        <v>1</v>
      </c>
      <c r="S326">
        <v>2</v>
      </c>
      <c r="T326">
        <v>5</v>
      </c>
      <c r="Z326">
        <v>0</v>
      </c>
      <c r="AA326">
        <v>1</v>
      </c>
      <c r="AH326">
        <v>1</v>
      </c>
      <c r="AI326" t="s">
        <v>2112</v>
      </c>
    </row>
    <row r="327" spans="1:35" ht="16.5" thickBot="1">
      <c r="A327" s="3" t="s">
        <v>961</v>
      </c>
      <c r="B327" s="3" t="s">
        <v>962</v>
      </c>
      <c r="C327" s="3" t="s">
        <v>963</v>
      </c>
      <c r="D327" s="4">
        <v>2020</v>
      </c>
      <c r="E327" s="5" t="s">
        <v>73</v>
      </c>
      <c r="G327">
        <v>1</v>
      </c>
      <c r="I327" s="12" t="s">
        <v>1793</v>
      </c>
      <c r="J327" s="13">
        <v>3.879</v>
      </c>
      <c r="K327" s="72" t="s">
        <v>1977</v>
      </c>
      <c r="L327" s="8"/>
      <c r="M327" s="8">
        <v>0</v>
      </c>
      <c r="N327" s="14">
        <v>806</v>
      </c>
      <c r="O327" s="13" t="s">
        <v>1809</v>
      </c>
      <c r="P327">
        <v>1</v>
      </c>
      <c r="S327" s="12" t="s">
        <v>1789</v>
      </c>
      <c r="T327">
        <v>5</v>
      </c>
      <c r="X327">
        <v>1</v>
      </c>
      <c r="Z327">
        <v>0</v>
      </c>
      <c r="AA327">
        <v>1</v>
      </c>
    </row>
    <row r="328" spans="1:35" ht="16.5" thickBot="1">
      <c r="A328" s="3" t="s">
        <v>964</v>
      </c>
      <c r="B328" s="3" t="s">
        <v>967</v>
      </c>
      <c r="C328" s="3" t="s">
        <v>968</v>
      </c>
      <c r="D328" s="4">
        <v>2015</v>
      </c>
      <c r="E328" s="5" t="s">
        <v>73</v>
      </c>
      <c r="G328">
        <v>1</v>
      </c>
      <c r="I328">
        <v>1</v>
      </c>
      <c r="J328" s="13" t="s">
        <v>1811</v>
      </c>
      <c r="K328" s="72" t="s">
        <v>1986</v>
      </c>
      <c r="L328" s="8"/>
      <c r="M328" s="8">
        <v>0</v>
      </c>
      <c r="N328" s="14">
        <v>0</v>
      </c>
      <c r="O328" s="13" t="s">
        <v>1811</v>
      </c>
      <c r="P328">
        <v>1</v>
      </c>
      <c r="S328">
        <v>6</v>
      </c>
      <c r="T328">
        <v>5</v>
      </c>
      <c r="V328">
        <v>1</v>
      </c>
      <c r="Z328">
        <v>1</v>
      </c>
      <c r="AA328">
        <v>1</v>
      </c>
      <c r="AE328">
        <v>1</v>
      </c>
    </row>
    <row r="329" spans="1:35" ht="16.5" thickBot="1">
      <c r="A329" s="3" t="s">
        <v>964</v>
      </c>
      <c r="B329" s="3" t="s">
        <v>965</v>
      </c>
      <c r="C329" s="3" t="s">
        <v>966</v>
      </c>
      <c r="D329" s="4">
        <v>2017</v>
      </c>
      <c r="E329" s="5" t="s">
        <v>73</v>
      </c>
      <c r="G329">
        <v>1</v>
      </c>
      <c r="I329" t="s">
        <v>1786</v>
      </c>
      <c r="J329" s="13"/>
      <c r="K329" s="8"/>
      <c r="L329" s="8"/>
      <c r="M329" s="8"/>
      <c r="N329" s="14">
        <v>0</v>
      </c>
      <c r="O329" s="13" t="s">
        <v>1811</v>
      </c>
      <c r="P329">
        <v>1</v>
      </c>
      <c r="S329">
        <v>6</v>
      </c>
      <c r="T329">
        <v>5</v>
      </c>
      <c r="V329">
        <v>1</v>
      </c>
      <c r="Z329">
        <v>1</v>
      </c>
      <c r="AA329">
        <v>1</v>
      </c>
      <c r="AE329">
        <v>1</v>
      </c>
    </row>
    <row r="330" spans="1:35" ht="16.5" thickBot="1">
      <c r="A330" s="3" t="s">
        <v>969</v>
      </c>
      <c r="B330" s="3" t="s">
        <v>970</v>
      </c>
      <c r="C330" s="3" t="s">
        <v>438</v>
      </c>
      <c r="D330" s="4">
        <v>2012</v>
      </c>
      <c r="E330" s="5" t="s">
        <v>73</v>
      </c>
      <c r="G330">
        <v>1</v>
      </c>
      <c r="I330">
        <v>1</v>
      </c>
      <c r="J330" s="13"/>
      <c r="K330" s="72" t="s">
        <v>1943</v>
      </c>
      <c r="L330" s="8"/>
      <c r="M330" s="8">
        <v>0</v>
      </c>
      <c r="N330" s="14">
        <v>1503</v>
      </c>
      <c r="O330" s="13" t="s">
        <v>1813</v>
      </c>
      <c r="P330">
        <v>3</v>
      </c>
      <c r="S330">
        <v>6</v>
      </c>
      <c r="T330">
        <v>5</v>
      </c>
      <c r="Z330">
        <v>2</v>
      </c>
      <c r="AA330">
        <v>1</v>
      </c>
    </row>
    <row r="331" spans="1:35" ht="16.5" thickBot="1">
      <c r="A331" s="3" t="s">
        <v>971</v>
      </c>
      <c r="B331" s="3" t="s">
        <v>972</v>
      </c>
      <c r="C331" s="3" t="s">
        <v>13</v>
      </c>
      <c r="D331" s="4">
        <v>2021</v>
      </c>
      <c r="E331" s="5" t="s">
        <v>73</v>
      </c>
      <c r="G331">
        <v>1</v>
      </c>
      <c r="I331" t="s">
        <v>1797</v>
      </c>
      <c r="J331" s="14">
        <v>6.43</v>
      </c>
      <c r="K331" s="72" t="s">
        <v>1943</v>
      </c>
      <c r="L331" s="68" t="s">
        <v>2003</v>
      </c>
      <c r="M331" s="68">
        <v>0</v>
      </c>
      <c r="N331" s="14">
        <v>1503</v>
      </c>
      <c r="O331" s="13" t="s">
        <v>1809</v>
      </c>
      <c r="P331">
        <v>1</v>
      </c>
      <c r="S331" t="s">
        <v>1794</v>
      </c>
      <c r="T331">
        <v>5</v>
      </c>
      <c r="W331">
        <v>1</v>
      </c>
      <c r="X331">
        <v>1</v>
      </c>
      <c r="Z331">
        <v>1</v>
      </c>
      <c r="AA331">
        <v>1</v>
      </c>
    </row>
    <row r="332" spans="1:35" ht="16.5" thickBot="1">
      <c r="A332" s="3" t="s">
        <v>973</v>
      </c>
      <c r="B332" s="3" t="s">
        <v>974</v>
      </c>
      <c r="C332" s="3" t="s">
        <v>949</v>
      </c>
      <c r="D332" s="4">
        <v>2014</v>
      </c>
      <c r="E332" s="5" t="s">
        <v>73</v>
      </c>
      <c r="G332">
        <v>1</v>
      </c>
      <c r="I332">
        <v>4</v>
      </c>
      <c r="J332" s="14">
        <v>1.125</v>
      </c>
      <c r="K332" s="72" t="s">
        <v>1933</v>
      </c>
      <c r="L332" s="18"/>
      <c r="M332" s="18">
        <v>1</v>
      </c>
      <c r="N332" s="14">
        <v>0</v>
      </c>
      <c r="O332" s="13" t="s">
        <v>1811</v>
      </c>
      <c r="P332">
        <v>1</v>
      </c>
      <c r="S332">
        <v>0</v>
      </c>
      <c r="T332">
        <v>0</v>
      </c>
      <c r="V332">
        <v>1</v>
      </c>
      <c r="X332">
        <v>1</v>
      </c>
      <c r="AA332">
        <v>1</v>
      </c>
    </row>
    <row r="333" spans="1:35" ht="16.5" thickBot="1">
      <c r="A333" s="3" t="s">
        <v>975</v>
      </c>
      <c r="B333" s="3" t="s">
        <v>976</v>
      </c>
      <c r="C333" s="3" t="s">
        <v>977</v>
      </c>
      <c r="D333" s="4">
        <v>2014</v>
      </c>
      <c r="E333" s="5" t="s">
        <v>73</v>
      </c>
      <c r="G333">
        <v>1</v>
      </c>
      <c r="I333" t="s">
        <v>1791</v>
      </c>
      <c r="J333" s="14">
        <v>0.98899999999999999</v>
      </c>
      <c r="K333" s="72" t="s">
        <v>1963</v>
      </c>
      <c r="L333" s="18"/>
      <c r="M333" s="18">
        <v>0</v>
      </c>
      <c r="N333" s="14">
        <v>0</v>
      </c>
      <c r="O333" s="13" t="s">
        <v>1811</v>
      </c>
      <c r="P333">
        <v>1</v>
      </c>
      <c r="S333">
        <v>2</v>
      </c>
      <c r="T333">
        <v>5</v>
      </c>
      <c r="Z333">
        <v>0</v>
      </c>
      <c r="AA333">
        <v>1</v>
      </c>
      <c r="AH333">
        <v>2</v>
      </c>
      <c r="AI333" t="s">
        <v>2116</v>
      </c>
    </row>
    <row r="334" spans="1:35" ht="16.5" thickBot="1">
      <c r="A334" s="3" t="s">
        <v>978</v>
      </c>
      <c r="B334" s="3" t="s">
        <v>979</v>
      </c>
      <c r="C334" s="3" t="s">
        <v>980</v>
      </c>
      <c r="D334" s="4">
        <v>2017</v>
      </c>
      <c r="E334" s="5" t="s">
        <v>73</v>
      </c>
      <c r="G334">
        <v>1</v>
      </c>
      <c r="I334">
        <v>1</v>
      </c>
      <c r="J334" s="14">
        <v>3.5529999999999999</v>
      </c>
      <c r="K334" s="72" t="s">
        <v>1941</v>
      </c>
      <c r="L334" s="18"/>
      <c r="M334" s="18">
        <v>0</v>
      </c>
      <c r="N334" s="14">
        <v>0</v>
      </c>
      <c r="O334" s="13" t="s">
        <v>1811</v>
      </c>
      <c r="P334">
        <v>1</v>
      </c>
      <c r="S334">
        <v>0</v>
      </c>
      <c r="T334">
        <v>0</v>
      </c>
      <c r="V334">
        <v>1</v>
      </c>
      <c r="W334">
        <v>1</v>
      </c>
      <c r="AA334">
        <v>1</v>
      </c>
    </row>
    <row r="335" spans="1:35" ht="16.5" thickBot="1">
      <c r="A335" s="3" t="s">
        <v>981</v>
      </c>
      <c r="B335" s="3" t="s">
        <v>982</v>
      </c>
      <c r="C335" s="3" t="s">
        <v>983</v>
      </c>
      <c r="D335" s="4">
        <v>2018</v>
      </c>
      <c r="E335" s="5" t="s">
        <v>73</v>
      </c>
      <c r="G335">
        <v>1</v>
      </c>
      <c r="I335" t="s">
        <v>1797</v>
      </c>
      <c r="J335" s="14">
        <v>1.0209999999999999</v>
      </c>
      <c r="K335" s="72" t="s">
        <v>1933</v>
      </c>
      <c r="L335" s="18"/>
      <c r="M335" s="18">
        <v>1</v>
      </c>
      <c r="N335" s="14">
        <v>0</v>
      </c>
      <c r="O335" s="13" t="s">
        <v>1811</v>
      </c>
      <c r="P335">
        <v>0</v>
      </c>
      <c r="Q335">
        <v>7</v>
      </c>
      <c r="S335" t="s">
        <v>1789</v>
      </c>
      <c r="T335">
        <v>5</v>
      </c>
      <c r="Z335">
        <v>0</v>
      </c>
      <c r="AA335">
        <v>1</v>
      </c>
      <c r="AH335">
        <v>1</v>
      </c>
      <c r="AI335" t="s">
        <v>2129</v>
      </c>
    </row>
    <row r="336" spans="1:35" ht="16.5" thickBot="1">
      <c r="A336" s="3" t="s">
        <v>984</v>
      </c>
      <c r="B336" s="3" t="s">
        <v>985</v>
      </c>
      <c r="C336" s="3" t="s">
        <v>243</v>
      </c>
      <c r="D336" s="4">
        <v>2017</v>
      </c>
      <c r="E336" s="5" t="s">
        <v>73</v>
      </c>
      <c r="G336">
        <v>1</v>
      </c>
      <c r="I336" t="s">
        <v>1787</v>
      </c>
      <c r="J336" s="14">
        <v>3.3069999999999999</v>
      </c>
      <c r="K336" s="12" t="s">
        <v>1937</v>
      </c>
      <c r="L336" s="21" t="s">
        <v>1941</v>
      </c>
      <c r="M336" s="69">
        <v>0</v>
      </c>
      <c r="N336" s="14">
        <v>0</v>
      </c>
      <c r="O336" s="13" t="s">
        <v>1811</v>
      </c>
      <c r="P336">
        <v>1</v>
      </c>
      <c r="S336">
        <v>2</v>
      </c>
      <c r="T336">
        <v>5</v>
      </c>
      <c r="W336">
        <v>1</v>
      </c>
      <c r="Z336">
        <v>0</v>
      </c>
      <c r="AA336">
        <v>1</v>
      </c>
      <c r="AH336">
        <v>3</v>
      </c>
      <c r="AI336" t="s">
        <v>2123</v>
      </c>
    </row>
    <row r="337" spans="1:35" ht="16.5" thickBot="1">
      <c r="A337" s="3" t="s">
        <v>986</v>
      </c>
      <c r="B337" s="3" t="s">
        <v>987</v>
      </c>
      <c r="C337" s="3" t="s">
        <v>988</v>
      </c>
      <c r="D337" s="4">
        <v>2015</v>
      </c>
      <c r="E337" s="5" t="s">
        <v>73</v>
      </c>
      <c r="G337">
        <v>1</v>
      </c>
      <c r="I337" t="s">
        <v>1786</v>
      </c>
      <c r="J337" s="13">
        <v>1.532</v>
      </c>
      <c r="K337" s="12" t="s">
        <v>1994</v>
      </c>
      <c r="L337" t="s">
        <v>1996</v>
      </c>
      <c r="M337">
        <v>0</v>
      </c>
      <c r="N337" s="14">
        <v>1503</v>
      </c>
      <c r="O337" s="13" t="s">
        <v>1809</v>
      </c>
      <c r="P337">
        <v>1</v>
      </c>
      <c r="S337" t="s">
        <v>1786</v>
      </c>
      <c r="T337">
        <v>5</v>
      </c>
      <c r="V337">
        <v>1</v>
      </c>
      <c r="X337">
        <v>1</v>
      </c>
      <c r="Z337">
        <v>0</v>
      </c>
      <c r="AA337">
        <v>1</v>
      </c>
    </row>
    <row r="338" spans="1:35" ht="16.5" thickBot="1">
      <c r="A338" s="3" t="s">
        <v>989</v>
      </c>
      <c r="B338" s="3" t="s">
        <v>990</v>
      </c>
      <c r="C338" s="3" t="s">
        <v>786</v>
      </c>
      <c r="D338" s="4">
        <v>2014</v>
      </c>
      <c r="E338" s="5" t="s">
        <v>73</v>
      </c>
      <c r="G338">
        <v>1</v>
      </c>
      <c r="J338" s="14">
        <v>1.9510000000000001</v>
      </c>
      <c r="K338" s="12" t="s">
        <v>1941</v>
      </c>
      <c r="L338" s="18"/>
      <c r="M338" s="18">
        <v>1</v>
      </c>
      <c r="N338" s="14">
        <v>1503</v>
      </c>
      <c r="O338" s="13" t="s">
        <v>1809</v>
      </c>
      <c r="P338">
        <v>3</v>
      </c>
      <c r="S338">
        <v>0</v>
      </c>
      <c r="T338">
        <v>0</v>
      </c>
      <c r="V338">
        <v>1</v>
      </c>
      <c r="W338">
        <v>1</v>
      </c>
      <c r="AA338">
        <v>1</v>
      </c>
    </row>
    <row r="339" spans="1:35" ht="16.5" thickBot="1">
      <c r="A339" s="3" t="s">
        <v>991</v>
      </c>
      <c r="B339" s="3" t="s">
        <v>992</v>
      </c>
      <c r="C339" s="3" t="s">
        <v>515</v>
      </c>
      <c r="D339" s="4">
        <v>2016</v>
      </c>
      <c r="E339" s="5" t="s">
        <v>73</v>
      </c>
      <c r="G339">
        <v>1</v>
      </c>
      <c r="H339">
        <v>1</v>
      </c>
      <c r="I339" t="s">
        <v>1786</v>
      </c>
      <c r="J339" s="14">
        <v>1.371</v>
      </c>
      <c r="K339" s="72" t="s">
        <v>1963</v>
      </c>
      <c r="L339" s="18"/>
      <c r="M339" s="18">
        <v>0</v>
      </c>
      <c r="N339" s="14">
        <v>1505</v>
      </c>
      <c r="O339" s="13" t="s">
        <v>1809</v>
      </c>
      <c r="P339">
        <v>1</v>
      </c>
      <c r="S339">
        <v>4</v>
      </c>
      <c r="T339">
        <v>5</v>
      </c>
      <c r="V339">
        <v>1</v>
      </c>
      <c r="X339">
        <v>1</v>
      </c>
      <c r="Z339">
        <v>0</v>
      </c>
      <c r="AA339">
        <v>1</v>
      </c>
    </row>
    <row r="340" spans="1:35" ht="16.5" thickBot="1">
      <c r="A340" s="3" t="s">
        <v>993</v>
      </c>
      <c r="B340" s="3" t="s">
        <v>994</v>
      </c>
      <c r="C340" s="3" t="s">
        <v>995</v>
      </c>
      <c r="D340" s="4">
        <v>2019</v>
      </c>
      <c r="E340" s="5" t="s">
        <v>73</v>
      </c>
      <c r="G340">
        <v>1</v>
      </c>
      <c r="H340">
        <v>1</v>
      </c>
      <c r="I340">
        <v>4</v>
      </c>
      <c r="J340" s="13">
        <v>0.45</v>
      </c>
      <c r="K340" s="12" t="s">
        <v>1933</v>
      </c>
      <c r="L340" s="8"/>
      <c r="M340" s="8">
        <v>1</v>
      </c>
      <c r="N340" s="14">
        <v>806</v>
      </c>
      <c r="O340" s="13" t="s">
        <v>1813</v>
      </c>
      <c r="P340">
        <v>0</v>
      </c>
      <c r="Q340">
        <v>1</v>
      </c>
      <c r="S340" t="s">
        <v>1791</v>
      </c>
      <c r="T340">
        <v>2</v>
      </c>
      <c r="Z340">
        <v>0</v>
      </c>
      <c r="AA340">
        <v>1</v>
      </c>
    </row>
    <row r="341" spans="1:35" ht="16.5" thickBot="1">
      <c r="A341" s="3" t="s">
        <v>996</v>
      </c>
      <c r="B341" s="3" t="s">
        <v>997</v>
      </c>
      <c r="C341" s="3" t="s">
        <v>998</v>
      </c>
      <c r="D341" s="4">
        <v>2019</v>
      </c>
      <c r="E341" s="5" t="s">
        <v>73</v>
      </c>
      <c r="G341">
        <v>1</v>
      </c>
      <c r="I341" t="s">
        <v>1787</v>
      </c>
      <c r="J341" s="14">
        <v>1.9810000000000001</v>
      </c>
      <c r="K341" s="72" t="s">
        <v>1975</v>
      </c>
      <c r="L341" s="18"/>
      <c r="M341" s="18">
        <v>0</v>
      </c>
      <c r="N341" s="14">
        <v>1503</v>
      </c>
      <c r="O341" s="13" t="s">
        <v>1809</v>
      </c>
      <c r="P341">
        <v>1</v>
      </c>
      <c r="S341">
        <v>2</v>
      </c>
      <c r="T341">
        <v>5</v>
      </c>
      <c r="Z341">
        <v>0</v>
      </c>
      <c r="AA341">
        <v>1</v>
      </c>
      <c r="AH341">
        <v>1</v>
      </c>
      <c r="AI341" t="s">
        <v>2095</v>
      </c>
    </row>
    <row r="342" spans="1:35" ht="16.5" thickBot="1">
      <c r="A342" s="3" t="s">
        <v>999</v>
      </c>
      <c r="B342" s="3" t="s">
        <v>1000</v>
      </c>
      <c r="C342" s="3" t="s">
        <v>1001</v>
      </c>
      <c r="D342" s="4">
        <v>2011</v>
      </c>
      <c r="E342" s="5" t="s">
        <v>73</v>
      </c>
      <c r="G342">
        <v>1</v>
      </c>
      <c r="I342" t="s">
        <v>1791</v>
      </c>
      <c r="J342" s="13"/>
      <c r="K342" s="12" t="s">
        <v>1933</v>
      </c>
      <c r="L342" s="8"/>
      <c r="M342" s="8">
        <v>1</v>
      </c>
      <c r="N342" s="14">
        <v>0</v>
      </c>
      <c r="O342" s="13" t="s">
        <v>1811</v>
      </c>
      <c r="P342">
        <v>1</v>
      </c>
      <c r="S342" t="s">
        <v>1799</v>
      </c>
      <c r="T342">
        <v>5</v>
      </c>
      <c r="Z342">
        <v>0</v>
      </c>
      <c r="AA342">
        <v>1</v>
      </c>
    </row>
    <row r="343" spans="1:35" ht="16.5" thickBot="1">
      <c r="A343" s="3" t="s">
        <v>1002</v>
      </c>
      <c r="B343" s="3" t="s">
        <v>1003</v>
      </c>
      <c r="C343" s="3" t="s">
        <v>1004</v>
      </c>
      <c r="D343" s="4">
        <v>2012</v>
      </c>
      <c r="E343" s="5" t="s">
        <v>73</v>
      </c>
      <c r="G343">
        <v>1</v>
      </c>
      <c r="I343" t="s">
        <v>1786</v>
      </c>
      <c r="J343" s="13"/>
      <c r="K343" s="72" t="s">
        <v>1963</v>
      </c>
      <c r="L343" s="69" t="s">
        <v>2005</v>
      </c>
      <c r="M343" s="69">
        <v>0</v>
      </c>
      <c r="N343" s="14">
        <v>1505</v>
      </c>
      <c r="O343" s="13" t="s">
        <v>1810</v>
      </c>
      <c r="P343">
        <v>1</v>
      </c>
      <c r="S343" t="s">
        <v>1789</v>
      </c>
      <c r="T343">
        <v>5</v>
      </c>
      <c r="Z343">
        <v>0</v>
      </c>
      <c r="AA343">
        <v>1</v>
      </c>
    </row>
    <row r="344" spans="1:35" ht="16.5" thickBot="1">
      <c r="A344" s="3" t="s">
        <v>1005</v>
      </c>
      <c r="B344" s="3" t="s">
        <v>1006</v>
      </c>
      <c r="C344" s="5"/>
      <c r="D344" s="4">
        <v>2015</v>
      </c>
      <c r="E344" s="5" t="s">
        <v>73</v>
      </c>
      <c r="G344">
        <v>1</v>
      </c>
      <c r="I344" t="s">
        <v>1791</v>
      </c>
      <c r="J344" s="21"/>
      <c r="N344" s="14">
        <v>0</v>
      </c>
      <c r="O344" s="13" t="s">
        <v>1811</v>
      </c>
      <c r="P344">
        <v>3</v>
      </c>
      <c r="S344">
        <v>1</v>
      </c>
      <c r="T344">
        <v>5</v>
      </c>
      <c r="V344">
        <v>1</v>
      </c>
      <c r="Z344">
        <v>0</v>
      </c>
      <c r="AA344">
        <v>2</v>
      </c>
    </row>
    <row r="345" spans="1:35" ht="16.5" thickBot="1">
      <c r="A345" s="3" t="s">
        <v>1007</v>
      </c>
      <c r="B345" s="3" t="s">
        <v>1008</v>
      </c>
      <c r="C345" s="3" t="s">
        <v>1009</v>
      </c>
      <c r="D345" s="4">
        <v>2016</v>
      </c>
      <c r="E345" s="5" t="s">
        <v>73</v>
      </c>
      <c r="G345">
        <v>1</v>
      </c>
      <c r="I345">
        <v>1</v>
      </c>
      <c r="J345" s="13"/>
      <c r="K345" s="72" t="s">
        <v>1963</v>
      </c>
      <c r="L345" s="13"/>
      <c r="M345" s="13">
        <v>0</v>
      </c>
      <c r="N345" s="14">
        <v>0</v>
      </c>
      <c r="O345" s="13" t="s">
        <v>1811</v>
      </c>
      <c r="P345">
        <v>3</v>
      </c>
      <c r="S345">
        <v>6</v>
      </c>
      <c r="T345">
        <v>5</v>
      </c>
      <c r="X345">
        <v>1</v>
      </c>
      <c r="Z345">
        <v>0</v>
      </c>
      <c r="AA345">
        <v>1</v>
      </c>
    </row>
    <row r="346" spans="1:35" ht="16.5" thickBot="1">
      <c r="A346" s="3" t="s">
        <v>1010</v>
      </c>
      <c r="B346" s="3" t="s">
        <v>1011</v>
      </c>
      <c r="C346" s="3" t="s">
        <v>448</v>
      </c>
      <c r="D346" s="4">
        <v>2014</v>
      </c>
      <c r="E346" s="5" t="s">
        <v>73</v>
      </c>
      <c r="G346">
        <v>1</v>
      </c>
      <c r="I346" t="s">
        <v>1786</v>
      </c>
      <c r="J346" s="14">
        <v>2.694</v>
      </c>
      <c r="K346" s="72" t="s">
        <v>1946</v>
      </c>
      <c r="L346" s="68" t="s">
        <v>1941</v>
      </c>
      <c r="M346" s="74">
        <v>0</v>
      </c>
      <c r="N346" s="14">
        <v>806</v>
      </c>
      <c r="O346" s="13" t="s">
        <v>1809</v>
      </c>
      <c r="P346">
        <v>0</v>
      </c>
      <c r="Q346">
        <v>3</v>
      </c>
      <c r="S346">
        <v>1</v>
      </c>
      <c r="T346">
        <v>2</v>
      </c>
      <c r="X346">
        <v>1</v>
      </c>
      <c r="Z346">
        <v>3</v>
      </c>
      <c r="AA346">
        <v>1</v>
      </c>
      <c r="AC346">
        <v>1</v>
      </c>
      <c r="AD346">
        <v>1</v>
      </c>
    </row>
    <row r="347" spans="1:35" ht="16.5" thickBot="1">
      <c r="A347" s="3" t="s">
        <v>1012</v>
      </c>
      <c r="B347" s="3" t="s">
        <v>1013</v>
      </c>
      <c r="C347" s="3" t="s">
        <v>1014</v>
      </c>
      <c r="D347" s="4">
        <v>2020</v>
      </c>
      <c r="E347" s="5" t="s">
        <v>73</v>
      </c>
      <c r="G347">
        <v>1</v>
      </c>
      <c r="I347" s="12" t="s">
        <v>1786</v>
      </c>
      <c r="J347" s="13">
        <v>1.4570000000000001</v>
      </c>
      <c r="K347" s="72" t="s">
        <v>1969</v>
      </c>
      <c r="L347" s="13"/>
      <c r="M347" s="13">
        <v>0</v>
      </c>
      <c r="N347" s="14">
        <v>1503</v>
      </c>
      <c r="O347" s="13" t="s">
        <v>1813</v>
      </c>
      <c r="P347">
        <v>1</v>
      </c>
      <c r="S347">
        <v>1</v>
      </c>
      <c r="T347">
        <v>5</v>
      </c>
      <c r="V347">
        <v>1</v>
      </c>
      <c r="Z347">
        <v>0</v>
      </c>
      <c r="AA347">
        <v>1</v>
      </c>
    </row>
    <row r="348" spans="1:35" ht="16.5" thickBot="1">
      <c r="A348" s="3" t="s">
        <v>113</v>
      </c>
      <c r="B348" s="3" t="s">
        <v>114</v>
      </c>
      <c r="C348" s="3" t="s">
        <v>115</v>
      </c>
      <c r="D348" s="4">
        <v>2020</v>
      </c>
      <c r="E348" s="5" t="s">
        <v>73</v>
      </c>
      <c r="G348">
        <v>1</v>
      </c>
      <c r="I348">
        <v>3</v>
      </c>
      <c r="J348" s="13">
        <v>0.57999999999999996</v>
      </c>
      <c r="K348" s="72" t="s">
        <v>1996</v>
      </c>
      <c r="L348" s="13"/>
      <c r="M348" s="13">
        <v>0</v>
      </c>
      <c r="N348" s="14">
        <v>1505</v>
      </c>
      <c r="O348" s="13" t="s">
        <v>1813</v>
      </c>
      <c r="P348">
        <v>1</v>
      </c>
      <c r="S348">
        <v>2</v>
      </c>
      <c r="T348">
        <v>5</v>
      </c>
      <c r="Z348">
        <v>0</v>
      </c>
      <c r="AA348">
        <v>1</v>
      </c>
      <c r="AH348">
        <v>3</v>
      </c>
      <c r="AI348" t="s">
        <v>2097</v>
      </c>
    </row>
    <row r="349" spans="1:35" ht="16.5" thickBot="1">
      <c r="A349" s="3" t="s">
        <v>1015</v>
      </c>
      <c r="B349" s="3" t="s">
        <v>1016</v>
      </c>
      <c r="C349" s="3" t="s">
        <v>736</v>
      </c>
      <c r="D349" s="4">
        <v>2013</v>
      </c>
      <c r="E349" s="5" t="s">
        <v>73</v>
      </c>
      <c r="G349">
        <v>1</v>
      </c>
      <c r="I349" t="s">
        <v>1786</v>
      </c>
      <c r="J349" s="14">
        <v>3.5249999999999999</v>
      </c>
      <c r="K349" s="12" t="s">
        <v>1933</v>
      </c>
      <c r="L349" s="14"/>
      <c r="M349" s="14">
        <v>1</v>
      </c>
      <c r="N349" s="14">
        <v>1503</v>
      </c>
      <c r="O349" s="13" t="s">
        <v>1814</v>
      </c>
      <c r="P349">
        <v>1</v>
      </c>
      <c r="S349">
        <v>6</v>
      </c>
      <c r="T349">
        <v>5</v>
      </c>
      <c r="V349">
        <v>1</v>
      </c>
      <c r="AA349">
        <v>1</v>
      </c>
      <c r="AE349">
        <v>1</v>
      </c>
    </row>
    <row r="350" spans="1:35" ht="16.5" thickBot="1">
      <c r="A350" s="3" t="s">
        <v>1017</v>
      </c>
      <c r="B350" s="3" t="s">
        <v>1018</v>
      </c>
      <c r="C350" s="3" t="s">
        <v>130</v>
      </c>
      <c r="D350" s="4">
        <v>2020</v>
      </c>
      <c r="E350" s="5" t="s">
        <v>73</v>
      </c>
      <c r="G350">
        <v>1</v>
      </c>
      <c r="I350">
        <v>1</v>
      </c>
      <c r="J350" s="13">
        <v>3.8239999999999998</v>
      </c>
      <c r="K350" s="12" t="s">
        <v>1933</v>
      </c>
      <c r="L350" s="13"/>
      <c r="M350" s="13">
        <v>0</v>
      </c>
      <c r="N350" s="14">
        <v>1503</v>
      </c>
      <c r="O350" s="13" t="s">
        <v>1810</v>
      </c>
      <c r="P350">
        <v>0</v>
      </c>
      <c r="Q350" t="s">
        <v>1787</v>
      </c>
      <c r="S350" s="12" t="s">
        <v>1786</v>
      </c>
      <c r="T350">
        <v>2</v>
      </c>
      <c r="Z350">
        <v>0</v>
      </c>
      <c r="AA350">
        <v>1</v>
      </c>
    </row>
    <row r="351" spans="1:35" ht="16.5" thickBot="1">
      <c r="A351" s="3" t="s">
        <v>1019</v>
      </c>
      <c r="B351" s="3" t="s">
        <v>1020</v>
      </c>
      <c r="C351" s="3"/>
      <c r="D351" s="4">
        <v>2020</v>
      </c>
      <c r="E351" s="5" t="s">
        <v>73</v>
      </c>
      <c r="G351">
        <v>1</v>
      </c>
      <c r="I351" s="12" t="s">
        <v>1786</v>
      </c>
      <c r="J351" s="13"/>
      <c r="K351" s="8"/>
      <c r="L351" s="8"/>
      <c r="M351" s="8"/>
      <c r="N351" s="14">
        <v>0</v>
      </c>
      <c r="O351" s="13" t="s">
        <v>1811</v>
      </c>
      <c r="P351">
        <v>0</v>
      </c>
      <c r="Q351">
        <v>7</v>
      </c>
      <c r="S351">
        <v>0</v>
      </c>
      <c r="T351">
        <v>0</v>
      </c>
      <c r="V351">
        <v>1</v>
      </c>
      <c r="X351">
        <v>1</v>
      </c>
      <c r="AA351">
        <v>2</v>
      </c>
      <c r="AG351" t="s">
        <v>2047</v>
      </c>
    </row>
    <row r="352" spans="1:35" ht="16.5" thickBot="1">
      <c r="A352" s="3" t="s">
        <v>48</v>
      </c>
      <c r="B352" s="3" t="s">
        <v>49</v>
      </c>
      <c r="C352" s="3" t="s">
        <v>47</v>
      </c>
      <c r="D352" s="4">
        <v>2018</v>
      </c>
      <c r="E352" s="5" t="s">
        <v>19</v>
      </c>
      <c r="G352">
        <v>1</v>
      </c>
      <c r="I352">
        <v>4</v>
      </c>
      <c r="J352" s="21">
        <v>1.915</v>
      </c>
      <c r="K352" s="72" t="s">
        <v>1958</v>
      </c>
      <c r="L352" s="68" t="s">
        <v>1933</v>
      </c>
      <c r="M352" s="68">
        <v>0</v>
      </c>
      <c r="N352" s="14">
        <v>1503</v>
      </c>
      <c r="O352" s="13" t="s">
        <v>1810</v>
      </c>
      <c r="P352">
        <v>1</v>
      </c>
      <c r="S352">
        <v>1</v>
      </c>
      <c r="T352">
        <v>5</v>
      </c>
      <c r="V352">
        <v>1</v>
      </c>
      <c r="Z352">
        <v>0</v>
      </c>
      <c r="AA352">
        <v>1</v>
      </c>
    </row>
    <row r="353" spans="1:35" ht="16.5" thickBot="1">
      <c r="A353" s="3" t="s">
        <v>163</v>
      </c>
      <c r="B353" s="3" t="s">
        <v>164</v>
      </c>
      <c r="C353" s="3" t="s">
        <v>25</v>
      </c>
      <c r="D353" s="4">
        <v>2020</v>
      </c>
      <c r="E353" s="6" t="s">
        <v>73</v>
      </c>
      <c r="G353">
        <v>1</v>
      </c>
      <c r="I353" t="s">
        <v>1794</v>
      </c>
      <c r="J353" s="13">
        <v>5.5460000000000003</v>
      </c>
      <c r="K353" s="12" t="s">
        <v>1945</v>
      </c>
      <c r="L353" s="13"/>
      <c r="M353" s="13">
        <v>1</v>
      </c>
      <c r="N353" s="14">
        <v>0</v>
      </c>
      <c r="O353" s="13" t="s">
        <v>1811</v>
      </c>
      <c r="P353">
        <v>3</v>
      </c>
      <c r="S353">
        <v>6</v>
      </c>
      <c r="T353">
        <v>2</v>
      </c>
      <c r="Z353">
        <v>0</v>
      </c>
      <c r="AA353">
        <v>1</v>
      </c>
    </row>
    <row r="354" spans="1:35" ht="16.5" thickBot="1">
      <c r="A354" s="3" t="s">
        <v>1021</v>
      </c>
      <c r="B354" s="3" t="s">
        <v>1022</v>
      </c>
      <c r="C354" s="3" t="s">
        <v>31</v>
      </c>
      <c r="D354" s="4">
        <v>2017</v>
      </c>
      <c r="E354" s="5" t="s">
        <v>73</v>
      </c>
      <c r="G354">
        <v>1</v>
      </c>
      <c r="I354" t="s">
        <v>1783</v>
      </c>
      <c r="J354" s="14">
        <v>1.5569999999999999</v>
      </c>
      <c r="K354" s="72" t="s">
        <v>1976</v>
      </c>
      <c r="L354" s="68" t="s">
        <v>1960</v>
      </c>
      <c r="M354" s="68">
        <v>0</v>
      </c>
      <c r="N354" s="14">
        <v>806</v>
      </c>
      <c r="O354" s="13" t="s">
        <v>1809</v>
      </c>
      <c r="P354">
        <v>1</v>
      </c>
      <c r="S354" t="s">
        <v>1787</v>
      </c>
      <c r="T354">
        <v>2</v>
      </c>
      <c r="X354">
        <v>1</v>
      </c>
      <c r="Z354">
        <v>0</v>
      </c>
      <c r="AA354">
        <v>1</v>
      </c>
    </row>
    <row r="355" spans="1:35" ht="16.5" thickBot="1">
      <c r="A355" s="3" t="s">
        <v>1023</v>
      </c>
      <c r="B355" s="3" t="s">
        <v>1024</v>
      </c>
      <c r="C355" s="3" t="s">
        <v>448</v>
      </c>
      <c r="D355" s="4">
        <v>2017</v>
      </c>
      <c r="E355" s="5" t="s">
        <v>73</v>
      </c>
      <c r="G355">
        <v>1</v>
      </c>
      <c r="I355" t="s">
        <v>1783</v>
      </c>
      <c r="J355" s="14">
        <v>3.536</v>
      </c>
      <c r="K355" s="72" t="s">
        <v>1946</v>
      </c>
      <c r="L355" s="69" t="s">
        <v>1941</v>
      </c>
      <c r="M355" s="69">
        <v>0</v>
      </c>
      <c r="N355" s="14">
        <v>806</v>
      </c>
      <c r="O355" s="13" t="s">
        <v>1809</v>
      </c>
      <c r="P355">
        <v>3</v>
      </c>
      <c r="S355">
        <v>4</v>
      </c>
      <c r="T355">
        <v>5</v>
      </c>
      <c r="V355">
        <v>1</v>
      </c>
      <c r="Z355">
        <v>0</v>
      </c>
      <c r="AA355">
        <v>1</v>
      </c>
    </row>
    <row r="356" spans="1:35" ht="16.5" thickBot="1">
      <c r="A356" s="10" t="s">
        <v>1025</v>
      </c>
      <c r="B356" s="3" t="s">
        <v>1026</v>
      </c>
      <c r="C356" s="3" t="s">
        <v>136</v>
      </c>
      <c r="D356" s="4">
        <v>2015</v>
      </c>
      <c r="E356" s="5" t="s">
        <v>73</v>
      </c>
      <c r="G356">
        <v>1</v>
      </c>
      <c r="I356">
        <v>3</v>
      </c>
      <c r="J356" s="14">
        <v>3.81</v>
      </c>
      <c r="K356" s="72" t="s">
        <v>1941</v>
      </c>
      <c r="L356" s="18"/>
      <c r="M356" s="18">
        <v>1</v>
      </c>
      <c r="N356" s="14">
        <v>1503</v>
      </c>
      <c r="O356" s="13" t="s">
        <v>1814</v>
      </c>
      <c r="P356">
        <v>1</v>
      </c>
      <c r="S356">
        <v>2</v>
      </c>
      <c r="T356">
        <v>5</v>
      </c>
      <c r="W356">
        <v>1</v>
      </c>
      <c r="Z356">
        <v>0</v>
      </c>
      <c r="AA356">
        <v>1</v>
      </c>
      <c r="AH356">
        <v>1</v>
      </c>
      <c r="AI356" t="s">
        <v>2100</v>
      </c>
    </row>
    <row r="357" spans="1:35" ht="16.5" thickBot="1">
      <c r="A357" s="3" t="s">
        <v>1029</v>
      </c>
      <c r="B357" s="3" t="s">
        <v>1030</v>
      </c>
      <c r="C357" s="3" t="s">
        <v>294</v>
      </c>
      <c r="D357" s="4">
        <v>2018</v>
      </c>
      <c r="E357" s="5" t="s">
        <v>73</v>
      </c>
      <c r="G357">
        <v>1</v>
      </c>
      <c r="J357" s="13">
        <v>2.129</v>
      </c>
      <c r="K357" s="72" t="s">
        <v>1941</v>
      </c>
      <c r="L357" s="13"/>
      <c r="M357" s="13">
        <v>0</v>
      </c>
      <c r="N357" s="14">
        <v>0</v>
      </c>
      <c r="O357" s="13" t="s">
        <v>1811</v>
      </c>
      <c r="P357">
        <v>1</v>
      </c>
      <c r="S357">
        <v>0</v>
      </c>
      <c r="T357">
        <v>0</v>
      </c>
      <c r="V357">
        <v>1</v>
      </c>
      <c r="W357">
        <v>1</v>
      </c>
      <c r="AA357">
        <v>1</v>
      </c>
    </row>
    <row r="358" spans="1:35" ht="16.5" thickBot="1">
      <c r="A358" s="3" t="s">
        <v>1031</v>
      </c>
      <c r="B358" s="3" t="s">
        <v>1032</v>
      </c>
      <c r="C358" s="3" t="s">
        <v>1033</v>
      </c>
      <c r="D358" s="4">
        <v>2019</v>
      </c>
      <c r="E358" s="5" t="s">
        <v>73</v>
      </c>
      <c r="G358">
        <v>1</v>
      </c>
      <c r="I358" t="s">
        <v>1786</v>
      </c>
      <c r="J358" s="14">
        <v>4.0629999999999997</v>
      </c>
      <c r="K358" s="12" t="s">
        <v>1958</v>
      </c>
      <c r="L358" s="14"/>
      <c r="M358" s="14">
        <v>0</v>
      </c>
      <c r="N358" s="14">
        <v>1503</v>
      </c>
      <c r="O358" s="13" t="s">
        <v>1809</v>
      </c>
      <c r="P358">
        <v>0</v>
      </c>
      <c r="Q358">
        <v>1</v>
      </c>
      <c r="S358" t="s">
        <v>1786</v>
      </c>
      <c r="T358">
        <v>2</v>
      </c>
      <c r="Z358">
        <v>0</v>
      </c>
      <c r="AA358">
        <v>1</v>
      </c>
    </row>
    <row r="359" spans="1:35" ht="16.5" thickBot="1">
      <c r="A359" s="3" t="s">
        <v>1034</v>
      </c>
      <c r="B359" s="3" t="s">
        <v>1035</v>
      </c>
      <c r="C359" s="3"/>
      <c r="D359" s="4">
        <v>2020</v>
      </c>
      <c r="E359" s="5" t="s">
        <v>73</v>
      </c>
      <c r="G359">
        <v>1</v>
      </c>
      <c r="I359" s="12" t="s">
        <v>1791</v>
      </c>
      <c r="J359" s="21"/>
      <c r="N359" s="14">
        <v>0</v>
      </c>
      <c r="O359" s="13" t="s">
        <v>1811</v>
      </c>
      <c r="P359">
        <v>1</v>
      </c>
      <c r="S359" s="12" t="s">
        <v>1784</v>
      </c>
      <c r="T359">
        <v>5</v>
      </c>
      <c r="X359">
        <v>1</v>
      </c>
      <c r="Z359">
        <v>3</v>
      </c>
      <c r="AA359">
        <v>2</v>
      </c>
      <c r="AE359">
        <v>1</v>
      </c>
    </row>
    <row r="360" spans="1:35" ht="16.5" thickBot="1">
      <c r="A360" s="30" t="s">
        <v>1036</v>
      </c>
      <c r="B360" s="3" t="s">
        <v>1037</v>
      </c>
      <c r="C360" s="3" t="s">
        <v>1038</v>
      </c>
      <c r="D360" s="4">
        <v>2019</v>
      </c>
      <c r="E360" s="5" t="s">
        <v>73</v>
      </c>
      <c r="G360">
        <v>1</v>
      </c>
      <c r="I360" t="s">
        <v>1794</v>
      </c>
      <c r="J360" s="14">
        <v>3.3290000000000002</v>
      </c>
      <c r="K360" s="72" t="s">
        <v>1956</v>
      </c>
      <c r="L360" s="68" t="s">
        <v>1935</v>
      </c>
      <c r="M360" s="68">
        <v>0</v>
      </c>
      <c r="N360" s="14">
        <v>806</v>
      </c>
      <c r="O360" s="13" t="s">
        <v>1809</v>
      </c>
      <c r="P360">
        <v>0</v>
      </c>
      <c r="Q360">
        <v>5</v>
      </c>
      <c r="S360">
        <v>1</v>
      </c>
      <c r="T360">
        <v>5</v>
      </c>
      <c r="V360">
        <v>1</v>
      </c>
      <c r="Z360">
        <v>0</v>
      </c>
      <c r="AA360">
        <v>1</v>
      </c>
      <c r="AC360">
        <v>1</v>
      </c>
      <c r="AG360" t="s">
        <v>2073</v>
      </c>
    </row>
    <row r="361" spans="1:35" ht="16.5" thickBot="1">
      <c r="A361" s="30" t="s">
        <v>1039</v>
      </c>
      <c r="B361" s="3" t="s">
        <v>1040</v>
      </c>
      <c r="C361" s="3" t="s">
        <v>1041</v>
      </c>
      <c r="D361" s="4">
        <v>2018</v>
      </c>
      <c r="E361" s="5" t="s">
        <v>73</v>
      </c>
      <c r="G361">
        <v>1</v>
      </c>
      <c r="I361" t="s">
        <v>1786</v>
      </c>
      <c r="J361" s="14">
        <v>2.742</v>
      </c>
      <c r="K361" s="72" t="s">
        <v>1933</v>
      </c>
      <c r="L361" s="68"/>
      <c r="M361" s="68">
        <v>1</v>
      </c>
      <c r="N361" s="14">
        <v>1503</v>
      </c>
      <c r="O361" s="13" t="s">
        <v>1809</v>
      </c>
      <c r="P361">
        <v>0</v>
      </c>
      <c r="Q361">
        <v>1</v>
      </c>
      <c r="S361">
        <v>4</v>
      </c>
      <c r="T361">
        <v>2</v>
      </c>
      <c r="Z361">
        <v>0</v>
      </c>
      <c r="AA361">
        <v>1</v>
      </c>
    </row>
    <row r="362" spans="1:35" ht="16.5" thickBot="1">
      <c r="A362" s="30" t="s">
        <v>1042</v>
      </c>
      <c r="B362" s="3" t="s">
        <v>1043</v>
      </c>
      <c r="C362" s="3" t="s">
        <v>13</v>
      </c>
      <c r="D362" s="4">
        <v>2018</v>
      </c>
      <c r="E362" s="5" t="s">
        <v>73</v>
      </c>
      <c r="G362">
        <v>1</v>
      </c>
      <c r="I362" t="s">
        <v>1786</v>
      </c>
      <c r="J362" s="14">
        <v>3.7959999999999998</v>
      </c>
      <c r="K362" s="72" t="s">
        <v>1943</v>
      </c>
      <c r="L362" s="69" t="s">
        <v>2003</v>
      </c>
      <c r="M362" s="69">
        <v>0</v>
      </c>
      <c r="N362" s="14">
        <v>1503</v>
      </c>
      <c r="O362" s="13" t="s">
        <v>1809</v>
      </c>
      <c r="P362">
        <v>0</v>
      </c>
      <c r="Q362">
        <v>1</v>
      </c>
      <c r="S362">
        <v>4</v>
      </c>
      <c r="T362">
        <v>2</v>
      </c>
      <c r="X362">
        <v>1</v>
      </c>
      <c r="Z362">
        <v>0</v>
      </c>
      <c r="AA362">
        <v>1</v>
      </c>
    </row>
    <row r="363" spans="1:35" ht="16.5" thickBot="1">
      <c r="A363" s="30" t="s">
        <v>1044</v>
      </c>
      <c r="B363" s="3" t="s">
        <v>1045</v>
      </c>
      <c r="C363" s="3" t="s">
        <v>936</v>
      </c>
      <c r="D363" s="4">
        <v>2020</v>
      </c>
      <c r="E363" s="5" t="s">
        <v>73</v>
      </c>
      <c r="G363">
        <v>1</v>
      </c>
      <c r="I363">
        <v>2</v>
      </c>
      <c r="J363" s="13">
        <v>6.97</v>
      </c>
      <c r="K363" s="72" t="s">
        <v>1995</v>
      </c>
      <c r="L363" s="69" t="s">
        <v>1933</v>
      </c>
      <c r="M363" s="69">
        <v>0</v>
      </c>
      <c r="N363" s="14">
        <v>0</v>
      </c>
      <c r="O363" s="13" t="s">
        <v>1811</v>
      </c>
      <c r="P363">
        <v>0</v>
      </c>
      <c r="Q363">
        <v>2</v>
      </c>
      <c r="S363">
        <v>3</v>
      </c>
      <c r="T363">
        <v>2</v>
      </c>
      <c r="Z363">
        <v>0</v>
      </c>
      <c r="AA363">
        <v>1</v>
      </c>
    </row>
    <row r="364" spans="1:35" ht="16.5" thickBot="1">
      <c r="A364" s="30" t="s">
        <v>1046</v>
      </c>
      <c r="B364" s="3" t="s">
        <v>1047</v>
      </c>
      <c r="C364" s="3" t="s">
        <v>1048</v>
      </c>
      <c r="D364" s="4">
        <v>2012</v>
      </c>
      <c r="E364" s="5" t="s">
        <v>73</v>
      </c>
      <c r="G364">
        <v>1</v>
      </c>
      <c r="J364" s="14">
        <v>1.9730000000000001</v>
      </c>
      <c r="K364" s="72" t="s">
        <v>1939</v>
      </c>
      <c r="L364" s="69"/>
      <c r="M364" s="69">
        <v>0</v>
      </c>
      <c r="N364" s="14">
        <v>0</v>
      </c>
      <c r="O364" s="13" t="s">
        <v>1811</v>
      </c>
      <c r="P364">
        <v>3</v>
      </c>
      <c r="S364" t="s">
        <v>1867</v>
      </c>
      <c r="T364">
        <v>0</v>
      </c>
      <c r="V364">
        <v>1</v>
      </c>
      <c r="AA364">
        <v>1</v>
      </c>
      <c r="AC364">
        <v>1</v>
      </c>
    </row>
    <row r="365" spans="1:35" ht="16.5" thickBot="1">
      <c r="A365" s="30" t="s">
        <v>1049</v>
      </c>
      <c r="B365" s="30" t="s">
        <v>1050</v>
      </c>
      <c r="C365" s="30" t="s">
        <v>1051</v>
      </c>
      <c r="D365" s="31">
        <v>2010</v>
      </c>
      <c r="E365" s="5" t="s">
        <v>73</v>
      </c>
      <c r="F365" s="5"/>
      <c r="G365" s="5">
        <v>1</v>
      </c>
      <c r="H365" s="5"/>
      <c r="I365" s="5" t="s">
        <v>1786</v>
      </c>
      <c r="J365" s="51"/>
      <c r="K365" s="2"/>
      <c r="L365" s="51"/>
      <c r="M365" s="51"/>
      <c r="N365" s="50">
        <v>0</v>
      </c>
      <c r="O365" s="51" t="s">
        <v>1811</v>
      </c>
      <c r="P365" s="5">
        <v>1</v>
      </c>
      <c r="Q365" s="5"/>
      <c r="R365" s="5"/>
      <c r="S365" s="5" t="s">
        <v>1790</v>
      </c>
      <c r="T365" s="5">
        <v>5</v>
      </c>
      <c r="U365" s="5"/>
      <c r="V365" s="5">
        <v>1</v>
      </c>
      <c r="W365" s="5">
        <v>1</v>
      </c>
      <c r="X365" s="5">
        <v>1</v>
      </c>
      <c r="Y365" s="5"/>
      <c r="Z365" s="5"/>
      <c r="AA365" s="5">
        <v>2</v>
      </c>
      <c r="AB365" s="5"/>
      <c r="AC365" s="5"/>
      <c r="AD365" s="5"/>
      <c r="AE365" s="5"/>
      <c r="AF365" s="5"/>
    </row>
    <row r="366" spans="1:35" ht="16.5" thickBot="1">
      <c r="A366" s="30" t="s">
        <v>1052</v>
      </c>
      <c r="B366" s="3" t="s">
        <v>1053</v>
      </c>
      <c r="C366" s="3" t="s">
        <v>1054</v>
      </c>
      <c r="D366" s="4">
        <v>2019</v>
      </c>
      <c r="E366" s="5" t="s">
        <v>73</v>
      </c>
      <c r="G366">
        <v>1</v>
      </c>
      <c r="H366">
        <v>1</v>
      </c>
      <c r="I366" t="s">
        <v>1783</v>
      </c>
      <c r="J366" s="14">
        <v>1.7809999999999999</v>
      </c>
      <c r="K366" s="72" t="s">
        <v>1946</v>
      </c>
      <c r="L366" s="69" t="s">
        <v>1941</v>
      </c>
      <c r="M366" s="69">
        <v>0</v>
      </c>
      <c r="N366" s="14">
        <v>806</v>
      </c>
      <c r="O366" s="13" t="s">
        <v>1809</v>
      </c>
      <c r="P366">
        <v>1</v>
      </c>
      <c r="S366" t="s">
        <v>1799</v>
      </c>
      <c r="T366">
        <v>5</v>
      </c>
      <c r="X366">
        <v>1</v>
      </c>
      <c r="Z366">
        <v>0</v>
      </c>
      <c r="AA366">
        <v>1</v>
      </c>
    </row>
    <row r="367" spans="1:35" ht="16.5" thickBot="1">
      <c r="A367" s="3" t="s">
        <v>1055</v>
      </c>
      <c r="B367" s="3" t="s">
        <v>1056</v>
      </c>
      <c r="C367" s="3" t="s">
        <v>1057</v>
      </c>
      <c r="D367" s="4">
        <v>2018</v>
      </c>
      <c r="E367" s="5" t="s">
        <v>73</v>
      </c>
      <c r="G367">
        <v>1</v>
      </c>
      <c r="I367" t="s">
        <v>1793</v>
      </c>
      <c r="J367" s="14">
        <v>3.0870000000000002</v>
      </c>
      <c r="K367" s="72" t="s">
        <v>1952</v>
      </c>
      <c r="L367" s="69"/>
      <c r="M367" s="69">
        <v>0</v>
      </c>
      <c r="N367" s="14">
        <v>1503</v>
      </c>
      <c r="O367" s="13" t="s">
        <v>1809</v>
      </c>
      <c r="P367">
        <v>0</v>
      </c>
      <c r="Q367">
        <v>1</v>
      </c>
      <c r="S367" t="s">
        <v>1794</v>
      </c>
      <c r="T367">
        <v>2</v>
      </c>
      <c r="V367">
        <v>1</v>
      </c>
      <c r="Z367">
        <v>0</v>
      </c>
      <c r="AA367">
        <v>1</v>
      </c>
      <c r="AH367">
        <v>3</v>
      </c>
    </row>
    <row r="368" spans="1:35" ht="16.5" thickBot="1">
      <c r="A368" s="3" t="s">
        <v>1058</v>
      </c>
      <c r="B368" s="3" t="s">
        <v>1059</v>
      </c>
      <c r="C368" s="3" t="s">
        <v>275</v>
      </c>
      <c r="D368" s="4">
        <v>2018</v>
      </c>
      <c r="E368" s="5" t="s">
        <v>73</v>
      </c>
      <c r="G368">
        <v>1</v>
      </c>
      <c r="I368" t="s">
        <v>1783</v>
      </c>
      <c r="J368" s="14">
        <v>2.1960000000000002</v>
      </c>
      <c r="K368" s="72" t="s">
        <v>1963</v>
      </c>
      <c r="L368" s="69" t="s">
        <v>1985</v>
      </c>
      <c r="M368" s="69">
        <v>0</v>
      </c>
      <c r="N368" s="14">
        <v>1505</v>
      </c>
      <c r="O368" s="13" t="s">
        <v>1809</v>
      </c>
      <c r="P368">
        <v>0</v>
      </c>
      <c r="Q368">
        <v>1</v>
      </c>
      <c r="S368" t="s">
        <v>1786</v>
      </c>
      <c r="T368">
        <v>2</v>
      </c>
      <c r="X368">
        <v>1</v>
      </c>
      <c r="Z368">
        <v>0</v>
      </c>
      <c r="AA368">
        <v>1</v>
      </c>
    </row>
    <row r="369" spans="1:35" ht="16.5" thickBot="1">
      <c r="A369" s="3" t="s">
        <v>165</v>
      </c>
      <c r="B369" s="3" t="s">
        <v>166</v>
      </c>
      <c r="C369" s="3" t="s">
        <v>167</v>
      </c>
      <c r="D369" s="4">
        <v>2021</v>
      </c>
      <c r="E369" s="6" t="s">
        <v>73</v>
      </c>
      <c r="G369">
        <v>1</v>
      </c>
      <c r="I369">
        <v>4</v>
      </c>
      <c r="J369" s="14">
        <v>1.01</v>
      </c>
      <c r="K369" s="12" t="s">
        <v>1945</v>
      </c>
      <c r="L369" s="14"/>
      <c r="M369" s="14">
        <v>1</v>
      </c>
      <c r="N369" s="14">
        <v>1503</v>
      </c>
      <c r="O369" s="13" t="s">
        <v>1809</v>
      </c>
      <c r="P369">
        <v>0</v>
      </c>
      <c r="Q369">
        <v>1</v>
      </c>
      <c r="S369">
        <v>4</v>
      </c>
      <c r="T369">
        <v>2</v>
      </c>
      <c r="W369">
        <v>1</v>
      </c>
      <c r="Z369">
        <v>0</v>
      </c>
      <c r="AA369">
        <v>1</v>
      </c>
    </row>
    <row r="370" spans="1:35" ht="16.5" thickBot="1">
      <c r="A370" s="3" t="s">
        <v>1060</v>
      </c>
      <c r="B370" s="3" t="s">
        <v>1061</v>
      </c>
      <c r="C370" s="3" t="s">
        <v>612</v>
      </c>
      <c r="D370" s="4">
        <v>2019</v>
      </c>
      <c r="E370" s="5" t="s">
        <v>73</v>
      </c>
      <c r="G370">
        <v>1</v>
      </c>
      <c r="I370" t="s">
        <v>1783</v>
      </c>
      <c r="J370" s="14">
        <v>2.9569999999999999</v>
      </c>
      <c r="K370" s="72" t="s">
        <v>1962</v>
      </c>
      <c r="L370" s="14"/>
      <c r="M370" s="14">
        <v>0</v>
      </c>
      <c r="N370" s="14">
        <v>806</v>
      </c>
      <c r="O370" s="13" t="s">
        <v>1814</v>
      </c>
      <c r="P370">
        <v>0</v>
      </c>
      <c r="Q370">
        <v>2</v>
      </c>
      <c r="S370" t="s">
        <v>1787</v>
      </c>
      <c r="T370">
        <v>2</v>
      </c>
      <c r="W370">
        <v>1</v>
      </c>
      <c r="Z370">
        <v>0</v>
      </c>
      <c r="AA370">
        <v>1</v>
      </c>
    </row>
    <row r="371" spans="1:35" ht="16.5" thickBot="1">
      <c r="A371" s="3" t="s">
        <v>1062</v>
      </c>
      <c r="B371" s="3" t="s">
        <v>1063</v>
      </c>
      <c r="C371" s="3" t="s">
        <v>612</v>
      </c>
      <c r="D371" s="4">
        <v>2018</v>
      </c>
      <c r="E371" s="5" t="s">
        <v>73</v>
      </c>
      <c r="G371">
        <v>1</v>
      </c>
      <c r="I371">
        <v>4</v>
      </c>
      <c r="J371" s="14">
        <v>3.1030000000000002</v>
      </c>
      <c r="K371" s="72" t="s">
        <v>1962</v>
      </c>
      <c r="L371" s="14"/>
      <c r="M371" s="14">
        <v>0</v>
      </c>
      <c r="N371" s="14">
        <v>806</v>
      </c>
      <c r="O371" s="13" t="s">
        <v>1814</v>
      </c>
      <c r="P371">
        <v>0</v>
      </c>
      <c r="Q371">
        <v>2</v>
      </c>
      <c r="S371">
        <v>6</v>
      </c>
      <c r="T371">
        <v>5</v>
      </c>
      <c r="Z371">
        <v>0</v>
      </c>
      <c r="AA371">
        <v>1</v>
      </c>
    </row>
    <row r="372" spans="1:35" ht="16.5" thickBot="1">
      <c r="A372" s="3" t="s">
        <v>116</v>
      </c>
      <c r="B372" s="3" t="s">
        <v>117</v>
      </c>
      <c r="C372" s="3" t="s">
        <v>118</v>
      </c>
      <c r="D372" s="4">
        <v>2020</v>
      </c>
      <c r="E372" s="5" t="s">
        <v>73</v>
      </c>
      <c r="G372">
        <v>1</v>
      </c>
      <c r="I372" t="s">
        <v>1786</v>
      </c>
      <c r="J372" s="14"/>
      <c r="K372" s="18"/>
      <c r="L372" s="14"/>
      <c r="M372" s="14"/>
      <c r="N372" s="14">
        <v>0</v>
      </c>
      <c r="O372" s="13" t="s">
        <v>1811</v>
      </c>
      <c r="P372">
        <v>3</v>
      </c>
      <c r="S372">
        <v>0</v>
      </c>
      <c r="T372">
        <v>0</v>
      </c>
      <c r="V372">
        <v>1</v>
      </c>
      <c r="X372">
        <v>1</v>
      </c>
      <c r="AA372">
        <v>5</v>
      </c>
      <c r="AE372">
        <v>1</v>
      </c>
    </row>
    <row r="373" spans="1:35" ht="16.5" thickBot="1">
      <c r="A373" s="3" t="s">
        <v>1064</v>
      </c>
      <c r="B373" s="3" t="s">
        <v>1065</v>
      </c>
      <c r="C373" s="3" t="s">
        <v>1066</v>
      </c>
      <c r="D373" s="4">
        <v>2018</v>
      </c>
      <c r="E373" s="5" t="s">
        <v>73</v>
      </c>
      <c r="G373">
        <v>1</v>
      </c>
      <c r="I373" t="s">
        <v>1786</v>
      </c>
      <c r="J373" s="14">
        <v>1.825</v>
      </c>
      <c r="K373" s="12" t="s">
        <v>2023</v>
      </c>
      <c r="L373" s="14"/>
      <c r="M373" s="14">
        <v>0</v>
      </c>
      <c r="N373" s="14">
        <v>1503</v>
      </c>
      <c r="O373" s="13" t="s">
        <v>1809</v>
      </c>
      <c r="P373">
        <v>1</v>
      </c>
      <c r="S373">
        <v>6</v>
      </c>
      <c r="T373">
        <v>5</v>
      </c>
      <c r="V373">
        <v>1</v>
      </c>
      <c r="X373">
        <v>1</v>
      </c>
      <c r="Z373">
        <v>0</v>
      </c>
      <c r="AA373">
        <v>1</v>
      </c>
    </row>
    <row r="374" spans="1:35" ht="16.5" thickBot="1">
      <c r="A374" s="3" t="s">
        <v>50</v>
      </c>
      <c r="B374" s="3" t="s">
        <v>51</v>
      </c>
      <c r="C374" s="3" t="s">
        <v>28</v>
      </c>
      <c r="D374" s="4">
        <v>2016</v>
      </c>
      <c r="E374" s="5" t="s">
        <v>19</v>
      </c>
      <c r="G374">
        <v>1</v>
      </c>
      <c r="I374" t="s">
        <v>1786</v>
      </c>
      <c r="J374" s="14">
        <v>3.9620000000000002</v>
      </c>
      <c r="K374" s="72" t="s">
        <v>1933</v>
      </c>
      <c r="L374" s="14"/>
      <c r="M374" s="14">
        <v>1</v>
      </c>
      <c r="N374" s="14">
        <v>0</v>
      </c>
      <c r="O374" s="13" t="s">
        <v>1811</v>
      </c>
      <c r="P374">
        <v>0</v>
      </c>
      <c r="Q374">
        <v>5</v>
      </c>
      <c r="S374">
        <v>6</v>
      </c>
      <c r="T374">
        <v>5</v>
      </c>
      <c r="V374">
        <v>1</v>
      </c>
      <c r="X374">
        <v>1</v>
      </c>
      <c r="Z374">
        <v>0</v>
      </c>
      <c r="AA374">
        <v>1</v>
      </c>
      <c r="AC374">
        <v>1</v>
      </c>
    </row>
    <row r="375" spans="1:35" ht="16.5" thickBot="1">
      <c r="A375" s="3" t="s">
        <v>1067</v>
      </c>
      <c r="B375" s="3" t="s">
        <v>1068</v>
      </c>
      <c r="C375" s="3" t="s">
        <v>14</v>
      </c>
      <c r="D375" s="4">
        <v>2020</v>
      </c>
      <c r="E375" s="5" t="s">
        <v>73</v>
      </c>
      <c r="G375">
        <v>1</v>
      </c>
      <c r="I375">
        <v>4</v>
      </c>
      <c r="J375" s="13">
        <v>14.098000000000001</v>
      </c>
      <c r="K375" s="72" t="s">
        <v>1989</v>
      </c>
      <c r="L375" s="69" t="s">
        <v>1971</v>
      </c>
      <c r="M375" s="69">
        <v>0</v>
      </c>
      <c r="N375" s="14">
        <v>806</v>
      </c>
      <c r="O375" s="13" t="s">
        <v>1814</v>
      </c>
      <c r="P375">
        <v>1</v>
      </c>
      <c r="S375" s="12" t="s">
        <v>1784</v>
      </c>
      <c r="T375">
        <v>5</v>
      </c>
      <c r="V375">
        <v>1</v>
      </c>
      <c r="Z375">
        <v>0</v>
      </c>
      <c r="AA375">
        <v>1</v>
      </c>
    </row>
    <row r="376" spans="1:35" ht="16.5" thickBot="1">
      <c r="A376" s="3" t="s">
        <v>1069</v>
      </c>
      <c r="B376" s="3" t="s">
        <v>1070</v>
      </c>
      <c r="C376" s="3" t="s">
        <v>1071</v>
      </c>
      <c r="D376" s="4">
        <v>2020</v>
      </c>
      <c r="E376" s="5" t="s">
        <v>73</v>
      </c>
      <c r="G376">
        <v>1</v>
      </c>
      <c r="I376">
        <v>1</v>
      </c>
      <c r="J376" s="13">
        <v>2.218</v>
      </c>
      <c r="K376" s="72" t="s">
        <v>1944</v>
      </c>
      <c r="L376" s="69"/>
      <c r="M376" s="69">
        <v>0</v>
      </c>
      <c r="N376" s="14">
        <v>0</v>
      </c>
      <c r="O376" s="13" t="s">
        <v>1811</v>
      </c>
      <c r="P376">
        <v>1</v>
      </c>
      <c r="S376">
        <v>1</v>
      </c>
      <c r="T376">
        <v>5</v>
      </c>
      <c r="V376">
        <v>1</v>
      </c>
      <c r="W376">
        <v>1</v>
      </c>
      <c r="Z376">
        <v>0</v>
      </c>
      <c r="AA376">
        <v>1</v>
      </c>
    </row>
    <row r="377" spans="1:35" ht="16.5" thickBot="1">
      <c r="A377" s="3" t="s">
        <v>1069</v>
      </c>
      <c r="B377" s="3" t="s">
        <v>1072</v>
      </c>
      <c r="C377" s="3" t="s">
        <v>1073</v>
      </c>
      <c r="D377" s="4">
        <v>2020</v>
      </c>
      <c r="E377" s="5" t="s">
        <v>73</v>
      </c>
      <c r="G377">
        <v>1</v>
      </c>
      <c r="I377">
        <v>1</v>
      </c>
      <c r="J377" s="13">
        <v>3.2309999999999999</v>
      </c>
      <c r="K377" s="72" t="s">
        <v>1940</v>
      </c>
      <c r="L377" s="69" t="s">
        <v>1941</v>
      </c>
      <c r="M377" s="69">
        <v>0</v>
      </c>
      <c r="N377" s="14">
        <v>0</v>
      </c>
      <c r="O377" s="13" t="s">
        <v>1811</v>
      </c>
      <c r="P377">
        <v>1</v>
      </c>
      <c r="S377">
        <v>1</v>
      </c>
      <c r="T377">
        <v>5</v>
      </c>
      <c r="V377">
        <v>1</v>
      </c>
      <c r="W377">
        <v>1</v>
      </c>
      <c r="Z377">
        <v>0</v>
      </c>
      <c r="AA377">
        <v>1</v>
      </c>
    </row>
    <row r="378" spans="1:35" ht="16.5" thickBot="1">
      <c r="A378" s="3" t="s">
        <v>1069</v>
      </c>
      <c r="B378" s="3" t="s">
        <v>1074</v>
      </c>
      <c r="C378" s="3" t="s">
        <v>1075</v>
      </c>
      <c r="D378" s="4">
        <v>2021</v>
      </c>
      <c r="E378" s="5" t="s">
        <v>73</v>
      </c>
      <c r="G378">
        <v>1</v>
      </c>
      <c r="I378">
        <v>1</v>
      </c>
      <c r="J378" s="13">
        <v>2.0259</v>
      </c>
      <c r="K378" s="72" t="s">
        <v>1941</v>
      </c>
      <c r="L378" s="13"/>
      <c r="M378" s="13">
        <v>0</v>
      </c>
      <c r="N378" s="14">
        <v>0</v>
      </c>
      <c r="O378" s="13" t="s">
        <v>1811</v>
      </c>
      <c r="P378">
        <v>1</v>
      </c>
      <c r="S378">
        <v>1</v>
      </c>
      <c r="T378">
        <v>5</v>
      </c>
      <c r="V378">
        <v>1</v>
      </c>
      <c r="W378">
        <v>1</v>
      </c>
      <c r="Z378">
        <v>0</v>
      </c>
      <c r="AA378">
        <v>1</v>
      </c>
    </row>
    <row r="379" spans="1:35" ht="16.5" thickBot="1">
      <c r="A379" s="3" t="s">
        <v>119</v>
      </c>
      <c r="B379" s="3" t="s">
        <v>120</v>
      </c>
      <c r="C379" s="3" t="s">
        <v>121</v>
      </c>
      <c r="D379" s="4">
        <v>2020</v>
      </c>
      <c r="E379" s="5" t="s">
        <v>73</v>
      </c>
      <c r="G379">
        <v>1</v>
      </c>
      <c r="I379">
        <v>1</v>
      </c>
      <c r="J379" s="13">
        <v>1.393</v>
      </c>
      <c r="K379" s="12" t="s">
        <v>1941</v>
      </c>
      <c r="L379" s="21" t="s">
        <v>1952</v>
      </c>
      <c r="M379" s="21">
        <v>0</v>
      </c>
      <c r="N379" s="14">
        <v>0</v>
      </c>
      <c r="O379" s="13" t="s">
        <v>1811</v>
      </c>
      <c r="P379">
        <v>1</v>
      </c>
      <c r="S379">
        <v>1</v>
      </c>
      <c r="T379">
        <v>5</v>
      </c>
      <c r="V379">
        <v>1</v>
      </c>
      <c r="Z379">
        <v>0</v>
      </c>
      <c r="AA379">
        <v>1</v>
      </c>
    </row>
    <row r="380" spans="1:35" ht="16.5" thickBot="1">
      <c r="A380" s="3" t="s">
        <v>1076</v>
      </c>
      <c r="B380" s="3" t="s">
        <v>1077</v>
      </c>
      <c r="C380" s="3" t="s">
        <v>1078</v>
      </c>
      <c r="D380" s="4">
        <v>2021</v>
      </c>
      <c r="E380" s="5" t="s">
        <v>73</v>
      </c>
      <c r="G380">
        <v>1</v>
      </c>
      <c r="I380" t="s">
        <v>1786</v>
      </c>
      <c r="J380" s="13">
        <v>3.8679999999999999</v>
      </c>
      <c r="K380" s="72" t="s">
        <v>1942</v>
      </c>
      <c r="L380" s="69"/>
      <c r="M380" s="69">
        <v>0</v>
      </c>
      <c r="N380" s="14">
        <v>1505</v>
      </c>
      <c r="O380" s="13" t="s">
        <v>1809</v>
      </c>
      <c r="P380">
        <v>1</v>
      </c>
      <c r="S380">
        <v>1</v>
      </c>
      <c r="T380">
        <v>5</v>
      </c>
      <c r="V380">
        <v>1</v>
      </c>
      <c r="Z380">
        <v>0</v>
      </c>
      <c r="AA380">
        <v>1</v>
      </c>
    </row>
    <row r="381" spans="1:35" ht="16.5" thickBot="1">
      <c r="A381" s="3" t="s">
        <v>1079</v>
      </c>
      <c r="B381" s="3" t="s">
        <v>1080</v>
      </c>
      <c r="C381" s="3" t="s">
        <v>1788</v>
      </c>
      <c r="D381" s="4">
        <v>2016</v>
      </c>
      <c r="E381" s="5" t="s">
        <v>73</v>
      </c>
      <c r="G381">
        <v>1</v>
      </c>
      <c r="J381" s="21"/>
      <c r="M381" s="68">
        <v>0</v>
      </c>
      <c r="N381" s="14">
        <v>0</v>
      </c>
      <c r="O381" s="13" t="s">
        <v>1811</v>
      </c>
      <c r="P381">
        <v>1</v>
      </c>
      <c r="S381">
        <v>2</v>
      </c>
      <c r="T381">
        <v>5</v>
      </c>
      <c r="Z381">
        <v>0</v>
      </c>
      <c r="AA381">
        <v>4</v>
      </c>
      <c r="AH381">
        <v>1</v>
      </c>
      <c r="AI381" t="s">
        <v>2127</v>
      </c>
    </row>
    <row r="382" spans="1:35" ht="16.5" thickBot="1">
      <c r="A382" s="3" t="s">
        <v>1081</v>
      </c>
      <c r="B382" s="3" t="s">
        <v>1082</v>
      </c>
      <c r="C382" s="3" t="s">
        <v>448</v>
      </c>
      <c r="D382" s="4">
        <v>2016</v>
      </c>
      <c r="E382" s="5" t="s">
        <v>73</v>
      </c>
      <c r="G382">
        <v>1</v>
      </c>
      <c r="I382">
        <v>4</v>
      </c>
      <c r="J382" s="14">
        <v>3.4350000000000001</v>
      </c>
      <c r="K382" s="72" t="s">
        <v>1946</v>
      </c>
      <c r="L382" s="69" t="s">
        <v>1941</v>
      </c>
      <c r="M382" s="69">
        <v>0</v>
      </c>
      <c r="N382" s="14">
        <v>806</v>
      </c>
      <c r="O382" s="13" t="s">
        <v>1809</v>
      </c>
      <c r="P382">
        <v>0</v>
      </c>
      <c r="Q382">
        <v>3</v>
      </c>
      <c r="S382">
        <v>1</v>
      </c>
      <c r="T382">
        <v>2</v>
      </c>
      <c r="X382">
        <v>1</v>
      </c>
      <c r="Z382">
        <v>0</v>
      </c>
      <c r="AA382">
        <v>1</v>
      </c>
      <c r="AC382">
        <v>1</v>
      </c>
    </row>
    <row r="383" spans="1:35" ht="15" thickBot="1">
      <c r="A383" s="5" t="s">
        <v>1841</v>
      </c>
      <c r="B383" s="5" t="s">
        <v>1851</v>
      </c>
      <c r="C383" s="5" t="s">
        <v>1861</v>
      </c>
      <c r="D383" s="5">
        <v>2019</v>
      </c>
      <c r="E383" s="8" t="s">
        <v>1865</v>
      </c>
      <c r="G383" s="5">
        <v>1</v>
      </c>
      <c r="I383" s="5">
        <v>1</v>
      </c>
      <c r="J383" s="21"/>
      <c r="K383" s="72" t="s">
        <v>1949</v>
      </c>
      <c r="L383" s="69" t="s">
        <v>1933</v>
      </c>
      <c r="M383" s="69">
        <v>1</v>
      </c>
      <c r="N383" s="21"/>
      <c r="O383" s="21"/>
      <c r="P383" s="5">
        <v>0</v>
      </c>
      <c r="Q383" s="5">
        <v>2</v>
      </c>
      <c r="S383" s="5">
        <v>3</v>
      </c>
      <c r="T383" s="5">
        <v>2</v>
      </c>
      <c r="X383" s="5">
        <v>1</v>
      </c>
      <c r="Z383" s="5">
        <v>0</v>
      </c>
      <c r="AA383" s="5">
        <v>1</v>
      </c>
      <c r="AG383" t="s">
        <v>2068</v>
      </c>
    </row>
    <row r="384" spans="1:35" ht="16.5" thickBot="1">
      <c r="A384" s="3" t="s">
        <v>52</v>
      </c>
      <c r="B384" s="3" t="s">
        <v>53</v>
      </c>
      <c r="C384" s="3" t="s">
        <v>54</v>
      </c>
      <c r="D384" s="4">
        <v>2019</v>
      </c>
      <c r="E384" s="5" t="s">
        <v>19</v>
      </c>
      <c r="G384">
        <v>1</v>
      </c>
      <c r="I384" t="s">
        <v>1786</v>
      </c>
      <c r="J384" s="13">
        <v>0.23</v>
      </c>
      <c r="K384" s="72" t="s">
        <v>1976</v>
      </c>
      <c r="L384" s="13"/>
      <c r="M384" s="13">
        <v>0</v>
      </c>
      <c r="N384" s="14">
        <v>806</v>
      </c>
      <c r="O384" s="13" t="s">
        <v>1813</v>
      </c>
      <c r="P384">
        <v>0</v>
      </c>
      <c r="Q384">
        <v>2</v>
      </c>
      <c r="R384">
        <v>1</v>
      </c>
      <c r="S384" t="s">
        <v>1787</v>
      </c>
      <c r="T384">
        <v>2</v>
      </c>
      <c r="Z384">
        <v>0</v>
      </c>
      <c r="AA384">
        <v>1</v>
      </c>
      <c r="AI384" s="6"/>
    </row>
    <row r="385" spans="1:35" ht="16.5" thickBot="1">
      <c r="A385" s="3" t="s">
        <v>1083</v>
      </c>
      <c r="B385" s="3" t="s">
        <v>1084</v>
      </c>
      <c r="C385" s="3" t="s">
        <v>1085</v>
      </c>
      <c r="D385" s="4">
        <v>2019</v>
      </c>
      <c r="E385" s="5" t="s">
        <v>73</v>
      </c>
      <c r="G385">
        <v>1</v>
      </c>
      <c r="I385">
        <v>4</v>
      </c>
      <c r="J385" s="14">
        <v>1.8939999999999999</v>
      </c>
      <c r="K385" s="72" t="s">
        <v>1945</v>
      </c>
      <c r="L385" s="68"/>
      <c r="M385" s="68">
        <v>1</v>
      </c>
      <c r="N385" s="14">
        <v>0</v>
      </c>
      <c r="O385" s="13" t="s">
        <v>1811</v>
      </c>
      <c r="P385">
        <v>1</v>
      </c>
      <c r="S385">
        <v>1</v>
      </c>
      <c r="T385">
        <v>5</v>
      </c>
      <c r="V385">
        <v>1</v>
      </c>
      <c r="X385">
        <v>1</v>
      </c>
      <c r="Z385">
        <v>0</v>
      </c>
      <c r="AA385">
        <v>1</v>
      </c>
    </row>
    <row r="386" spans="1:35" ht="16.5" thickBot="1">
      <c r="A386" s="3" t="s">
        <v>1086</v>
      </c>
      <c r="B386" s="3" t="s">
        <v>1087</v>
      </c>
      <c r="C386" s="3" t="s">
        <v>142</v>
      </c>
      <c r="D386" s="4">
        <v>2015</v>
      </c>
      <c r="E386" s="5" t="s">
        <v>73</v>
      </c>
      <c r="G386">
        <v>1</v>
      </c>
      <c r="I386" t="s">
        <v>1786</v>
      </c>
      <c r="J386" s="14">
        <v>1.9370000000000001</v>
      </c>
      <c r="K386" s="72" t="s">
        <v>1964</v>
      </c>
      <c r="L386" s="18"/>
      <c r="M386" s="18">
        <v>0</v>
      </c>
      <c r="N386" s="14">
        <v>0</v>
      </c>
      <c r="O386" s="13" t="s">
        <v>1811</v>
      </c>
      <c r="P386">
        <v>1</v>
      </c>
      <c r="S386" t="s">
        <v>1784</v>
      </c>
      <c r="T386">
        <v>5</v>
      </c>
      <c r="X386">
        <v>1</v>
      </c>
      <c r="Z386">
        <v>0</v>
      </c>
      <c r="AA386">
        <v>1</v>
      </c>
    </row>
    <row r="387" spans="1:35" ht="16.5" thickBot="1">
      <c r="A387" s="3" t="s">
        <v>1088</v>
      </c>
      <c r="B387" s="3" t="s">
        <v>1089</v>
      </c>
      <c r="C387" s="3" t="s">
        <v>574</v>
      </c>
      <c r="D387" s="4">
        <v>2019</v>
      </c>
      <c r="E387" s="5" t="s">
        <v>73</v>
      </c>
      <c r="G387">
        <v>1</v>
      </c>
      <c r="I387" t="s">
        <v>1786</v>
      </c>
      <c r="J387" s="14">
        <v>1.304</v>
      </c>
      <c r="K387" s="72" t="s">
        <v>1955</v>
      </c>
      <c r="L387" s="68" t="s">
        <v>1962</v>
      </c>
      <c r="M387" s="68">
        <v>0</v>
      </c>
      <c r="N387" s="14">
        <v>806</v>
      </c>
      <c r="O387" s="13" t="s">
        <v>1810</v>
      </c>
      <c r="P387">
        <v>0</v>
      </c>
      <c r="Q387">
        <v>3</v>
      </c>
      <c r="S387">
        <v>1</v>
      </c>
      <c r="T387">
        <v>2</v>
      </c>
      <c r="V387">
        <v>1</v>
      </c>
      <c r="X387">
        <v>1</v>
      </c>
      <c r="Z387">
        <v>0</v>
      </c>
      <c r="AA387">
        <v>1</v>
      </c>
      <c r="AC387">
        <v>1</v>
      </c>
      <c r="AE387">
        <v>1</v>
      </c>
    </row>
    <row r="388" spans="1:35" ht="16.5" thickBot="1">
      <c r="A388" s="3" t="s">
        <v>1090</v>
      </c>
      <c r="B388" s="3" t="s">
        <v>1091</v>
      </c>
      <c r="C388" s="3" t="s">
        <v>360</v>
      </c>
      <c r="D388" s="4">
        <v>2017</v>
      </c>
      <c r="E388" s="5" t="s">
        <v>73</v>
      </c>
      <c r="G388">
        <v>1</v>
      </c>
      <c r="I388" t="s">
        <v>1786</v>
      </c>
      <c r="J388" s="14">
        <v>2.7440000000000002</v>
      </c>
      <c r="K388" s="72" t="s">
        <v>1956</v>
      </c>
      <c r="L388" s="68" t="s">
        <v>1962</v>
      </c>
      <c r="M388" s="68">
        <v>0</v>
      </c>
      <c r="N388" s="14">
        <v>0</v>
      </c>
      <c r="O388" s="13" t="s">
        <v>1811</v>
      </c>
      <c r="P388">
        <v>1</v>
      </c>
      <c r="S388">
        <v>6</v>
      </c>
      <c r="T388">
        <v>5</v>
      </c>
      <c r="X388">
        <v>1</v>
      </c>
      <c r="Z388">
        <v>0</v>
      </c>
      <c r="AA388">
        <v>1</v>
      </c>
    </row>
    <row r="389" spans="1:35" ht="16.5" thickBot="1">
      <c r="A389" s="3" t="s">
        <v>1092</v>
      </c>
      <c r="B389" s="3" t="s">
        <v>1093</v>
      </c>
      <c r="C389" s="3" t="s">
        <v>365</v>
      </c>
      <c r="D389" s="4">
        <v>2019</v>
      </c>
      <c r="E389" s="5" t="s">
        <v>73</v>
      </c>
      <c r="G389">
        <v>1</v>
      </c>
      <c r="J389" s="14">
        <v>3.9489999999999998</v>
      </c>
      <c r="K389" s="72" t="s">
        <v>1956</v>
      </c>
      <c r="L389" s="68" t="s">
        <v>1962</v>
      </c>
      <c r="M389" s="68">
        <v>0</v>
      </c>
      <c r="N389" s="14">
        <v>0</v>
      </c>
      <c r="O389" s="13" t="s">
        <v>1811</v>
      </c>
      <c r="P389">
        <v>3</v>
      </c>
      <c r="S389">
        <v>6</v>
      </c>
      <c r="T389">
        <v>5</v>
      </c>
      <c r="X389">
        <v>1</v>
      </c>
      <c r="Z389">
        <v>0</v>
      </c>
      <c r="AA389">
        <v>1</v>
      </c>
    </row>
    <row r="390" spans="1:35" ht="16.5" thickBot="1">
      <c r="A390" s="3" t="s">
        <v>1094</v>
      </c>
      <c r="B390" s="3" t="s">
        <v>1095</v>
      </c>
      <c r="C390" s="3" t="s">
        <v>1096</v>
      </c>
      <c r="D390" s="4">
        <v>2016</v>
      </c>
      <c r="E390" s="5" t="s">
        <v>73</v>
      </c>
      <c r="G390">
        <v>1</v>
      </c>
      <c r="I390">
        <v>4</v>
      </c>
      <c r="J390" s="14">
        <v>2.7629999999999999</v>
      </c>
      <c r="K390" s="72" t="s">
        <v>1962</v>
      </c>
      <c r="L390" s="18"/>
      <c r="M390" s="18">
        <v>0</v>
      </c>
      <c r="N390" s="14">
        <v>806</v>
      </c>
      <c r="O390" s="13" t="s">
        <v>1814</v>
      </c>
      <c r="P390">
        <v>1</v>
      </c>
      <c r="S390">
        <v>6</v>
      </c>
      <c r="T390">
        <v>5</v>
      </c>
      <c r="X390">
        <v>1</v>
      </c>
      <c r="Z390">
        <v>0</v>
      </c>
      <c r="AA390">
        <v>1</v>
      </c>
    </row>
    <row r="391" spans="1:35" ht="16.5" thickBot="1">
      <c r="A391" s="3" t="s">
        <v>1097</v>
      </c>
      <c r="B391" s="3" t="s">
        <v>1098</v>
      </c>
      <c r="C391" s="3" t="s">
        <v>672</v>
      </c>
      <c r="D391" s="4">
        <v>2017</v>
      </c>
      <c r="E391" s="5" t="s">
        <v>73</v>
      </c>
      <c r="G391">
        <v>1</v>
      </c>
      <c r="J391" s="14">
        <v>1.1879999999999999</v>
      </c>
      <c r="K391" s="72" t="s">
        <v>1974</v>
      </c>
      <c r="L391" s="18"/>
      <c r="M391" s="18">
        <v>0</v>
      </c>
      <c r="N391" s="14">
        <v>1503</v>
      </c>
      <c r="O391" s="13" t="s">
        <v>1809</v>
      </c>
      <c r="P391">
        <v>1</v>
      </c>
      <c r="S391">
        <v>2</v>
      </c>
      <c r="T391">
        <v>5</v>
      </c>
      <c r="X391">
        <v>1</v>
      </c>
      <c r="Z391">
        <v>0</v>
      </c>
      <c r="AA391">
        <v>1</v>
      </c>
      <c r="AH391">
        <v>1</v>
      </c>
      <c r="AI391" t="s">
        <v>2094</v>
      </c>
    </row>
    <row r="392" spans="1:35" ht="16.5" thickBot="1">
      <c r="A392" s="3" t="s">
        <v>168</v>
      </c>
      <c r="B392" s="3" t="s">
        <v>169</v>
      </c>
      <c r="C392" s="3" t="s">
        <v>170</v>
      </c>
      <c r="D392" s="4">
        <v>2021</v>
      </c>
      <c r="E392" s="6" t="s">
        <v>73</v>
      </c>
      <c r="F392">
        <v>1</v>
      </c>
      <c r="G392">
        <v>1</v>
      </c>
      <c r="I392" t="s">
        <v>1783</v>
      </c>
      <c r="J392" s="13">
        <v>3.048</v>
      </c>
      <c r="K392" s="72" t="s">
        <v>1963</v>
      </c>
      <c r="L392" s="13"/>
      <c r="M392" s="13">
        <v>0</v>
      </c>
      <c r="N392" s="14">
        <v>0</v>
      </c>
      <c r="O392" s="13" t="s">
        <v>1811</v>
      </c>
      <c r="P392">
        <v>1</v>
      </c>
      <c r="S392">
        <v>6</v>
      </c>
      <c r="T392">
        <v>5</v>
      </c>
      <c r="V392">
        <v>1</v>
      </c>
      <c r="Z392">
        <v>0</v>
      </c>
      <c r="AA392">
        <v>1</v>
      </c>
    </row>
    <row r="393" spans="1:35" ht="16.5" thickBot="1">
      <c r="A393" s="3" t="s">
        <v>1099</v>
      </c>
      <c r="B393" s="3" t="s">
        <v>1100</v>
      </c>
      <c r="C393" s="3" t="s">
        <v>142</v>
      </c>
      <c r="D393" s="4">
        <v>2019</v>
      </c>
      <c r="E393" s="5" t="s">
        <v>73</v>
      </c>
      <c r="G393">
        <v>1</v>
      </c>
      <c r="I393" t="s">
        <v>1789</v>
      </c>
      <c r="J393" s="14">
        <v>3.4609999999999999</v>
      </c>
      <c r="K393" s="72" t="s">
        <v>1964</v>
      </c>
      <c r="L393" s="14"/>
      <c r="M393" s="14">
        <v>0</v>
      </c>
      <c r="N393" s="14">
        <v>0</v>
      </c>
      <c r="O393" s="13" t="s">
        <v>1811</v>
      </c>
      <c r="P393">
        <v>1</v>
      </c>
      <c r="R393">
        <v>1</v>
      </c>
      <c r="S393">
        <v>0</v>
      </c>
      <c r="T393">
        <v>0</v>
      </c>
      <c r="V393">
        <v>1</v>
      </c>
      <c r="W393">
        <v>1</v>
      </c>
      <c r="AA393">
        <v>1</v>
      </c>
    </row>
    <row r="394" spans="1:35" ht="16.5" thickBot="1">
      <c r="A394" s="3" t="s">
        <v>1101</v>
      </c>
      <c r="B394" s="3" t="s">
        <v>1102</v>
      </c>
      <c r="C394" s="3" t="s">
        <v>252</v>
      </c>
      <c r="D394" s="4">
        <v>2018</v>
      </c>
      <c r="E394" s="5" t="s">
        <v>73</v>
      </c>
      <c r="G394">
        <v>1</v>
      </c>
      <c r="I394" t="s">
        <v>1783</v>
      </c>
      <c r="J394" s="14">
        <v>4.7789999999999999</v>
      </c>
      <c r="K394" s="72" t="s">
        <v>1963</v>
      </c>
      <c r="L394" s="14"/>
      <c r="M394" s="14">
        <v>0</v>
      </c>
      <c r="N394" s="14">
        <v>1505</v>
      </c>
      <c r="O394" s="13" t="s">
        <v>1814</v>
      </c>
      <c r="P394">
        <v>0</v>
      </c>
      <c r="Q394" t="s">
        <v>1789</v>
      </c>
      <c r="S394" t="s">
        <v>1793</v>
      </c>
      <c r="T394">
        <v>2</v>
      </c>
      <c r="Z394">
        <v>0</v>
      </c>
      <c r="AA394">
        <v>1</v>
      </c>
    </row>
    <row r="395" spans="1:35" ht="16.5" thickBot="1">
      <c r="A395" s="3" t="s">
        <v>1103</v>
      </c>
      <c r="B395" s="3" t="s">
        <v>1104</v>
      </c>
      <c r="C395" s="3" t="s">
        <v>391</v>
      </c>
      <c r="D395" s="4">
        <v>2017</v>
      </c>
      <c r="E395" s="5" t="s">
        <v>73</v>
      </c>
      <c r="G395">
        <v>1</v>
      </c>
      <c r="I395">
        <v>2</v>
      </c>
      <c r="J395" s="14">
        <v>0.78100000000000003</v>
      </c>
      <c r="K395" s="72" t="s">
        <v>1963</v>
      </c>
      <c r="L395" s="14"/>
      <c r="M395" s="14">
        <v>0</v>
      </c>
      <c r="N395" s="14">
        <v>1505</v>
      </c>
      <c r="O395" s="13" t="s">
        <v>1814</v>
      </c>
      <c r="P395">
        <v>3</v>
      </c>
      <c r="S395">
        <v>6</v>
      </c>
      <c r="T395">
        <v>5</v>
      </c>
      <c r="Z395">
        <v>0</v>
      </c>
      <c r="AA395">
        <v>1</v>
      </c>
    </row>
    <row r="396" spans="1:35" ht="16.5" thickBot="1">
      <c r="A396" s="3" t="s">
        <v>1105</v>
      </c>
      <c r="B396" s="3" t="s">
        <v>1106</v>
      </c>
      <c r="C396" s="3" t="s">
        <v>25</v>
      </c>
      <c r="D396" s="4">
        <v>2011</v>
      </c>
      <c r="E396" s="5" t="s">
        <v>73</v>
      </c>
      <c r="G396">
        <v>1</v>
      </c>
      <c r="I396" t="s">
        <v>1786</v>
      </c>
      <c r="J396" s="13">
        <v>1.0429999999999999</v>
      </c>
      <c r="K396" s="12" t="s">
        <v>1945</v>
      </c>
      <c r="L396" s="8"/>
      <c r="M396" s="8">
        <v>1</v>
      </c>
      <c r="N396" s="14">
        <v>0</v>
      </c>
      <c r="O396" s="13" t="s">
        <v>1811</v>
      </c>
      <c r="P396">
        <v>1</v>
      </c>
      <c r="S396">
        <v>0</v>
      </c>
      <c r="T396">
        <v>0</v>
      </c>
      <c r="V396">
        <v>1</v>
      </c>
      <c r="AA396">
        <v>1</v>
      </c>
    </row>
    <row r="397" spans="1:35" ht="16.5" thickBot="1">
      <c r="A397" s="3" t="s">
        <v>1107</v>
      </c>
      <c r="B397" s="3" t="s">
        <v>1108</v>
      </c>
      <c r="C397" s="3"/>
      <c r="D397" s="4">
        <v>2016</v>
      </c>
      <c r="E397" s="5" t="s">
        <v>73</v>
      </c>
      <c r="G397">
        <v>1</v>
      </c>
      <c r="I397">
        <v>1</v>
      </c>
      <c r="J397" s="21"/>
      <c r="N397" s="14">
        <v>0</v>
      </c>
      <c r="O397" s="13" t="s">
        <v>1811</v>
      </c>
      <c r="P397">
        <v>0</v>
      </c>
      <c r="Q397">
        <v>6</v>
      </c>
      <c r="S397" t="s">
        <v>1784</v>
      </c>
      <c r="T397">
        <v>5</v>
      </c>
      <c r="X397">
        <v>1</v>
      </c>
      <c r="Z397">
        <v>1</v>
      </c>
      <c r="AA397">
        <v>2</v>
      </c>
    </row>
    <row r="398" spans="1:35" ht="16.5" thickBot="1">
      <c r="A398" s="3" t="s">
        <v>1109</v>
      </c>
      <c r="B398" s="3" t="s">
        <v>1110</v>
      </c>
      <c r="C398" s="5"/>
      <c r="D398" s="4">
        <v>2012</v>
      </c>
      <c r="E398" s="5" t="s">
        <v>73</v>
      </c>
      <c r="G398">
        <v>1</v>
      </c>
      <c r="I398">
        <v>1</v>
      </c>
      <c r="J398" s="21"/>
      <c r="N398" s="14">
        <v>0</v>
      </c>
      <c r="O398" s="13" t="s">
        <v>1811</v>
      </c>
      <c r="P398">
        <v>0</v>
      </c>
      <c r="Q398">
        <v>1</v>
      </c>
      <c r="S398">
        <v>4</v>
      </c>
      <c r="T398">
        <v>2</v>
      </c>
      <c r="Z398">
        <v>0</v>
      </c>
      <c r="AA398">
        <v>2</v>
      </c>
      <c r="AC398">
        <v>1</v>
      </c>
    </row>
    <row r="399" spans="1:35" ht="16.5" thickBot="1">
      <c r="A399" s="3" t="s">
        <v>1111</v>
      </c>
      <c r="B399" s="3" t="s">
        <v>1112</v>
      </c>
      <c r="C399" s="3" t="s">
        <v>243</v>
      </c>
      <c r="D399" s="4">
        <v>2013</v>
      </c>
      <c r="E399" s="5" t="s">
        <v>73</v>
      </c>
      <c r="G399">
        <v>1</v>
      </c>
      <c r="I399" t="s">
        <v>1786</v>
      </c>
      <c r="J399" s="14">
        <v>2.0059999999999998</v>
      </c>
      <c r="K399" s="12" t="s">
        <v>1937</v>
      </c>
      <c r="L399" s="21" t="s">
        <v>1941</v>
      </c>
      <c r="M399" s="21">
        <v>1</v>
      </c>
      <c r="N399" s="14">
        <v>1503</v>
      </c>
      <c r="O399" s="13" t="s">
        <v>1814</v>
      </c>
      <c r="P399">
        <v>1</v>
      </c>
      <c r="R399">
        <v>1</v>
      </c>
      <c r="S399">
        <v>1</v>
      </c>
      <c r="T399">
        <v>5</v>
      </c>
      <c r="V399">
        <v>1</v>
      </c>
      <c r="W399">
        <v>1</v>
      </c>
      <c r="Z399">
        <v>0</v>
      </c>
      <c r="AA399">
        <v>1</v>
      </c>
    </row>
    <row r="400" spans="1:35" ht="16.5" thickBot="1">
      <c r="A400" s="3" t="s">
        <v>1113</v>
      </c>
      <c r="B400" s="3" t="s">
        <v>1114</v>
      </c>
      <c r="C400" s="3" t="s">
        <v>428</v>
      </c>
      <c r="D400" s="4">
        <v>2015</v>
      </c>
      <c r="E400" s="5" t="s">
        <v>73</v>
      </c>
      <c r="G400">
        <v>1</v>
      </c>
      <c r="I400" t="s">
        <v>1786</v>
      </c>
      <c r="J400" s="14">
        <v>2.25</v>
      </c>
      <c r="K400" s="72" t="s">
        <v>1943</v>
      </c>
      <c r="L400" s="68" t="s">
        <v>1941</v>
      </c>
      <c r="M400" s="68">
        <v>1</v>
      </c>
      <c r="N400" s="14">
        <v>1503</v>
      </c>
      <c r="O400" s="13" t="s">
        <v>1809</v>
      </c>
      <c r="P400">
        <v>1</v>
      </c>
      <c r="S400">
        <v>0</v>
      </c>
      <c r="T400">
        <v>0</v>
      </c>
      <c r="V400">
        <v>1</v>
      </c>
      <c r="W400">
        <v>1</v>
      </c>
      <c r="X400">
        <v>1</v>
      </c>
      <c r="AA400">
        <v>1</v>
      </c>
    </row>
    <row r="401" spans="1:33" ht="16.5" thickBot="1">
      <c r="A401" s="3" t="s">
        <v>1115</v>
      </c>
      <c r="B401" s="3" t="s">
        <v>1116</v>
      </c>
      <c r="C401" s="3" t="s">
        <v>102</v>
      </c>
      <c r="D401" s="4">
        <v>2018</v>
      </c>
      <c r="E401" s="5" t="s">
        <v>73</v>
      </c>
      <c r="G401">
        <v>1</v>
      </c>
      <c r="I401" t="s">
        <v>1786</v>
      </c>
      <c r="J401" s="14">
        <v>5</v>
      </c>
      <c r="K401" s="72" t="s">
        <v>1941</v>
      </c>
      <c r="L401" s="69" t="s">
        <v>1952</v>
      </c>
      <c r="M401" s="69">
        <v>1</v>
      </c>
      <c r="N401" s="14">
        <v>0</v>
      </c>
      <c r="O401" s="13" t="s">
        <v>1811</v>
      </c>
      <c r="P401">
        <v>1</v>
      </c>
      <c r="R401">
        <v>1</v>
      </c>
      <c r="S401">
        <v>0</v>
      </c>
      <c r="T401">
        <v>0</v>
      </c>
      <c r="V401">
        <v>1</v>
      </c>
      <c r="W401">
        <v>1</v>
      </c>
      <c r="X401">
        <v>1</v>
      </c>
      <c r="AA401">
        <v>1</v>
      </c>
    </row>
    <row r="402" spans="1:33" ht="16.5" thickBot="1">
      <c r="A402" s="3" t="s">
        <v>1117</v>
      </c>
      <c r="B402" s="3" t="s">
        <v>1118</v>
      </c>
      <c r="C402" s="3" t="s">
        <v>102</v>
      </c>
      <c r="D402" s="4">
        <v>2014</v>
      </c>
      <c r="E402" s="5" t="s">
        <v>73</v>
      </c>
      <c r="G402">
        <v>1</v>
      </c>
      <c r="I402" t="s">
        <v>1786</v>
      </c>
      <c r="J402" s="14">
        <v>3.0379999999999998</v>
      </c>
      <c r="K402" s="72" t="s">
        <v>1941</v>
      </c>
      <c r="L402" s="69" t="s">
        <v>1952</v>
      </c>
      <c r="M402" s="69">
        <v>1</v>
      </c>
      <c r="N402" s="14">
        <v>0</v>
      </c>
      <c r="O402" s="13" t="s">
        <v>1811</v>
      </c>
      <c r="P402">
        <v>1</v>
      </c>
      <c r="S402" t="s">
        <v>1784</v>
      </c>
      <c r="T402">
        <v>5</v>
      </c>
      <c r="V402">
        <v>1</v>
      </c>
      <c r="W402">
        <v>1</v>
      </c>
      <c r="Z402">
        <v>0</v>
      </c>
      <c r="AA402">
        <v>1</v>
      </c>
    </row>
    <row r="403" spans="1:33" ht="16.5" thickBot="1">
      <c r="A403" s="3" t="s">
        <v>1119</v>
      </c>
      <c r="B403" s="3" t="s">
        <v>1120</v>
      </c>
      <c r="C403" s="3" t="s">
        <v>1121</v>
      </c>
      <c r="D403" s="4">
        <v>2013</v>
      </c>
      <c r="E403" s="5" t="s">
        <v>73</v>
      </c>
      <c r="G403">
        <v>1</v>
      </c>
      <c r="I403" t="s">
        <v>1786</v>
      </c>
      <c r="J403" s="13">
        <v>1.907</v>
      </c>
      <c r="K403" s="72" t="s">
        <v>1980</v>
      </c>
      <c r="L403" s="13"/>
      <c r="M403" s="13">
        <v>0</v>
      </c>
      <c r="N403" s="14">
        <v>1503</v>
      </c>
      <c r="O403" s="13" t="s">
        <v>1814</v>
      </c>
      <c r="P403">
        <v>1</v>
      </c>
      <c r="S403">
        <v>0</v>
      </c>
      <c r="T403">
        <v>0</v>
      </c>
      <c r="V403">
        <v>1</v>
      </c>
      <c r="X403">
        <v>1</v>
      </c>
      <c r="AA403">
        <v>1</v>
      </c>
      <c r="AC403">
        <v>1</v>
      </c>
    </row>
    <row r="404" spans="1:33" ht="16.5" thickBot="1">
      <c r="A404" s="33" t="s">
        <v>1122</v>
      </c>
      <c r="B404" s="3" t="s">
        <v>1123</v>
      </c>
      <c r="C404" s="3" t="s">
        <v>1124</v>
      </c>
      <c r="D404" s="4">
        <v>2017</v>
      </c>
      <c r="E404" s="5" t="s">
        <v>73</v>
      </c>
      <c r="F404">
        <v>1</v>
      </c>
      <c r="G404">
        <v>1</v>
      </c>
      <c r="H404">
        <v>1</v>
      </c>
      <c r="I404" t="s">
        <v>1791</v>
      </c>
      <c r="J404" s="14">
        <v>2.88</v>
      </c>
      <c r="K404" s="72" t="s">
        <v>1983</v>
      </c>
      <c r="L404" s="69" t="s">
        <v>1984</v>
      </c>
      <c r="M404" s="69">
        <v>0</v>
      </c>
      <c r="N404" s="14">
        <v>1505</v>
      </c>
      <c r="O404" s="13" t="s">
        <v>1809</v>
      </c>
      <c r="P404">
        <v>1</v>
      </c>
      <c r="S404">
        <v>0</v>
      </c>
      <c r="T404">
        <v>0</v>
      </c>
      <c r="AA404">
        <v>1</v>
      </c>
      <c r="AE404">
        <v>1</v>
      </c>
    </row>
    <row r="405" spans="1:33" ht="16.5" thickBot="1">
      <c r="A405" s="3" t="s">
        <v>1125</v>
      </c>
      <c r="B405" s="3" t="s">
        <v>1126</v>
      </c>
      <c r="C405" s="3" t="s">
        <v>604</v>
      </c>
      <c r="D405" s="4">
        <v>2020</v>
      </c>
      <c r="E405" s="5" t="s">
        <v>73</v>
      </c>
      <c r="G405">
        <v>1</v>
      </c>
      <c r="I405">
        <v>1</v>
      </c>
      <c r="J405" s="14">
        <v>3.242</v>
      </c>
      <c r="K405" s="12" t="s">
        <v>1933</v>
      </c>
      <c r="L405" s="14"/>
      <c r="M405" s="14">
        <v>1</v>
      </c>
      <c r="N405" s="14">
        <v>1503</v>
      </c>
      <c r="O405" s="13" t="s">
        <v>1813</v>
      </c>
      <c r="P405">
        <v>0</v>
      </c>
      <c r="Q405">
        <v>1</v>
      </c>
      <c r="S405">
        <v>4</v>
      </c>
      <c r="T405">
        <v>2</v>
      </c>
      <c r="W405">
        <v>1</v>
      </c>
      <c r="Z405">
        <v>0</v>
      </c>
      <c r="AA405">
        <v>1</v>
      </c>
    </row>
    <row r="406" spans="1:33" ht="13.5" thickBot="1">
      <c r="A406" s="5" t="s">
        <v>1842</v>
      </c>
      <c r="B406" s="5" t="s">
        <v>1852</v>
      </c>
      <c r="C406" s="5" t="s">
        <v>1862</v>
      </c>
      <c r="D406" s="5">
        <v>2019</v>
      </c>
      <c r="E406" s="8" t="s">
        <v>1865</v>
      </c>
      <c r="G406" s="5">
        <v>1</v>
      </c>
      <c r="J406" s="21"/>
      <c r="K406" s="72" t="s">
        <v>1993</v>
      </c>
      <c r="L406" s="21"/>
      <c r="M406" s="21">
        <v>0</v>
      </c>
      <c r="N406" s="21"/>
      <c r="O406" s="21"/>
      <c r="P406" s="5">
        <v>1</v>
      </c>
      <c r="Q406" s="5"/>
      <c r="S406" s="5">
        <v>6</v>
      </c>
      <c r="Z406" s="5">
        <v>0</v>
      </c>
      <c r="AA406" s="5">
        <v>1</v>
      </c>
      <c r="AC406" s="5"/>
    </row>
    <row r="407" spans="1:33" ht="16.5" thickBot="1">
      <c r="A407" s="3" t="s">
        <v>1127</v>
      </c>
      <c r="B407" s="3" t="s">
        <v>1128</v>
      </c>
      <c r="C407" s="3" t="s">
        <v>1129</v>
      </c>
      <c r="D407" s="4">
        <v>2020</v>
      </c>
      <c r="E407" s="5" t="s">
        <v>73</v>
      </c>
      <c r="G407">
        <v>1</v>
      </c>
      <c r="J407" s="13">
        <v>2.5489999999999999</v>
      </c>
      <c r="K407" s="72" t="s">
        <v>1938</v>
      </c>
      <c r="L407" s="68" t="s">
        <v>1959</v>
      </c>
      <c r="M407" s="68">
        <v>0</v>
      </c>
      <c r="N407" s="14">
        <v>1504</v>
      </c>
      <c r="O407" s="13" t="s">
        <v>1809</v>
      </c>
      <c r="P407">
        <v>3</v>
      </c>
      <c r="S407">
        <v>0</v>
      </c>
      <c r="T407">
        <v>0</v>
      </c>
      <c r="W407">
        <v>1</v>
      </c>
      <c r="AA407">
        <v>1</v>
      </c>
      <c r="AC407">
        <v>1</v>
      </c>
    </row>
    <row r="408" spans="1:33" ht="16.5" thickBot="1">
      <c r="A408" s="3" t="s">
        <v>1130</v>
      </c>
      <c r="B408" s="3" t="s">
        <v>1131</v>
      </c>
      <c r="C408" s="3" t="s">
        <v>10</v>
      </c>
      <c r="D408" s="4">
        <v>2018</v>
      </c>
      <c r="E408" s="5" t="s">
        <v>73</v>
      </c>
      <c r="G408">
        <v>1</v>
      </c>
      <c r="I408">
        <v>1</v>
      </c>
      <c r="J408" s="13">
        <v>4.9980000000000002</v>
      </c>
      <c r="K408" s="72" t="s">
        <v>1994</v>
      </c>
      <c r="L408" s="68" t="s">
        <v>1995</v>
      </c>
      <c r="M408" s="68">
        <v>0</v>
      </c>
      <c r="N408" s="14">
        <v>1503</v>
      </c>
      <c r="O408" s="13" t="s">
        <v>1809</v>
      </c>
      <c r="P408">
        <v>0</v>
      </c>
      <c r="Q408">
        <v>1</v>
      </c>
      <c r="S408" t="s">
        <v>1786</v>
      </c>
      <c r="T408">
        <v>2</v>
      </c>
      <c r="V408">
        <v>1</v>
      </c>
      <c r="Z408">
        <v>0</v>
      </c>
      <c r="AA408">
        <v>1</v>
      </c>
    </row>
    <row r="409" spans="1:33" ht="16.5" thickBot="1">
      <c r="A409" s="3" t="s">
        <v>1132</v>
      </c>
      <c r="B409" s="3" t="s">
        <v>1133</v>
      </c>
      <c r="C409" s="3" t="s">
        <v>10</v>
      </c>
      <c r="D409" s="4">
        <v>2018</v>
      </c>
      <c r="E409" s="5" t="s">
        <v>73</v>
      </c>
      <c r="G409">
        <v>1</v>
      </c>
      <c r="I409" t="s">
        <v>1786</v>
      </c>
      <c r="J409" s="13">
        <v>4.9980000000000002</v>
      </c>
      <c r="K409" s="72" t="s">
        <v>1994</v>
      </c>
      <c r="L409" s="68" t="s">
        <v>1995</v>
      </c>
      <c r="M409" s="68">
        <v>0</v>
      </c>
      <c r="N409" s="14">
        <v>1503</v>
      </c>
      <c r="O409" s="13" t="s">
        <v>1809</v>
      </c>
      <c r="P409">
        <v>1</v>
      </c>
      <c r="S409">
        <v>4</v>
      </c>
      <c r="T409">
        <v>5</v>
      </c>
      <c r="V409">
        <v>1</v>
      </c>
      <c r="X409">
        <v>1</v>
      </c>
      <c r="Z409">
        <v>2</v>
      </c>
      <c r="AA409">
        <v>1</v>
      </c>
    </row>
    <row r="410" spans="1:33" ht="16.5" thickBot="1">
      <c r="A410" s="3" t="s">
        <v>1134</v>
      </c>
      <c r="B410" s="3" t="s">
        <v>1135</v>
      </c>
      <c r="C410" s="3" t="s">
        <v>10</v>
      </c>
      <c r="D410" s="4">
        <v>2020</v>
      </c>
      <c r="E410" s="5" t="s">
        <v>73</v>
      </c>
      <c r="G410">
        <v>1</v>
      </c>
      <c r="I410">
        <v>1</v>
      </c>
      <c r="J410" s="13">
        <v>7.8849999999999998</v>
      </c>
      <c r="K410" s="72" t="s">
        <v>1994</v>
      </c>
      <c r="L410" s="68" t="s">
        <v>1995</v>
      </c>
      <c r="M410" s="68">
        <v>0</v>
      </c>
      <c r="N410" s="14">
        <v>1503</v>
      </c>
      <c r="O410" s="13" t="s">
        <v>1809</v>
      </c>
      <c r="P410">
        <v>1</v>
      </c>
      <c r="S410" s="12" t="s">
        <v>1786</v>
      </c>
      <c r="T410">
        <v>5</v>
      </c>
      <c r="V410">
        <v>1</v>
      </c>
      <c r="X410">
        <v>1</v>
      </c>
      <c r="Z410">
        <v>0</v>
      </c>
      <c r="AA410">
        <v>1</v>
      </c>
    </row>
    <row r="411" spans="1:33" ht="16.5" thickBot="1">
      <c r="A411" s="3" t="s">
        <v>1136</v>
      </c>
      <c r="B411" s="3" t="s">
        <v>1137</v>
      </c>
      <c r="C411" s="3" t="s">
        <v>1138</v>
      </c>
      <c r="D411" s="4">
        <v>2016</v>
      </c>
      <c r="E411" s="5" t="s">
        <v>73</v>
      </c>
      <c r="G411">
        <v>1</v>
      </c>
      <c r="I411" t="s">
        <v>1786</v>
      </c>
      <c r="J411" s="14">
        <v>2.625</v>
      </c>
      <c r="K411" s="12" t="s">
        <v>1952</v>
      </c>
      <c r="L411" t="s">
        <v>1982</v>
      </c>
      <c r="M411">
        <v>0</v>
      </c>
      <c r="N411" s="14">
        <v>0</v>
      </c>
      <c r="O411" s="13" t="s">
        <v>1811</v>
      </c>
      <c r="P411">
        <v>0</v>
      </c>
      <c r="Q411">
        <v>7</v>
      </c>
      <c r="S411">
        <v>0</v>
      </c>
      <c r="T411">
        <v>0</v>
      </c>
      <c r="V411">
        <v>1</v>
      </c>
      <c r="X411">
        <v>1</v>
      </c>
      <c r="AA411">
        <v>1</v>
      </c>
      <c r="AG411" t="s">
        <v>2072</v>
      </c>
    </row>
    <row r="412" spans="1:33" ht="16.5" thickBot="1">
      <c r="A412" s="3" t="s">
        <v>1139</v>
      </c>
      <c r="B412" s="3" t="s">
        <v>1140</v>
      </c>
      <c r="C412" s="3" t="s">
        <v>868</v>
      </c>
      <c r="D412" s="4">
        <v>2020</v>
      </c>
      <c r="E412" s="5" t="s">
        <v>73</v>
      </c>
      <c r="G412">
        <v>1</v>
      </c>
      <c r="I412" s="12" t="s">
        <v>1797</v>
      </c>
      <c r="J412" s="13">
        <v>3.2509999999999999</v>
      </c>
      <c r="K412" s="12" t="s">
        <v>1948</v>
      </c>
      <c r="L412" s="8"/>
      <c r="M412" s="8">
        <v>0</v>
      </c>
      <c r="N412" s="14">
        <v>0</v>
      </c>
      <c r="O412" s="13" t="s">
        <v>1811</v>
      </c>
      <c r="P412">
        <v>1</v>
      </c>
      <c r="S412" s="12" t="s">
        <v>1789</v>
      </c>
      <c r="T412">
        <v>5</v>
      </c>
      <c r="X412">
        <v>1</v>
      </c>
      <c r="Z412">
        <v>0</v>
      </c>
      <c r="AA412">
        <v>1</v>
      </c>
    </row>
    <row r="413" spans="1:33" ht="16.5" thickBot="1">
      <c r="A413" s="3" t="s">
        <v>1141</v>
      </c>
      <c r="B413" s="3" t="s">
        <v>1142</v>
      </c>
      <c r="C413" s="3" t="s">
        <v>438</v>
      </c>
      <c r="D413" s="4">
        <v>2020</v>
      </c>
      <c r="E413" s="5" t="s">
        <v>73</v>
      </c>
      <c r="G413">
        <v>1</v>
      </c>
      <c r="I413" t="s">
        <v>1786</v>
      </c>
      <c r="J413" s="13">
        <v>4.4119999999999999</v>
      </c>
      <c r="K413" s="72" t="s">
        <v>1943</v>
      </c>
      <c r="L413" s="8"/>
      <c r="M413" s="8">
        <v>0</v>
      </c>
      <c r="N413" s="14">
        <v>1503</v>
      </c>
      <c r="O413" s="13" t="s">
        <v>1813</v>
      </c>
      <c r="P413">
        <v>0</v>
      </c>
      <c r="Q413">
        <v>1</v>
      </c>
      <c r="S413">
        <v>1</v>
      </c>
      <c r="T413">
        <v>2</v>
      </c>
      <c r="X413">
        <v>1</v>
      </c>
      <c r="Z413">
        <v>0</v>
      </c>
      <c r="AA413">
        <v>1</v>
      </c>
    </row>
    <row r="414" spans="1:33" ht="16.5" thickBot="1">
      <c r="A414" s="3" t="s">
        <v>1143</v>
      </c>
      <c r="B414" s="3" t="s">
        <v>1144</v>
      </c>
      <c r="C414" s="5"/>
      <c r="D414" s="4">
        <v>2020</v>
      </c>
      <c r="E414" s="5" t="s">
        <v>73</v>
      </c>
      <c r="G414">
        <v>1</v>
      </c>
      <c r="I414">
        <v>1</v>
      </c>
      <c r="J414" s="21"/>
      <c r="N414" s="14">
        <v>0</v>
      </c>
      <c r="O414" s="13" t="s">
        <v>1811</v>
      </c>
      <c r="P414">
        <v>0</v>
      </c>
      <c r="Q414">
        <v>7</v>
      </c>
      <c r="S414">
        <v>0</v>
      </c>
      <c r="T414">
        <v>0</v>
      </c>
      <c r="V414">
        <v>1</v>
      </c>
      <c r="AA414">
        <v>1</v>
      </c>
      <c r="AE414">
        <v>1</v>
      </c>
      <c r="AG414" t="s">
        <v>2055</v>
      </c>
    </row>
    <row r="415" spans="1:33" ht="16.5" thickBot="1">
      <c r="A415" s="3" t="s">
        <v>1145</v>
      </c>
      <c r="B415" s="3" t="s">
        <v>1146</v>
      </c>
      <c r="C415" s="3" t="s">
        <v>15</v>
      </c>
      <c r="D415" s="4">
        <v>2014</v>
      </c>
      <c r="E415" s="5" t="s">
        <v>73</v>
      </c>
      <c r="G415">
        <v>1</v>
      </c>
      <c r="I415">
        <v>1</v>
      </c>
      <c r="J415" s="14">
        <v>1.29</v>
      </c>
      <c r="K415" s="72" t="s">
        <v>1949</v>
      </c>
      <c r="L415" s="68" t="s">
        <v>1933</v>
      </c>
      <c r="M415" s="68">
        <v>1</v>
      </c>
      <c r="N415" s="14">
        <v>806</v>
      </c>
      <c r="O415" s="13" t="s">
        <v>1814</v>
      </c>
      <c r="P415">
        <v>3</v>
      </c>
      <c r="S415">
        <v>1</v>
      </c>
      <c r="T415">
        <v>5</v>
      </c>
      <c r="V415">
        <v>1</v>
      </c>
      <c r="Z415">
        <v>0</v>
      </c>
      <c r="AA415">
        <v>1</v>
      </c>
    </row>
    <row r="416" spans="1:33" ht="16.5" thickBot="1">
      <c r="A416" s="3" t="s">
        <v>1147</v>
      </c>
      <c r="B416" s="3" t="s">
        <v>1148</v>
      </c>
      <c r="C416" s="3" t="s">
        <v>963</v>
      </c>
      <c r="D416" s="4">
        <v>2019</v>
      </c>
      <c r="E416" s="5" t="s">
        <v>73</v>
      </c>
      <c r="G416">
        <v>1</v>
      </c>
      <c r="I416" t="s">
        <v>1789</v>
      </c>
      <c r="J416" s="14">
        <v>2.4950000000000001</v>
      </c>
      <c r="K416" s="72" t="s">
        <v>1977</v>
      </c>
      <c r="L416" s="14"/>
      <c r="M416" s="14">
        <v>0</v>
      </c>
      <c r="N416" s="14">
        <v>806</v>
      </c>
      <c r="O416" s="13" t="s">
        <v>1809</v>
      </c>
      <c r="P416">
        <v>0</v>
      </c>
      <c r="Q416">
        <v>2</v>
      </c>
      <c r="S416" t="s">
        <v>1787</v>
      </c>
      <c r="T416">
        <v>2</v>
      </c>
      <c r="Z416">
        <v>0</v>
      </c>
      <c r="AA416">
        <v>1</v>
      </c>
    </row>
    <row r="417" spans="1:35" ht="16.5" thickBot="1">
      <c r="A417" s="3" t="s">
        <v>122</v>
      </c>
      <c r="B417" s="3" t="s">
        <v>123</v>
      </c>
      <c r="C417" s="3" t="s">
        <v>124</v>
      </c>
      <c r="D417" s="4">
        <v>2021</v>
      </c>
      <c r="E417" s="5" t="s">
        <v>73</v>
      </c>
      <c r="G417">
        <v>1</v>
      </c>
      <c r="I417" t="s">
        <v>1786</v>
      </c>
      <c r="J417" s="13">
        <v>0.88</v>
      </c>
      <c r="K417" s="72" t="s">
        <v>1963</v>
      </c>
      <c r="L417" s="13"/>
      <c r="M417" s="13">
        <v>0</v>
      </c>
      <c r="N417" s="14">
        <v>0</v>
      </c>
      <c r="O417" s="13" t="s">
        <v>1811</v>
      </c>
      <c r="P417">
        <v>0</v>
      </c>
      <c r="Q417">
        <v>1</v>
      </c>
      <c r="S417">
        <v>4</v>
      </c>
      <c r="T417">
        <v>2</v>
      </c>
      <c r="W417">
        <v>1</v>
      </c>
      <c r="X417">
        <v>1</v>
      </c>
      <c r="Z417">
        <v>0</v>
      </c>
      <c r="AA417">
        <v>1</v>
      </c>
    </row>
    <row r="418" spans="1:35" ht="16.5" thickBot="1">
      <c r="A418" s="3" t="s">
        <v>1149</v>
      </c>
      <c r="B418" s="3" t="s">
        <v>1150</v>
      </c>
      <c r="C418" s="3" t="s">
        <v>428</v>
      </c>
      <c r="D418" s="4">
        <v>2016</v>
      </c>
      <c r="E418" s="5" t="s">
        <v>73</v>
      </c>
      <c r="G418">
        <v>1</v>
      </c>
      <c r="I418">
        <v>1</v>
      </c>
      <c r="J418" s="14">
        <v>2.694</v>
      </c>
      <c r="K418" s="72" t="s">
        <v>1943</v>
      </c>
      <c r="L418" s="69" t="s">
        <v>1941</v>
      </c>
      <c r="M418" s="69">
        <v>1</v>
      </c>
      <c r="N418" s="14">
        <v>1503</v>
      </c>
      <c r="O418" s="13" t="s">
        <v>1809</v>
      </c>
      <c r="P418">
        <v>0</v>
      </c>
      <c r="Q418">
        <v>5</v>
      </c>
      <c r="S418">
        <v>0</v>
      </c>
      <c r="T418">
        <v>0</v>
      </c>
      <c r="V418">
        <v>1</v>
      </c>
      <c r="W418">
        <v>1</v>
      </c>
      <c r="AA418">
        <v>1</v>
      </c>
    </row>
    <row r="419" spans="1:35" ht="16.5" thickBot="1">
      <c r="A419" s="3" t="s">
        <v>1151</v>
      </c>
      <c r="B419" s="3" t="s">
        <v>1152</v>
      </c>
      <c r="C419" s="3" t="s">
        <v>1153</v>
      </c>
      <c r="D419" s="4">
        <v>2015</v>
      </c>
      <c r="E419" s="5" t="s">
        <v>73</v>
      </c>
      <c r="G419">
        <v>1</v>
      </c>
      <c r="I419" t="s">
        <v>1786</v>
      </c>
      <c r="J419" s="14">
        <v>0.77800000000000002</v>
      </c>
      <c r="K419" s="72" t="s">
        <v>1933</v>
      </c>
      <c r="L419" s="69"/>
      <c r="M419" s="69">
        <v>1</v>
      </c>
      <c r="N419" s="14">
        <v>0</v>
      </c>
      <c r="O419" s="13" t="s">
        <v>1811</v>
      </c>
      <c r="P419">
        <v>1</v>
      </c>
      <c r="S419">
        <v>0</v>
      </c>
      <c r="T419">
        <v>0</v>
      </c>
      <c r="V419">
        <v>1</v>
      </c>
      <c r="X419">
        <v>1</v>
      </c>
      <c r="AA419">
        <v>1</v>
      </c>
    </row>
    <row r="420" spans="1:35" ht="16.5" thickBot="1">
      <c r="A420" s="3" t="s">
        <v>1154</v>
      </c>
      <c r="B420" s="3" t="s">
        <v>1155</v>
      </c>
      <c r="C420" s="3" t="s">
        <v>1156</v>
      </c>
      <c r="D420" s="4">
        <v>2019</v>
      </c>
      <c r="E420" s="5" t="s">
        <v>73</v>
      </c>
      <c r="G420">
        <v>1</v>
      </c>
      <c r="I420" t="s">
        <v>1786</v>
      </c>
      <c r="J420" s="14">
        <v>2.613</v>
      </c>
      <c r="K420" s="72" t="s">
        <v>1933</v>
      </c>
      <c r="L420" s="18"/>
      <c r="M420" s="18">
        <v>1</v>
      </c>
      <c r="N420" s="14">
        <v>1503</v>
      </c>
      <c r="O420" s="13" t="s">
        <v>1810</v>
      </c>
      <c r="P420">
        <v>1</v>
      </c>
      <c r="R420">
        <v>1</v>
      </c>
      <c r="S420">
        <v>0</v>
      </c>
      <c r="T420">
        <v>0</v>
      </c>
      <c r="V420">
        <v>1</v>
      </c>
      <c r="W420">
        <v>1</v>
      </c>
      <c r="X420">
        <v>1</v>
      </c>
      <c r="AA420">
        <v>1</v>
      </c>
    </row>
    <row r="421" spans="1:35" ht="16.5" thickBot="1">
      <c r="A421" s="33" t="s">
        <v>1157</v>
      </c>
      <c r="B421" s="3" t="s">
        <v>1158</v>
      </c>
      <c r="C421" s="3" t="s">
        <v>255</v>
      </c>
      <c r="D421" s="4">
        <v>2012</v>
      </c>
      <c r="E421" s="5" t="s">
        <v>73</v>
      </c>
      <c r="G421">
        <v>1</v>
      </c>
      <c r="I421" t="s">
        <v>1786</v>
      </c>
      <c r="J421" s="14">
        <v>1.9510000000000001</v>
      </c>
      <c r="K421" s="72" t="s">
        <v>1958</v>
      </c>
      <c r="L421" s="14"/>
      <c r="M421" s="14">
        <v>0</v>
      </c>
      <c r="N421" s="14">
        <v>0</v>
      </c>
      <c r="O421" s="13" t="s">
        <v>1811</v>
      </c>
      <c r="P421">
        <v>1</v>
      </c>
      <c r="S421">
        <v>0</v>
      </c>
      <c r="T421">
        <v>0</v>
      </c>
      <c r="V421">
        <v>1</v>
      </c>
      <c r="W421">
        <v>1</v>
      </c>
      <c r="Z421">
        <v>1</v>
      </c>
      <c r="AA421">
        <v>1</v>
      </c>
      <c r="AE421">
        <v>1</v>
      </c>
    </row>
    <row r="422" spans="1:35" ht="16.5" thickBot="1">
      <c r="A422" s="3" t="s">
        <v>1159</v>
      </c>
      <c r="B422" s="3" t="s">
        <v>1160</v>
      </c>
      <c r="C422" s="3" t="s">
        <v>1161</v>
      </c>
      <c r="D422" s="4">
        <v>2020</v>
      </c>
      <c r="E422" s="5" t="s">
        <v>73</v>
      </c>
      <c r="G422">
        <v>1</v>
      </c>
      <c r="I422" t="s">
        <v>1786</v>
      </c>
      <c r="J422" s="14">
        <v>3.24</v>
      </c>
      <c r="K422" s="12" t="s">
        <v>1940</v>
      </c>
      <c r="L422" s="21" t="s">
        <v>1973</v>
      </c>
      <c r="M422" s="21">
        <v>0</v>
      </c>
      <c r="N422" s="14">
        <v>0</v>
      </c>
      <c r="O422" s="13" t="s">
        <v>1811</v>
      </c>
      <c r="P422">
        <v>3</v>
      </c>
      <c r="S422">
        <v>1</v>
      </c>
      <c r="T422">
        <v>5</v>
      </c>
      <c r="V422">
        <v>1</v>
      </c>
      <c r="W422">
        <v>1</v>
      </c>
      <c r="Z422">
        <v>0</v>
      </c>
      <c r="AA422">
        <v>1</v>
      </c>
    </row>
    <row r="423" spans="1:35" ht="16.5" thickBot="1">
      <c r="A423" s="3" t="s">
        <v>1162</v>
      </c>
      <c r="B423" s="3" t="s">
        <v>1163</v>
      </c>
      <c r="C423" s="3" t="s">
        <v>102</v>
      </c>
      <c r="D423" s="4">
        <v>2016</v>
      </c>
      <c r="E423" s="5" t="s">
        <v>73</v>
      </c>
      <c r="G423">
        <v>1</v>
      </c>
      <c r="I423">
        <v>4</v>
      </c>
      <c r="J423" s="14">
        <v>3.6070000000000002</v>
      </c>
      <c r="K423" s="72" t="s">
        <v>1941</v>
      </c>
      <c r="L423" s="69" t="s">
        <v>1952</v>
      </c>
      <c r="M423" s="69">
        <v>1</v>
      </c>
      <c r="N423" s="14">
        <v>0</v>
      </c>
      <c r="O423" s="13" t="s">
        <v>1811</v>
      </c>
      <c r="P423">
        <v>1</v>
      </c>
      <c r="S423">
        <v>0</v>
      </c>
      <c r="T423">
        <v>0</v>
      </c>
      <c r="AA423">
        <v>1</v>
      </c>
      <c r="AE423">
        <v>1</v>
      </c>
    </row>
    <row r="424" spans="1:35" ht="16.5" thickBot="1">
      <c r="A424" s="3" t="s">
        <v>1164</v>
      </c>
      <c r="B424" s="3" t="s">
        <v>1165</v>
      </c>
      <c r="C424" s="3" t="s">
        <v>1166</v>
      </c>
      <c r="D424" s="4">
        <v>2020</v>
      </c>
      <c r="E424" s="5" t="s">
        <v>73</v>
      </c>
      <c r="F424">
        <v>1</v>
      </c>
      <c r="G424">
        <v>1</v>
      </c>
      <c r="I424" t="s">
        <v>1791</v>
      </c>
      <c r="J424" s="13">
        <v>2.0529999999999999</v>
      </c>
      <c r="K424" s="12" t="s">
        <v>1941</v>
      </c>
      <c r="L424" s="13"/>
      <c r="M424" s="13">
        <v>1</v>
      </c>
      <c r="N424" s="14">
        <v>0</v>
      </c>
      <c r="O424" s="13" t="s">
        <v>1811</v>
      </c>
      <c r="P424">
        <v>1</v>
      </c>
      <c r="S424">
        <v>2</v>
      </c>
      <c r="T424">
        <v>5</v>
      </c>
      <c r="X424">
        <v>1</v>
      </c>
      <c r="Z424">
        <v>0</v>
      </c>
      <c r="AA424">
        <v>1</v>
      </c>
      <c r="AE424">
        <v>1</v>
      </c>
      <c r="AH424">
        <v>1</v>
      </c>
      <c r="AI424" t="s">
        <v>2090</v>
      </c>
    </row>
    <row r="425" spans="1:35" ht="16.5" thickBot="1">
      <c r="A425" s="3" t="s">
        <v>1167</v>
      </c>
      <c r="B425" s="3" t="s">
        <v>1168</v>
      </c>
      <c r="C425" s="3" t="s">
        <v>892</v>
      </c>
      <c r="D425" s="4">
        <v>2014</v>
      </c>
      <c r="E425" s="5" t="s">
        <v>73</v>
      </c>
      <c r="G425">
        <v>1</v>
      </c>
      <c r="I425" t="s">
        <v>1786</v>
      </c>
      <c r="J425" s="14">
        <v>1.9510000000000001</v>
      </c>
      <c r="K425" s="12" t="s">
        <v>1941</v>
      </c>
      <c r="L425" s="14"/>
      <c r="M425" s="14">
        <v>1</v>
      </c>
      <c r="N425" s="14">
        <v>1503</v>
      </c>
      <c r="O425" s="13" t="s">
        <v>1809</v>
      </c>
      <c r="P425">
        <v>1</v>
      </c>
      <c r="S425">
        <v>0</v>
      </c>
      <c r="T425">
        <v>0</v>
      </c>
      <c r="V425">
        <v>1</v>
      </c>
      <c r="AA425">
        <v>1</v>
      </c>
      <c r="AE425">
        <v>1</v>
      </c>
    </row>
    <row r="426" spans="1:35" ht="16.5" thickBot="1">
      <c r="A426" s="33" t="s">
        <v>1169</v>
      </c>
      <c r="B426" s="3" t="s">
        <v>1170</v>
      </c>
      <c r="C426" s="3" t="s">
        <v>1171</v>
      </c>
      <c r="D426" s="4">
        <v>2011</v>
      </c>
      <c r="E426" s="5" t="s">
        <v>73</v>
      </c>
      <c r="G426">
        <v>1</v>
      </c>
      <c r="I426" t="s">
        <v>1786</v>
      </c>
      <c r="J426" s="14">
        <v>0.875</v>
      </c>
      <c r="K426" s="12" t="s">
        <v>1933</v>
      </c>
      <c r="L426" s="14"/>
      <c r="M426" s="14">
        <v>1</v>
      </c>
      <c r="N426" s="14">
        <v>1503</v>
      </c>
      <c r="O426" s="13" t="s">
        <v>1813</v>
      </c>
      <c r="P426">
        <v>1</v>
      </c>
      <c r="S426">
        <v>0</v>
      </c>
      <c r="T426">
        <v>0</v>
      </c>
      <c r="V426">
        <v>1</v>
      </c>
      <c r="AA426">
        <v>1</v>
      </c>
      <c r="AE426">
        <v>1</v>
      </c>
    </row>
    <row r="427" spans="1:35" ht="16.5" thickBot="1">
      <c r="A427" s="3" t="s">
        <v>1172</v>
      </c>
      <c r="B427" s="3" t="s">
        <v>1173</v>
      </c>
      <c r="C427" s="3" t="s">
        <v>717</v>
      </c>
      <c r="D427" s="4">
        <v>2021</v>
      </c>
      <c r="E427" s="5" t="s">
        <v>73</v>
      </c>
      <c r="G427">
        <v>1</v>
      </c>
      <c r="J427" s="14">
        <v>4.2969999999999997</v>
      </c>
      <c r="K427" s="72" t="s">
        <v>1941</v>
      </c>
      <c r="L427" s="69"/>
      <c r="M427" s="69">
        <v>0</v>
      </c>
      <c r="N427" s="14">
        <v>0</v>
      </c>
      <c r="O427" s="13" t="s">
        <v>1811</v>
      </c>
      <c r="P427">
        <v>1</v>
      </c>
      <c r="S427">
        <v>0</v>
      </c>
      <c r="T427">
        <v>0</v>
      </c>
      <c r="W427">
        <v>1</v>
      </c>
      <c r="X427">
        <v>1</v>
      </c>
      <c r="AA427">
        <v>1</v>
      </c>
    </row>
    <row r="428" spans="1:35" ht="16.5" thickBot="1">
      <c r="A428" s="33" t="s">
        <v>1174</v>
      </c>
      <c r="B428" s="3" t="s">
        <v>1175</v>
      </c>
      <c r="C428" s="3" t="s">
        <v>1176</v>
      </c>
      <c r="D428" s="4">
        <v>2016</v>
      </c>
      <c r="E428" s="5" t="s">
        <v>73</v>
      </c>
      <c r="G428">
        <v>1</v>
      </c>
      <c r="I428" t="s">
        <v>1791</v>
      </c>
      <c r="J428" s="14">
        <v>2.7869999999999999</v>
      </c>
      <c r="K428" s="72" t="s">
        <v>1953</v>
      </c>
      <c r="L428" s="69" t="s">
        <v>1933</v>
      </c>
      <c r="M428" s="69">
        <v>0</v>
      </c>
      <c r="N428" s="14">
        <v>1504</v>
      </c>
      <c r="O428" s="13" t="s">
        <v>1814</v>
      </c>
      <c r="P428">
        <v>0</v>
      </c>
      <c r="Q428">
        <v>7</v>
      </c>
      <c r="S428">
        <v>4</v>
      </c>
      <c r="T428">
        <v>5</v>
      </c>
      <c r="V428">
        <v>1</v>
      </c>
      <c r="W428">
        <v>1</v>
      </c>
      <c r="Z428">
        <v>1</v>
      </c>
      <c r="AA428">
        <v>1</v>
      </c>
      <c r="AE428">
        <v>1</v>
      </c>
    </row>
    <row r="429" spans="1:35" ht="16.5" thickBot="1">
      <c r="A429" s="3" t="s">
        <v>1177</v>
      </c>
      <c r="B429" s="3" t="s">
        <v>1178</v>
      </c>
      <c r="C429" s="3" t="s">
        <v>22</v>
      </c>
      <c r="D429" s="4">
        <v>2013</v>
      </c>
      <c r="E429" s="5" t="s">
        <v>73</v>
      </c>
      <c r="G429">
        <v>1</v>
      </c>
      <c r="I429" t="s">
        <v>1798</v>
      </c>
      <c r="J429" s="14">
        <v>1.395</v>
      </c>
      <c r="K429" s="72" t="s">
        <v>1945</v>
      </c>
      <c r="L429" s="69" t="s">
        <v>1933</v>
      </c>
      <c r="M429" s="69">
        <v>1</v>
      </c>
      <c r="N429" s="14">
        <v>1503</v>
      </c>
      <c r="O429" s="13" t="s">
        <v>1814</v>
      </c>
      <c r="P429">
        <v>0</v>
      </c>
      <c r="Q429">
        <v>2</v>
      </c>
      <c r="S429" t="s">
        <v>1787</v>
      </c>
      <c r="T429">
        <v>2</v>
      </c>
      <c r="X429">
        <v>1</v>
      </c>
      <c r="Z429">
        <v>0</v>
      </c>
      <c r="AA429">
        <v>1</v>
      </c>
    </row>
    <row r="430" spans="1:35" ht="16.5" thickBot="1">
      <c r="A430" s="3" t="s">
        <v>1179</v>
      </c>
      <c r="B430" s="3" t="s">
        <v>1180</v>
      </c>
      <c r="C430" s="3"/>
      <c r="D430" s="4">
        <v>2020</v>
      </c>
      <c r="E430" s="5" t="s">
        <v>73</v>
      </c>
      <c r="G430">
        <v>1</v>
      </c>
      <c r="I430" t="s">
        <v>1783</v>
      </c>
      <c r="J430" s="21"/>
      <c r="N430" s="14">
        <v>0</v>
      </c>
      <c r="O430" s="13" t="s">
        <v>1811</v>
      </c>
      <c r="P430">
        <v>0</v>
      </c>
      <c r="Q430">
        <v>2</v>
      </c>
      <c r="S430">
        <v>0</v>
      </c>
      <c r="T430">
        <v>0</v>
      </c>
      <c r="W430">
        <v>1</v>
      </c>
      <c r="X430">
        <v>1</v>
      </c>
      <c r="AA430">
        <v>2</v>
      </c>
    </row>
    <row r="431" spans="1:35" ht="16.5" thickBot="1">
      <c r="A431" s="3" t="s">
        <v>1181</v>
      </c>
      <c r="B431" s="3" t="s">
        <v>1183</v>
      </c>
      <c r="C431" s="3" t="s">
        <v>275</v>
      </c>
      <c r="D431" s="4">
        <v>2016</v>
      </c>
      <c r="E431" s="5" t="s">
        <v>73</v>
      </c>
      <c r="G431">
        <v>1</v>
      </c>
      <c r="J431" s="13"/>
      <c r="K431" s="72" t="s">
        <v>1963</v>
      </c>
      <c r="L431" s="69" t="s">
        <v>1985</v>
      </c>
      <c r="M431" s="69">
        <v>0</v>
      </c>
      <c r="N431" s="14">
        <v>1505</v>
      </c>
      <c r="O431" s="13" t="s">
        <v>1809</v>
      </c>
      <c r="P431">
        <v>3</v>
      </c>
      <c r="S431">
        <v>6</v>
      </c>
      <c r="T431">
        <v>5</v>
      </c>
      <c r="Z431">
        <v>0</v>
      </c>
      <c r="AA431">
        <v>1</v>
      </c>
    </row>
    <row r="432" spans="1:35" ht="16.5" thickBot="1">
      <c r="A432" s="3" t="s">
        <v>1181</v>
      </c>
      <c r="B432" s="3" t="s">
        <v>1182</v>
      </c>
      <c r="C432" s="3" t="s">
        <v>615</v>
      </c>
      <c r="D432" s="4">
        <v>2016</v>
      </c>
      <c r="E432" s="5" t="s">
        <v>73</v>
      </c>
      <c r="G432">
        <v>1</v>
      </c>
      <c r="J432" s="14"/>
      <c r="K432" s="72" t="s">
        <v>1963</v>
      </c>
      <c r="L432" s="14"/>
      <c r="M432" s="14">
        <v>0</v>
      </c>
      <c r="N432" s="14">
        <v>0</v>
      </c>
      <c r="O432" s="13" t="s">
        <v>1811</v>
      </c>
      <c r="P432">
        <v>3</v>
      </c>
      <c r="S432">
        <v>6</v>
      </c>
      <c r="T432">
        <v>5</v>
      </c>
      <c r="X432">
        <v>1</v>
      </c>
      <c r="Z432">
        <v>0</v>
      </c>
      <c r="AA432">
        <v>1</v>
      </c>
    </row>
    <row r="433" spans="1:35" ht="16.5" thickBot="1">
      <c r="A433" s="3" t="s">
        <v>1184</v>
      </c>
      <c r="B433" s="3" t="s">
        <v>1185</v>
      </c>
      <c r="C433" s="3" t="s">
        <v>571</v>
      </c>
      <c r="D433" s="4">
        <v>2019</v>
      </c>
      <c r="E433" s="5" t="s">
        <v>73</v>
      </c>
      <c r="G433">
        <v>1</v>
      </c>
      <c r="I433">
        <v>4</v>
      </c>
      <c r="J433" s="13">
        <v>4.2210000000000001</v>
      </c>
      <c r="K433" s="12" t="s">
        <v>1958</v>
      </c>
      <c r="L433" s="21" t="s">
        <v>1933</v>
      </c>
      <c r="M433" s="21">
        <v>0</v>
      </c>
      <c r="N433" s="14">
        <v>1503</v>
      </c>
      <c r="O433" s="13" t="s">
        <v>1809</v>
      </c>
      <c r="P433">
        <v>1</v>
      </c>
      <c r="S433">
        <v>0</v>
      </c>
      <c r="T433">
        <v>0</v>
      </c>
      <c r="V433">
        <v>1</v>
      </c>
      <c r="AA433">
        <v>1</v>
      </c>
    </row>
    <row r="434" spans="1:35" s="15" customFormat="1" ht="16.5" thickBot="1">
      <c r="A434" s="3" t="s">
        <v>171</v>
      </c>
      <c r="B434" s="3" t="s">
        <v>172</v>
      </c>
      <c r="C434" s="3" t="s">
        <v>47</v>
      </c>
      <c r="D434" s="4">
        <v>2020</v>
      </c>
      <c r="E434" s="6" t="s">
        <v>73</v>
      </c>
      <c r="F434"/>
      <c r="G434">
        <v>1</v>
      </c>
      <c r="H434"/>
      <c r="I434"/>
      <c r="J434" s="71">
        <v>3.0830000000000002</v>
      </c>
      <c r="K434" s="72" t="s">
        <v>1958</v>
      </c>
      <c r="L434" s="70" t="s">
        <v>1933</v>
      </c>
      <c r="M434" s="70">
        <v>0</v>
      </c>
      <c r="N434" s="14">
        <v>1503</v>
      </c>
      <c r="O434" s="13" t="s">
        <v>1810</v>
      </c>
      <c r="P434">
        <v>1</v>
      </c>
      <c r="Q434"/>
      <c r="R434"/>
      <c r="S434">
        <v>0</v>
      </c>
      <c r="T434">
        <v>0</v>
      </c>
      <c r="U434"/>
      <c r="V434">
        <v>1</v>
      </c>
      <c r="W434"/>
      <c r="X434">
        <v>1</v>
      </c>
      <c r="Y434"/>
      <c r="Z434"/>
      <c r="AA434">
        <v>1</v>
      </c>
      <c r="AB434"/>
      <c r="AC434"/>
      <c r="AD434"/>
      <c r="AE434"/>
      <c r="AF434"/>
      <c r="AG434"/>
      <c r="AH434"/>
      <c r="AI434"/>
    </row>
    <row r="435" spans="1:35" ht="16.5" thickBot="1">
      <c r="A435" s="3" t="s">
        <v>171</v>
      </c>
      <c r="B435" s="3" t="s">
        <v>1186</v>
      </c>
      <c r="C435" s="3" t="s">
        <v>571</v>
      </c>
      <c r="D435" s="4">
        <v>2021</v>
      </c>
      <c r="E435" s="5" t="s">
        <v>73</v>
      </c>
      <c r="G435">
        <v>1</v>
      </c>
      <c r="J435" s="18">
        <v>5.8979999999999997</v>
      </c>
      <c r="K435" s="12" t="s">
        <v>1958</v>
      </c>
      <c r="L435" t="s">
        <v>1933</v>
      </c>
      <c r="M435">
        <v>0</v>
      </c>
      <c r="N435" s="14">
        <v>1503</v>
      </c>
      <c r="O435" s="13" t="s">
        <v>1809</v>
      </c>
      <c r="P435">
        <v>1</v>
      </c>
      <c r="S435">
        <v>0</v>
      </c>
      <c r="T435">
        <v>0</v>
      </c>
      <c r="V435">
        <v>1</v>
      </c>
      <c r="X435">
        <v>1</v>
      </c>
      <c r="AA435">
        <v>1</v>
      </c>
    </row>
    <row r="436" spans="1:35" ht="16.5" thickBot="1">
      <c r="A436" s="3" t="s">
        <v>1187</v>
      </c>
      <c r="B436" s="3" t="s">
        <v>1188</v>
      </c>
      <c r="C436" s="3" t="s">
        <v>1189</v>
      </c>
      <c r="D436" s="4">
        <v>2018</v>
      </c>
      <c r="E436" s="5" t="s">
        <v>73</v>
      </c>
      <c r="G436">
        <v>1</v>
      </c>
      <c r="I436" t="s">
        <v>1791</v>
      </c>
      <c r="J436" s="18">
        <v>0.69</v>
      </c>
      <c r="K436" s="12" t="s">
        <v>1963</v>
      </c>
      <c r="L436" s="18"/>
      <c r="M436" s="18">
        <v>0</v>
      </c>
      <c r="N436" s="14">
        <v>0</v>
      </c>
      <c r="O436" s="13" t="s">
        <v>1811</v>
      </c>
      <c r="P436">
        <v>1</v>
      </c>
      <c r="S436">
        <v>2</v>
      </c>
      <c r="T436">
        <v>5</v>
      </c>
      <c r="X436">
        <v>1</v>
      </c>
      <c r="Z436">
        <v>0</v>
      </c>
      <c r="AA436">
        <v>1</v>
      </c>
      <c r="AH436">
        <v>4</v>
      </c>
      <c r="AI436" t="s">
        <v>2117</v>
      </c>
    </row>
    <row r="437" spans="1:35" ht="16.5" thickBot="1">
      <c r="A437" s="3" t="s">
        <v>1190</v>
      </c>
      <c r="B437" s="3" t="s">
        <v>1191</v>
      </c>
      <c r="C437" s="3" t="s">
        <v>1192</v>
      </c>
      <c r="D437" s="4">
        <v>2019</v>
      </c>
      <c r="E437" s="5" t="s">
        <v>73</v>
      </c>
      <c r="G437">
        <v>1</v>
      </c>
      <c r="J437" s="14">
        <v>2.121</v>
      </c>
      <c r="K437" s="72" t="s">
        <v>1933</v>
      </c>
      <c r="L437" s="69"/>
      <c r="M437" s="69">
        <v>1</v>
      </c>
      <c r="N437" s="14">
        <v>806</v>
      </c>
      <c r="O437" s="13" t="s">
        <v>1813</v>
      </c>
      <c r="P437">
        <v>0</v>
      </c>
      <c r="Q437">
        <v>4</v>
      </c>
      <c r="S437">
        <v>1</v>
      </c>
      <c r="T437">
        <v>2</v>
      </c>
      <c r="Z437">
        <v>0</v>
      </c>
      <c r="AA437">
        <v>1</v>
      </c>
      <c r="AC437">
        <v>1</v>
      </c>
    </row>
    <row r="438" spans="1:35" ht="13.5" thickBot="1">
      <c r="A438" s="12" t="s">
        <v>1822</v>
      </c>
      <c r="B438" s="12" t="s">
        <v>1827</v>
      </c>
      <c r="C438" s="12" t="s">
        <v>1833</v>
      </c>
      <c r="D438" s="26">
        <v>2020</v>
      </c>
      <c r="E438" s="12" t="s">
        <v>1835</v>
      </c>
      <c r="F438" s="12"/>
      <c r="G438" s="26">
        <v>1</v>
      </c>
      <c r="H438" s="12"/>
      <c r="I438" s="12"/>
      <c r="J438" s="23"/>
      <c r="L438" s="23"/>
      <c r="M438" s="23"/>
      <c r="N438" s="23"/>
      <c r="O438" s="23"/>
      <c r="P438" s="26">
        <v>1</v>
      </c>
      <c r="Q438" s="26"/>
      <c r="R438" s="12"/>
      <c r="S438" s="26">
        <v>1</v>
      </c>
      <c r="T438" s="12"/>
      <c r="U438" s="12"/>
      <c r="V438" s="12"/>
      <c r="W438" s="26">
        <v>1</v>
      </c>
      <c r="X438" s="12"/>
      <c r="Y438" s="12"/>
      <c r="Z438" s="12"/>
      <c r="AA438" s="26">
        <v>3</v>
      </c>
      <c r="AB438" s="12"/>
      <c r="AC438" s="12"/>
      <c r="AD438" s="12"/>
    </row>
    <row r="439" spans="1:35" ht="16.5" thickBot="1">
      <c r="A439" s="3" t="s">
        <v>1193</v>
      </c>
      <c r="B439" s="3" t="s">
        <v>1194</v>
      </c>
      <c r="C439" s="3"/>
      <c r="D439" s="3">
        <v>2020</v>
      </c>
      <c r="E439" s="5" t="s">
        <v>73</v>
      </c>
      <c r="J439" s="13"/>
      <c r="K439" s="8"/>
      <c r="L439" s="13"/>
      <c r="M439" s="13"/>
      <c r="N439" s="14">
        <v>0</v>
      </c>
      <c r="O439" s="13" t="s">
        <v>1811</v>
      </c>
      <c r="P439">
        <v>3</v>
      </c>
      <c r="W439">
        <v>1</v>
      </c>
      <c r="AA439">
        <v>2</v>
      </c>
    </row>
    <row r="440" spans="1:35" ht="16.5" thickBot="1">
      <c r="A440" s="3" t="s">
        <v>1195</v>
      </c>
      <c r="B440" s="3" t="s">
        <v>1196</v>
      </c>
      <c r="C440" s="3" t="s">
        <v>977</v>
      </c>
      <c r="D440" s="4">
        <v>2018</v>
      </c>
      <c r="E440" s="5" t="s">
        <v>73</v>
      </c>
      <c r="F440">
        <v>1</v>
      </c>
      <c r="G440">
        <v>1</v>
      </c>
      <c r="I440" t="s">
        <v>1797</v>
      </c>
      <c r="J440" s="14">
        <v>2.4209999999999998</v>
      </c>
      <c r="K440" s="72" t="s">
        <v>1963</v>
      </c>
      <c r="L440" s="14"/>
      <c r="M440" s="14">
        <v>0</v>
      </c>
      <c r="N440" s="14">
        <v>0</v>
      </c>
      <c r="O440" s="13" t="s">
        <v>1811</v>
      </c>
      <c r="P440">
        <v>1</v>
      </c>
      <c r="S440">
        <v>0</v>
      </c>
      <c r="T440">
        <v>0</v>
      </c>
      <c r="V440">
        <v>1</v>
      </c>
      <c r="W440">
        <v>1</v>
      </c>
      <c r="X440">
        <v>1</v>
      </c>
      <c r="AA440">
        <v>1</v>
      </c>
    </row>
    <row r="441" spans="1:35" ht="16.5" thickBot="1">
      <c r="A441" s="3" t="s">
        <v>1197</v>
      </c>
      <c r="B441" s="3" t="s">
        <v>1198</v>
      </c>
      <c r="C441" s="3" t="s">
        <v>1199</v>
      </c>
      <c r="D441" s="4">
        <v>2015</v>
      </c>
      <c r="E441" s="5" t="s">
        <v>73</v>
      </c>
      <c r="G441">
        <v>1</v>
      </c>
      <c r="I441">
        <v>3</v>
      </c>
      <c r="J441" s="13"/>
      <c r="K441" s="72" t="s">
        <v>1944</v>
      </c>
      <c r="L441" s="69" t="s">
        <v>1939</v>
      </c>
      <c r="M441" s="69">
        <v>0</v>
      </c>
      <c r="N441" s="14">
        <v>0</v>
      </c>
      <c r="O441" s="13" t="s">
        <v>1811</v>
      </c>
      <c r="P441">
        <v>1</v>
      </c>
      <c r="S441">
        <v>2</v>
      </c>
      <c r="T441">
        <v>5</v>
      </c>
      <c r="V441">
        <v>1</v>
      </c>
      <c r="Z441">
        <v>0</v>
      </c>
      <c r="AA441">
        <v>1</v>
      </c>
      <c r="AH441">
        <v>4</v>
      </c>
      <c r="AI441" t="s">
        <v>2088</v>
      </c>
    </row>
    <row r="442" spans="1:35" ht="16.5" thickBot="1">
      <c r="A442" s="3" t="s">
        <v>1200</v>
      </c>
      <c r="B442" s="3" t="s">
        <v>1201</v>
      </c>
      <c r="C442" s="3" t="s">
        <v>1202</v>
      </c>
      <c r="D442" s="4">
        <v>2012</v>
      </c>
      <c r="E442" s="5" t="s">
        <v>73</v>
      </c>
      <c r="G442">
        <v>1</v>
      </c>
      <c r="J442" s="14">
        <v>2.2080000000000002</v>
      </c>
      <c r="K442" s="72" t="s">
        <v>1941</v>
      </c>
      <c r="L442" s="14"/>
      <c r="M442" s="14">
        <v>1</v>
      </c>
      <c r="N442" s="14">
        <v>1503</v>
      </c>
      <c r="O442" s="13" t="s">
        <v>1809</v>
      </c>
      <c r="P442">
        <v>1</v>
      </c>
      <c r="S442">
        <v>6</v>
      </c>
      <c r="T442">
        <v>5</v>
      </c>
      <c r="Z442">
        <v>1</v>
      </c>
      <c r="AA442">
        <v>1</v>
      </c>
      <c r="AE442">
        <v>1</v>
      </c>
    </row>
    <row r="443" spans="1:35" ht="16.5" thickBot="1">
      <c r="A443" s="3" t="s">
        <v>1203</v>
      </c>
      <c r="B443" s="3" t="s">
        <v>1204</v>
      </c>
      <c r="C443" s="3" t="s">
        <v>1205</v>
      </c>
      <c r="D443" s="4">
        <v>2014</v>
      </c>
      <c r="E443" s="5" t="s">
        <v>73</v>
      </c>
      <c r="G443">
        <v>1</v>
      </c>
      <c r="J443" s="14">
        <v>2.4500000000000002</v>
      </c>
      <c r="K443" s="12" t="s">
        <v>1952</v>
      </c>
      <c r="L443" s="14"/>
      <c r="M443" s="14">
        <v>0</v>
      </c>
      <c r="N443" s="14">
        <v>1503</v>
      </c>
      <c r="O443" s="13" t="s">
        <v>1809</v>
      </c>
      <c r="P443">
        <v>1</v>
      </c>
      <c r="S443">
        <v>6</v>
      </c>
      <c r="T443">
        <v>5</v>
      </c>
      <c r="Z443">
        <v>1</v>
      </c>
      <c r="AA443">
        <v>1</v>
      </c>
      <c r="AE443">
        <v>1</v>
      </c>
    </row>
    <row r="444" spans="1:35" ht="16.5" thickBot="1">
      <c r="A444" s="30" t="s">
        <v>55</v>
      </c>
      <c r="B444" s="30" t="s">
        <v>56</v>
      </c>
      <c r="C444" s="30" t="s">
        <v>57</v>
      </c>
      <c r="D444" s="31">
        <v>2013</v>
      </c>
      <c r="E444" s="5" t="s">
        <v>19</v>
      </c>
      <c r="F444" s="5"/>
      <c r="G444" s="5">
        <v>1</v>
      </c>
      <c r="H444" s="5"/>
      <c r="I444" s="5" t="s">
        <v>1789</v>
      </c>
      <c r="J444" s="51"/>
      <c r="K444" s="72" t="s">
        <v>1933</v>
      </c>
      <c r="L444" s="51"/>
      <c r="M444" s="51">
        <v>1</v>
      </c>
      <c r="N444" s="27">
        <v>0</v>
      </c>
      <c r="O444" s="27" t="s">
        <v>1811</v>
      </c>
      <c r="P444" s="5">
        <v>3</v>
      </c>
      <c r="Q444" s="5"/>
      <c r="R444" s="5">
        <v>1</v>
      </c>
      <c r="S444" s="5" t="s">
        <v>1784</v>
      </c>
      <c r="T444" s="5">
        <v>5</v>
      </c>
      <c r="U444" s="5"/>
      <c r="V444" s="5"/>
      <c r="W444" s="5">
        <v>1</v>
      </c>
      <c r="X444" s="5"/>
      <c r="Y444" s="5"/>
      <c r="Z444" s="5">
        <v>0</v>
      </c>
      <c r="AA444" s="5">
        <v>1</v>
      </c>
      <c r="AB444" s="5"/>
      <c r="AC444" s="5"/>
      <c r="AD444" s="5"/>
      <c r="AE444" s="5"/>
      <c r="AF444" s="5"/>
    </row>
    <row r="445" spans="1:35" ht="16.5" thickBot="1">
      <c r="A445" s="3" t="s">
        <v>1206</v>
      </c>
      <c r="B445" s="3" t="s">
        <v>1207</v>
      </c>
      <c r="C445" s="3" t="s">
        <v>428</v>
      </c>
      <c r="D445" s="4">
        <v>2017</v>
      </c>
      <c r="E445" s="5" t="s">
        <v>73</v>
      </c>
      <c r="G445">
        <v>1</v>
      </c>
      <c r="I445">
        <v>1</v>
      </c>
      <c r="J445" s="14">
        <v>2.5760000000000001</v>
      </c>
      <c r="K445" s="72" t="s">
        <v>1943</v>
      </c>
      <c r="L445" s="69" t="s">
        <v>1941</v>
      </c>
      <c r="M445" s="69">
        <v>1</v>
      </c>
      <c r="N445" s="14">
        <v>1503</v>
      </c>
      <c r="O445" s="13" t="s">
        <v>1809</v>
      </c>
      <c r="P445">
        <v>0</v>
      </c>
      <c r="Q445">
        <v>1</v>
      </c>
      <c r="S445">
        <v>0</v>
      </c>
      <c r="T445">
        <v>0</v>
      </c>
      <c r="AA445">
        <v>1</v>
      </c>
      <c r="AE445">
        <v>1</v>
      </c>
    </row>
    <row r="446" spans="1:35" ht="16.5" thickBot="1">
      <c r="A446" s="3" t="s">
        <v>125</v>
      </c>
      <c r="B446" s="3" t="s">
        <v>126</v>
      </c>
      <c r="C446" s="3" t="s">
        <v>127</v>
      </c>
      <c r="D446" s="4">
        <v>2020</v>
      </c>
      <c r="E446" s="5" t="s">
        <v>73</v>
      </c>
      <c r="G446">
        <v>1</v>
      </c>
      <c r="I446">
        <v>1</v>
      </c>
      <c r="J446" s="13"/>
      <c r="K446" s="8"/>
      <c r="L446" s="13"/>
      <c r="M446" s="13"/>
      <c r="N446" s="14">
        <v>0</v>
      </c>
      <c r="O446" s="13" t="s">
        <v>1811</v>
      </c>
      <c r="P446">
        <v>1</v>
      </c>
      <c r="S446">
        <v>0</v>
      </c>
      <c r="T446">
        <v>0</v>
      </c>
      <c r="AA446">
        <v>5</v>
      </c>
      <c r="AE446">
        <v>1</v>
      </c>
    </row>
    <row r="447" spans="1:35" ht="16.5" thickBot="1">
      <c r="A447" s="3" t="s">
        <v>1208</v>
      </c>
      <c r="B447" s="3" t="s">
        <v>1209</v>
      </c>
      <c r="C447" s="3" t="s">
        <v>1210</v>
      </c>
      <c r="D447" s="4">
        <v>2015</v>
      </c>
      <c r="E447" s="5" t="s">
        <v>73</v>
      </c>
      <c r="G447">
        <v>1</v>
      </c>
      <c r="I447" t="s">
        <v>1794</v>
      </c>
      <c r="J447" s="14">
        <v>1.022</v>
      </c>
      <c r="K447" s="72" t="s">
        <v>1963</v>
      </c>
      <c r="L447" s="69" t="s">
        <v>2005</v>
      </c>
      <c r="M447" s="69">
        <v>0</v>
      </c>
      <c r="N447" s="14">
        <v>1505</v>
      </c>
      <c r="O447" s="13" t="s">
        <v>1809</v>
      </c>
      <c r="P447">
        <v>3</v>
      </c>
      <c r="S447" t="s">
        <v>1805</v>
      </c>
      <c r="T447">
        <v>5</v>
      </c>
      <c r="X447">
        <v>1</v>
      </c>
      <c r="Z447">
        <v>3</v>
      </c>
      <c r="AA447">
        <v>1</v>
      </c>
      <c r="AE447">
        <v>1</v>
      </c>
    </row>
    <row r="448" spans="1:35" ht="16.5" thickBot="1">
      <c r="A448" s="3" t="s">
        <v>1211</v>
      </c>
      <c r="B448" s="3" t="s">
        <v>1214</v>
      </c>
      <c r="C448" s="3" t="s">
        <v>1215</v>
      </c>
      <c r="D448" s="4">
        <v>2020</v>
      </c>
      <c r="E448" s="5" t="s">
        <v>73</v>
      </c>
      <c r="G448">
        <v>1</v>
      </c>
      <c r="I448">
        <v>4</v>
      </c>
      <c r="J448" s="13"/>
      <c r="K448" s="8"/>
      <c r="L448" s="13"/>
      <c r="M448" s="13"/>
      <c r="N448" s="14">
        <v>0</v>
      </c>
      <c r="O448" s="13" t="s">
        <v>1811</v>
      </c>
      <c r="P448">
        <v>0</v>
      </c>
      <c r="Q448">
        <v>5</v>
      </c>
      <c r="S448">
        <v>0</v>
      </c>
      <c r="T448">
        <v>0</v>
      </c>
      <c r="X448">
        <v>1</v>
      </c>
      <c r="AA448">
        <v>1</v>
      </c>
      <c r="AG448" t="s">
        <v>2070</v>
      </c>
    </row>
    <row r="449" spans="1:35" ht="16.5" thickBot="1">
      <c r="A449" s="3" t="s">
        <v>1211</v>
      </c>
      <c r="B449" s="3" t="s">
        <v>1212</v>
      </c>
      <c r="C449" s="3" t="s">
        <v>1213</v>
      </c>
      <c r="D449" s="4">
        <v>2020</v>
      </c>
      <c r="E449" s="5" t="s">
        <v>73</v>
      </c>
      <c r="G449">
        <v>1</v>
      </c>
      <c r="I449">
        <v>4</v>
      </c>
      <c r="J449" s="13"/>
      <c r="K449" s="8"/>
      <c r="L449" s="8"/>
      <c r="M449" s="8"/>
      <c r="N449" s="14">
        <v>0</v>
      </c>
      <c r="O449" s="13" t="s">
        <v>1811</v>
      </c>
      <c r="P449">
        <v>0</v>
      </c>
      <c r="Q449">
        <v>6</v>
      </c>
      <c r="S449">
        <v>0</v>
      </c>
      <c r="T449">
        <v>0</v>
      </c>
      <c r="X449">
        <v>1</v>
      </c>
      <c r="AA449">
        <v>1</v>
      </c>
      <c r="AG449" t="s">
        <v>2067</v>
      </c>
    </row>
    <row r="450" spans="1:35" ht="16.5" thickBot="1">
      <c r="A450" s="3" t="s">
        <v>1216</v>
      </c>
      <c r="B450" s="3" t="s">
        <v>1218</v>
      </c>
      <c r="C450" s="3" t="s">
        <v>672</v>
      </c>
      <c r="D450" s="4">
        <v>2014</v>
      </c>
      <c r="E450" s="5" t="s">
        <v>73</v>
      </c>
      <c r="G450">
        <v>1</v>
      </c>
      <c r="J450" s="14">
        <v>1.103</v>
      </c>
      <c r="K450" s="72" t="s">
        <v>1974</v>
      </c>
      <c r="L450" s="18"/>
      <c r="M450" s="18">
        <v>0</v>
      </c>
      <c r="N450" s="14">
        <v>0</v>
      </c>
      <c r="O450" s="13" t="s">
        <v>1811</v>
      </c>
      <c r="P450">
        <v>0</v>
      </c>
      <c r="Q450">
        <v>1</v>
      </c>
      <c r="S450">
        <v>4</v>
      </c>
      <c r="T450">
        <v>2</v>
      </c>
      <c r="X450">
        <v>1</v>
      </c>
      <c r="Z450">
        <v>0</v>
      </c>
      <c r="AA450">
        <v>1</v>
      </c>
    </row>
    <row r="451" spans="1:35" ht="16.5" thickBot="1">
      <c r="A451" s="3" t="s">
        <v>1216</v>
      </c>
      <c r="B451" s="3" t="s">
        <v>1217</v>
      </c>
      <c r="C451" s="3" t="s">
        <v>252</v>
      </c>
      <c r="D451" s="4">
        <v>2015</v>
      </c>
      <c r="E451" s="5" t="s">
        <v>73</v>
      </c>
      <c r="G451">
        <v>1</v>
      </c>
      <c r="I451" t="s">
        <v>1786</v>
      </c>
      <c r="J451" s="14">
        <v>1.93</v>
      </c>
      <c r="K451" s="72" t="s">
        <v>1963</v>
      </c>
      <c r="L451" s="14"/>
      <c r="M451" s="14">
        <v>0</v>
      </c>
      <c r="N451" s="14">
        <v>1505</v>
      </c>
      <c r="O451" s="13" t="s">
        <v>1814</v>
      </c>
      <c r="P451">
        <v>0</v>
      </c>
      <c r="Q451">
        <v>1</v>
      </c>
      <c r="S451">
        <v>4</v>
      </c>
      <c r="T451">
        <v>2</v>
      </c>
      <c r="W451">
        <v>1</v>
      </c>
      <c r="Z451">
        <v>0</v>
      </c>
      <c r="AA451">
        <v>1</v>
      </c>
    </row>
    <row r="452" spans="1:35" ht="16.5" thickBot="1">
      <c r="A452" s="3" t="s">
        <v>1219</v>
      </c>
      <c r="B452" s="3" t="s">
        <v>1220</v>
      </c>
      <c r="C452" s="3" t="s">
        <v>892</v>
      </c>
      <c r="D452" s="4">
        <v>2013</v>
      </c>
      <c r="E452" s="5" t="s">
        <v>73</v>
      </c>
      <c r="G452">
        <v>1</v>
      </c>
      <c r="I452">
        <v>4</v>
      </c>
      <c r="J452" s="14">
        <v>1.861</v>
      </c>
      <c r="K452" s="12" t="s">
        <v>1941</v>
      </c>
      <c r="L452" s="14"/>
      <c r="M452" s="14">
        <v>1</v>
      </c>
      <c r="N452" s="14">
        <v>1503</v>
      </c>
      <c r="O452" s="13" t="s">
        <v>1809</v>
      </c>
      <c r="P452">
        <v>1</v>
      </c>
      <c r="S452">
        <v>0</v>
      </c>
      <c r="T452">
        <v>0</v>
      </c>
      <c r="V452">
        <v>1</v>
      </c>
      <c r="AA452">
        <v>1</v>
      </c>
      <c r="AE452">
        <v>1</v>
      </c>
    </row>
    <row r="453" spans="1:35" ht="16.5" thickBot="1">
      <c r="A453" s="3" t="s">
        <v>1221</v>
      </c>
      <c r="B453" s="3" t="s">
        <v>1222</v>
      </c>
      <c r="C453" s="3" t="s">
        <v>10</v>
      </c>
      <c r="D453" s="4">
        <v>2020</v>
      </c>
      <c r="E453" s="5" t="s">
        <v>73</v>
      </c>
      <c r="G453">
        <v>1</v>
      </c>
      <c r="I453" t="s">
        <v>1791</v>
      </c>
      <c r="J453" s="14">
        <v>7.8849999999999998</v>
      </c>
      <c r="K453" s="72" t="s">
        <v>1994</v>
      </c>
      <c r="L453" s="69" t="s">
        <v>1995</v>
      </c>
      <c r="M453" s="69">
        <v>0</v>
      </c>
      <c r="N453" s="14">
        <v>1503</v>
      </c>
      <c r="O453" s="13" t="s">
        <v>1809</v>
      </c>
      <c r="P453">
        <v>3</v>
      </c>
      <c r="S453" t="s">
        <v>1789</v>
      </c>
      <c r="T453">
        <v>5</v>
      </c>
      <c r="X453">
        <v>1</v>
      </c>
      <c r="Z453">
        <v>0</v>
      </c>
      <c r="AA453">
        <v>1</v>
      </c>
    </row>
    <row r="454" spans="1:35" ht="16.5" thickBot="1">
      <c r="A454" s="3" t="s">
        <v>1223</v>
      </c>
      <c r="B454" s="3" t="s">
        <v>1224</v>
      </c>
      <c r="C454" s="3" t="s">
        <v>615</v>
      </c>
      <c r="D454" s="4">
        <v>2017</v>
      </c>
      <c r="E454" s="5" t="s">
        <v>73</v>
      </c>
      <c r="G454">
        <v>1</v>
      </c>
      <c r="I454" t="s">
        <v>1786</v>
      </c>
      <c r="J454" s="14">
        <v>2.919</v>
      </c>
      <c r="K454" s="72" t="s">
        <v>1963</v>
      </c>
      <c r="L454" s="14"/>
      <c r="M454" s="14">
        <v>0</v>
      </c>
      <c r="N454" s="14">
        <v>0</v>
      </c>
      <c r="O454" s="13" t="s">
        <v>1811</v>
      </c>
      <c r="P454">
        <v>0</v>
      </c>
      <c r="Q454">
        <v>1</v>
      </c>
      <c r="S454">
        <v>4</v>
      </c>
      <c r="T454">
        <v>2</v>
      </c>
      <c r="V454">
        <v>1</v>
      </c>
      <c r="X454">
        <v>1</v>
      </c>
      <c r="Z454">
        <v>0</v>
      </c>
      <c r="AA454">
        <v>1</v>
      </c>
    </row>
    <row r="455" spans="1:35" ht="16.5" thickBot="1">
      <c r="A455" s="3" t="s">
        <v>1225</v>
      </c>
      <c r="B455" s="3" t="s">
        <v>1226</v>
      </c>
      <c r="C455" s="3" t="s">
        <v>1227</v>
      </c>
      <c r="D455" s="4">
        <v>2018</v>
      </c>
      <c r="E455" s="5" t="s">
        <v>73</v>
      </c>
      <c r="G455">
        <v>1</v>
      </c>
      <c r="I455" t="s">
        <v>1786</v>
      </c>
      <c r="J455" s="13"/>
      <c r="K455" s="72" t="s">
        <v>1933</v>
      </c>
      <c r="L455" s="69" t="s">
        <v>1990</v>
      </c>
      <c r="M455" s="69">
        <v>1</v>
      </c>
      <c r="N455" s="14">
        <v>0</v>
      </c>
      <c r="O455" s="13" t="s">
        <v>1811</v>
      </c>
      <c r="P455">
        <v>3</v>
      </c>
      <c r="S455">
        <v>1</v>
      </c>
      <c r="T455">
        <v>5</v>
      </c>
      <c r="V455">
        <v>1</v>
      </c>
      <c r="Z455">
        <v>0</v>
      </c>
      <c r="AA455">
        <v>1</v>
      </c>
    </row>
    <row r="456" spans="1:35" ht="16.5" thickBot="1">
      <c r="A456" s="3" t="s">
        <v>1228</v>
      </c>
      <c r="B456" s="3" t="s">
        <v>1229</v>
      </c>
      <c r="C456" s="5"/>
      <c r="D456" s="4">
        <v>2012</v>
      </c>
      <c r="E456" s="5" t="s">
        <v>73</v>
      </c>
      <c r="G456">
        <v>1</v>
      </c>
      <c r="I456">
        <v>1</v>
      </c>
      <c r="J456" s="21"/>
      <c r="L456" s="21"/>
      <c r="M456" s="21"/>
      <c r="N456" s="14">
        <v>0</v>
      </c>
      <c r="O456" s="13" t="s">
        <v>1811</v>
      </c>
      <c r="P456">
        <v>1</v>
      </c>
      <c r="S456">
        <v>0</v>
      </c>
      <c r="T456">
        <v>0</v>
      </c>
      <c r="V456">
        <v>1</v>
      </c>
      <c r="X456">
        <v>1</v>
      </c>
      <c r="AA456">
        <v>2</v>
      </c>
    </row>
    <row r="457" spans="1:35" ht="16.5" thickBot="1">
      <c r="A457" s="3" t="s">
        <v>1230</v>
      </c>
      <c r="B457" s="3" t="s">
        <v>1231</v>
      </c>
      <c r="C457" s="3" t="s">
        <v>820</v>
      </c>
      <c r="D457" s="4">
        <v>2020</v>
      </c>
      <c r="E457" s="5" t="s">
        <v>73</v>
      </c>
      <c r="G457">
        <v>1</v>
      </c>
      <c r="I457" t="s">
        <v>1786</v>
      </c>
      <c r="J457" s="13">
        <v>1.3560000000000001</v>
      </c>
      <c r="K457" s="12" t="s">
        <v>2028</v>
      </c>
      <c r="L457" s="21" t="s">
        <v>1971</v>
      </c>
      <c r="M457" s="21">
        <v>0</v>
      </c>
      <c r="N457" s="14">
        <v>0</v>
      </c>
      <c r="O457" s="13" t="s">
        <v>1811</v>
      </c>
      <c r="P457">
        <v>1</v>
      </c>
      <c r="S457">
        <v>6</v>
      </c>
      <c r="T457">
        <v>5</v>
      </c>
      <c r="V457">
        <v>1</v>
      </c>
      <c r="X457">
        <v>1</v>
      </c>
      <c r="Z457">
        <v>0</v>
      </c>
      <c r="AA457">
        <v>1</v>
      </c>
    </row>
    <row r="458" spans="1:35" ht="16.5" thickBot="1">
      <c r="A458" s="3" t="s">
        <v>1232</v>
      </c>
      <c r="B458" s="3" t="s">
        <v>1233</v>
      </c>
      <c r="C458" s="3"/>
      <c r="D458" s="4">
        <v>2015</v>
      </c>
      <c r="E458" s="5" t="s">
        <v>73</v>
      </c>
      <c r="G458">
        <v>1</v>
      </c>
      <c r="I458" t="s">
        <v>1786</v>
      </c>
      <c r="J458" s="21"/>
      <c r="L458" s="21"/>
      <c r="M458" s="21"/>
      <c r="N458" s="14">
        <v>0</v>
      </c>
      <c r="O458" s="13" t="s">
        <v>1811</v>
      </c>
      <c r="P458">
        <v>1</v>
      </c>
      <c r="S458">
        <v>2</v>
      </c>
      <c r="T458">
        <v>5</v>
      </c>
      <c r="V458">
        <v>1</v>
      </c>
      <c r="AA458">
        <v>2</v>
      </c>
    </row>
    <row r="459" spans="1:35" ht="16.5" thickBot="1">
      <c r="A459" s="3" t="s">
        <v>1234</v>
      </c>
      <c r="B459" s="3" t="s">
        <v>1235</v>
      </c>
      <c r="C459" s="3" t="s">
        <v>1236</v>
      </c>
      <c r="D459" s="4">
        <v>2019</v>
      </c>
      <c r="E459" s="5" t="s">
        <v>73</v>
      </c>
      <c r="G459">
        <v>1</v>
      </c>
      <c r="I459">
        <v>4</v>
      </c>
      <c r="J459" s="13">
        <v>0.57999999999999996</v>
      </c>
      <c r="K459" s="12" t="s">
        <v>1952</v>
      </c>
      <c r="L459" s="13"/>
      <c r="M459" s="13">
        <v>0</v>
      </c>
      <c r="N459" s="14">
        <v>1503</v>
      </c>
      <c r="O459" s="13" t="s">
        <v>1813</v>
      </c>
      <c r="P459">
        <v>0</v>
      </c>
      <c r="Q459">
        <v>1</v>
      </c>
      <c r="S459">
        <v>4</v>
      </c>
      <c r="T459">
        <v>2</v>
      </c>
      <c r="X459">
        <v>1</v>
      </c>
      <c r="Z459">
        <v>0</v>
      </c>
      <c r="AA459">
        <v>1</v>
      </c>
    </row>
    <row r="460" spans="1:35" ht="16.5" thickBot="1">
      <c r="A460" s="3" t="s">
        <v>1237</v>
      </c>
      <c r="B460" s="3" t="s">
        <v>1238</v>
      </c>
      <c r="C460" s="3" t="s">
        <v>102</v>
      </c>
      <c r="D460" s="4">
        <v>2018</v>
      </c>
      <c r="E460" s="5" t="s">
        <v>73</v>
      </c>
      <c r="G460">
        <v>1</v>
      </c>
      <c r="I460" t="s">
        <v>1797</v>
      </c>
      <c r="J460" s="13">
        <v>5</v>
      </c>
      <c r="K460" s="72" t="s">
        <v>1941</v>
      </c>
      <c r="L460" s="69" t="s">
        <v>1952</v>
      </c>
      <c r="M460" s="69">
        <v>1</v>
      </c>
      <c r="N460" s="14">
        <v>0</v>
      </c>
      <c r="O460" s="13" t="s">
        <v>1811</v>
      </c>
      <c r="P460">
        <v>1</v>
      </c>
      <c r="S460">
        <v>0</v>
      </c>
      <c r="T460">
        <v>0</v>
      </c>
      <c r="V460">
        <v>1</v>
      </c>
      <c r="W460">
        <v>1</v>
      </c>
      <c r="X460">
        <v>1</v>
      </c>
      <c r="AA460">
        <v>1</v>
      </c>
    </row>
    <row r="461" spans="1:35" ht="15" thickBot="1">
      <c r="A461" s="5" t="s">
        <v>1843</v>
      </c>
      <c r="B461" s="5" t="s">
        <v>1853</v>
      </c>
      <c r="C461" s="5" t="s">
        <v>1860</v>
      </c>
      <c r="D461" s="5">
        <v>2019</v>
      </c>
      <c r="E461" s="8" t="s">
        <v>1865</v>
      </c>
      <c r="G461" s="5">
        <v>1</v>
      </c>
      <c r="I461" s="5" t="s">
        <v>1797</v>
      </c>
      <c r="J461" s="21"/>
      <c r="K461" s="72" t="s">
        <v>1948</v>
      </c>
      <c r="L461" s="69" t="s">
        <v>1973</v>
      </c>
      <c r="M461" s="69">
        <v>0</v>
      </c>
      <c r="N461" s="21"/>
      <c r="O461" s="21"/>
      <c r="P461" s="5">
        <v>1</v>
      </c>
      <c r="Q461" s="5"/>
      <c r="S461" s="5" t="s">
        <v>1784</v>
      </c>
      <c r="V461" s="5">
        <v>1</v>
      </c>
      <c r="X461" s="5">
        <v>1</v>
      </c>
      <c r="Z461" s="5">
        <v>0</v>
      </c>
      <c r="AA461" s="5">
        <v>1</v>
      </c>
    </row>
    <row r="462" spans="1:35" ht="16.5" thickBot="1">
      <c r="A462" s="3" t="s">
        <v>1239</v>
      </c>
      <c r="B462" s="3" t="s">
        <v>1240</v>
      </c>
      <c r="C462" s="3"/>
      <c r="D462" s="4">
        <v>2017</v>
      </c>
      <c r="E462" s="5" t="s">
        <v>73</v>
      </c>
      <c r="G462">
        <v>1</v>
      </c>
      <c r="I462" t="s">
        <v>1786</v>
      </c>
      <c r="J462" s="21"/>
      <c r="L462" s="21"/>
      <c r="M462" s="21"/>
      <c r="N462" s="14">
        <v>0</v>
      </c>
      <c r="O462" s="13" t="s">
        <v>1811</v>
      </c>
      <c r="P462">
        <v>0</v>
      </c>
      <c r="Q462">
        <v>1</v>
      </c>
      <c r="S462">
        <v>1</v>
      </c>
      <c r="T462">
        <v>5</v>
      </c>
      <c r="Z462">
        <v>0</v>
      </c>
      <c r="AA462">
        <v>2</v>
      </c>
    </row>
    <row r="463" spans="1:35" ht="16.5" thickBot="1">
      <c r="A463" s="3" t="s">
        <v>128</v>
      </c>
      <c r="B463" s="3" t="s">
        <v>129</v>
      </c>
      <c r="C463" s="3" t="s">
        <v>130</v>
      </c>
      <c r="D463" s="4">
        <v>2021</v>
      </c>
      <c r="E463" s="6" t="s">
        <v>73</v>
      </c>
      <c r="G463">
        <v>1</v>
      </c>
      <c r="I463" t="s">
        <v>1793</v>
      </c>
      <c r="J463" s="13">
        <v>3.8239999999999998</v>
      </c>
      <c r="K463" s="12" t="s">
        <v>1933</v>
      </c>
      <c r="L463" s="8"/>
      <c r="M463" s="8">
        <v>1</v>
      </c>
      <c r="N463" s="14">
        <v>1503</v>
      </c>
      <c r="O463" s="13" t="s">
        <v>1810</v>
      </c>
      <c r="P463">
        <v>1</v>
      </c>
      <c r="S463">
        <v>2</v>
      </c>
      <c r="T463">
        <v>5</v>
      </c>
      <c r="W463">
        <v>1</v>
      </c>
      <c r="Z463">
        <v>0</v>
      </c>
      <c r="AA463">
        <v>1</v>
      </c>
      <c r="AH463">
        <v>1</v>
      </c>
      <c r="AI463" t="s">
        <v>2124</v>
      </c>
    </row>
    <row r="464" spans="1:35" ht="16.5" thickBot="1">
      <c r="A464" s="3" t="s">
        <v>1241</v>
      </c>
      <c r="B464" s="3" t="s">
        <v>1242</v>
      </c>
      <c r="C464" s="5"/>
      <c r="D464" s="4">
        <v>2016</v>
      </c>
      <c r="E464" s="5" t="s">
        <v>73</v>
      </c>
      <c r="G464">
        <v>1</v>
      </c>
      <c r="I464" t="s">
        <v>1783</v>
      </c>
      <c r="J464" s="21"/>
      <c r="L464" s="21"/>
      <c r="M464" s="21"/>
      <c r="N464" s="14">
        <v>0</v>
      </c>
      <c r="O464" s="13" t="s">
        <v>1811</v>
      </c>
      <c r="P464">
        <v>0</v>
      </c>
      <c r="Q464">
        <v>7</v>
      </c>
      <c r="S464">
        <v>0</v>
      </c>
      <c r="T464">
        <v>0</v>
      </c>
      <c r="X464">
        <v>1</v>
      </c>
      <c r="AA464">
        <v>2</v>
      </c>
      <c r="AC464">
        <v>1</v>
      </c>
      <c r="AG464" t="s">
        <v>2065</v>
      </c>
    </row>
    <row r="465" spans="1:34" ht="16.5" thickBot="1">
      <c r="A465" s="3" t="s">
        <v>1243</v>
      </c>
      <c r="B465" s="3" t="s">
        <v>1244</v>
      </c>
      <c r="C465" s="3" t="s">
        <v>615</v>
      </c>
      <c r="D465" s="4">
        <v>2015</v>
      </c>
      <c r="E465" s="5" t="s">
        <v>73</v>
      </c>
      <c r="G465">
        <v>1</v>
      </c>
      <c r="I465" t="s">
        <v>1786</v>
      </c>
      <c r="J465" s="13"/>
      <c r="K465" s="72" t="s">
        <v>1963</v>
      </c>
      <c r="L465" s="13"/>
      <c r="M465" s="13">
        <v>0</v>
      </c>
      <c r="N465" s="14">
        <v>0</v>
      </c>
      <c r="O465" s="13" t="s">
        <v>1811</v>
      </c>
      <c r="P465">
        <v>0</v>
      </c>
      <c r="Q465">
        <v>1</v>
      </c>
      <c r="S465">
        <v>4</v>
      </c>
      <c r="T465">
        <v>2</v>
      </c>
      <c r="X465">
        <v>1</v>
      </c>
      <c r="Z465">
        <v>0</v>
      </c>
      <c r="AA465">
        <v>1</v>
      </c>
      <c r="AE465">
        <v>1</v>
      </c>
    </row>
    <row r="466" spans="1:34" ht="16.5" thickBot="1">
      <c r="A466" s="33" t="s">
        <v>1245</v>
      </c>
      <c r="B466" s="3" t="s">
        <v>1246</v>
      </c>
      <c r="C466" s="3"/>
      <c r="D466" s="4">
        <v>2017</v>
      </c>
      <c r="E466" s="5" t="s">
        <v>73</v>
      </c>
      <c r="G466">
        <v>1</v>
      </c>
      <c r="I466" t="s">
        <v>1797</v>
      </c>
      <c r="J466" s="21"/>
      <c r="L466" s="21"/>
      <c r="M466" s="21"/>
      <c r="N466" s="14">
        <v>0</v>
      </c>
      <c r="O466" s="13" t="s">
        <v>1811</v>
      </c>
      <c r="P466">
        <v>1</v>
      </c>
      <c r="S466">
        <v>0</v>
      </c>
      <c r="T466">
        <v>0</v>
      </c>
      <c r="V466">
        <v>1</v>
      </c>
      <c r="AA466">
        <v>1</v>
      </c>
      <c r="AE466">
        <v>1</v>
      </c>
    </row>
    <row r="467" spans="1:34" ht="16.5" thickBot="1">
      <c r="A467" s="3" t="s">
        <v>1247</v>
      </c>
      <c r="B467" s="3" t="s">
        <v>1248</v>
      </c>
      <c r="C467" s="3" t="s">
        <v>1249</v>
      </c>
      <c r="D467" s="4">
        <v>2020</v>
      </c>
      <c r="E467" s="5" t="s">
        <v>73</v>
      </c>
      <c r="G467">
        <v>1</v>
      </c>
      <c r="I467" t="s">
        <v>1789</v>
      </c>
      <c r="J467" s="13"/>
      <c r="K467" s="8"/>
      <c r="L467" s="13"/>
      <c r="M467" s="13"/>
      <c r="N467" s="14">
        <v>0</v>
      </c>
      <c r="O467" s="13" t="s">
        <v>1811</v>
      </c>
      <c r="P467">
        <v>0</v>
      </c>
      <c r="Q467">
        <v>2</v>
      </c>
      <c r="S467">
        <v>3</v>
      </c>
      <c r="T467">
        <v>2</v>
      </c>
      <c r="X467">
        <v>1</v>
      </c>
      <c r="Z467">
        <v>0</v>
      </c>
      <c r="AA467">
        <v>5</v>
      </c>
    </row>
    <row r="468" spans="1:34" ht="16.5" thickBot="1">
      <c r="A468" s="3" t="s">
        <v>1253</v>
      </c>
      <c r="B468" s="3" t="s">
        <v>1254</v>
      </c>
      <c r="C468" s="3" t="s">
        <v>308</v>
      </c>
      <c r="D468" s="4">
        <v>2014</v>
      </c>
      <c r="E468" s="5" t="s">
        <v>73</v>
      </c>
      <c r="G468">
        <v>1</v>
      </c>
      <c r="I468">
        <v>4</v>
      </c>
      <c r="J468" s="14">
        <v>5.3109999999999999</v>
      </c>
      <c r="K468" s="12" t="s">
        <v>1976</v>
      </c>
      <c r="L468" s="14"/>
      <c r="M468" s="14">
        <v>0</v>
      </c>
      <c r="N468" s="14">
        <v>806</v>
      </c>
      <c r="O468" s="13" t="s">
        <v>1814</v>
      </c>
      <c r="P468">
        <v>0</v>
      </c>
      <c r="Q468">
        <v>5</v>
      </c>
      <c r="S468">
        <v>4</v>
      </c>
      <c r="T468">
        <v>5</v>
      </c>
      <c r="X468">
        <v>1</v>
      </c>
      <c r="Z468">
        <v>0</v>
      </c>
      <c r="AA468">
        <v>1</v>
      </c>
      <c r="AG468" t="s">
        <v>2051</v>
      </c>
    </row>
    <row r="469" spans="1:34" ht="16.5" thickBot="1">
      <c r="A469" s="3" t="s">
        <v>1250</v>
      </c>
      <c r="B469" s="3" t="s">
        <v>1251</v>
      </c>
      <c r="C469" s="3" t="s">
        <v>1252</v>
      </c>
      <c r="D469" s="4">
        <v>2011</v>
      </c>
      <c r="E469" s="5" t="s">
        <v>73</v>
      </c>
      <c r="G469">
        <v>1</v>
      </c>
      <c r="I469" t="s">
        <v>1794</v>
      </c>
      <c r="J469" s="13">
        <v>2.415</v>
      </c>
      <c r="K469" s="72" t="s">
        <v>1941</v>
      </c>
      <c r="L469" s="69" t="s">
        <v>1968</v>
      </c>
      <c r="M469" s="69">
        <v>1</v>
      </c>
      <c r="N469" s="14">
        <v>1503</v>
      </c>
      <c r="O469" s="13" t="s">
        <v>1815</v>
      </c>
      <c r="P469">
        <v>0</v>
      </c>
      <c r="Q469">
        <v>5</v>
      </c>
      <c r="S469">
        <v>0</v>
      </c>
      <c r="T469">
        <v>0</v>
      </c>
      <c r="AA469">
        <v>1</v>
      </c>
    </row>
    <row r="470" spans="1:34" ht="16.5" thickBot="1">
      <c r="A470" s="3" t="s">
        <v>1255</v>
      </c>
      <c r="B470" s="3" t="s">
        <v>1256</v>
      </c>
      <c r="C470" s="3" t="s">
        <v>1257</v>
      </c>
      <c r="D470" s="4">
        <v>2019</v>
      </c>
      <c r="E470" s="5" t="s">
        <v>73</v>
      </c>
      <c r="G470">
        <v>1</v>
      </c>
      <c r="J470" s="14">
        <v>2.2839999999999998</v>
      </c>
      <c r="K470" s="72" t="s">
        <v>1950</v>
      </c>
      <c r="L470" s="69" t="s">
        <v>1941</v>
      </c>
      <c r="M470" s="69">
        <v>0</v>
      </c>
      <c r="N470" s="14">
        <v>0</v>
      </c>
      <c r="O470" s="13" t="s">
        <v>1811</v>
      </c>
      <c r="P470">
        <v>1</v>
      </c>
      <c r="S470">
        <v>0</v>
      </c>
      <c r="T470">
        <v>0</v>
      </c>
      <c r="V470">
        <v>1</v>
      </c>
      <c r="W470">
        <v>1</v>
      </c>
      <c r="AA470">
        <v>1</v>
      </c>
    </row>
    <row r="471" spans="1:34" ht="16.5" thickBot="1">
      <c r="A471" s="3" t="s">
        <v>1258</v>
      </c>
      <c r="B471" s="3" t="s">
        <v>1259</v>
      </c>
      <c r="C471" s="3" t="s">
        <v>1260</v>
      </c>
      <c r="D471" s="4">
        <v>2020</v>
      </c>
      <c r="E471" s="5" t="s">
        <v>73</v>
      </c>
      <c r="G471">
        <v>1</v>
      </c>
      <c r="J471" s="13">
        <v>6.0129999999999999</v>
      </c>
      <c r="K471" s="12" t="s">
        <v>1971</v>
      </c>
      <c r="L471" s="21" t="s">
        <v>1961</v>
      </c>
      <c r="M471" s="21">
        <v>0</v>
      </c>
      <c r="N471" s="14">
        <v>0</v>
      </c>
      <c r="O471" s="13" t="s">
        <v>1811</v>
      </c>
      <c r="P471">
        <v>3</v>
      </c>
      <c r="S471">
        <v>0</v>
      </c>
      <c r="T471">
        <v>0</v>
      </c>
      <c r="V471">
        <v>1</v>
      </c>
      <c r="X471">
        <v>1</v>
      </c>
      <c r="AA471">
        <v>1</v>
      </c>
      <c r="AG471" s="5"/>
      <c r="AH471" s="5"/>
    </row>
    <row r="472" spans="1:34" ht="16.5" thickBot="1">
      <c r="A472" s="3" t="s">
        <v>131</v>
      </c>
      <c r="B472" s="3" t="s">
        <v>132</v>
      </c>
      <c r="C472" s="3" t="s">
        <v>133</v>
      </c>
      <c r="D472" s="4">
        <v>2021</v>
      </c>
      <c r="E472" s="6" t="s">
        <v>73</v>
      </c>
      <c r="G472">
        <v>1</v>
      </c>
      <c r="I472">
        <v>4</v>
      </c>
      <c r="J472" s="13">
        <v>2.8540000000000001</v>
      </c>
      <c r="K472" s="72" t="s">
        <v>1960</v>
      </c>
      <c r="L472" s="13"/>
      <c r="M472" s="13">
        <v>0</v>
      </c>
      <c r="N472" s="14">
        <v>0</v>
      </c>
      <c r="O472" s="13" t="s">
        <v>1811</v>
      </c>
      <c r="P472">
        <v>1</v>
      </c>
      <c r="S472">
        <v>1</v>
      </c>
      <c r="T472">
        <v>5</v>
      </c>
      <c r="V472">
        <v>1</v>
      </c>
      <c r="X472">
        <v>1</v>
      </c>
      <c r="Z472">
        <v>0</v>
      </c>
      <c r="AA472">
        <v>1</v>
      </c>
    </row>
    <row r="473" spans="1:34" ht="15" thickBot="1">
      <c r="A473" s="5" t="s">
        <v>1844</v>
      </c>
      <c r="B473" s="5" t="s">
        <v>1854</v>
      </c>
      <c r="C473" s="5" t="s">
        <v>1863</v>
      </c>
      <c r="D473" s="5">
        <v>2019</v>
      </c>
      <c r="E473" s="8" t="s">
        <v>1865</v>
      </c>
      <c r="G473" s="5">
        <v>1</v>
      </c>
      <c r="I473" s="5" t="s">
        <v>1786</v>
      </c>
      <c r="J473" s="21"/>
      <c r="K473" s="72" t="s">
        <v>1988</v>
      </c>
      <c r="L473" s="69" t="s">
        <v>1975</v>
      </c>
      <c r="M473" s="69">
        <v>0</v>
      </c>
      <c r="N473" s="21"/>
      <c r="O473" s="21"/>
      <c r="P473" s="5">
        <v>1</v>
      </c>
      <c r="Q473" s="5"/>
      <c r="S473" s="5">
        <v>1</v>
      </c>
      <c r="V473">
        <v>1</v>
      </c>
      <c r="X473" s="5">
        <v>1</v>
      </c>
      <c r="AA473" s="5">
        <v>1</v>
      </c>
    </row>
    <row r="474" spans="1:34" ht="16.5" thickBot="1">
      <c r="A474" s="3" t="s">
        <v>1261</v>
      </c>
      <c r="B474" s="3" t="s">
        <v>1262</v>
      </c>
      <c r="C474" s="3" t="s">
        <v>1263</v>
      </c>
      <c r="D474" s="4">
        <v>2020</v>
      </c>
      <c r="E474" s="5" t="s">
        <v>73</v>
      </c>
      <c r="G474">
        <v>1</v>
      </c>
      <c r="I474">
        <v>4</v>
      </c>
      <c r="J474" s="14">
        <v>1.9670000000000001</v>
      </c>
      <c r="K474" s="12" t="s">
        <v>1992</v>
      </c>
      <c r="L474" s="21" t="s">
        <v>1969</v>
      </c>
      <c r="M474" s="21">
        <v>0</v>
      </c>
      <c r="N474" s="14">
        <v>0</v>
      </c>
      <c r="O474" s="13" t="s">
        <v>1811</v>
      </c>
      <c r="P474">
        <v>1</v>
      </c>
      <c r="S474">
        <v>1</v>
      </c>
      <c r="T474">
        <v>5</v>
      </c>
      <c r="V474">
        <v>1</v>
      </c>
      <c r="X474">
        <v>1</v>
      </c>
      <c r="Z474">
        <v>0</v>
      </c>
      <c r="AA474">
        <v>1</v>
      </c>
    </row>
    <row r="475" spans="1:34" ht="16.5" thickBot="1">
      <c r="A475" s="3" t="s">
        <v>1264</v>
      </c>
      <c r="B475" s="3" t="s">
        <v>1265</v>
      </c>
      <c r="C475" s="3" t="s">
        <v>612</v>
      </c>
      <c r="D475" s="4">
        <v>2019</v>
      </c>
      <c r="E475" s="5" t="s">
        <v>73</v>
      </c>
      <c r="G475">
        <v>1</v>
      </c>
      <c r="H475">
        <v>1</v>
      </c>
      <c r="I475" t="s">
        <v>1786</v>
      </c>
      <c r="J475" s="14">
        <v>2.9569999999999999</v>
      </c>
      <c r="K475" s="72" t="s">
        <v>1962</v>
      </c>
      <c r="L475" s="18"/>
      <c r="M475" s="18">
        <v>0</v>
      </c>
      <c r="N475" s="14">
        <v>806</v>
      </c>
      <c r="O475" s="13" t="s">
        <v>1814</v>
      </c>
      <c r="P475">
        <v>0</v>
      </c>
      <c r="Q475">
        <v>5</v>
      </c>
      <c r="S475">
        <v>4</v>
      </c>
      <c r="T475">
        <v>5</v>
      </c>
      <c r="V475">
        <v>1</v>
      </c>
      <c r="W475">
        <v>1</v>
      </c>
      <c r="X475">
        <v>1</v>
      </c>
      <c r="Z475">
        <v>0</v>
      </c>
      <c r="AA475">
        <v>1</v>
      </c>
      <c r="AC475">
        <v>1</v>
      </c>
    </row>
    <row r="476" spans="1:34" ht="16.5" thickBot="1">
      <c r="A476" s="3" t="s">
        <v>1266</v>
      </c>
      <c r="B476" s="3" t="s">
        <v>1267</v>
      </c>
      <c r="C476" s="3" t="s">
        <v>1268</v>
      </c>
      <c r="D476" s="4">
        <v>2016</v>
      </c>
      <c r="E476" s="5" t="s">
        <v>73</v>
      </c>
      <c r="G476">
        <v>1</v>
      </c>
      <c r="I476">
        <v>1</v>
      </c>
      <c r="J476" s="13"/>
      <c r="K476" s="72" t="s">
        <v>2007</v>
      </c>
      <c r="L476" s="13"/>
      <c r="M476" s="13">
        <v>0</v>
      </c>
      <c r="N476" s="14">
        <v>0</v>
      </c>
      <c r="O476" s="13" t="s">
        <v>1811</v>
      </c>
      <c r="P476">
        <v>0</v>
      </c>
      <c r="Q476">
        <v>5</v>
      </c>
      <c r="S476">
        <v>0</v>
      </c>
      <c r="T476">
        <v>0</v>
      </c>
      <c r="V476">
        <v>1</v>
      </c>
      <c r="X476">
        <v>1</v>
      </c>
      <c r="AA476">
        <v>1</v>
      </c>
      <c r="AC476">
        <v>1</v>
      </c>
    </row>
    <row r="477" spans="1:34" ht="13.5" thickBot="1">
      <c r="A477" s="5" t="s">
        <v>1836</v>
      </c>
      <c r="B477" s="5" t="s">
        <v>1846</v>
      </c>
      <c r="C477" s="5" t="s">
        <v>1856</v>
      </c>
      <c r="D477" s="5">
        <v>2019</v>
      </c>
      <c r="E477" s="8" t="s">
        <v>1865</v>
      </c>
      <c r="G477" s="5">
        <v>1</v>
      </c>
      <c r="H477" s="5">
        <v>1</v>
      </c>
      <c r="I477" s="5" t="s">
        <v>1786</v>
      </c>
      <c r="J477" s="27">
        <v>806</v>
      </c>
      <c r="K477" s="72" t="s">
        <v>1962</v>
      </c>
      <c r="L477" s="27"/>
      <c r="M477" s="27">
        <v>0</v>
      </c>
      <c r="N477" s="27" t="s">
        <v>1814</v>
      </c>
      <c r="O477" s="21"/>
      <c r="P477" s="5">
        <v>1</v>
      </c>
      <c r="Q477" s="5"/>
      <c r="S477" s="5">
        <v>4</v>
      </c>
      <c r="V477">
        <v>1</v>
      </c>
      <c r="X477" s="5">
        <v>1</v>
      </c>
      <c r="AA477" s="5">
        <v>1</v>
      </c>
    </row>
    <row r="478" spans="1:34" ht="16.5" thickBot="1">
      <c r="A478" s="3" t="s">
        <v>1269</v>
      </c>
      <c r="B478" s="3" t="s">
        <v>1270</v>
      </c>
      <c r="C478" s="3"/>
      <c r="D478" s="4">
        <v>2020</v>
      </c>
      <c r="E478" s="5" t="s">
        <v>73</v>
      </c>
      <c r="G478">
        <v>1</v>
      </c>
      <c r="J478" s="13"/>
      <c r="K478" s="8"/>
      <c r="L478" s="13"/>
      <c r="M478" s="13"/>
      <c r="N478" s="14">
        <v>0</v>
      </c>
      <c r="O478" s="13" t="s">
        <v>1811</v>
      </c>
      <c r="P478">
        <v>1</v>
      </c>
      <c r="S478">
        <v>0</v>
      </c>
      <c r="T478">
        <v>0</v>
      </c>
      <c r="V478">
        <v>1</v>
      </c>
      <c r="X478">
        <v>1</v>
      </c>
      <c r="AA478">
        <v>2</v>
      </c>
    </row>
    <row r="479" spans="1:34" ht="16.5" thickBot="1">
      <c r="A479" s="3" t="s">
        <v>1271</v>
      </c>
      <c r="B479" s="3" t="s">
        <v>1272</v>
      </c>
      <c r="C479" s="3" t="s">
        <v>399</v>
      </c>
      <c r="D479" s="4">
        <v>2015</v>
      </c>
      <c r="E479" s="5" t="s">
        <v>73</v>
      </c>
      <c r="G479">
        <v>1</v>
      </c>
      <c r="I479" t="s">
        <v>1786</v>
      </c>
      <c r="J479" s="14">
        <v>0.40500000000000003</v>
      </c>
      <c r="K479" s="72" t="s">
        <v>1933</v>
      </c>
      <c r="L479" s="14"/>
      <c r="M479" s="14">
        <v>1</v>
      </c>
      <c r="N479" s="14">
        <v>0</v>
      </c>
      <c r="O479" s="13" t="s">
        <v>1811</v>
      </c>
      <c r="P479">
        <v>3</v>
      </c>
      <c r="S479">
        <v>0</v>
      </c>
      <c r="T479">
        <v>0</v>
      </c>
      <c r="V479">
        <v>1</v>
      </c>
      <c r="W479">
        <v>1</v>
      </c>
      <c r="X479">
        <v>1</v>
      </c>
      <c r="AA479">
        <v>1</v>
      </c>
    </row>
    <row r="480" spans="1:34" ht="16.5" thickBot="1">
      <c r="A480" s="3" t="s">
        <v>1273</v>
      </c>
      <c r="B480" s="3" t="s">
        <v>1274</v>
      </c>
      <c r="C480" s="3"/>
      <c r="D480" s="4">
        <v>2016</v>
      </c>
      <c r="E480" s="5" t="s">
        <v>73</v>
      </c>
      <c r="G480">
        <v>1</v>
      </c>
      <c r="I480" t="s">
        <v>1783</v>
      </c>
      <c r="J480" s="21"/>
      <c r="L480" s="21"/>
      <c r="M480" s="21">
        <v>0</v>
      </c>
      <c r="N480" s="14">
        <v>0</v>
      </c>
      <c r="O480" s="13" t="s">
        <v>1811</v>
      </c>
      <c r="P480">
        <v>1</v>
      </c>
      <c r="R480">
        <v>1</v>
      </c>
      <c r="S480">
        <v>6</v>
      </c>
      <c r="T480">
        <v>5</v>
      </c>
      <c r="V480">
        <v>1</v>
      </c>
      <c r="X480">
        <v>1</v>
      </c>
      <c r="Z480">
        <v>0</v>
      </c>
      <c r="AA480">
        <v>2</v>
      </c>
      <c r="AC480">
        <v>1</v>
      </c>
    </row>
    <row r="481" spans="1:35" ht="16.5" thickBot="1">
      <c r="A481" s="3" t="s">
        <v>1275</v>
      </c>
      <c r="B481" s="3" t="s">
        <v>1276</v>
      </c>
      <c r="C481" s="3"/>
      <c r="D481" s="4">
        <v>2017</v>
      </c>
      <c r="E481" s="5" t="s">
        <v>73</v>
      </c>
      <c r="G481">
        <v>1</v>
      </c>
      <c r="I481" t="s">
        <v>1786</v>
      </c>
      <c r="J481" s="13"/>
      <c r="K481" s="8"/>
      <c r="L481" s="13"/>
      <c r="M481" s="13"/>
      <c r="N481" s="14">
        <v>0</v>
      </c>
      <c r="O481" s="13" t="s">
        <v>1811</v>
      </c>
      <c r="P481">
        <v>1</v>
      </c>
      <c r="S481">
        <v>6</v>
      </c>
      <c r="T481">
        <v>5</v>
      </c>
      <c r="V481">
        <v>1</v>
      </c>
      <c r="X481">
        <v>1</v>
      </c>
      <c r="Z481">
        <v>0</v>
      </c>
      <c r="AA481">
        <v>2</v>
      </c>
    </row>
    <row r="482" spans="1:35" ht="16.5" thickBot="1">
      <c r="A482" s="3" t="s">
        <v>1277</v>
      </c>
      <c r="B482" s="3" t="s">
        <v>1278</v>
      </c>
      <c r="C482" s="3" t="s">
        <v>1279</v>
      </c>
      <c r="D482" s="4">
        <v>2020</v>
      </c>
      <c r="E482" s="5" t="s">
        <v>73</v>
      </c>
      <c r="G482">
        <v>1</v>
      </c>
      <c r="I482" t="s">
        <v>1783</v>
      </c>
      <c r="J482" s="13">
        <v>7.5549999999999997</v>
      </c>
      <c r="K482" s="72" t="s">
        <v>1976</v>
      </c>
      <c r="L482" s="13"/>
      <c r="M482" s="13">
        <v>0</v>
      </c>
      <c r="N482" s="14">
        <v>806</v>
      </c>
      <c r="O482" s="13" t="s">
        <v>1814</v>
      </c>
      <c r="P482">
        <v>0</v>
      </c>
      <c r="Q482">
        <v>2</v>
      </c>
      <c r="S482" t="s">
        <v>1797</v>
      </c>
      <c r="T482">
        <v>2</v>
      </c>
      <c r="X482">
        <v>1</v>
      </c>
      <c r="Z482">
        <v>0</v>
      </c>
      <c r="AA482">
        <v>1</v>
      </c>
    </row>
    <row r="483" spans="1:35" ht="16.5" thickBot="1">
      <c r="A483" s="3" t="s">
        <v>1280</v>
      </c>
      <c r="B483" s="3" t="s">
        <v>1281</v>
      </c>
      <c r="C483" s="3" t="s">
        <v>451</v>
      </c>
      <c r="D483" s="4">
        <v>2015</v>
      </c>
      <c r="E483" s="5" t="s">
        <v>73</v>
      </c>
      <c r="G483">
        <v>1</v>
      </c>
      <c r="I483">
        <v>4</v>
      </c>
      <c r="J483" s="14">
        <v>1.4179999999999999</v>
      </c>
      <c r="K483" s="72" t="s">
        <v>1933</v>
      </c>
      <c r="L483" s="69"/>
      <c r="M483" s="69">
        <v>1</v>
      </c>
      <c r="N483" s="14">
        <v>1503</v>
      </c>
      <c r="O483" s="13" t="s">
        <v>1814</v>
      </c>
      <c r="P483">
        <v>0</v>
      </c>
      <c r="Q483">
        <v>1</v>
      </c>
      <c r="S483">
        <v>4</v>
      </c>
      <c r="T483">
        <v>2</v>
      </c>
      <c r="W483">
        <v>1</v>
      </c>
      <c r="Z483">
        <v>0</v>
      </c>
      <c r="AA483">
        <v>1</v>
      </c>
    </row>
    <row r="484" spans="1:35" ht="13.5" thickBot="1">
      <c r="A484" s="5" t="s">
        <v>1845</v>
      </c>
      <c r="B484" s="5" t="s">
        <v>1855</v>
      </c>
      <c r="C484" s="5" t="s">
        <v>1864</v>
      </c>
      <c r="D484" s="5">
        <v>2019</v>
      </c>
      <c r="E484" s="8" t="s">
        <v>1865</v>
      </c>
      <c r="G484" s="5">
        <v>1</v>
      </c>
      <c r="I484" s="5" t="s">
        <v>1787</v>
      </c>
      <c r="J484" s="21"/>
      <c r="K484" s="72" t="s">
        <v>1997</v>
      </c>
      <c r="L484" s="21"/>
      <c r="M484" s="21">
        <v>0</v>
      </c>
      <c r="N484" s="21"/>
      <c r="O484" s="21"/>
      <c r="P484" s="5">
        <v>1</v>
      </c>
      <c r="Q484" s="5"/>
      <c r="S484" s="5">
        <v>2</v>
      </c>
      <c r="T484">
        <v>5</v>
      </c>
      <c r="Z484" s="5">
        <v>0</v>
      </c>
      <c r="AA484" s="5">
        <v>1</v>
      </c>
      <c r="AH484">
        <v>1</v>
      </c>
      <c r="AI484" t="s">
        <v>2099</v>
      </c>
    </row>
    <row r="485" spans="1:35" ht="16.5" thickBot="1">
      <c r="A485" s="3" t="s">
        <v>1282</v>
      </c>
      <c r="B485" s="3" t="s">
        <v>1283</v>
      </c>
      <c r="C485" s="3" t="s">
        <v>1284</v>
      </c>
      <c r="D485" s="4">
        <v>2019</v>
      </c>
      <c r="E485" s="5" t="s">
        <v>73</v>
      </c>
      <c r="G485">
        <v>1</v>
      </c>
      <c r="I485" t="s">
        <v>1787</v>
      </c>
      <c r="J485" s="21">
        <v>4.7080000000000002</v>
      </c>
      <c r="K485" s="72" t="s">
        <v>1997</v>
      </c>
      <c r="L485" s="21"/>
      <c r="M485" s="21">
        <v>0</v>
      </c>
      <c r="N485" s="14">
        <v>806</v>
      </c>
      <c r="O485" s="13" t="s">
        <v>1809</v>
      </c>
      <c r="P485">
        <v>1</v>
      </c>
      <c r="S485">
        <v>2</v>
      </c>
      <c r="T485">
        <v>5</v>
      </c>
      <c r="Z485">
        <v>0</v>
      </c>
      <c r="AA485">
        <v>1</v>
      </c>
      <c r="AH485">
        <v>1</v>
      </c>
      <c r="AI485" t="s">
        <v>2099</v>
      </c>
    </row>
    <row r="486" spans="1:35" ht="16.5" thickBot="1">
      <c r="A486" s="3" t="s">
        <v>173</v>
      </c>
      <c r="B486" s="3" t="s">
        <v>174</v>
      </c>
      <c r="C486" s="3" t="s">
        <v>175</v>
      </c>
      <c r="D486" s="4">
        <v>2020</v>
      </c>
      <c r="E486" s="5" t="s">
        <v>73</v>
      </c>
      <c r="G486">
        <v>1</v>
      </c>
      <c r="I486" t="s">
        <v>1786</v>
      </c>
      <c r="J486" s="13">
        <v>4.5609999999999999</v>
      </c>
      <c r="K486" s="72" t="s">
        <v>1941</v>
      </c>
      <c r="L486" s="13"/>
      <c r="M486" s="13">
        <v>1</v>
      </c>
      <c r="N486" s="14">
        <v>0</v>
      </c>
      <c r="O486" s="13" t="s">
        <v>1811</v>
      </c>
      <c r="P486">
        <v>0</v>
      </c>
      <c r="Q486">
        <v>1</v>
      </c>
      <c r="S486">
        <v>4</v>
      </c>
      <c r="T486">
        <v>2</v>
      </c>
      <c r="W486">
        <v>1</v>
      </c>
      <c r="Z486">
        <v>0</v>
      </c>
      <c r="AA486">
        <v>1</v>
      </c>
    </row>
    <row r="487" spans="1:35" ht="16.5" thickBot="1">
      <c r="A487" s="3" t="s">
        <v>1285</v>
      </c>
      <c r="B487" s="3" t="s">
        <v>1286</v>
      </c>
      <c r="C487" s="5"/>
      <c r="D487" s="4">
        <v>2016</v>
      </c>
      <c r="E487" s="5" t="s">
        <v>73</v>
      </c>
      <c r="G487">
        <v>1</v>
      </c>
      <c r="I487">
        <v>4</v>
      </c>
      <c r="J487" s="21"/>
      <c r="L487" s="21"/>
      <c r="M487" s="21"/>
      <c r="N487" s="14">
        <v>0</v>
      </c>
      <c r="O487" s="13" t="s">
        <v>1811</v>
      </c>
      <c r="P487">
        <v>1</v>
      </c>
      <c r="R487">
        <v>1</v>
      </c>
      <c r="S487">
        <v>0</v>
      </c>
      <c r="T487">
        <v>0</v>
      </c>
      <c r="V487">
        <v>1</v>
      </c>
      <c r="X487">
        <v>1</v>
      </c>
      <c r="AA487">
        <v>2</v>
      </c>
    </row>
    <row r="488" spans="1:35" ht="16.5" thickBot="1">
      <c r="A488" s="3" t="s">
        <v>1287</v>
      </c>
      <c r="B488" s="3" t="s">
        <v>1288</v>
      </c>
      <c r="C488" s="3"/>
      <c r="D488" s="4">
        <v>2020</v>
      </c>
      <c r="E488" s="5" t="s">
        <v>73</v>
      </c>
      <c r="G488">
        <v>1</v>
      </c>
      <c r="I488" t="s">
        <v>1786</v>
      </c>
      <c r="J488" s="21"/>
      <c r="L488" s="21"/>
      <c r="M488" s="21"/>
      <c r="N488" s="14">
        <v>0</v>
      </c>
      <c r="O488" s="13" t="s">
        <v>1811</v>
      </c>
      <c r="P488">
        <v>1</v>
      </c>
      <c r="S488">
        <v>2</v>
      </c>
      <c r="T488">
        <v>5</v>
      </c>
      <c r="W488">
        <v>1</v>
      </c>
      <c r="X488">
        <v>1</v>
      </c>
      <c r="Z488">
        <v>0</v>
      </c>
      <c r="AA488">
        <v>2</v>
      </c>
      <c r="AB488">
        <v>2</v>
      </c>
      <c r="AH488">
        <v>4</v>
      </c>
      <c r="AI488" t="s">
        <v>2126</v>
      </c>
    </row>
    <row r="489" spans="1:35" ht="16.5" thickBot="1">
      <c r="A489" s="3" t="s">
        <v>58</v>
      </c>
      <c r="B489" s="3" t="s">
        <v>1289</v>
      </c>
      <c r="C489" s="3" t="s">
        <v>1290</v>
      </c>
      <c r="D489" s="4">
        <v>2017</v>
      </c>
      <c r="E489" s="5" t="s">
        <v>73</v>
      </c>
      <c r="G489">
        <v>1</v>
      </c>
      <c r="I489" t="s">
        <v>1786</v>
      </c>
      <c r="J489" s="14">
        <v>3.5350000000000001</v>
      </c>
      <c r="K489" s="72" t="s">
        <v>1963</v>
      </c>
      <c r="L489" s="14"/>
      <c r="M489" s="14">
        <v>0</v>
      </c>
      <c r="N489" s="14">
        <v>1505</v>
      </c>
      <c r="O489" s="13" t="s">
        <v>1814</v>
      </c>
      <c r="P489">
        <v>1</v>
      </c>
      <c r="S489">
        <v>0</v>
      </c>
      <c r="T489">
        <v>0</v>
      </c>
      <c r="V489">
        <v>1</v>
      </c>
      <c r="AA489">
        <v>1</v>
      </c>
      <c r="AE489">
        <v>1</v>
      </c>
    </row>
    <row r="490" spans="1:35" ht="16.5" thickBot="1">
      <c r="A490" s="3" t="s">
        <v>58</v>
      </c>
      <c r="B490" s="3" t="s">
        <v>59</v>
      </c>
      <c r="C490" s="3" t="s">
        <v>60</v>
      </c>
      <c r="D490" s="4">
        <v>2017</v>
      </c>
      <c r="E490" s="5" t="s">
        <v>19</v>
      </c>
      <c r="G490">
        <v>1</v>
      </c>
      <c r="I490">
        <v>4</v>
      </c>
      <c r="J490" s="13"/>
      <c r="K490" s="8"/>
      <c r="L490" s="13"/>
      <c r="M490" s="13"/>
      <c r="N490" s="14">
        <v>0</v>
      </c>
      <c r="O490" s="13" t="s">
        <v>1811</v>
      </c>
      <c r="P490">
        <v>1</v>
      </c>
      <c r="S490">
        <v>0</v>
      </c>
      <c r="T490">
        <v>0</v>
      </c>
      <c r="V490">
        <v>1</v>
      </c>
      <c r="AA490">
        <v>5</v>
      </c>
      <c r="AE490">
        <v>1</v>
      </c>
    </row>
    <row r="491" spans="1:35" ht="16.5" thickBot="1">
      <c r="A491" s="3" t="s">
        <v>1291</v>
      </c>
      <c r="B491" s="3" t="s">
        <v>1292</v>
      </c>
      <c r="C491" s="3" t="s">
        <v>1293</v>
      </c>
      <c r="D491" s="4">
        <v>2011</v>
      </c>
      <c r="E491" s="5" t="s">
        <v>73</v>
      </c>
      <c r="G491">
        <v>1</v>
      </c>
      <c r="I491">
        <v>4</v>
      </c>
      <c r="J491" s="13"/>
      <c r="K491" s="12" t="s">
        <v>1933</v>
      </c>
      <c r="L491" s="13"/>
      <c r="M491" s="13">
        <v>1</v>
      </c>
      <c r="N491" s="14">
        <v>0</v>
      </c>
      <c r="O491" s="13" t="s">
        <v>1811</v>
      </c>
      <c r="P491">
        <v>0</v>
      </c>
      <c r="Q491">
        <v>1</v>
      </c>
      <c r="S491">
        <v>4</v>
      </c>
      <c r="T491">
        <v>2</v>
      </c>
      <c r="Z491">
        <v>1</v>
      </c>
      <c r="AA491">
        <v>1</v>
      </c>
    </row>
    <row r="492" spans="1:35" ht="15" thickBot="1">
      <c r="A492" s="12" t="s">
        <v>1823</v>
      </c>
      <c r="B492" s="32" t="s">
        <v>1828</v>
      </c>
      <c r="C492" s="12" t="s">
        <v>1834</v>
      </c>
      <c r="D492" s="26">
        <v>2020</v>
      </c>
      <c r="E492" s="12" t="s">
        <v>1835</v>
      </c>
      <c r="F492" s="12"/>
      <c r="G492" s="26">
        <v>1</v>
      </c>
      <c r="H492" s="12"/>
      <c r="I492" s="12" t="s">
        <v>1797</v>
      </c>
      <c r="J492" s="23"/>
      <c r="K492" s="72" t="s">
        <v>1989</v>
      </c>
      <c r="L492" s="69" t="s">
        <v>1971</v>
      </c>
      <c r="M492" s="69">
        <v>0</v>
      </c>
      <c r="N492" s="23"/>
      <c r="O492" s="23"/>
      <c r="P492" s="26">
        <v>1</v>
      </c>
      <c r="Q492" s="26"/>
      <c r="R492" s="12"/>
      <c r="S492" s="12" t="s">
        <v>1789</v>
      </c>
      <c r="T492" s="26">
        <v>2</v>
      </c>
      <c r="U492" s="12"/>
      <c r="V492" s="12"/>
      <c r="W492" s="12"/>
      <c r="X492" s="12"/>
      <c r="Y492" s="12"/>
      <c r="Z492" s="12"/>
      <c r="AA492" s="26">
        <v>1</v>
      </c>
      <c r="AB492" s="12"/>
      <c r="AC492" s="12"/>
      <c r="AD492" s="12"/>
    </row>
    <row r="493" spans="1:35" ht="16.5" thickBot="1">
      <c r="A493" s="3" t="s">
        <v>1294</v>
      </c>
      <c r="B493" s="3" t="s">
        <v>1295</v>
      </c>
      <c r="C493" s="3" t="s">
        <v>1296</v>
      </c>
      <c r="D493" s="4">
        <v>2017</v>
      </c>
      <c r="E493" s="5" t="s">
        <v>73</v>
      </c>
      <c r="G493">
        <v>1</v>
      </c>
      <c r="I493" t="s">
        <v>1787</v>
      </c>
      <c r="J493" s="21"/>
      <c r="L493" s="21"/>
      <c r="M493" s="21"/>
      <c r="N493" s="14">
        <v>0</v>
      </c>
      <c r="O493" s="13" t="s">
        <v>1811</v>
      </c>
      <c r="P493">
        <v>1</v>
      </c>
      <c r="S493" t="s">
        <v>1789</v>
      </c>
      <c r="T493">
        <v>5</v>
      </c>
      <c r="Z493">
        <v>0</v>
      </c>
      <c r="AA493">
        <v>4</v>
      </c>
    </row>
    <row r="494" spans="1:35" ht="16.5" thickBot="1">
      <c r="A494" s="3" t="s">
        <v>1297</v>
      </c>
      <c r="B494" s="3" t="s">
        <v>1298</v>
      </c>
      <c r="C494" s="3" t="s">
        <v>136</v>
      </c>
      <c r="D494" s="4">
        <v>2013</v>
      </c>
      <c r="E494" s="5" t="s">
        <v>73</v>
      </c>
      <c r="G494">
        <v>1</v>
      </c>
      <c r="I494">
        <v>4</v>
      </c>
      <c r="J494" s="14">
        <v>4.367</v>
      </c>
      <c r="K494" s="72" t="s">
        <v>1941</v>
      </c>
      <c r="L494" s="14"/>
      <c r="M494" s="14">
        <v>1</v>
      </c>
      <c r="N494" s="14">
        <v>1503</v>
      </c>
      <c r="O494" s="13" t="s">
        <v>1814</v>
      </c>
      <c r="P494">
        <v>1</v>
      </c>
      <c r="S494">
        <v>0</v>
      </c>
      <c r="T494">
        <v>0</v>
      </c>
      <c r="V494">
        <v>1</v>
      </c>
      <c r="AA494">
        <v>1</v>
      </c>
      <c r="AE494">
        <v>1</v>
      </c>
    </row>
    <row r="495" spans="1:35" ht="16.5" thickBot="1">
      <c r="A495" s="33" t="s">
        <v>1299</v>
      </c>
      <c r="B495" s="3" t="s">
        <v>1300</v>
      </c>
      <c r="C495" s="3" t="s">
        <v>1301</v>
      </c>
      <c r="D495" s="4">
        <v>2012</v>
      </c>
      <c r="E495" s="5" t="s">
        <v>73</v>
      </c>
      <c r="J495" s="14">
        <v>15.265000000000001</v>
      </c>
      <c r="K495" s="73" t="s">
        <v>1941</v>
      </c>
      <c r="L495" s="69"/>
      <c r="M495" s="69">
        <v>1</v>
      </c>
      <c r="N495" s="14">
        <v>1503</v>
      </c>
      <c r="O495" s="13" t="s">
        <v>1814</v>
      </c>
      <c r="P495">
        <v>0</v>
      </c>
      <c r="Q495">
        <v>1</v>
      </c>
      <c r="AA495">
        <v>1</v>
      </c>
      <c r="AE495">
        <v>1</v>
      </c>
    </row>
    <row r="496" spans="1:35" ht="16.5" thickBot="1">
      <c r="A496" s="3" t="s">
        <v>1302</v>
      </c>
      <c r="B496" s="3" t="s">
        <v>1303</v>
      </c>
      <c r="C496" s="3" t="s">
        <v>435</v>
      </c>
      <c r="D496" s="4">
        <v>2016</v>
      </c>
      <c r="E496" s="5" t="s">
        <v>73</v>
      </c>
      <c r="G496">
        <v>1</v>
      </c>
      <c r="I496">
        <v>4</v>
      </c>
      <c r="J496" s="14"/>
      <c r="K496" s="12" t="s">
        <v>1945</v>
      </c>
      <c r="L496" s="21" t="s">
        <v>1941</v>
      </c>
      <c r="M496" s="21">
        <v>1</v>
      </c>
      <c r="N496" s="14">
        <v>1503</v>
      </c>
      <c r="O496" s="13" t="s">
        <v>1814</v>
      </c>
      <c r="P496">
        <v>0</v>
      </c>
      <c r="Q496">
        <v>5</v>
      </c>
      <c r="S496">
        <v>0</v>
      </c>
      <c r="T496">
        <v>0</v>
      </c>
      <c r="V496">
        <v>1</v>
      </c>
      <c r="W496">
        <v>1</v>
      </c>
      <c r="AA496">
        <v>1</v>
      </c>
      <c r="AC496">
        <v>1</v>
      </c>
    </row>
    <row r="497" spans="1:35" ht="16.5" thickBot="1">
      <c r="A497" s="3" t="s">
        <v>1304</v>
      </c>
      <c r="B497" s="3" t="s">
        <v>1305</v>
      </c>
      <c r="C497" s="3" t="s">
        <v>308</v>
      </c>
      <c r="D497" s="4">
        <v>2012</v>
      </c>
      <c r="E497" s="5" t="s">
        <v>73</v>
      </c>
      <c r="G497">
        <v>1</v>
      </c>
      <c r="I497" t="s">
        <v>1783</v>
      </c>
      <c r="J497" s="14">
        <v>4.6589999999999998</v>
      </c>
      <c r="K497" s="12" t="s">
        <v>1976</v>
      </c>
      <c r="L497" s="14"/>
      <c r="M497" s="14">
        <v>0</v>
      </c>
      <c r="N497" s="14">
        <v>806</v>
      </c>
      <c r="O497" s="13" t="s">
        <v>1814</v>
      </c>
      <c r="P497">
        <v>1</v>
      </c>
      <c r="S497" t="s">
        <v>1793</v>
      </c>
      <c r="T497">
        <v>5</v>
      </c>
      <c r="V497">
        <v>1</v>
      </c>
      <c r="W497">
        <v>1</v>
      </c>
      <c r="Z497">
        <v>0</v>
      </c>
      <c r="AA497">
        <v>1</v>
      </c>
    </row>
    <row r="498" spans="1:35" ht="16.5" thickBot="1">
      <c r="A498" s="3" t="s">
        <v>1306</v>
      </c>
      <c r="B498" s="3" t="s">
        <v>1307</v>
      </c>
      <c r="C498" s="3" t="s">
        <v>365</v>
      </c>
      <c r="D498" s="4">
        <v>2015</v>
      </c>
      <c r="E498" s="5" t="s">
        <v>73</v>
      </c>
      <c r="G498">
        <v>1</v>
      </c>
      <c r="J498" s="14">
        <v>3.0249999999999999</v>
      </c>
      <c r="K498" s="72" t="s">
        <v>1956</v>
      </c>
      <c r="L498" s="68" t="s">
        <v>1962</v>
      </c>
      <c r="M498" s="68">
        <v>0</v>
      </c>
      <c r="N498" s="14">
        <v>0</v>
      </c>
      <c r="O498" s="13" t="s">
        <v>1811</v>
      </c>
      <c r="P498">
        <v>0</v>
      </c>
      <c r="Q498">
        <v>1</v>
      </c>
      <c r="S498">
        <v>4</v>
      </c>
      <c r="T498">
        <v>2</v>
      </c>
      <c r="Z498">
        <v>0</v>
      </c>
      <c r="AA498">
        <v>1</v>
      </c>
    </row>
    <row r="499" spans="1:35" ht="16.5" thickBot="1">
      <c r="A499" s="3" t="s">
        <v>1308</v>
      </c>
      <c r="B499" s="3" t="s">
        <v>1309</v>
      </c>
      <c r="C499" s="3" t="s">
        <v>1310</v>
      </c>
      <c r="D499" s="4">
        <v>2020</v>
      </c>
      <c r="E499" s="5" t="s">
        <v>73</v>
      </c>
      <c r="G499">
        <v>1</v>
      </c>
      <c r="I499">
        <v>1</v>
      </c>
      <c r="J499" s="13">
        <v>2.4409999999999998</v>
      </c>
      <c r="K499" s="72" t="s">
        <v>2002</v>
      </c>
      <c r="L499" s="69" t="s">
        <v>1968</v>
      </c>
      <c r="M499" s="69">
        <v>0</v>
      </c>
      <c r="N499" s="14">
        <v>0</v>
      </c>
      <c r="O499" s="13" t="s">
        <v>1811</v>
      </c>
      <c r="P499">
        <v>0</v>
      </c>
      <c r="Q499">
        <v>1</v>
      </c>
      <c r="S499">
        <v>6</v>
      </c>
      <c r="T499">
        <v>5</v>
      </c>
      <c r="Z499">
        <v>3</v>
      </c>
      <c r="AA499">
        <v>1</v>
      </c>
    </row>
    <row r="500" spans="1:35" ht="16.5" thickBot="1">
      <c r="A500" s="3" t="s">
        <v>1311</v>
      </c>
      <c r="B500" s="3" t="s">
        <v>1312</v>
      </c>
      <c r="C500" s="3" t="s">
        <v>1313</v>
      </c>
      <c r="D500" s="4">
        <v>2017</v>
      </c>
      <c r="E500" s="5" t="s">
        <v>73</v>
      </c>
      <c r="G500">
        <v>1</v>
      </c>
      <c r="J500" s="14">
        <v>2.4820000000000002</v>
      </c>
      <c r="K500" s="72" t="s">
        <v>1989</v>
      </c>
      <c r="L500" s="14"/>
      <c r="M500" s="14">
        <v>0</v>
      </c>
      <c r="N500" s="14">
        <v>806</v>
      </c>
      <c r="O500" s="13" t="s">
        <v>1809</v>
      </c>
      <c r="P500">
        <v>3</v>
      </c>
      <c r="S500">
        <v>0</v>
      </c>
      <c r="T500">
        <v>0</v>
      </c>
      <c r="AA500">
        <v>1</v>
      </c>
    </row>
    <row r="501" spans="1:35" ht="16.5" thickBot="1">
      <c r="A501" s="3" t="s">
        <v>1314</v>
      </c>
      <c r="B501" s="3" t="s">
        <v>1315</v>
      </c>
      <c r="C501" s="3" t="s">
        <v>1316</v>
      </c>
      <c r="D501" s="4">
        <v>2017</v>
      </c>
      <c r="E501" s="5" t="s">
        <v>73</v>
      </c>
      <c r="G501">
        <v>1</v>
      </c>
      <c r="I501">
        <v>4</v>
      </c>
      <c r="J501" s="13">
        <v>0.09</v>
      </c>
      <c r="K501" s="12" t="s">
        <v>1963</v>
      </c>
      <c r="L501" s="13"/>
      <c r="M501" s="13">
        <v>0</v>
      </c>
      <c r="N501" s="14">
        <v>0</v>
      </c>
      <c r="O501" s="13" t="s">
        <v>1811</v>
      </c>
      <c r="P501">
        <v>0</v>
      </c>
      <c r="Q501">
        <v>5</v>
      </c>
      <c r="R501">
        <v>1</v>
      </c>
      <c r="S501">
        <v>0</v>
      </c>
      <c r="T501">
        <v>0</v>
      </c>
      <c r="X501">
        <v>1</v>
      </c>
      <c r="AA501">
        <v>1</v>
      </c>
      <c r="AC501">
        <v>1</v>
      </c>
    </row>
    <row r="502" spans="1:35" ht="16.5" thickBot="1">
      <c r="A502" s="3" t="s">
        <v>1317</v>
      </c>
      <c r="B502" s="3" t="s">
        <v>1318</v>
      </c>
      <c r="C502" s="3" t="s">
        <v>1319</v>
      </c>
      <c r="D502" s="4">
        <v>2014</v>
      </c>
      <c r="E502" s="5" t="s">
        <v>73</v>
      </c>
      <c r="G502">
        <v>1</v>
      </c>
      <c r="I502">
        <v>3</v>
      </c>
      <c r="J502" s="14">
        <v>1.667</v>
      </c>
      <c r="K502" s="72" t="s">
        <v>1941</v>
      </c>
      <c r="L502" s="14"/>
      <c r="M502" s="14">
        <v>1</v>
      </c>
      <c r="N502" s="14">
        <v>0</v>
      </c>
      <c r="O502" s="13" t="s">
        <v>1811</v>
      </c>
      <c r="P502">
        <v>1</v>
      </c>
      <c r="S502">
        <v>2</v>
      </c>
      <c r="T502">
        <v>5</v>
      </c>
      <c r="W502">
        <v>1</v>
      </c>
      <c r="Z502">
        <v>0</v>
      </c>
      <c r="AA502">
        <v>1</v>
      </c>
      <c r="AH502">
        <v>1</v>
      </c>
      <c r="AI502" t="s">
        <v>2113</v>
      </c>
    </row>
    <row r="503" spans="1:35" ht="16.5" thickBot="1">
      <c r="A503" s="3" t="s">
        <v>1320</v>
      </c>
      <c r="B503" s="3" t="s">
        <v>1321</v>
      </c>
      <c r="C503" s="3" t="s">
        <v>1322</v>
      </c>
      <c r="D503" s="4">
        <v>2013</v>
      </c>
      <c r="E503" s="5" t="s">
        <v>73</v>
      </c>
      <c r="G503">
        <v>1</v>
      </c>
      <c r="I503">
        <v>4</v>
      </c>
      <c r="J503" s="13"/>
      <c r="K503" s="8"/>
      <c r="L503" s="13"/>
      <c r="M503" s="13"/>
      <c r="N503" s="14">
        <v>0</v>
      </c>
      <c r="O503" s="13" t="s">
        <v>1811</v>
      </c>
      <c r="P503">
        <v>1</v>
      </c>
      <c r="S503">
        <v>0</v>
      </c>
      <c r="T503">
        <v>0</v>
      </c>
      <c r="AA503">
        <v>1</v>
      </c>
    </row>
    <row r="504" spans="1:35" ht="16.5" thickBot="1">
      <c r="A504" s="3" t="s">
        <v>1323</v>
      </c>
      <c r="B504" s="3" t="s">
        <v>1324</v>
      </c>
      <c r="C504" s="3" t="s">
        <v>604</v>
      </c>
      <c r="D504" s="4">
        <v>2019</v>
      </c>
      <c r="E504" s="5" t="s">
        <v>73</v>
      </c>
      <c r="G504">
        <v>1</v>
      </c>
      <c r="I504">
        <v>1</v>
      </c>
      <c r="J504" s="14">
        <v>1.9770000000000001</v>
      </c>
      <c r="K504" s="12" t="s">
        <v>1933</v>
      </c>
      <c r="L504" s="14"/>
      <c r="M504" s="14">
        <v>1</v>
      </c>
      <c r="N504" s="14">
        <v>1503</v>
      </c>
      <c r="O504" s="13" t="s">
        <v>1813</v>
      </c>
      <c r="P504">
        <v>0</v>
      </c>
      <c r="Q504">
        <v>1</v>
      </c>
      <c r="S504" t="s">
        <v>1786</v>
      </c>
      <c r="T504">
        <v>2</v>
      </c>
      <c r="W504">
        <v>1</v>
      </c>
      <c r="Z504">
        <v>0</v>
      </c>
      <c r="AA504">
        <v>1</v>
      </c>
    </row>
    <row r="505" spans="1:35" ht="16.5" thickBot="1">
      <c r="A505" s="3" t="s">
        <v>1325</v>
      </c>
      <c r="B505" s="3" t="s">
        <v>1326</v>
      </c>
      <c r="C505" s="3"/>
      <c r="D505" s="4">
        <v>2020</v>
      </c>
      <c r="E505" s="5" t="s">
        <v>73</v>
      </c>
      <c r="G505">
        <v>1</v>
      </c>
      <c r="I505" t="s">
        <v>1793</v>
      </c>
      <c r="J505" s="21"/>
      <c r="L505" s="21"/>
      <c r="M505" s="21"/>
      <c r="N505" s="14">
        <v>0</v>
      </c>
      <c r="O505" s="13" t="s">
        <v>1811</v>
      </c>
      <c r="P505">
        <v>1</v>
      </c>
      <c r="S505">
        <v>4</v>
      </c>
      <c r="T505">
        <v>5</v>
      </c>
      <c r="V505">
        <v>1</v>
      </c>
      <c r="X505">
        <v>1</v>
      </c>
      <c r="Z505">
        <v>1</v>
      </c>
      <c r="AA505">
        <v>2</v>
      </c>
    </row>
    <row r="506" spans="1:35" ht="16.5" thickBot="1">
      <c r="A506" s="3" t="s">
        <v>1327</v>
      </c>
      <c r="B506" s="3" t="s">
        <v>1328</v>
      </c>
      <c r="C506" s="3" t="s">
        <v>1329</v>
      </c>
      <c r="D506" s="4">
        <v>2016</v>
      </c>
      <c r="E506" s="5" t="s">
        <v>73</v>
      </c>
      <c r="G506">
        <v>1</v>
      </c>
      <c r="I506" t="s">
        <v>1791</v>
      </c>
      <c r="J506" s="14">
        <v>2.4809999999999999</v>
      </c>
      <c r="K506" s="72" t="s">
        <v>1933</v>
      </c>
      <c r="L506" s="14"/>
      <c r="M506" s="14">
        <v>1</v>
      </c>
      <c r="N506" s="14">
        <v>1503</v>
      </c>
      <c r="O506" s="13" t="s">
        <v>1813</v>
      </c>
      <c r="P506">
        <v>1</v>
      </c>
      <c r="S506" t="s">
        <v>1807</v>
      </c>
      <c r="T506">
        <v>5</v>
      </c>
      <c r="X506">
        <v>1</v>
      </c>
      <c r="Z506">
        <v>3</v>
      </c>
      <c r="AA506">
        <v>1</v>
      </c>
    </row>
    <row r="507" spans="1:35" ht="16.5" thickBot="1">
      <c r="A507" s="3" t="s">
        <v>1330</v>
      </c>
      <c r="B507" s="3" t="s">
        <v>1331</v>
      </c>
      <c r="C507" s="3" t="s">
        <v>167</v>
      </c>
      <c r="D507" s="4">
        <v>2018</v>
      </c>
      <c r="E507" s="5" t="s">
        <v>73</v>
      </c>
      <c r="G507">
        <v>1</v>
      </c>
      <c r="I507">
        <v>1</v>
      </c>
      <c r="J507" s="14">
        <v>0.78</v>
      </c>
      <c r="K507" s="12" t="s">
        <v>1945</v>
      </c>
      <c r="L507" s="14"/>
      <c r="M507" s="14">
        <v>1</v>
      </c>
      <c r="N507" s="14">
        <v>1503</v>
      </c>
      <c r="O507" s="13" t="s">
        <v>1809</v>
      </c>
      <c r="P507">
        <v>1</v>
      </c>
      <c r="S507">
        <v>2</v>
      </c>
      <c r="T507">
        <v>5</v>
      </c>
      <c r="X507">
        <v>1</v>
      </c>
      <c r="Z507">
        <v>0</v>
      </c>
      <c r="AA507">
        <v>1</v>
      </c>
      <c r="AH507">
        <v>3</v>
      </c>
      <c r="AI507" t="s">
        <v>2121</v>
      </c>
    </row>
    <row r="508" spans="1:35" ht="16.5" thickBot="1">
      <c r="A508" s="3" t="s">
        <v>1332</v>
      </c>
      <c r="B508" s="3" t="s">
        <v>1333</v>
      </c>
      <c r="C508" s="3" t="s">
        <v>1334</v>
      </c>
      <c r="D508" s="4">
        <v>2015</v>
      </c>
      <c r="E508" s="5" t="s">
        <v>73</v>
      </c>
      <c r="G508">
        <v>1</v>
      </c>
      <c r="J508" s="13"/>
      <c r="K508" s="72" t="s">
        <v>2021</v>
      </c>
      <c r="L508" s="69" t="s">
        <v>1941</v>
      </c>
      <c r="M508" s="69">
        <v>0</v>
      </c>
      <c r="N508" s="14">
        <v>0</v>
      </c>
      <c r="O508" s="13" t="s">
        <v>1811</v>
      </c>
      <c r="P508">
        <v>0</v>
      </c>
      <c r="Q508">
        <v>7</v>
      </c>
      <c r="S508">
        <v>0</v>
      </c>
      <c r="T508">
        <v>0</v>
      </c>
      <c r="V508">
        <v>1</v>
      </c>
      <c r="W508">
        <v>1</v>
      </c>
      <c r="AA508">
        <v>1</v>
      </c>
      <c r="AG508" t="s">
        <v>2064</v>
      </c>
    </row>
    <row r="509" spans="1:35" ht="16.5" thickBot="1">
      <c r="A509" s="3" t="s">
        <v>1335</v>
      </c>
      <c r="B509" s="3" t="s">
        <v>1336</v>
      </c>
      <c r="C509" s="3" t="s">
        <v>683</v>
      </c>
      <c r="D509" s="4">
        <v>2011</v>
      </c>
      <c r="E509" s="5" t="s">
        <v>73</v>
      </c>
      <c r="G509">
        <v>1</v>
      </c>
      <c r="I509">
        <v>4</v>
      </c>
      <c r="J509" s="14">
        <v>0.96299999999999997</v>
      </c>
      <c r="K509" s="72" t="s">
        <v>1943</v>
      </c>
      <c r="L509" s="69" t="s">
        <v>2003</v>
      </c>
      <c r="M509" s="69">
        <v>0</v>
      </c>
      <c r="N509" s="14">
        <v>1503</v>
      </c>
      <c r="O509" s="13" t="s">
        <v>1809</v>
      </c>
      <c r="P509">
        <v>1</v>
      </c>
      <c r="S509">
        <v>4</v>
      </c>
      <c r="T509">
        <v>5</v>
      </c>
      <c r="Z509">
        <v>1</v>
      </c>
      <c r="AA509">
        <v>1</v>
      </c>
    </row>
    <row r="510" spans="1:35" ht="16.5" thickBot="1">
      <c r="A510" s="3" t="s">
        <v>1337</v>
      </c>
      <c r="B510" s="3" t="s">
        <v>1338</v>
      </c>
      <c r="C510" s="3" t="s">
        <v>243</v>
      </c>
      <c r="D510" s="4">
        <v>2013</v>
      </c>
      <c r="E510" s="5" t="s">
        <v>73</v>
      </c>
      <c r="G510">
        <v>1</v>
      </c>
      <c r="I510" t="s">
        <v>1786</v>
      </c>
      <c r="J510" s="14">
        <v>2.0059999999999998</v>
      </c>
      <c r="K510" s="12" t="s">
        <v>1937</v>
      </c>
      <c r="L510" s="21" t="s">
        <v>1941</v>
      </c>
      <c r="M510" s="21">
        <v>1</v>
      </c>
      <c r="N510" s="14">
        <v>1503</v>
      </c>
      <c r="O510" s="13" t="s">
        <v>1814</v>
      </c>
      <c r="P510">
        <v>1</v>
      </c>
      <c r="S510">
        <v>4</v>
      </c>
      <c r="T510">
        <v>5</v>
      </c>
      <c r="W510">
        <v>1</v>
      </c>
      <c r="X510">
        <v>1</v>
      </c>
      <c r="Z510">
        <v>0</v>
      </c>
      <c r="AA510">
        <v>1</v>
      </c>
      <c r="AF510">
        <v>1</v>
      </c>
    </row>
    <row r="511" spans="1:35" ht="16.5" thickBot="1">
      <c r="A511" s="33" t="s">
        <v>1339</v>
      </c>
      <c r="B511" s="3" t="s">
        <v>1340</v>
      </c>
      <c r="C511" s="3" t="s">
        <v>1341</v>
      </c>
      <c r="D511" s="4">
        <v>2010</v>
      </c>
      <c r="E511" s="5" t="s">
        <v>73</v>
      </c>
      <c r="G511">
        <v>1</v>
      </c>
      <c r="I511" t="s">
        <v>1786</v>
      </c>
      <c r="J511" s="13"/>
      <c r="K511" s="72" t="s">
        <v>1945</v>
      </c>
      <c r="L511" s="68" t="s">
        <v>1949</v>
      </c>
      <c r="M511" s="68">
        <v>1</v>
      </c>
      <c r="N511" s="14">
        <v>1503</v>
      </c>
      <c r="O511" s="13" t="s">
        <v>1813</v>
      </c>
      <c r="P511">
        <v>1</v>
      </c>
      <c r="S511">
        <v>0</v>
      </c>
      <c r="T511">
        <v>0</v>
      </c>
      <c r="V511">
        <v>1</v>
      </c>
      <c r="AA511">
        <v>1</v>
      </c>
      <c r="AE511">
        <v>1</v>
      </c>
    </row>
    <row r="512" spans="1:35" ht="16.5" thickBot="1">
      <c r="A512" s="3" t="s">
        <v>1343</v>
      </c>
      <c r="B512" s="3" t="s">
        <v>1344</v>
      </c>
      <c r="C512" s="3" t="s">
        <v>963</v>
      </c>
      <c r="D512" s="4">
        <v>2017</v>
      </c>
      <c r="E512" s="5" t="s">
        <v>73</v>
      </c>
      <c r="G512">
        <v>1</v>
      </c>
      <c r="I512" t="s">
        <v>1789</v>
      </c>
      <c r="J512" s="14">
        <v>1.639</v>
      </c>
      <c r="K512" s="72" t="s">
        <v>1977</v>
      </c>
      <c r="L512" s="14"/>
      <c r="M512" s="14">
        <v>0</v>
      </c>
      <c r="N512" s="14">
        <v>806</v>
      </c>
      <c r="O512" s="13" t="s">
        <v>1809</v>
      </c>
      <c r="P512">
        <v>1</v>
      </c>
      <c r="S512" t="s">
        <v>1784</v>
      </c>
      <c r="T512">
        <v>5</v>
      </c>
      <c r="V512">
        <v>1</v>
      </c>
      <c r="X512">
        <v>1</v>
      </c>
      <c r="Z512">
        <v>0</v>
      </c>
      <c r="AA512">
        <v>1</v>
      </c>
    </row>
    <row r="513" spans="1:35" ht="16.5" thickBot="1">
      <c r="A513" s="3" t="s">
        <v>1345</v>
      </c>
      <c r="B513" s="3" t="s">
        <v>1346</v>
      </c>
      <c r="C513" s="3" t="s">
        <v>1347</v>
      </c>
      <c r="D513" s="4">
        <v>2016</v>
      </c>
      <c r="E513" s="5" t="s">
        <v>73</v>
      </c>
      <c r="G513">
        <v>1</v>
      </c>
      <c r="I513">
        <v>4</v>
      </c>
      <c r="J513" s="14">
        <v>4.0339999999999998</v>
      </c>
      <c r="K513" s="72" t="s">
        <v>1956</v>
      </c>
      <c r="L513" s="69" t="s">
        <v>1933</v>
      </c>
      <c r="M513" s="69">
        <v>0</v>
      </c>
      <c r="N513" s="14">
        <v>1503</v>
      </c>
      <c r="O513" s="13" t="s">
        <v>1809</v>
      </c>
      <c r="P513">
        <v>0</v>
      </c>
      <c r="Q513">
        <v>1</v>
      </c>
      <c r="S513" t="s">
        <v>1786</v>
      </c>
      <c r="T513">
        <v>2</v>
      </c>
      <c r="X513">
        <v>1</v>
      </c>
      <c r="Z513">
        <v>2</v>
      </c>
      <c r="AA513">
        <v>1</v>
      </c>
    </row>
    <row r="514" spans="1:35" ht="16.5" thickBot="1">
      <c r="A514" s="3" t="s">
        <v>1348</v>
      </c>
      <c r="B514" s="3" t="s">
        <v>1349</v>
      </c>
      <c r="C514" s="3" t="s">
        <v>1350</v>
      </c>
      <c r="D514" s="4">
        <v>2016</v>
      </c>
      <c r="E514" s="5" t="s">
        <v>73</v>
      </c>
      <c r="G514">
        <v>1</v>
      </c>
      <c r="I514">
        <v>4</v>
      </c>
      <c r="J514" s="14">
        <v>4.6669999999999998</v>
      </c>
      <c r="K514" s="12" t="s">
        <v>1941</v>
      </c>
      <c r="L514" s="14"/>
      <c r="M514" s="14">
        <v>1</v>
      </c>
      <c r="N514" s="14">
        <v>0</v>
      </c>
      <c r="O514" s="13" t="s">
        <v>1811</v>
      </c>
      <c r="P514">
        <v>1</v>
      </c>
      <c r="S514">
        <v>6</v>
      </c>
      <c r="T514">
        <v>5</v>
      </c>
      <c r="V514">
        <v>1</v>
      </c>
      <c r="Z514">
        <v>0</v>
      </c>
      <c r="AA514">
        <v>1</v>
      </c>
      <c r="AE514">
        <v>1</v>
      </c>
    </row>
    <row r="515" spans="1:35" ht="16.5" thickBot="1">
      <c r="A515" s="10" t="s">
        <v>1351</v>
      </c>
      <c r="B515" s="3" t="s">
        <v>1352</v>
      </c>
      <c r="C515" s="3" t="s">
        <v>1353</v>
      </c>
      <c r="D515" s="4">
        <v>2015</v>
      </c>
      <c r="E515" s="5" t="s">
        <v>73</v>
      </c>
      <c r="G515">
        <v>1</v>
      </c>
      <c r="I515">
        <v>4</v>
      </c>
      <c r="J515" s="14">
        <v>1.7330000000000001</v>
      </c>
      <c r="K515" s="72" t="s">
        <v>1940</v>
      </c>
      <c r="L515" s="69" t="s">
        <v>1933</v>
      </c>
      <c r="M515" s="69">
        <v>0</v>
      </c>
      <c r="N515" s="14">
        <v>0</v>
      </c>
      <c r="O515" s="13" t="s">
        <v>1811</v>
      </c>
      <c r="P515">
        <v>1</v>
      </c>
      <c r="S515" t="s">
        <v>1784</v>
      </c>
      <c r="T515">
        <v>5</v>
      </c>
      <c r="X515">
        <v>1</v>
      </c>
      <c r="Z515">
        <v>0</v>
      </c>
      <c r="AA515">
        <v>1</v>
      </c>
      <c r="AC515">
        <v>1</v>
      </c>
    </row>
    <row r="516" spans="1:35" ht="16.5" thickBot="1">
      <c r="A516" s="10" t="s">
        <v>1351</v>
      </c>
      <c r="B516" s="3" t="s">
        <v>1354</v>
      </c>
      <c r="C516" s="3" t="s">
        <v>12</v>
      </c>
      <c r="D516" s="4">
        <v>2016</v>
      </c>
      <c r="E516" s="5" t="s">
        <v>73</v>
      </c>
      <c r="G516">
        <v>1</v>
      </c>
      <c r="I516">
        <v>4</v>
      </c>
      <c r="J516" s="14">
        <v>1.921</v>
      </c>
      <c r="K516" s="72" t="s">
        <v>1969</v>
      </c>
      <c r="L516" s="69" t="s">
        <v>1933</v>
      </c>
      <c r="M516" s="69">
        <v>0</v>
      </c>
      <c r="N516" s="14">
        <v>1503</v>
      </c>
      <c r="O516" s="13" t="s">
        <v>1809</v>
      </c>
      <c r="P516">
        <v>0</v>
      </c>
      <c r="Q516">
        <v>5</v>
      </c>
      <c r="S516" t="s">
        <v>1784</v>
      </c>
      <c r="T516">
        <v>5</v>
      </c>
      <c r="X516">
        <v>1</v>
      </c>
      <c r="Z516">
        <v>0</v>
      </c>
      <c r="AA516">
        <v>1</v>
      </c>
      <c r="AC516">
        <v>1</v>
      </c>
    </row>
    <row r="517" spans="1:35" ht="16.5" thickBot="1">
      <c r="A517" s="3" t="s">
        <v>1357</v>
      </c>
      <c r="B517" s="3" t="s">
        <v>1358</v>
      </c>
      <c r="C517" s="3" t="s">
        <v>1359</v>
      </c>
      <c r="D517" s="4">
        <v>2016</v>
      </c>
      <c r="E517" s="5" t="s">
        <v>73</v>
      </c>
      <c r="G517">
        <v>1</v>
      </c>
      <c r="J517" s="13">
        <v>4.2380000000000004</v>
      </c>
      <c r="K517" s="12" t="s">
        <v>1997</v>
      </c>
      <c r="L517" s="21" t="s">
        <v>1960</v>
      </c>
      <c r="M517" s="21">
        <v>0</v>
      </c>
      <c r="N517" s="14">
        <v>0</v>
      </c>
      <c r="O517" s="13" t="s">
        <v>1811</v>
      </c>
      <c r="P517">
        <v>1</v>
      </c>
      <c r="S517">
        <v>0</v>
      </c>
      <c r="T517">
        <v>0</v>
      </c>
      <c r="V517">
        <v>1</v>
      </c>
      <c r="W517">
        <v>1</v>
      </c>
      <c r="X517">
        <v>1</v>
      </c>
      <c r="AA517">
        <v>1</v>
      </c>
    </row>
    <row r="518" spans="1:35" ht="16.5" thickBot="1">
      <c r="A518" s="3" t="s">
        <v>1360</v>
      </c>
      <c r="B518" s="3" t="s">
        <v>1361</v>
      </c>
      <c r="C518" s="3" t="s">
        <v>10</v>
      </c>
      <c r="D518" s="4">
        <v>2014</v>
      </c>
      <c r="E518" s="5" t="s">
        <v>73</v>
      </c>
      <c r="G518">
        <v>1</v>
      </c>
      <c r="J518" s="14">
        <v>2.7519999999999998</v>
      </c>
      <c r="K518" s="72" t="s">
        <v>1994</v>
      </c>
      <c r="L518" s="69" t="s">
        <v>1995</v>
      </c>
      <c r="M518" s="69">
        <v>0</v>
      </c>
      <c r="N518" s="14">
        <v>1503</v>
      </c>
      <c r="O518" s="13" t="s">
        <v>1809</v>
      </c>
      <c r="P518">
        <v>1</v>
      </c>
      <c r="S518">
        <v>0</v>
      </c>
      <c r="T518">
        <v>0</v>
      </c>
      <c r="AA518">
        <v>1</v>
      </c>
    </row>
    <row r="519" spans="1:35" ht="16.5" thickBot="1">
      <c r="A519" s="33" t="s">
        <v>1362</v>
      </c>
      <c r="B519" s="3" t="s">
        <v>1363</v>
      </c>
      <c r="C519" s="3" t="s">
        <v>1364</v>
      </c>
      <c r="D519" s="4">
        <v>2020</v>
      </c>
      <c r="E519" s="5" t="s">
        <v>73</v>
      </c>
      <c r="F519">
        <v>1</v>
      </c>
      <c r="G519">
        <v>1</v>
      </c>
      <c r="I519" t="s">
        <v>1791</v>
      </c>
      <c r="J519" s="20">
        <v>3.0489999999999999</v>
      </c>
      <c r="K519" s="12" t="s">
        <v>2033</v>
      </c>
      <c r="L519" s="21" t="s">
        <v>1943</v>
      </c>
      <c r="M519" s="21">
        <v>0</v>
      </c>
      <c r="N519" s="14">
        <v>0</v>
      </c>
      <c r="O519" s="13" t="s">
        <v>1811</v>
      </c>
      <c r="P519">
        <v>1</v>
      </c>
      <c r="S519">
        <v>0</v>
      </c>
      <c r="T519">
        <v>0</v>
      </c>
      <c r="AA519">
        <v>1</v>
      </c>
      <c r="AE519">
        <v>1</v>
      </c>
    </row>
    <row r="520" spans="1:35" ht="16.5" thickBot="1">
      <c r="A520" s="3" t="s">
        <v>1365</v>
      </c>
      <c r="B520" s="3" t="s">
        <v>1366</v>
      </c>
      <c r="C520" s="3" t="s">
        <v>221</v>
      </c>
      <c r="D520" s="4">
        <v>2020</v>
      </c>
      <c r="E520" s="5" t="s">
        <v>73</v>
      </c>
      <c r="G520">
        <v>1</v>
      </c>
      <c r="I520">
        <v>1</v>
      </c>
      <c r="J520" s="13">
        <v>6.5140000000000002</v>
      </c>
      <c r="K520" s="72" t="s">
        <v>1953</v>
      </c>
      <c r="L520" s="69" t="s">
        <v>1933</v>
      </c>
      <c r="M520" s="69">
        <v>0</v>
      </c>
      <c r="N520" s="14">
        <v>1504</v>
      </c>
      <c r="O520" s="13" t="s">
        <v>1809</v>
      </c>
      <c r="P520">
        <v>0</v>
      </c>
      <c r="Q520">
        <v>1</v>
      </c>
      <c r="S520">
        <v>4</v>
      </c>
      <c r="T520">
        <v>2</v>
      </c>
      <c r="X520">
        <v>1</v>
      </c>
      <c r="Z520">
        <v>0</v>
      </c>
      <c r="AA520">
        <v>1</v>
      </c>
    </row>
    <row r="521" spans="1:35" ht="16.5" thickBot="1">
      <c r="A521" s="3" t="s">
        <v>1367</v>
      </c>
      <c r="B521" s="3" t="s">
        <v>1368</v>
      </c>
      <c r="C521" s="3" t="s">
        <v>302</v>
      </c>
      <c r="D521" s="4">
        <v>2016</v>
      </c>
      <c r="E521" s="5" t="s">
        <v>73</v>
      </c>
      <c r="G521">
        <v>1</v>
      </c>
      <c r="I521">
        <v>1</v>
      </c>
      <c r="J521" s="14">
        <v>4.0720000000000001</v>
      </c>
      <c r="K521" s="23" t="s">
        <v>1933</v>
      </c>
      <c r="L521" s="14"/>
      <c r="M521" s="14">
        <v>1</v>
      </c>
      <c r="N521" s="14">
        <v>1503</v>
      </c>
      <c r="O521" s="13" t="s">
        <v>1809</v>
      </c>
      <c r="P521">
        <v>3</v>
      </c>
      <c r="S521">
        <v>0</v>
      </c>
      <c r="T521">
        <v>0</v>
      </c>
      <c r="V521">
        <v>1</v>
      </c>
      <c r="X521">
        <v>1</v>
      </c>
      <c r="AA521">
        <v>1</v>
      </c>
    </row>
    <row r="522" spans="1:35" ht="16.5" thickBot="1">
      <c r="A522" s="3" t="s">
        <v>1369</v>
      </c>
      <c r="B522" s="3" t="s">
        <v>1370</v>
      </c>
      <c r="C522" s="3" t="s">
        <v>786</v>
      </c>
      <c r="D522" s="4">
        <v>2012</v>
      </c>
      <c r="E522" s="5" t="s">
        <v>73</v>
      </c>
      <c r="G522">
        <v>1</v>
      </c>
      <c r="J522" s="14">
        <v>1.8069999999999999</v>
      </c>
      <c r="K522" s="23" t="s">
        <v>1941</v>
      </c>
      <c r="L522" s="14"/>
      <c r="M522" s="14">
        <v>1</v>
      </c>
      <c r="N522" s="14">
        <v>1503</v>
      </c>
      <c r="O522" s="13" t="s">
        <v>1809</v>
      </c>
      <c r="P522">
        <v>1</v>
      </c>
      <c r="S522">
        <v>0</v>
      </c>
      <c r="T522">
        <v>0</v>
      </c>
      <c r="V522">
        <v>1</v>
      </c>
      <c r="AA522">
        <v>1</v>
      </c>
    </row>
    <row r="523" spans="1:35" ht="16.5" thickBot="1">
      <c r="A523" s="3" t="s">
        <v>1371</v>
      </c>
      <c r="B523" s="3" t="s">
        <v>1372</v>
      </c>
      <c r="C523" s="3" t="s">
        <v>936</v>
      </c>
      <c r="D523" s="4">
        <v>2016</v>
      </c>
      <c r="E523" s="5" t="s">
        <v>73</v>
      </c>
      <c r="G523">
        <v>1</v>
      </c>
      <c r="H523">
        <v>1</v>
      </c>
      <c r="I523">
        <v>4</v>
      </c>
      <c r="J523" s="14">
        <v>5.2069999999999999</v>
      </c>
      <c r="K523" s="72" t="s">
        <v>1995</v>
      </c>
      <c r="L523" s="69" t="s">
        <v>1933</v>
      </c>
      <c r="M523" s="69">
        <v>0</v>
      </c>
      <c r="N523" s="14">
        <v>0</v>
      </c>
      <c r="O523" s="13" t="s">
        <v>1811</v>
      </c>
      <c r="P523">
        <v>1</v>
      </c>
      <c r="S523">
        <v>0</v>
      </c>
      <c r="T523">
        <v>0</v>
      </c>
      <c r="AA523">
        <v>1</v>
      </c>
      <c r="AE523">
        <v>1</v>
      </c>
    </row>
    <row r="524" spans="1:35" ht="16.5" thickBot="1">
      <c r="A524" s="3" t="s">
        <v>67</v>
      </c>
      <c r="B524" s="3" t="s">
        <v>68</v>
      </c>
      <c r="C524" s="3" t="s">
        <v>69</v>
      </c>
      <c r="D524" s="4">
        <v>2016</v>
      </c>
      <c r="E524" s="6" t="s">
        <v>70</v>
      </c>
      <c r="G524">
        <v>1</v>
      </c>
      <c r="I524" t="s">
        <v>1797</v>
      </c>
      <c r="J524" s="13"/>
      <c r="K524" s="8"/>
      <c r="L524" s="13"/>
      <c r="M524" s="13"/>
      <c r="N524" s="14">
        <v>0</v>
      </c>
      <c r="O524" s="13" t="s">
        <v>1811</v>
      </c>
      <c r="P524">
        <v>1</v>
      </c>
      <c r="S524">
        <v>0</v>
      </c>
      <c r="T524">
        <v>0</v>
      </c>
      <c r="V524">
        <v>1</v>
      </c>
      <c r="AA524">
        <v>5</v>
      </c>
      <c r="AE524">
        <v>1</v>
      </c>
    </row>
    <row r="525" spans="1:35" ht="16.5" thickBot="1">
      <c r="A525" s="3" t="s">
        <v>1373</v>
      </c>
      <c r="B525" s="3" t="s">
        <v>1374</v>
      </c>
      <c r="C525" s="3" t="s">
        <v>1066</v>
      </c>
      <c r="D525" s="4">
        <v>2011</v>
      </c>
      <c r="E525" s="5"/>
      <c r="G525">
        <v>1</v>
      </c>
      <c r="I525" t="s">
        <v>1786</v>
      </c>
      <c r="J525" s="14">
        <v>0.42899999999999999</v>
      </c>
      <c r="K525" s="12" t="s">
        <v>2023</v>
      </c>
      <c r="L525" s="14"/>
      <c r="M525" s="14">
        <v>0</v>
      </c>
      <c r="N525" s="14">
        <v>1503</v>
      </c>
      <c r="O525" s="13" t="s">
        <v>1809</v>
      </c>
      <c r="P525">
        <v>1</v>
      </c>
      <c r="S525">
        <v>1</v>
      </c>
      <c r="T525">
        <v>5</v>
      </c>
      <c r="V525">
        <v>1</v>
      </c>
      <c r="Z525">
        <v>0</v>
      </c>
      <c r="AA525">
        <v>1</v>
      </c>
    </row>
    <row r="526" spans="1:35" ht="16.5" thickBot="1">
      <c r="A526" s="3" t="s">
        <v>1375</v>
      </c>
      <c r="B526" s="3" t="s">
        <v>1376</v>
      </c>
      <c r="C526" s="3" t="s">
        <v>1377</v>
      </c>
      <c r="D526" s="4">
        <v>2017</v>
      </c>
      <c r="E526" s="5" t="s">
        <v>73</v>
      </c>
      <c r="G526">
        <v>1</v>
      </c>
      <c r="I526">
        <v>2</v>
      </c>
      <c r="J526" s="13"/>
      <c r="K526" s="12" t="s">
        <v>1933</v>
      </c>
      <c r="L526" s="13"/>
      <c r="M526" s="13">
        <v>1</v>
      </c>
      <c r="N526" s="14">
        <v>0</v>
      </c>
      <c r="O526" s="13" t="s">
        <v>1811</v>
      </c>
      <c r="P526">
        <v>1</v>
      </c>
      <c r="S526">
        <v>2</v>
      </c>
      <c r="T526">
        <v>5</v>
      </c>
      <c r="V526">
        <v>1</v>
      </c>
      <c r="Z526">
        <v>0</v>
      </c>
      <c r="AA526">
        <v>2</v>
      </c>
      <c r="AH526">
        <v>5</v>
      </c>
      <c r="AI526" t="s">
        <v>2101</v>
      </c>
    </row>
    <row r="527" spans="1:35" ht="16.5" thickBot="1">
      <c r="A527" s="3" t="s">
        <v>1378</v>
      </c>
      <c r="B527" s="3" t="s">
        <v>1379</v>
      </c>
      <c r="C527" s="3" t="s">
        <v>1153</v>
      </c>
      <c r="D527" s="4">
        <v>2014</v>
      </c>
      <c r="E527" s="5" t="s">
        <v>73</v>
      </c>
      <c r="G527">
        <v>1</v>
      </c>
      <c r="I527" t="s">
        <v>1787</v>
      </c>
      <c r="J527" s="14">
        <v>0.39600000000000002</v>
      </c>
      <c r="K527" s="72" t="s">
        <v>1933</v>
      </c>
      <c r="L527" s="69"/>
      <c r="M527" s="69">
        <v>1</v>
      </c>
      <c r="N527" s="14">
        <v>0</v>
      </c>
      <c r="O527" s="13" t="s">
        <v>1811</v>
      </c>
      <c r="P527">
        <v>1</v>
      </c>
      <c r="S527">
        <v>2</v>
      </c>
      <c r="T527">
        <v>5</v>
      </c>
      <c r="V527">
        <v>1</v>
      </c>
      <c r="Z527">
        <v>0</v>
      </c>
      <c r="AA527">
        <v>1</v>
      </c>
      <c r="AH527">
        <v>5</v>
      </c>
      <c r="AI527" t="s">
        <v>2047</v>
      </c>
    </row>
    <row r="528" spans="1:35" ht="16.5" thickBot="1">
      <c r="A528" s="3" t="s">
        <v>1380</v>
      </c>
      <c r="B528" s="3" t="s">
        <v>1381</v>
      </c>
      <c r="C528" s="3" t="s">
        <v>337</v>
      </c>
      <c r="D528" s="4">
        <v>2014</v>
      </c>
      <c r="E528" s="5" t="s">
        <v>73</v>
      </c>
      <c r="G528">
        <v>1</v>
      </c>
      <c r="I528" t="s">
        <v>1794</v>
      </c>
      <c r="J528" s="13">
        <v>3.8180000000000001</v>
      </c>
      <c r="K528" s="72" t="s">
        <v>1963</v>
      </c>
      <c r="L528" s="13"/>
      <c r="M528" s="13">
        <v>0</v>
      </c>
      <c r="N528" s="14">
        <v>1505</v>
      </c>
      <c r="O528" s="13" t="s">
        <v>1814</v>
      </c>
      <c r="P528">
        <v>0</v>
      </c>
      <c r="Q528">
        <v>2</v>
      </c>
      <c r="S528">
        <v>3</v>
      </c>
      <c r="T528">
        <v>2</v>
      </c>
      <c r="X528">
        <v>1</v>
      </c>
      <c r="Z528">
        <v>0</v>
      </c>
      <c r="AA528">
        <v>1</v>
      </c>
    </row>
    <row r="529" spans="1:35" ht="16.5" thickBot="1">
      <c r="A529" s="3" t="s">
        <v>1382</v>
      </c>
      <c r="B529" s="3" t="s">
        <v>1383</v>
      </c>
      <c r="C529" s="3" t="s">
        <v>607</v>
      </c>
      <c r="D529" s="4">
        <v>2017</v>
      </c>
      <c r="E529" s="5" t="s">
        <v>73</v>
      </c>
      <c r="G529">
        <v>1</v>
      </c>
      <c r="I529">
        <v>4</v>
      </c>
      <c r="J529" s="13">
        <v>2.4660000000000002</v>
      </c>
      <c r="K529" s="12" t="s">
        <v>1958</v>
      </c>
      <c r="L529" s="13"/>
      <c r="M529" s="13">
        <v>0</v>
      </c>
      <c r="N529" s="14">
        <v>0</v>
      </c>
      <c r="O529" s="13" t="s">
        <v>1811</v>
      </c>
      <c r="P529">
        <v>1</v>
      </c>
      <c r="S529">
        <v>0</v>
      </c>
      <c r="T529">
        <v>0</v>
      </c>
      <c r="V529">
        <v>1</v>
      </c>
      <c r="W529">
        <v>1</v>
      </c>
      <c r="AA529">
        <v>1</v>
      </c>
    </row>
    <row r="530" spans="1:35" ht="16.5" thickBot="1">
      <c r="A530" s="3" t="s">
        <v>1384</v>
      </c>
      <c r="B530" s="3" t="s">
        <v>1385</v>
      </c>
      <c r="C530" s="3" t="s">
        <v>1386</v>
      </c>
      <c r="D530" s="4">
        <v>2015</v>
      </c>
      <c r="E530" s="5" t="s">
        <v>73</v>
      </c>
      <c r="G530">
        <v>1</v>
      </c>
      <c r="I530">
        <v>4</v>
      </c>
      <c r="J530" s="14">
        <v>1.9219999999999999</v>
      </c>
      <c r="K530" s="12" t="s">
        <v>1958</v>
      </c>
      <c r="L530" s="18"/>
      <c r="M530" s="18">
        <v>0</v>
      </c>
      <c r="N530" s="14">
        <v>0</v>
      </c>
      <c r="O530" s="13" t="s">
        <v>1811</v>
      </c>
      <c r="P530">
        <v>1</v>
      </c>
      <c r="S530">
        <v>6</v>
      </c>
      <c r="T530">
        <v>5</v>
      </c>
      <c r="Z530">
        <v>2</v>
      </c>
      <c r="AA530">
        <v>1</v>
      </c>
    </row>
    <row r="531" spans="1:35" ht="16.5" thickBot="1">
      <c r="A531" s="3" t="s">
        <v>1387</v>
      </c>
      <c r="B531" s="3" t="s">
        <v>1388</v>
      </c>
      <c r="C531" s="3" t="s">
        <v>1389</v>
      </c>
      <c r="D531" s="4">
        <v>2017</v>
      </c>
      <c r="E531" s="5" t="s">
        <v>73</v>
      </c>
      <c r="G531">
        <v>1</v>
      </c>
      <c r="I531">
        <v>4</v>
      </c>
      <c r="J531" s="14">
        <v>3.2210000000000001</v>
      </c>
      <c r="K531" s="12" t="s">
        <v>1933</v>
      </c>
      <c r="L531" s="18"/>
      <c r="M531" s="18">
        <v>1</v>
      </c>
      <c r="N531" s="14">
        <v>1503</v>
      </c>
      <c r="O531" s="13" t="s">
        <v>1809</v>
      </c>
      <c r="P531">
        <v>1</v>
      </c>
      <c r="S531">
        <v>1</v>
      </c>
      <c r="T531">
        <v>5</v>
      </c>
      <c r="V531">
        <v>1</v>
      </c>
      <c r="Z531">
        <v>0</v>
      </c>
      <c r="AA531">
        <v>1</v>
      </c>
    </row>
    <row r="532" spans="1:35" ht="16.5" thickBot="1">
      <c r="A532" s="3" t="s">
        <v>1390</v>
      </c>
      <c r="B532" s="3" t="s">
        <v>1391</v>
      </c>
      <c r="C532" s="3" t="s">
        <v>720</v>
      </c>
      <c r="D532" s="4">
        <v>2013</v>
      </c>
      <c r="E532" s="5" t="s">
        <v>73</v>
      </c>
      <c r="G532">
        <v>1</v>
      </c>
      <c r="I532">
        <v>1</v>
      </c>
      <c r="J532" s="14">
        <v>2.8860000000000001</v>
      </c>
      <c r="K532" s="72" t="s">
        <v>1933</v>
      </c>
      <c r="L532" s="14"/>
      <c r="M532" s="14">
        <v>1</v>
      </c>
      <c r="N532" s="14">
        <v>1503</v>
      </c>
      <c r="O532" s="13" t="s">
        <v>1809</v>
      </c>
      <c r="P532">
        <v>0</v>
      </c>
      <c r="Q532">
        <v>6</v>
      </c>
      <c r="S532">
        <v>1</v>
      </c>
      <c r="T532">
        <v>5</v>
      </c>
      <c r="V532">
        <v>1</v>
      </c>
      <c r="Z532">
        <v>0</v>
      </c>
      <c r="AA532">
        <v>1</v>
      </c>
      <c r="AG532" t="s">
        <v>2054</v>
      </c>
    </row>
    <row r="533" spans="1:35" ht="16.5" thickBot="1">
      <c r="A533" s="3" t="s">
        <v>1392</v>
      </c>
      <c r="B533" s="3" t="s">
        <v>1393</v>
      </c>
      <c r="C533" s="3" t="s">
        <v>1394</v>
      </c>
      <c r="D533" s="4">
        <v>2018</v>
      </c>
      <c r="E533" s="5" t="s">
        <v>73</v>
      </c>
      <c r="G533">
        <v>1</v>
      </c>
      <c r="I533">
        <v>4</v>
      </c>
      <c r="J533" s="14">
        <v>4.0510000000000002</v>
      </c>
      <c r="K533" s="12" t="s">
        <v>1948</v>
      </c>
      <c r="L533" s="21" t="s">
        <v>2031</v>
      </c>
      <c r="M533" s="21">
        <v>0</v>
      </c>
      <c r="N533" s="14">
        <v>1507</v>
      </c>
      <c r="O533" s="13" t="s">
        <v>1809</v>
      </c>
      <c r="P533">
        <v>0</v>
      </c>
      <c r="Q533">
        <v>3</v>
      </c>
      <c r="S533" t="s">
        <v>1786</v>
      </c>
      <c r="T533">
        <v>2</v>
      </c>
      <c r="Z533">
        <v>0</v>
      </c>
      <c r="AA533">
        <v>1</v>
      </c>
      <c r="AC533">
        <v>1</v>
      </c>
    </row>
    <row r="534" spans="1:35" ht="16.5" thickBot="1">
      <c r="A534" s="3" t="s">
        <v>1395</v>
      </c>
      <c r="B534" s="3" t="s">
        <v>1396</v>
      </c>
      <c r="C534" s="3" t="s">
        <v>949</v>
      </c>
      <c r="D534" s="4">
        <v>2019</v>
      </c>
      <c r="E534" s="5" t="s">
        <v>73</v>
      </c>
      <c r="G534">
        <v>1</v>
      </c>
      <c r="I534" t="s">
        <v>1797</v>
      </c>
      <c r="J534" s="14">
        <v>2.1970000000000001</v>
      </c>
      <c r="K534" s="72" t="s">
        <v>1933</v>
      </c>
      <c r="L534" s="14"/>
      <c r="M534" s="14">
        <v>1</v>
      </c>
      <c r="N534" s="14">
        <v>0</v>
      </c>
      <c r="O534" s="13" t="s">
        <v>1811</v>
      </c>
      <c r="P534">
        <v>1</v>
      </c>
      <c r="S534">
        <v>2</v>
      </c>
      <c r="T534">
        <v>5</v>
      </c>
      <c r="Z534">
        <v>0</v>
      </c>
      <c r="AA534">
        <v>1</v>
      </c>
      <c r="AH534">
        <v>1</v>
      </c>
      <c r="AI534" t="s">
        <v>2110</v>
      </c>
    </row>
    <row r="535" spans="1:35" ht="16.5" thickBot="1">
      <c r="A535" s="3" t="s">
        <v>176</v>
      </c>
      <c r="B535" s="3" t="s">
        <v>177</v>
      </c>
      <c r="C535" s="3"/>
      <c r="D535" s="4">
        <v>2020</v>
      </c>
      <c r="E535" s="5" t="s">
        <v>73</v>
      </c>
      <c r="G535">
        <v>1</v>
      </c>
      <c r="I535" t="s">
        <v>1786</v>
      </c>
      <c r="J535" s="13"/>
      <c r="K535" s="8"/>
      <c r="L535" s="13"/>
      <c r="M535" s="13"/>
      <c r="N535" s="14">
        <v>0</v>
      </c>
      <c r="O535" s="13" t="s">
        <v>1811</v>
      </c>
      <c r="P535">
        <v>0</v>
      </c>
      <c r="Q535">
        <v>3</v>
      </c>
      <c r="S535">
        <v>1</v>
      </c>
      <c r="T535">
        <v>2</v>
      </c>
      <c r="X535">
        <v>1</v>
      </c>
      <c r="Z535">
        <v>0</v>
      </c>
      <c r="AA535">
        <v>2</v>
      </c>
      <c r="AC535">
        <v>1</v>
      </c>
      <c r="AD535">
        <v>1</v>
      </c>
    </row>
    <row r="536" spans="1:35" ht="16.5" thickBot="1">
      <c r="A536" s="3" t="s">
        <v>1397</v>
      </c>
      <c r="B536" s="3" t="s">
        <v>1398</v>
      </c>
      <c r="C536" s="3" t="s">
        <v>868</v>
      </c>
      <c r="D536" s="4">
        <v>2021</v>
      </c>
      <c r="E536" s="5" t="s">
        <v>73</v>
      </c>
      <c r="G536">
        <v>1</v>
      </c>
      <c r="I536" t="s">
        <v>1786</v>
      </c>
      <c r="J536" s="14">
        <v>3.2509999999999999</v>
      </c>
      <c r="K536" s="12" t="s">
        <v>1948</v>
      </c>
      <c r="L536" s="14"/>
      <c r="M536" s="14">
        <v>0</v>
      </c>
      <c r="N536" s="14">
        <v>0</v>
      </c>
      <c r="O536" s="13" t="s">
        <v>1811</v>
      </c>
      <c r="P536">
        <v>0</v>
      </c>
      <c r="Q536">
        <v>3</v>
      </c>
      <c r="S536">
        <v>1</v>
      </c>
      <c r="T536">
        <v>2</v>
      </c>
      <c r="Z536">
        <v>0</v>
      </c>
      <c r="AA536">
        <v>1</v>
      </c>
      <c r="AC536">
        <v>1</v>
      </c>
    </row>
    <row r="537" spans="1:35" ht="16.5" thickBot="1">
      <c r="A537" s="3" t="s">
        <v>1399</v>
      </c>
      <c r="B537" s="3" t="s">
        <v>1400</v>
      </c>
      <c r="C537" s="3" t="s">
        <v>1401</v>
      </c>
      <c r="D537" s="4">
        <v>2020</v>
      </c>
      <c r="E537" s="5" t="s">
        <v>73</v>
      </c>
      <c r="G537">
        <v>1</v>
      </c>
      <c r="I537">
        <v>1</v>
      </c>
      <c r="J537" s="13">
        <v>0.43</v>
      </c>
      <c r="K537" s="72" t="s">
        <v>1943</v>
      </c>
      <c r="L537" s="68"/>
      <c r="M537" s="70">
        <v>0</v>
      </c>
      <c r="N537" s="14">
        <v>1402</v>
      </c>
      <c r="O537" s="13" t="s">
        <v>1813</v>
      </c>
      <c r="P537">
        <v>0</v>
      </c>
      <c r="Q537">
        <v>7</v>
      </c>
      <c r="S537">
        <v>0</v>
      </c>
      <c r="T537">
        <v>0</v>
      </c>
      <c r="V537">
        <v>1</v>
      </c>
      <c r="X537">
        <v>1</v>
      </c>
      <c r="AA537">
        <v>1</v>
      </c>
      <c r="AG537" t="s">
        <v>2066</v>
      </c>
    </row>
    <row r="538" spans="1:35" ht="16.5" thickBot="1">
      <c r="A538" s="3" t="s">
        <v>1402</v>
      </c>
      <c r="B538" s="3" t="s">
        <v>1403</v>
      </c>
      <c r="C538" s="3" t="s">
        <v>736</v>
      </c>
      <c r="D538" s="4">
        <v>2015</v>
      </c>
      <c r="E538" s="5" t="s">
        <v>73</v>
      </c>
      <c r="G538">
        <v>1</v>
      </c>
      <c r="I538" t="s">
        <v>1791</v>
      </c>
      <c r="J538" s="14">
        <v>4.7270000000000003</v>
      </c>
      <c r="K538" s="12" t="s">
        <v>1933</v>
      </c>
      <c r="L538" s="18"/>
      <c r="M538" s="18">
        <v>1</v>
      </c>
      <c r="N538" s="14">
        <v>1503</v>
      </c>
      <c r="O538" s="13" t="s">
        <v>1814</v>
      </c>
      <c r="P538">
        <v>1</v>
      </c>
      <c r="S538" t="s">
        <v>1806</v>
      </c>
      <c r="T538">
        <v>5</v>
      </c>
      <c r="V538">
        <v>1</v>
      </c>
      <c r="W538">
        <v>1</v>
      </c>
      <c r="AA538">
        <v>1</v>
      </c>
      <c r="AE538">
        <v>1</v>
      </c>
    </row>
    <row r="539" spans="1:35" ht="16.5" thickBot="1">
      <c r="A539" s="3" t="s">
        <v>1404</v>
      </c>
      <c r="B539" s="3" t="s">
        <v>1405</v>
      </c>
      <c r="C539" s="3" t="s">
        <v>1406</v>
      </c>
      <c r="D539" s="4">
        <v>2020</v>
      </c>
      <c r="E539" s="5" t="s">
        <v>73</v>
      </c>
      <c r="G539">
        <v>1</v>
      </c>
      <c r="I539">
        <v>4</v>
      </c>
      <c r="J539" s="13">
        <v>1.9159999999999999</v>
      </c>
      <c r="K539" s="12" t="s">
        <v>2025</v>
      </c>
      <c r="L539" s="13"/>
      <c r="M539" s="13">
        <v>0</v>
      </c>
      <c r="N539" s="14">
        <v>0</v>
      </c>
      <c r="O539" s="13" t="s">
        <v>1811</v>
      </c>
      <c r="P539">
        <v>1</v>
      </c>
      <c r="S539">
        <v>0</v>
      </c>
      <c r="T539">
        <v>0</v>
      </c>
      <c r="V539">
        <v>1</v>
      </c>
      <c r="AA539">
        <v>1</v>
      </c>
    </row>
    <row r="540" spans="1:35" ht="16.5" thickBot="1">
      <c r="A540" s="3" t="s">
        <v>1407</v>
      </c>
      <c r="B540" s="3" t="s">
        <v>1408</v>
      </c>
      <c r="C540" s="3" t="s">
        <v>515</v>
      </c>
      <c r="D540" s="4">
        <v>2018</v>
      </c>
      <c r="E540" s="5" t="s">
        <v>73</v>
      </c>
      <c r="G540">
        <v>1</v>
      </c>
      <c r="I540" t="s">
        <v>1783</v>
      </c>
      <c r="J540" s="14">
        <v>1.9610000000000001</v>
      </c>
      <c r="K540" s="72" t="s">
        <v>1963</v>
      </c>
      <c r="L540" s="18"/>
      <c r="M540" s="18">
        <v>0</v>
      </c>
      <c r="N540" s="14">
        <v>1505</v>
      </c>
      <c r="O540" s="13" t="s">
        <v>1809</v>
      </c>
      <c r="P540">
        <v>0</v>
      </c>
      <c r="Q540">
        <v>1</v>
      </c>
      <c r="S540" t="s">
        <v>1786</v>
      </c>
      <c r="T540">
        <v>2</v>
      </c>
      <c r="X540">
        <v>1</v>
      </c>
      <c r="Z540">
        <v>0</v>
      </c>
      <c r="AA540">
        <v>1</v>
      </c>
    </row>
    <row r="541" spans="1:35" ht="16.5" thickBot="1">
      <c r="A541" s="3" t="s">
        <v>1409</v>
      </c>
      <c r="B541" s="3" t="s">
        <v>1410</v>
      </c>
      <c r="C541" s="3" t="s">
        <v>1411</v>
      </c>
      <c r="D541" s="4">
        <v>2018</v>
      </c>
      <c r="E541" s="5" t="s">
        <v>73</v>
      </c>
      <c r="G541">
        <v>1</v>
      </c>
      <c r="I541" t="s">
        <v>1786</v>
      </c>
      <c r="J541" s="14">
        <v>0.82599999999999996</v>
      </c>
      <c r="K541" s="72" t="s">
        <v>1945</v>
      </c>
      <c r="L541" s="18"/>
      <c r="M541" s="18">
        <v>1</v>
      </c>
      <c r="N541" s="14">
        <v>1503</v>
      </c>
      <c r="O541" s="13" t="s">
        <v>1809</v>
      </c>
      <c r="P541">
        <v>1</v>
      </c>
      <c r="S541">
        <v>4</v>
      </c>
      <c r="T541">
        <v>5</v>
      </c>
      <c r="V541">
        <v>1</v>
      </c>
      <c r="Z541">
        <v>3</v>
      </c>
      <c r="AA541">
        <v>1</v>
      </c>
      <c r="AE541">
        <v>1</v>
      </c>
    </row>
    <row r="542" spans="1:35" ht="16.5" thickBot="1">
      <c r="A542" s="3" t="s">
        <v>1412</v>
      </c>
      <c r="B542" s="3" t="s">
        <v>1413</v>
      </c>
      <c r="C542" s="3" t="s">
        <v>1414</v>
      </c>
      <c r="D542" s="4">
        <v>2013</v>
      </c>
      <c r="E542" s="5" t="s">
        <v>73</v>
      </c>
      <c r="G542">
        <v>1</v>
      </c>
      <c r="I542" t="s">
        <v>1786</v>
      </c>
      <c r="J542" s="13"/>
      <c r="K542" s="8"/>
      <c r="L542" s="13"/>
      <c r="M542" s="13"/>
      <c r="N542" s="14">
        <v>0</v>
      </c>
      <c r="O542" s="13" t="s">
        <v>1811</v>
      </c>
      <c r="P542">
        <v>1</v>
      </c>
      <c r="S542">
        <v>0</v>
      </c>
      <c r="T542">
        <v>0</v>
      </c>
      <c r="V542">
        <v>1</v>
      </c>
      <c r="X542">
        <v>1</v>
      </c>
      <c r="AA542">
        <v>4</v>
      </c>
      <c r="AI542" s="5"/>
    </row>
    <row r="543" spans="1:35" ht="16.5" thickBot="1">
      <c r="A543" s="3" t="s">
        <v>1415</v>
      </c>
      <c r="B543" s="3" t="s">
        <v>1416</v>
      </c>
      <c r="C543" s="3" t="s">
        <v>25</v>
      </c>
      <c r="D543" s="4">
        <v>2012</v>
      </c>
      <c r="E543" s="5" t="s">
        <v>73</v>
      </c>
      <c r="G543">
        <v>1</v>
      </c>
      <c r="I543" t="s">
        <v>1786</v>
      </c>
      <c r="J543" s="13">
        <v>0.79200000000000004</v>
      </c>
      <c r="K543" s="12" t="s">
        <v>1945</v>
      </c>
      <c r="L543" s="13"/>
      <c r="M543" s="13">
        <v>1</v>
      </c>
      <c r="N543" s="14">
        <v>0</v>
      </c>
      <c r="O543" s="13" t="s">
        <v>1811</v>
      </c>
      <c r="P543">
        <v>0</v>
      </c>
      <c r="Q543">
        <v>7</v>
      </c>
      <c r="S543">
        <v>0</v>
      </c>
      <c r="T543">
        <v>0</v>
      </c>
      <c r="V543">
        <v>1</v>
      </c>
      <c r="X543">
        <v>1</v>
      </c>
      <c r="AA543">
        <v>1</v>
      </c>
      <c r="AG543" t="s">
        <v>2049</v>
      </c>
    </row>
    <row r="544" spans="1:35" ht="16.5" thickBot="1">
      <c r="A544" s="3" t="s">
        <v>1417</v>
      </c>
      <c r="B544" s="3" t="s">
        <v>1418</v>
      </c>
      <c r="C544" s="3" t="s">
        <v>1419</v>
      </c>
      <c r="D544" s="4">
        <v>2020</v>
      </c>
      <c r="E544" s="5" t="s">
        <v>73</v>
      </c>
      <c r="G544">
        <v>1</v>
      </c>
      <c r="I544" t="s">
        <v>1786</v>
      </c>
      <c r="J544" s="13">
        <v>5.5810000000000004</v>
      </c>
      <c r="K544" s="8" t="s">
        <v>1948</v>
      </c>
      <c r="L544" s="13"/>
      <c r="M544" s="13">
        <v>0</v>
      </c>
      <c r="N544" s="14">
        <v>0</v>
      </c>
      <c r="O544" s="13" t="s">
        <v>1811</v>
      </c>
      <c r="P544">
        <v>1</v>
      </c>
      <c r="S544">
        <v>1</v>
      </c>
      <c r="T544">
        <v>5</v>
      </c>
      <c r="V544">
        <v>1</v>
      </c>
      <c r="Z544">
        <v>0</v>
      </c>
      <c r="AA544">
        <v>1</v>
      </c>
    </row>
    <row r="545" spans="1:34" ht="16.5" thickBot="1">
      <c r="A545" s="33" t="s">
        <v>1420</v>
      </c>
      <c r="B545" s="3" t="s">
        <v>1421</v>
      </c>
      <c r="C545" s="3" t="s">
        <v>1422</v>
      </c>
      <c r="D545" s="4">
        <v>2017</v>
      </c>
      <c r="E545" s="5" t="s">
        <v>73</v>
      </c>
      <c r="G545">
        <v>1</v>
      </c>
      <c r="I545" t="s">
        <v>1783</v>
      </c>
      <c r="J545" s="13"/>
      <c r="K545" s="72" t="s">
        <v>1935</v>
      </c>
      <c r="L545" s="68"/>
      <c r="M545" s="68">
        <v>0</v>
      </c>
      <c r="N545" s="14">
        <v>0</v>
      </c>
      <c r="O545" s="13" t="s">
        <v>1811</v>
      </c>
      <c r="P545">
        <v>0</v>
      </c>
      <c r="Q545">
        <v>1</v>
      </c>
      <c r="S545" t="s">
        <v>1783</v>
      </c>
      <c r="T545">
        <v>5</v>
      </c>
      <c r="V545">
        <v>1</v>
      </c>
      <c r="X545">
        <v>1</v>
      </c>
      <c r="Z545">
        <v>1</v>
      </c>
      <c r="AA545">
        <v>1</v>
      </c>
      <c r="AE545">
        <v>1</v>
      </c>
    </row>
    <row r="546" spans="1:34" ht="16.5" thickBot="1">
      <c r="A546" s="3" t="s">
        <v>1423</v>
      </c>
      <c r="B546" s="3" t="s">
        <v>1424</v>
      </c>
      <c r="C546" s="3" t="s">
        <v>1425</v>
      </c>
      <c r="D546" s="4">
        <v>2011</v>
      </c>
      <c r="E546" s="5" t="s">
        <v>73</v>
      </c>
      <c r="G546">
        <v>1</v>
      </c>
      <c r="J546" s="13">
        <v>1.387</v>
      </c>
      <c r="K546" s="12" t="s">
        <v>1960</v>
      </c>
      <c r="L546" s="13"/>
      <c r="M546" s="13">
        <v>0</v>
      </c>
      <c r="N546" s="14">
        <v>0</v>
      </c>
      <c r="O546" s="13" t="s">
        <v>1811</v>
      </c>
      <c r="P546">
        <v>1</v>
      </c>
      <c r="S546">
        <v>0</v>
      </c>
      <c r="T546">
        <v>0</v>
      </c>
      <c r="V546">
        <v>1</v>
      </c>
      <c r="AA546">
        <v>1</v>
      </c>
    </row>
    <row r="547" spans="1:34" ht="16.5" thickBot="1">
      <c r="A547" s="10" t="s">
        <v>1426</v>
      </c>
      <c r="B547" s="3" t="s">
        <v>1427</v>
      </c>
      <c r="C547" s="3"/>
      <c r="D547" s="4">
        <v>2020</v>
      </c>
      <c r="E547" s="5" t="s">
        <v>73</v>
      </c>
      <c r="G547">
        <v>1</v>
      </c>
      <c r="I547">
        <v>4</v>
      </c>
      <c r="J547" s="21"/>
      <c r="L547" s="21"/>
      <c r="M547" s="21"/>
      <c r="N547" s="14">
        <v>0</v>
      </c>
      <c r="O547" s="13" t="s">
        <v>1811</v>
      </c>
      <c r="P547">
        <v>0</v>
      </c>
      <c r="Q547">
        <v>1</v>
      </c>
      <c r="S547">
        <v>6</v>
      </c>
      <c r="T547">
        <v>2</v>
      </c>
      <c r="X547">
        <v>1</v>
      </c>
      <c r="Z547">
        <v>0</v>
      </c>
      <c r="AA547">
        <v>1</v>
      </c>
    </row>
    <row r="548" spans="1:34" ht="16.5" thickBot="1">
      <c r="A548" s="3" t="s">
        <v>1428</v>
      </c>
      <c r="B548" s="3" t="s">
        <v>1429</v>
      </c>
      <c r="C548" s="3"/>
      <c r="D548" s="4">
        <v>2020</v>
      </c>
      <c r="E548" s="5" t="s">
        <v>73</v>
      </c>
      <c r="G548">
        <v>1</v>
      </c>
      <c r="I548" t="s">
        <v>1794</v>
      </c>
      <c r="J548" s="21"/>
      <c r="L548" s="21"/>
      <c r="M548" s="21"/>
      <c r="N548" s="14">
        <v>0</v>
      </c>
      <c r="O548" s="13" t="s">
        <v>1811</v>
      </c>
      <c r="P548">
        <v>1</v>
      </c>
      <c r="S548">
        <v>6</v>
      </c>
      <c r="T548">
        <v>5</v>
      </c>
      <c r="X548">
        <v>1</v>
      </c>
      <c r="Z548">
        <v>0</v>
      </c>
      <c r="AA548">
        <v>2</v>
      </c>
    </row>
    <row r="549" spans="1:34" ht="16.5" thickBot="1">
      <c r="A549" s="3" t="s">
        <v>1430</v>
      </c>
      <c r="B549" s="3" t="s">
        <v>1431</v>
      </c>
      <c r="C549" s="3" t="s">
        <v>443</v>
      </c>
      <c r="D549" s="4">
        <v>2020</v>
      </c>
      <c r="E549" s="5" t="s">
        <v>73</v>
      </c>
      <c r="G549">
        <v>1</v>
      </c>
      <c r="I549">
        <v>4</v>
      </c>
      <c r="J549" s="13">
        <v>1.75</v>
      </c>
      <c r="K549" s="72" t="s">
        <v>1991</v>
      </c>
      <c r="L549" s="8"/>
      <c r="M549" s="8">
        <v>0</v>
      </c>
      <c r="N549" s="14">
        <v>1503</v>
      </c>
      <c r="O549" s="13" t="s">
        <v>1809</v>
      </c>
      <c r="P549">
        <v>0</v>
      </c>
      <c r="Q549">
        <v>1</v>
      </c>
      <c r="S549">
        <v>4</v>
      </c>
      <c r="T549">
        <v>2</v>
      </c>
      <c r="X549">
        <v>1</v>
      </c>
      <c r="Z549">
        <v>0</v>
      </c>
      <c r="AA549">
        <v>1</v>
      </c>
    </row>
    <row r="550" spans="1:34" ht="16.5" thickBot="1">
      <c r="A550" s="3" t="s">
        <v>1432</v>
      </c>
      <c r="B550" s="3" t="s">
        <v>1433</v>
      </c>
      <c r="C550" s="3" t="s">
        <v>1434</v>
      </c>
      <c r="D550" s="4">
        <v>2019</v>
      </c>
      <c r="E550" s="5" t="s">
        <v>73</v>
      </c>
      <c r="G550">
        <v>1</v>
      </c>
      <c r="I550" t="s">
        <v>1786</v>
      </c>
      <c r="J550" s="13"/>
      <c r="K550" s="12" t="s">
        <v>1980</v>
      </c>
      <c r="L550" t="s">
        <v>2034</v>
      </c>
      <c r="M550">
        <v>0</v>
      </c>
      <c r="N550" s="14">
        <v>1505</v>
      </c>
      <c r="O550" s="13" t="s">
        <v>1813</v>
      </c>
      <c r="P550">
        <v>1</v>
      </c>
      <c r="S550" t="s">
        <v>1786</v>
      </c>
      <c r="T550">
        <v>5</v>
      </c>
      <c r="Z550">
        <v>2</v>
      </c>
      <c r="AA550">
        <v>1</v>
      </c>
      <c r="AF550">
        <v>1</v>
      </c>
      <c r="AG550" s="15"/>
      <c r="AH550" s="15"/>
    </row>
    <row r="551" spans="1:34" ht="16.5" thickBot="1">
      <c r="A551" s="3" t="s">
        <v>1435</v>
      </c>
      <c r="B551" s="3" t="s">
        <v>1436</v>
      </c>
      <c r="C551" s="3" t="s">
        <v>76</v>
      </c>
      <c r="D551" s="4">
        <v>2016</v>
      </c>
      <c r="E551" s="5" t="s">
        <v>73</v>
      </c>
      <c r="G551">
        <v>1</v>
      </c>
      <c r="J551" s="14">
        <v>1.8169999999999999</v>
      </c>
      <c r="K551" s="72" t="s">
        <v>1945</v>
      </c>
      <c r="L551" s="68" t="s">
        <v>1933</v>
      </c>
      <c r="M551" s="68">
        <v>1</v>
      </c>
      <c r="N551" s="14">
        <v>1503</v>
      </c>
      <c r="O551" s="13" t="s">
        <v>1814</v>
      </c>
      <c r="P551">
        <v>3</v>
      </c>
      <c r="S551">
        <v>0</v>
      </c>
      <c r="T551">
        <v>0</v>
      </c>
      <c r="V551">
        <v>1</v>
      </c>
      <c r="W551">
        <v>1</v>
      </c>
      <c r="AA551">
        <v>1</v>
      </c>
    </row>
    <row r="552" spans="1:34" ht="16.5" thickBot="1">
      <c r="A552" s="3" t="s">
        <v>1437</v>
      </c>
      <c r="B552" s="3" t="s">
        <v>1438</v>
      </c>
      <c r="C552" s="3" t="s">
        <v>448</v>
      </c>
      <c r="D552" s="4">
        <v>2016</v>
      </c>
      <c r="E552" s="5" t="s">
        <v>73</v>
      </c>
      <c r="G552">
        <v>1</v>
      </c>
      <c r="I552" t="s">
        <v>1786</v>
      </c>
      <c r="J552" s="14">
        <v>3.4350000000000001</v>
      </c>
      <c r="K552" s="72" t="s">
        <v>1946</v>
      </c>
      <c r="L552" s="68" t="s">
        <v>1941</v>
      </c>
      <c r="M552" s="68">
        <v>0</v>
      </c>
      <c r="N552" s="14">
        <v>806</v>
      </c>
      <c r="O552" s="13" t="s">
        <v>1809</v>
      </c>
      <c r="P552">
        <v>0</v>
      </c>
      <c r="Q552">
        <v>3</v>
      </c>
      <c r="S552">
        <v>1</v>
      </c>
      <c r="T552">
        <v>2</v>
      </c>
      <c r="Z552">
        <v>0</v>
      </c>
      <c r="AA552">
        <v>1</v>
      </c>
      <c r="AC552">
        <v>1</v>
      </c>
    </row>
    <row r="553" spans="1:34" ht="16.5" thickBot="1">
      <c r="A553" s="3" t="s">
        <v>1439</v>
      </c>
      <c r="B553" s="3" t="s">
        <v>1440</v>
      </c>
      <c r="C553" s="3"/>
      <c r="D553" s="4">
        <v>2014</v>
      </c>
      <c r="E553" s="5" t="s">
        <v>73</v>
      </c>
      <c r="G553">
        <v>1</v>
      </c>
      <c r="I553" t="s">
        <v>1786</v>
      </c>
      <c r="J553" s="21"/>
      <c r="L553" s="21"/>
      <c r="M553" s="21"/>
      <c r="N553" s="14">
        <v>1503</v>
      </c>
      <c r="O553" s="13" t="s">
        <v>1809</v>
      </c>
      <c r="P553">
        <v>1</v>
      </c>
      <c r="S553" t="s">
        <v>1786</v>
      </c>
      <c r="T553">
        <v>5</v>
      </c>
      <c r="V553">
        <v>1</v>
      </c>
      <c r="X553">
        <v>1</v>
      </c>
      <c r="AA553">
        <v>2</v>
      </c>
    </row>
    <row r="554" spans="1:34" ht="16.5" thickBot="1">
      <c r="A554" s="3" t="s">
        <v>1441</v>
      </c>
      <c r="B554" s="3" t="s">
        <v>1442</v>
      </c>
      <c r="C554" s="3" t="s">
        <v>1443</v>
      </c>
      <c r="D554" s="4">
        <v>2019</v>
      </c>
      <c r="E554" s="5" t="s">
        <v>73</v>
      </c>
      <c r="G554">
        <v>1</v>
      </c>
      <c r="I554" t="s">
        <v>1786</v>
      </c>
      <c r="J554" s="13">
        <v>0.78</v>
      </c>
      <c r="K554" s="72" t="s">
        <v>1972</v>
      </c>
      <c r="L554" s="68" t="s">
        <v>1947</v>
      </c>
      <c r="M554" s="68">
        <v>0</v>
      </c>
      <c r="N554" s="14">
        <v>0</v>
      </c>
      <c r="O554" s="13" t="s">
        <v>1811</v>
      </c>
      <c r="P554">
        <v>3</v>
      </c>
      <c r="S554">
        <v>1</v>
      </c>
      <c r="T554">
        <v>5</v>
      </c>
      <c r="V554">
        <v>1</v>
      </c>
      <c r="Z554">
        <v>0</v>
      </c>
      <c r="AA554">
        <v>1</v>
      </c>
    </row>
    <row r="555" spans="1:34" ht="16.5" thickBot="1">
      <c r="A555" s="33" t="s">
        <v>1444</v>
      </c>
      <c r="B555" s="3" t="s">
        <v>1445</v>
      </c>
      <c r="C555" s="3" t="s">
        <v>656</v>
      </c>
      <c r="D555" s="4">
        <v>2009</v>
      </c>
      <c r="E555" s="5" t="s">
        <v>73</v>
      </c>
      <c r="G555">
        <v>1</v>
      </c>
      <c r="I555" t="s">
        <v>1786</v>
      </c>
      <c r="J555" s="14">
        <v>4.4850000000000003</v>
      </c>
      <c r="K555" s="12" t="s">
        <v>1976</v>
      </c>
      <c r="L555" s="14"/>
      <c r="M555" s="14">
        <v>0</v>
      </c>
      <c r="N555" s="14">
        <v>806</v>
      </c>
      <c r="O555" s="13" t="s">
        <v>1814</v>
      </c>
      <c r="P555">
        <v>1</v>
      </c>
      <c r="S555">
        <v>6</v>
      </c>
      <c r="T555">
        <v>5</v>
      </c>
      <c r="V555">
        <v>1</v>
      </c>
      <c r="Z555">
        <v>0</v>
      </c>
      <c r="AA555">
        <v>1</v>
      </c>
      <c r="AE555">
        <v>1</v>
      </c>
    </row>
    <row r="556" spans="1:34" ht="16.5" thickBot="1">
      <c r="A556" s="33" t="s">
        <v>1444</v>
      </c>
      <c r="B556" s="3" t="s">
        <v>1446</v>
      </c>
      <c r="C556" s="3"/>
      <c r="D556" s="4">
        <v>2010</v>
      </c>
      <c r="E556" s="5" t="s">
        <v>73</v>
      </c>
      <c r="G556">
        <v>1</v>
      </c>
      <c r="I556" t="s">
        <v>1786</v>
      </c>
      <c r="J556" s="13"/>
      <c r="K556" s="8"/>
      <c r="L556" s="13"/>
      <c r="M556" s="13"/>
      <c r="N556" s="14">
        <v>0</v>
      </c>
      <c r="O556" s="13" t="s">
        <v>1811</v>
      </c>
      <c r="P556">
        <v>3</v>
      </c>
      <c r="S556">
        <v>3</v>
      </c>
      <c r="T556">
        <v>5</v>
      </c>
      <c r="V556">
        <v>1</v>
      </c>
      <c r="Z556">
        <v>3</v>
      </c>
      <c r="AA556">
        <v>5</v>
      </c>
      <c r="AE556">
        <v>1</v>
      </c>
    </row>
    <row r="557" spans="1:34" ht="16.5" thickBot="1">
      <c r="A557" s="3" t="s">
        <v>1447</v>
      </c>
      <c r="B557" s="3" t="s">
        <v>1448</v>
      </c>
      <c r="C557" s="3" t="s">
        <v>1449</v>
      </c>
      <c r="D557" s="4">
        <v>2019</v>
      </c>
      <c r="E557" s="5" t="s">
        <v>73</v>
      </c>
      <c r="G557">
        <v>1</v>
      </c>
      <c r="I557" t="s">
        <v>1786</v>
      </c>
      <c r="J557" s="14">
        <v>0.89700000000000002</v>
      </c>
      <c r="K557" s="23" t="s">
        <v>1945</v>
      </c>
      <c r="L557" s="14"/>
      <c r="M557" s="14">
        <v>1</v>
      </c>
      <c r="N557" s="14">
        <v>1503</v>
      </c>
      <c r="O557" s="13" t="s">
        <v>1813</v>
      </c>
      <c r="P557">
        <v>0</v>
      </c>
      <c r="Q557">
        <v>3</v>
      </c>
      <c r="S557">
        <v>6</v>
      </c>
      <c r="T557">
        <v>5</v>
      </c>
      <c r="X557">
        <v>1</v>
      </c>
      <c r="AA557">
        <v>1</v>
      </c>
      <c r="AC557">
        <v>1</v>
      </c>
    </row>
    <row r="558" spans="1:34" ht="16.5" thickBot="1">
      <c r="A558" s="3" t="s">
        <v>1450</v>
      </c>
      <c r="B558" s="3" t="s">
        <v>1451</v>
      </c>
      <c r="C558" s="3" t="s">
        <v>25</v>
      </c>
      <c r="D558" s="4">
        <v>2013</v>
      </c>
      <c r="E558" s="5" t="s">
        <v>73</v>
      </c>
      <c r="G558">
        <v>1</v>
      </c>
      <c r="I558" t="s">
        <v>1786</v>
      </c>
      <c r="J558" s="13">
        <v>0.92800000000000005</v>
      </c>
      <c r="K558" s="12" t="s">
        <v>1945</v>
      </c>
      <c r="L558" s="13"/>
      <c r="M558" s="13">
        <v>1</v>
      </c>
      <c r="N558" s="14">
        <v>0</v>
      </c>
      <c r="O558" s="13" t="s">
        <v>1811</v>
      </c>
      <c r="P558">
        <v>1</v>
      </c>
      <c r="S558">
        <v>6</v>
      </c>
      <c r="T558">
        <v>5</v>
      </c>
      <c r="V558">
        <v>1</v>
      </c>
      <c r="X558">
        <v>1</v>
      </c>
      <c r="Z558">
        <v>0</v>
      </c>
      <c r="AA558">
        <v>1</v>
      </c>
    </row>
    <row r="559" spans="1:34" ht="16.5" thickBot="1">
      <c r="A559" s="3" t="s">
        <v>1452</v>
      </c>
      <c r="B559" s="3" t="s">
        <v>1453</v>
      </c>
      <c r="C559" s="3" t="s">
        <v>840</v>
      </c>
      <c r="D559" s="4">
        <v>2019</v>
      </c>
      <c r="E559" s="5" t="s">
        <v>73</v>
      </c>
      <c r="G559">
        <v>1</v>
      </c>
      <c r="I559">
        <v>4</v>
      </c>
      <c r="J559" s="14">
        <v>7.59</v>
      </c>
      <c r="K559" s="72" t="s">
        <v>1943</v>
      </c>
      <c r="L559" s="69" t="s">
        <v>1964</v>
      </c>
      <c r="M559" s="69">
        <v>0</v>
      </c>
      <c r="N559" s="14">
        <v>1503</v>
      </c>
      <c r="O559" s="13" t="s">
        <v>1814</v>
      </c>
      <c r="P559">
        <v>0</v>
      </c>
      <c r="Q559">
        <v>1</v>
      </c>
      <c r="S559" t="s">
        <v>1792</v>
      </c>
      <c r="T559">
        <v>2</v>
      </c>
      <c r="W559">
        <v>1</v>
      </c>
      <c r="Z559">
        <v>0</v>
      </c>
      <c r="AA559">
        <v>1</v>
      </c>
    </row>
    <row r="560" spans="1:34" ht="16.5" thickBot="1">
      <c r="A560" s="3" t="s">
        <v>1454</v>
      </c>
      <c r="B560" s="3" t="s">
        <v>1455</v>
      </c>
      <c r="C560" s="3" t="s">
        <v>419</v>
      </c>
      <c r="D560" s="4">
        <v>2019</v>
      </c>
      <c r="E560" s="5" t="s">
        <v>73</v>
      </c>
      <c r="G560">
        <v>1</v>
      </c>
      <c r="I560">
        <v>4</v>
      </c>
      <c r="J560" s="13">
        <v>1.1499999999999999</v>
      </c>
      <c r="K560" s="12" t="s">
        <v>2022</v>
      </c>
      <c r="L560" s="13"/>
      <c r="M560" s="13">
        <v>0</v>
      </c>
      <c r="N560" s="14">
        <v>0</v>
      </c>
      <c r="O560" s="13" t="s">
        <v>1811</v>
      </c>
      <c r="P560">
        <v>1</v>
      </c>
      <c r="S560">
        <v>6</v>
      </c>
      <c r="T560">
        <v>5</v>
      </c>
      <c r="V560">
        <v>1</v>
      </c>
      <c r="Z560">
        <v>0</v>
      </c>
      <c r="AA560">
        <v>1</v>
      </c>
    </row>
    <row r="561" spans="1:35" ht="16.5" thickBot="1">
      <c r="A561" s="3" t="s">
        <v>71</v>
      </c>
      <c r="B561" s="3" t="s">
        <v>72</v>
      </c>
      <c r="C561" s="3" t="s">
        <v>57</v>
      </c>
      <c r="D561" s="4">
        <v>2018</v>
      </c>
      <c r="E561" s="5" t="s">
        <v>73</v>
      </c>
      <c r="G561">
        <v>1</v>
      </c>
      <c r="I561" t="s">
        <v>1786</v>
      </c>
      <c r="J561" s="13">
        <v>0.38</v>
      </c>
      <c r="K561" s="72" t="s">
        <v>1933</v>
      </c>
      <c r="L561" s="8"/>
      <c r="M561" s="8">
        <v>1</v>
      </c>
      <c r="N561" s="14">
        <v>806</v>
      </c>
      <c r="O561" s="13" t="s">
        <v>1814</v>
      </c>
      <c r="P561">
        <v>3</v>
      </c>
      <c r="S561" t="s">
        <v>1784</v>
      </c>
      <c r="T561">
        <v>5</v>
      </c>
      <c r="X561">
        <v>1</v>
      </c>
      <c r="Z561">
        <v>0</v>
      </c>
      <c r="AA561">
        <v>1</v>
      </c>
    </row>
    <row r="562" spans="1:35" ht="16.5" thickBot="1">
      <c r="A562" s="3" t="s">
        <v>1456</v>
      </c>
      <c r="B562" s="3" t="s">
        <v>1457</v>
      </c>
      <c r="C562" s="3" t="s">
        <v>13</v>
      </c>
      <c r="D562" s="4">
        <v>2017</v>
      </c>
      <c r="E562" s="5" t="s">
        <v>73</v>
      </c>
      <c r="G562">
        <v>1</v>
      </c>
      <c r="I562" t="s">
        <v>1791</v>
      </c>
      <c r="J562" s="14">
        <v>2.9169999999999998</v>
      </c>
      <c r="K562" s="72" t="s">
        <v>1943</v>
      </c>
      <c r="L562" s="69" t="s">
        <v>2003</v>
      </c>
      <c r="M562" s="69">
        <v>0</v>
      </c>
      <c r="N562" s="14">
        <v>1503</v>
      </c>
      <c r="O562" s="13" t="s">
        <v>1809</v>
      </c>
      <c r="P562">
        <v>1</v>
      </c>
      <c r="S562">
        <v>2</v>
      </c>
      <c r="T562">
        <v>5</v>
      </c>
      <c r="X562">
        <v>1</v>
      </c>
      <c r="Z562">
        <v>0</v>
      </c>
      <c r="AA562">
        <v>1</v>
      </c>
      <c r="AH562">
        <v>1</v>
      </c>
      <c r="AI562" t="s">
        <v>2105</v>
      </c>
    </row>
    <row r="563" spans="1:35" ht="16.5" thickBot="1">
      <c r="A563" s="3" t="s">
        <v>178</v>
      </c>
      <c r="B563" s="3" t="s">
        <v>179</v>
      </c>
      <c r="C563" s="3" t="s">
        <v>180</v>
      </c>
      <c r="D563" s="4">
        <v>2020</v>
      </c>
      <c r="E563" s="5" t="s">
        <v>73</v>
      </c>
      <c r="G563">
        <v>1</v>
      </c>
      <c r="I563" t="s">
        <v>1793</v>
      </c>
      <c r="J563" s="14"/>
      <c r="K563" s="72" t="s">
        <v>1941</v>
      </c>
      <c r="L563" s="69"/>
      <c r="M563" s="69">
        <v>0</v>
      </c>
      <c r="N563" s="14">
        <v>1503</v>
      </c>
      <c r="O563" s="13"/>
      <c r="P563">
        <v>1</v>
      </c>
      <c r="S563">
        <v>2</v>
      </c>
      <c r="T563">
        <v>5</v>
      </c>
      <c r="X563">
        <v>1</v>
      </c>
      <c r="Z563">
        <v>0</v>
      </c>
      <c r="AA563">
        <v>1</v>
      </c>
      <c r="AH563">
        <v>2</v>
      </c>
      <c r="AI563" t="s">
        <v>2086</v>
      </c>
    </row>
    <row r="564" spans="1:35" ht="16.5" thickBot="1">
      <c r="A564" s="3" t="s">
        <v>1458</v>
      </c>
      <c r="B564" s="3" t="s">
        <v>1459</v>
      </c>
      <c r="C564" s="3" t="s">
        <v>736</v>
      </c>
      <c r="D564" s="4">
        <v>2015</v>
      </c>
      <c r="E564" s="5" t="s">
        <v>73</v>
      </c>
      <c r="G564">
        <v>1</v>
      </c>
      <c r="I564" t="s">
        <v>1791</v>
      </c>
      <c r="J564" s="14">
        <v>4.7270000000000003</v>
      </c>
      <c r="K564" s="12" t="s">
        <v>1933</v>
      </c>
      <c r="L564" s="14"/>
      <c r="M564" s="14">
        <v>1</v>
      </c>
      <c r="N564" s="14">
        <v>1503</v>
      </c>
      <c r="O564" s="13" t="s">
        <v>1814</v>
      </c>
      <c r="P564">
        <v>1</v>
      </c>
      <c r="S564">
        <v>2</v>
      </c>
      <c r="T564">
        <v>5</v>
      </c>
      <c r="V564">
        <v>1</v>
      </c>
      <c r="AA564">
        <v>1</v>
      </c>
      <c r="AE564">
        <v>1</v>
      </c>
    </row>
    <row r="565" spans="1:35" ht="16.5" thickBot="1">
      <c r="A565" s="3" t="s">
        <v>1460</v>
      </c>
      <c r="B565" s="3" t="s">
        <v>1461</v>
      </c>
      <c r="C565" s="3" t="s">
        <v>1462</v>
      </c>
      <c r="D565" s="4">
        <v>2012</v>
      </c>
      <c r="E565" s="5" t="s">
        <v>73</v>
      </c>
      <c r="G565">
        <v>1</v>
      </c>
      <c r="I565" t="s">
        <v>1786</v>
      </c>
      <c r="J565" s="14">
        <v>1.2050000000000001</v>
      </c>
      <c r="K565" s="12" t="s">
        <v>1933</v>
      </c>
      <c r="L565" s="14"/>
      <c r="M565" s="14">
        <v>1</v>
      </c>
      <c r="N565" s="14">
        <v>1503</v>
      </c>
      <c r="O565" s="13" t="s">
        <v>1809</v>
      </c>
      <c r="P565">
        <v>0</v>
      </c>
      <c r="Q565" t="s">
        <v>1805</v>
      </c>
      <c r="S565" t="s">
        <v>1784</v>
      </c>
      <c r="T565">
        <v>5</v>
      </c>
      <c r="X565">
        <v>1</v>
      </c>
      <c r="Z565">
        <v>0</v>
      </c>
      <c r="AA565">
        <v>1</v>
      </c>
      <c r="AC565">
        <v>1</v>
      </c>
      <c r="AG565" t="s">
        <v>2057</v>
      </c>
      <c r="AH565">
        <v>2</v>
      </c>
    </row>
    <row r="566" spans="1:35" ht="16.5" thickBot="1">
      <c r="A566" s="3" t="s">
        <v>1463</v>
      </c>
      <c r="B566" s="3" t="s">
        <v>1464</v>
      </c>
      <c r="C566" s="3" t="s">
        <v>1465</v>
      </c>
      <c r="D566" s="4">
        <v>2018</v>
      </c>
      <c r="E566" s="5" t="s">
        <v>73</v>
      </c>
      <c r="G566">
        <v>1</v>
      </c>
      <c r="I566" t="s">
        <v>1789</v>
      </c>
      <c r="J566" s="13">
        <v>4.3730000000000002</v>
      </c>
      <c r="K566" s="12" t="s">
        <v>1976</v>
      </c>
      <c r="L566" s="13"/>
      <c r="M566" s="13">
        <v>0</v>
      </c>
      <c r="N566" s="14">
        <v>806</v>
      </c>
      <c r="O566" s="13" t="s">
        <v>1814</v>
      </c>
      <c r="P566">
        <v>0</v>
      </c>
      <c r="Q566">
        <v>2</v>
      </c>
      <c r="S566">
        <v>3</v>
      </c>
      <c r="T566">
        <v>2</v>
      </c>
      <c r="W566">
        <v>1</v>
      </c>
      <c r="X566">
        <v>1</v>
      </c>
      <c r="Z566">
        <v>0</v>
      </c>
      <c r="AA566">
        <v>1</v>
      </c>
    </row>
    <row r="567" spans="1:35" ht="16.5" thickBot="1">
      <c r="A567" s="3" t="s">
        <v>1466</v>
      </c>
      <c r="B567" s="3" t="s">
        <v>1467</v>
      </c>
      <c r="C567" s="3" t="s">
        <v>136</v>
      </c>
      <c r="D567" s="4">
        <v>2019</v>
      </c>
      <c r="E567" s="5" t="s">
        <v>73</v>
      </c>
      <c r="G567">
        <v>1</v>
      </c>
      <c r="I567" t="s">
        <v>1797</v>
      </c>
      <c r="J567" s="14">
        <v>5.8179999999999996</v>
      </c>
      <c r="K567" s="72" t="s">
        <v>1941</v>
      </c>
      <c r="L567" s="14"/>
      <c r="M567" s="14">
        <v>1</v>
      </c>
      <c r="N567" s="14">
        <v>1503</v>
      </c>
      <c r="O567" s="13" t="s">
        <v>1814</v>
      </c>
      <c r="P567">
        <v>0</v>
      </c>
      <c r="Q567">
        <v>6</v>
      </c>
      <c r="S567">
        <v>2</v>
      </c>
      <c r="T567">
        <v>5</v>
      </c>
      <c r="V567">
        <v>1</v>
      </c>
      <c r="W567">
        <v>1</v>
      </c>
      <c r="X567">
        <v>1</v>
      </c>
      <c r="Z567">
        <v>0</v>
      </c>
      <c r="AA567">
        <v>1</v>
      </c>
      <c r="AC567">
        <v>1</v>
      </c>
      <c r="AE567">
        <v>1</v>
      </c>
      <c r="AG567" t="s">
        <v>2074</v>
      </c>
      <c r="AH567">
        <v>4</v>
      </c>
    </row>
    <row r="568" spans="1:35" ht="16.5" thickBot="1">
      <c r="A568" s="3" t="s">
        <v>1468</v>
      </c>
      <c r="B568" s="3" t="s">
        <v>1469</v>
      </c>
      <c r="C568" s="3" t="s">
        <v>1470</v>
      </c>
      <c r="D568" s="4">
        <v>2020</v>
      </c>
      <c r="E568" s="5" t="s">
        <v>73</v>
      </c>
      <c r="G568">
        <v>1</v>
      </c>
      <c r="I568" t="s">
        <v>1786</v>
      </c>
      <c r="J568" s="13">
        <v>10.981999999999999</v>
      </c>
      <c r="K568" s="72" t="s">
        <v>1954</v>
      </c>
      <c r="L568" s="13"/>
      <c r="M568" s="13">
        <v>0</v>
      </c>
      <c r="N568" s="14">
        <v>1506</v>
      </c>
      <c r="O568" s="13" t="s">
        <v>1814</v>
      </c>
      <c r="P568">
        <v>0</v>
      </c>
      <c r="Q568">
        <v>1</v>
      </c>
      <c r="S568" t="s">
        <v>1786</v>
      </c>
      <c r="T568">
        <v>2</v>
      </c>
      <c r="Z568">
        <v>0</v>
      </c>
      <c r="AA568">
        <v>1</v>
      </c>
    </row>
    <row r="569" spans="1:35" ht="16.5" thickBot="1">
      <c r="A569" s="3" t="s">
        <v>1471</v>
      </c>
      <c r="B569" s="3" t="s">
        <v>1472</v>
      </c>
      <c r="C569" s="3" t="s">
        <v>1176</v>
      </c>
      <c r="D569" s="4">
        <v>2015</v>
      </c>
      <c r="E569" s="5" t="s">
        <v>73</v>
      </c>
      <c r="G569">
        <v>1</v>
      </c>
      <c r="I569">
        <v>4</v>
      </c>
      <c r="J569" s="14">
        <v>2.0609999999999999</v>
      </c>
      <c r="K569" s="72" t="s">
        <v>1953</v>
      </c>
      <c r="L569" s="69" t="s">
        <v>1933</v>
      </c>
      <c r="M569" s="69">
        <v>0</v>
      </c>
      <c r="N569" s="14">
        <v>1504</v>
      </c>
      <c r="O569" s="13" t="s">
        <v>1814</v>
      </c>
      <c r="P569">
        <v>0</v>
      </c>
      <c r="Q569">
        <v>1</v>
      </c>
      <c r="S569" t="s">
        <v>1786</v>
      </c>
      <c r="T569">
        <v>2</v>
      </c>
      <c r="X569">
        <v>1</v>
      </c>
      <c r="Z569">
        <v>0</v>
      </c>
      <c r="AA569">
        <v>1</v>
      </c>
    </row>
    <row r="570" spans="1:35" ht="16.5" thickBot="1">
      <c r="A570" s="3" t="s">
        <v>74</v>
      </c>
      <c r="B570" s="3" t="s">
        <v>75</v>
      </c>
      <c r="C570" s="3" t="s">
        <v>76</v>
      </c>
      <c r="D570" s="4">
        <v>2017</v>
      </c>
      <c r="E570" s="5" t="s">
        <v>73</v>
      </c>
      <c r="G570">
        <v>1</v>
      </c>
      <c r="I570" t="s">
        <v>1783</v>
      </c>
      <c r="J570" s="14">
        <v>2.4740000000000002</v>
      </c>
      <c r="K570" s="73" t="s">
        <v>1945</v>
      </c>
      <c r="L570" s="69" t="s">
        <v>1933</v>
      </c>
      <c r="M570" s="69">
        <v>1</v>
      </c>
      <c r="N570" s="14">
        <v>1503</v>
      </c>
      <c r="O570" s="13" t="s">
        <v>1814</v>
      </c>
      <c r="P570">
        <v>1</v>
      </c>
      <c r="S570" t="s">
        <v>1784</v>
      </c>
      <c r="T570">
        <v>5</v>
      </c>
      <c r="X570">
        <v>1</v>
      </c>
      <c r="Z570">
        <v>0</v>
      </c>
      <c r="AA570">
        <v>1</v>
      </c>
    </row>
    <row r="571" spans="1:35" ht="16.5" thickBot="1">
      <c r="A571" s="3" t="s">
        <v>1473</v>
      </c>
      <c r="B571" s="3" t="s">
        <v>1474</v>
      </c>
      <c r="C571" s="3" t="s">
        <v>252</v>
      </c>
      <c r="D571" s="4">
        <v>2018</v>
      </c>
      <c r="E571" s="5" t="s">
        <v>73</v>
      </c>
      <c r="G571">
        <v>1</v>
      </c>
      <c r="I571">
        <v>4</v>
      </c>
      <c r="J571" s="14">
        <v>4.7789999999999999</v>
      </c>
      <c r="K571" s="72" t="s">
        <v>1963</v>
      </c>
      <c r="L571" s="14"/>
      <c r="M571" s="14">
        <v>0</v>
      </c>
      <c r="N571" s="14">
        <v>1505</v>
      </c>
      <c r="O571" s="13" t="s">
        <v>1814</v>
      </c>
      <c r="P571">
        <v>0</v>
      </c>
      <c r="Q571">
        <v>1</v>
      </c>
      <c r="S571">
        <v>4</v>
      </c>
      <c r="T571">
        <v>2</v>
      </c>
      <c r="W571">
        <v>1</v>
      </c>
      <c r="Z571">
        <v>0</v>
      </c>
      <c r="AA571">
        <v>1</v>
      </c>
    </row>
    <row r="572" spans="1:35" ht="16.5" thickBot="1">
      <c r="A572" s="3" t="s">
        <v>1475</v>
      </c>
      <c r="B572" s="3" t="s">
        <v>1476</v>
      </c>
      <c r="C572" s="3" t="s">
        <v>615</v>
      </c>
      <c r="D572" s="4">
        <v>2019</v>
      </c>
      <c r="E572" s="5" t="s">
        <v>73</v>
      </c>
      <c r="G572">
        <v>1</v>
      </c>
      <c r="I572">
        <v>4</v>
      </c>
      <c r="J572" s="13">
        <v>4.2190000000000003</v>
      </c>
      <c r="K572" s="72" t="s">
        <v>1963</v>
      </c>
      <c r="L572" s="8"/>
      <c r="M572" s="8">
        <v>0</v>
      </c>
      <c r="N572" s="14">
        <v>0</v>
      </c>
      <c r="O572" s="13" t="s">
        <v>1811</v>
      </c>
      <c r="P572">
        <v>1</v>
      </c>
      <c r="S572">
        <v>1</v>
      </c>
      <c r="T572">
        <v>5</v>
      </c>
      <c r="V572">
        <v>1</v>
      </c>
      <c r="Z572">
        <v>0</v>
      </c>
      <c r="AA572">
        <v>1</v>
      </c>
    </row>
    <row r="573" spans="1:35" ht="16.5" thickBot="1">
      <c r="A573" s="3" t="s">
        <v>1477</v>
      </c>
      <c r="B573" s="3" t="s">
        <v>1478</v>
      </c>
      <c r="C573" s="3" t="s">
        <v>1096</v>
      </c>
      <c r="D573" s="4">
        <v>2015</v>
      </c>
      <c r="E573" s="5" t="s">
        <v>73</v>
      </c>
      <c r="G573">
        <v>1</v>
      </c>
      <c r="I573" t="s">
        <v>1786</v>
      </c>
      <c r="J573" s="14">
        <v>3.0470000000000002</v>
      </c>
      <c r="K573" s="72" t="s">
        <v>1962</v>
      </c>
      <c r="L573" s="18"/>
      <c r="M573" s="18">
        <v>0</v>
      </c>
      <c r="N573" s="14">
        <v>806</v>
      </c>
      <c r="O573" s="13" t="s">
        <v>1814</v>
      </c>
      <c r="P573">
        <v>0</v>
      </c>
      <c r="Q573">
        <v>1</v>
      </c>
      <c r="S573" t="s">
        <v>1784</v>
      </c>
      <c r="T573">
        <v>2</v>
      </c>
      <c r="X573">
        <v>1</v>
      </c>
      <c r="Z573">
        <v>2</v>
      </c>
      <c r="AA573">
        <v>1</v>
      </c>
    </row>
    <row r="574" spans="1:35" ht="16.5" thickBot="1">
      <c r="A574" s="3" t="s">
        <v>1479</v>
      </c>
      <c r="B574" s="3" t="s">
        <v>1480</v>
      </c>
      <c r="C574" s="3" t="s">
        <v>343</v>
      </c>
      <c r="D574" s="4">
        <v>2019</v>
      </c>
      <c r="E574" s="5" t="s">
        <v>73</v>
      </c>
      <c r="G574">
        <v>1</v>
      </c>
      <c r="I574" t="s">
        <v>1786</v>
      </c>
      <c r="J574" s="14">
        <v>8.8520000000000003</v>
      </c>
      <c r="K574" s="72" t="s">
        <v>1933</v>
      </c>
      <c r="L574" s="14"/>
      <c r="M574" s="14">
        <v>1</v>
      </c>
      <c r="N574" s="14">
        <v>0</v>
      </c>
      <c r="O574" s="13" t="s">
        <v>1811</v>
      </c>
      <c r="P574">
        <v>1</v>
      </c>
      <c r="S574" t="s">
        <v>1792</v>
      </c>
      <c r="T574">
        <v>5</v>
      </c>
      <c r="V574">
        <v>1</v>
      </c>
      <c r="Z574">
        <v>1</v>
      </c>
      <c r="AA574">
        <v>1</v>
      </c>
      <c r="AE574">
        <v>1</v>
      </c>
    </row>
    <row r="575" spans="1:35" ht="16.5" thickBot="1">
      <c r="A575" s="33" t="s">
        <v>1481</v>
      </c>
      <c r="B575" s="3" t="s">
        <v>1482</v>
      </c>
      <c r="C575" s="3" t="s">
        <v>1483</v>
      </c>
      <c r="D575" s="4">
        <v>2018</v>
      </c>
      <c r="E575" s="5" t="s">
        <v>73</v>
      </c>
      <c r="G575">
        <v>1</v>
      </c>
      <c r="I575" t="s">
        <v>1791</v>
      </c>
      <c r="J575" s="13">
        <v>1</v>
      </c>
      <c r="K575" s="73" t="s">
        <v>2008</v>
      </c>
      <c r="L575" s="69" t="s">
        <v>1933</v>
      </c>
      <c r="M575" s="69">
        <v>0</v>
      </c>
      <c r="N575" s="14">
        <v>0</v>
      </c>
      <c r="O575" s="13" t="s">
        <v>1811</v>
      </c>
      <c r="P575">
        <v>1</v>
      </c>
      <c r="S575">
        <v>0</v>
      </c>
      <c r="T575">
        <v>0</v>
      </c>
      <c r="V575">
        <v>1</v>
      </c>
      <c r="AA575">
        <v>1</v>
      </c>
      <c r="AE575">
        <v>1</v>
      </c>
    </row>
    <row r="576" spans="1:35" ht="16.5" thickBot="1">
      <c r="A576" s="3" t="s">
        <v>1484</v>
      </c>
      <c r="B576" s="3" t="s">
        <v>1485</v>
      </c>
      <c r="C576" s="3" t="s">
        <v>25</v>
      </c>
      <c r="D576" s="4">
        <v>2019</v>
      </c>
      <c r="E576" s="5" t="s">
        <v>73</v>
      </c>
      <c r="G576">
        <v>1</v>
      </c>
      <c r="I576">
        <v>1</v>
      </c>
      <c r="J576" s="13">
        <v>3.04</v>
      </c>
      <c r="K576" s="12" t="s">
        <v>1945</v>
      </c>
      <c r="L576" s="13"/>
      <c r="M576" s="13">
        <v>1</v>
      </c>
      <c r="N576" s="14">
        <v>0</v>
      </c>
      <c r="O576" s="13" t="s">
        <v>1811</v>
      </c>
      <c r="P576">
        <v>0</v>
      </c>
      <c r="Q576">
        <v>3</v>
      </c>
      <c r="S576">
        <v>1</v>
      </c>
      <c r="T576">
        <v>2</v>
      </c>
      <c r="Z576">
        <v>0</v>
      </c>
      <c r="AA576">
        <v>1</v>
      </c>
      <c r="AC576">
        <v>1</v>
      </c>
    </row>
    <row r="577" spans="1:35" ht="16.5" thickBot="1">
      <c r="A577" s="3" t="s">
        <v>1486</v>
      </c>
      <c r="B577" s="3" t="s">
        <v>1487</v>
      </c>
      <c r="C577" s="3" t="s">
        <v>1488</v>
      </c>
      <c r="D577" s="4">
        <v>2015</v>
      </c>
      <c r="E577" s="5" t="s">
        <v>73</v>
      </c>
      <c r="G577">
        <v>1</v>
      </c>
      <c r="I577" t="s">
        <v>1794</v>
      </c>
      <c r="J577" s="14"/>
      <c r="K577" s="12" t="s">
        <v>1941</v>
      </c>
      <c r="L577" s="14"/>
      <c r="M577" s="14">
        <v>1</v>
      </c>
      <c r="N577" s="14">
        <v>0</v>
      </c>
      <c r="O577" s="13" t="s">
        <v>1811</v>
      </c>
      <c r="P577">
        <v>1</v>
      </c>
      <c r="S577" t="s">
        <v>1790</v>
      </c>
      <c r="T577">
        <v>2</v>
      </c>
      <c r="Z577">
        <v>0</v>
      </c>
      <c r="AA577">
        <v>1</v>
      </c>
    </row>
    <row r="578" spans="1:35" ht="16.5" thickBot="1">
      <c r="A578" s="3" t="s">
        <v>1489</v>
      </c>
      <c r="B578" s="3" t="s">
        <v>1490</v>
      </c>
      <c r="C578" s="3" t="s">
        <v>1491</v>
      </c>
      <c r="D578" s="4">
        <v>2020</v>
      </c>
      <c r="E578" s="5" t="s">
        <v>73</v>
      </c>
      <c r="G578">
        <v>1</v>
      </c>
      <c r="I578" t="s">
        <v>1786</v>
      </c>
      <c r="J578" s="13">
        <v>8.5129999999999999</v>
      </c>
      <c r="K578" s="72" t="s">
        <v>1980</v>
      </c>
      <c r="L578" s="13"/>
      <c r="M578" s="13">
        <v>0</v>
      </c>
      <c r="N578" s="14">
        <v>1503</v>
      </c>
      <c r="O578" s="13" t="s">
        <v>1814</v>
      </c>
      <c r="P578">
        <v>3</v>
      </c>
      <c r="S578">
        <v>4</v>
      </c>
      <c r="T578">
        <v>5</v>
      </c>
      <c r="W578">
        <v>1</v>
      </c>
      <c r="X578">
        <v>1</v>
      </c>
      <c r="Z578">
        <v>0</v>
      </c>
      <c r="AA578">
        <v>1</v>
      </c>
    </row>
    <row r="579" spans="1:35" ht="16.5" thickBot="1">
      <c r="A579" s="3" t="s">
        <v>134</v>
      </c>
      <c r="B579" s="3" t="s">
        <v>135</v>
      </c>
      <c r="C579" s="3" t="s">
        <v>136</v>
      </c>
      <c r="D579" s="4">
        <v>2021</v>
      </c>
      <c r="E579" s="6" t="s">
        <v>73</v>
      </c>
      <c r="G579">
        <v>1</v>
      </c>
      <c r="I579">
        <v>4</v>
      </c>
      <c r="J579" s="14">
        <v>7.4290000000000003</v>
      </c>
      <c r="K579" s="72" t="s">
        <v>1941</v>
      </c>
      <c r="L579" s="14"/>
      <c r="M579" s="14">
        <v>1</v>
      </c>
      <c r="N579" s="14">
        <v>1503</v>
      </c>
      <c r="O579" s="13" t="s">
        <v>1814</v>
      </c>
      <c r="P579">
        <v>1</v>
      </c>
      <c r="S579">
        <v>0</v>
      </c>
      <c r="T579">
        <v>0</v>
      </c>
      <c r="V579">
        <v>1</v>
      </c>
      <c r="AA579">
        <v>1</v>
      </c>
      <c r="AE579">
        <v>1</v>
      </c>
    </row>
    <row r="580" spans="1:35" ht="16.5" thickBot="1">
      <c r="A580" s="3" t="s">
        <v>1492</v>
      </c>
      <c r="B580" s="3" t="s">
        <v>1493</v>
      </c>
      <c r="C580" s="3" t="s">
        <v>448</v>
      </c>
      <c r="D580" s="4">
        <v>2018</v>
      </c>
      <c r="E580" s="5" t="s">
        <v>73</v>
      </c>
      <c r="G580">
        <v>1</v>
      </c>
      <c r="I580">
        <v>1</v>
      </c>
      <c r="J580" s="14">
        <v>4.306</v>
      </c>
      <c r="K580" s="72" t="s">
        <v>1946</v>
      </c>
      <c r="L580" s="69" t="s">
        <v>1941</v>
      </c>
      <c r="M580" s="69">
        <v>0</v>
      </c>
      <c r="N580" s="14">
        <v>806</v>
      </c>
      <c r="O580" s="13" t="s">
        <v>1809</v>
      </c>
      <c r="P580">
        <v>1</v>
      </c>
      <c r="S580" t="s">
        <v>1784</v>
      </c>
      <c r="T580">
        <v>5</v>
      </c>
      <c r="V580">
        <v>1</v>
      </c>
      <c r="X580">
        <v>1</v>
      </c>
      <c r="AA580">
        <v>1</v>
      </c>
    </row>
    <row r="581" spans="1:35" ht="16.5" thickBot="1">
      <c r="A581" s="3" t="s">
        <v>1492</v>
      </c>
      <c r="B581" s="3" t="s">
        <v>1494</v>
      </c>
      <c r="C581" s="3" t="s">
        <v>1038</v>
      </c>
      <c r="D581" s="4">
        <v>2018</v>
      </c>
      <c r="E581" s="5" t="s">
        <v>73</v>
      </c>
      <c r="G581">
        <v>1</v>
      </c>
      <c r="I581">
        <v>1</v>
      </c>
      <c r="J581" s="14">
        <v>3.7269999999999999</v>
      </c>
      <c r="K581" s="72" t="s">
        <v>1956</v>
      </c>
      <c r="L581" s="69" t="s">
        <v>1935</v>
      </c>
      <c r="M581" s="69">
        <v>0</v>
      </c>
      <c r="N581" s="14">
        <v>806</v>
      </c>
      <c r="O581" s="13" t="s">
        <v>1809</v>
      </c>
      <c r="P581">
        <v>1</v>
      </c>
      <c r="S581" t="s">
        <v>1784</v>
      </c>
      <c r="T581">
        <v>5</v>
      </c>
      <c r="V581">
        <v>1</v>
      </c>
      <c r="X581">
        <v>1</v>
      </c>
      <c r="AA581">
        <v>1</v>
      </c>
    </row>
    <row r="582" spans="1:35" s="15" customFormat="1" ht="16.5" thickBot="1">
      <c r="A582" s="3" t="s">
        <v>1495</v>
      </c>
      <c r="B582" s="3" t="s">
        <v>1496</v>
      </c>
      <c r="C582" s="3" t="s">
        <v>612</v>
      </c>
      <c r="D582" s="4">
        <v>2019</v>
      </c>
      <c r="E582" s="5" t="s">
        <v>73</v>
      </c>
      <c r="F582"/>
      <c r="G582">
        <v>1</v>
      </c>
      <c r="H582">
        <v>1</v>
      </c>
      <c r="I582">
        <v>1</v>
      </c>
      <c r="J582" s="14">
        <v>2.9569999999999999</v>
      </c>
      <c r="K582" s="72" t="s">
        <v>1962</v>
      </c>
      <c r="L582" s="14"/>
      <c r="M582" s="14">
        <v>0</v>
      </c>
      <c r="N582" s="14">
        <v>806</v>
      </c>
      <c r="O582" s="13" t="s">
        <v>1814</v>
      </c>
      <c r="P582">
        <v>1</v>
      </c>
      <c r="Q582"/>
      <c r="R582"/>
      <c r="S582">
        <v>1</v>
      </c>
      <c r="T582">
        <v>5</v>
      </c>
      <c r="U582"/>
      <c r="V582"/>
      <c r="W582">
        <v>1</v>
      </c>
      <c r="X582">
        <v>1</v>
      </c>
      <c r="Y582"/>
      <c r="Z582">
        <v>0</v>
      </c>
      <c r="AA582">
        <v>1</v>
      </c>
      <c r="AB582"/>
      <c r="AC582"/>
      <c r="AD582"/>
      <c r="AE582"/>
      <c r="AF582"/>
      <c r="AG582"/>
      <c r="AH582"/>
      <c r="AI582"/>
    </row>
    <row r="583" spans="1:35" ht="16.5" thickBot="1">
      <c r="A583" s="3" t="s">
        <v>1497</v>
      </c>
      <c r="B583" s="3" t="s">
        <v>1498</v>
      </c>
      <c r="C583" s="3" t="s">
        <v>1499</v>
      </c>
      <c r="D583" s="4">
        <v>2020</v>
      </c>
      <c r="E583" s="5" t="s">
        <v>73</v>
      </c>
      <c r="G583">
        <v>1</v>
      </c>
      <c r="J583" s="13">
        <v>2.423</v>
      </c>
      <c r="K583" s="72" t="s">
        <v>1941</v>
      </c>
      <c r="L583" s="13"/>
      <c r="M583" s="13">
        <v>0</v>
      </c>
      <c r="N583" s="14">
        <v>1503</v>
      </c>
      <c r="O583" s="13" t="s">
        <v>1809</v>
      </c>
      <c r="P583">
        <v>0</v>
      </c>
      <c r="Q583">
        <v>1</v>
      </c>
      <c r="S583">
        <v>4</v>
      </c>
      <c r="T583">
        <v>2</v>
      </c>
      <c r="W583">
        <v>1</v>
      </c>
      <c r="X583">
        <v>1</v>
      </c>
      <c r="Z583">
        <v>0</v>
      </c>
      <c r="AA583">
        <v>1</v>
      </c>
      <c r="AG583">
        <v>0.2</v>
      </c>
    </row>
    <row r="584" spans="1:35" ht="16.5" thickBot="1">
      <c r="A584" s="3" t="s">
        <v>1500</v>
      </c>
      <c r="B584" s="3" t="s">
        <v>1501</v>
      </c>
      <c r="C584" s="3" t="s">
        <v>1502</v>
      </c>
      <c r="D584" s="4">
        <v>2014</v>
      </c>
      <c r="E584" s="5" t="s">
        <v>73</v>
      </c>
      <c r="G584">
        <v>1</v>
      </c>
      <c r="J584" s="13"/>
      <c r="K584" s="73" t="s">
        <v>1941</v>
      </c>
      <c r="L584" s="69"/>
      <c r="M584" s="69">
        <v>0</v>
      </c>
      <c r="N584" s="14">
        <v>0</v>
      </c>
      <c r="O584" s="13" t="s">
        <v>1811</v>
      </c>
      <c r="P584">
        <v>1</v>
      </c>
      <c r="S584">
        <v>0</v>
      </c>
      <c r="T584">
        <v>0</v>
      </c>
      <c r="V584">
        <v>1</v>
      </c>
      <c r="W584">
        <v>1</v>
      </c>
      <c r="AA584">
        <v>1</v>
      </c>
    </row>
    <row r="585" spans="1:35" ht="16.5" thickBot="1">
      <c r="A585" s="3" t="s">
        <v>1503</v>
      </c>
      <c r="B585" s="3" t="s">
        <v>1504</v>
      </c>
      <c r="C585" s="3" t="s">
        <v>1347</v>
      </c>
      <c r="D585" s="4">
        <v>2016</v>
      </c>
      <c r="E585" s="5" t="s">
        <v>73</v>
      </c>
      <c r="G585">
        <v>1</v>
      </c>
      <c r="I585" t="s">
        <v>1797</v>
      </c>
      <c r="J585" s="14">
        <v>4.0339999999999998</v>
      </c>
      <c r="K585" s="72" t="s">
        <v>1956</v>
      </c>
      <c r="L585" s="69" t="s">
        <v>1933</v>
      </c>
      <c r="M585" s="69">
        <v>0</v>
      </c>
      <c r="N585" s="14">
        <v>1503</v>
      </c>
      <c r="O585" s="13" t="s">
        <v>1809</v>
      </c>
      <c r="P585">
        <v>1</v>
      </c>
      <c r="S585" t="s">
        <v>1784</v>
      </c>
      <c r="T585">
        <v>5</v>
      </c>
      <c r="Z585">
        <v>0</v>
      </c>
      <c r="AA585">
        <v>1</v>
      </c>
    </row>
    <row r="586" spans="1:35" ht="16.5" thickBot="1">
      <c r="A586" s="3" t="s">
        <v>181</v>
      </c>
      <c r="B586" s="3" t="s">
        <v>182</v>
      </c>
      <c r="C586" s="3" t="s">
        <v>183</v>
      </c>
      <c r="D586" s="4">
        <v>2021</v>
      </c>
      <c r="E586" s="5" t="s">
        <v>73</v>
      </c>
      <c r="G586">
        <v>1</v>
      </c>
      <c r="I586" t="s">
        <v>1786</v>
      </c>
      <c r="J586" s="13">
        <v>8.1820000000000004</v>
      </c>
      <c r="K586" s="72" t="s">
        <v>1933</v>
      </c>
      <c r="L586" s="13"/>
      <c r="M586" s="13">
        <v>1</v>
      </c>
      <c r="N586" s="14">
        <v>0</v>
      </c>
      <c r="O586" s="13" t="s">
        <v>1811</v>
      </c>
      <c r="P586">
        <v>1</v>
      </c>
      <c r="R586">
        <v>1</v>
      </c>
      <c r="S586" t="s">
        <v>1786</v>
      </c>
      <c r="T586">
        <v>5</v>
      </c>
      <c r="V586">
        <v>1</v>
      </c>
      <c r="W586">
        <v>1</v>
      </c>
      <c r="Z586">
        <v>0</v>
      </c>
      <c r="AA586">
        <v>1</v>
      </c>
    </row>
    <row r="587" spans="1:35" ht="16.5" thickBot="1">
      <c r="A587" s="3" t="s">
        <v>1505</v>
      </c>
      <c r="B587" s="3" t="s">
        <v>1506</v>
      </c>
      <c r="C587" s="3" t="s">
        <v>1236</v>
      </c>
      <c r="D587" s="4">
        <v>2015</v>
      </c>
      <c r="E587" s="5" t="s">
        <v>73</v>
      </c>
      <c r="G587">
        <v>1</v>
      </c>
      <c r="I587" t="s">
        <v>1786</v>
      </c>
      <c r="J587" s="13"/>
      <c r="K587" s="12" t="s">
        <v>1952</v>
      </c>
      <c r="L587" s="13"/>
      <c r="M587" s="13">
        <v>0</v>
      </c>
      <c r="N587" s="14">
        <v>1503</v>
      </c>
      <c r="O587" s="13" t="s">
        <v>1813</v>
      </c>
      <c r="P587">
        <v>1</v>
      </c>
      <c r="S587">
        <v>1</v>
      </c>
      <c r="T587">
        <v>5</v>
      </c>
      <c r="V587">
        <v>1</v>
      </c>
      <c r="Z587">
        <v>0</v>
      </c>
      <c r="AA587">
        <v>1</v>
      </c>
    </row>
    <row r="588" spans="1:35" ht="16.5" thickBot="1">
      <c r="A588" s="3" t="s">
        <v>1507</v>
      </c>
      <c r="B588" s="3" t="s">
        <v>1508</v>
      </c>
      <c r="C588" s="3" t="s">
        <v>515</v>
      </c>
      <c r="D588" s="4">
        <v>2016</v>
      </c>
      <c r="E588" s="5" t="s">
        <v>73</v>
      </c>
      <c r="G588">
        <v>1</v>
      </c>
      <c r="I588">
        <v>1</v>
      </c>
      <c r="J588" s="14">
        <v>1.371</v>
      </c>
      <c r="K588" s="72" t="s">
        <v>1963</v>
      </c>
      <c r="L588" s="14"/>
      <c r="M588" s="14">
        <v>0</v>
      </c>
      <c r="N588" s="14">
        <v>1505</v>
      </c>
      <c r="O588" s="13" t="s">
        <v>1809</v>
      </c>
      <c r="P588">
        <v>1</v>
      </c>
      <c r="S588">
        <v>1</v>
      </c>
      <c r="T588">
        <v>5</v>
      </c>
      <c r="V588">
        <v>1</v>
      </c>
      <c r="Z588">
        <v>0</v>
      </c>
      <c r="AA588">
        <v>1</v>
      </c>
      <c r="AE588">
        <v>1</v>
      </c>
    </row>
    <row r="589" spans="1:35" ht="16.5" thickBot="1">
      <c r="A589" s="3" t="s">
        <v>77</v>
      </c>
      <c r="B589" s="3" t="s">
        <v>78</v>
      </c>
      <c r="C589" s="3" t="s">
        <v>79</v>
      </c>
      <c r="D589" s="4">
        <v>2017</v>
      </c>
      <c r="E589" s="5" t="s">
        <v>73</v>
      </c>
      <c r="G589">
        <v>1</v>
      </c>
      <c r="I589">
        <v>1</v>
      </c>
      <c r="J589" s="13"/>
      <c r="K589" s="72" t="s">
        <v>1943</v>
      </c>
      <c r="L589" s="13"/>
      <c r="M589" s="13">
        <v>0</v>
      </c>
      <c r="N589" s="14">
        <v>0</v>
      </c>
      <c r="O589" s="13" t="s">
        <v>1811</v>
      </c>
      <c r="P589">
        <v>1</v>
      </c>
      <c r="S589">
        <v>1</v>
      </c>
      <c r="T589">
        <v>5</v>
      </c>
      <c r="V589">
        <v>1</v>
      </c>
      <c r="Z589">
        <v>0</v>
      </c>
      <c r="AA589">
        <v>1</v>
      </c>
    </row>
    <row r="590" spans="1:35" ht="16.5" thickBot="1">
      <c r="A590" s="3" t="s">
        <v>1509</v>
      </c>
      <c r="B590" s="3" t="s">
        <v>1510</v>
      </c>
      <c r="C590" s="3" t="s">
        <v>1511</v>
      </c>
      <c r="D590" s="4">
        <v>2020</v>
      </c>
      <c r="E590" s="5" t="s">
        <v>73</v>
      </c>
      <c r="G590">
        <v>1</v>
      </c>
      <c r="I590" t="s">
        <v>1786</v>
      </c>
      <c r="J590" s="13">
        <v>0.51</v>
      </c>
      <c r="K590" s="72" t="s">
        <v>1933</v>
      </c>
      <c r="L590" s="69" t="s">
        <v>1954</v>
      </c>
      <c r="M590" s="69">
        <v>1</v>
      </c>
      <c r="N590" s="14">
        <v>1506</v>
      </c>
      <c r="O590" s="13" t="s">
        <v>1813</v>
      </c>
      <c r="P590">
        <v>1</v>
      </c>
      <c r="S590">
        <v>1</v>
      </c>
      <c r="T590">
        <v>5</v>
      </c>
      <c r="V590">
        <v>1</v>
      </c>
      <c r="X590">
        <v>1</v>
      </c>
      <c r="Z590">
        <v>0</v>
      </c>
      <c r="AA590">
        <v>1</v>
      </c>
    </row>
    <row r="591" spans="1:35" ht="16.5" thickBot="1">
      <c r="A591" s="3" t="s">
        <v>1512</v>
      </c>
      <c r="B591" s="3" t="s">
        <v>1513</v>
      </c>
      <c r="C591" s="3" t="s">
        <v>1514</v>
      </c>
      <c r="D591" s="4">
        <v>2021</v>
      </c>
      <c r="E591" s="5" t="s">
        <v>73</v>
      </c>
      <c r="G591">
        <v>1</v>
      </c>
      <c r="I591" t="s">
        <v>1786</v>
      </c>
      <c r="J591" s="13"/>
      <c r="K591" s="72" t="s">
        <v>1983</v>
      </c>
      <c r="L591" s="69" t="s">
        <v>1933</v>
      </c>
      <c r="M591" s="69">
        <v>0</v>
      </c>
      <c r="N591" s="14">
        <v>0</v>
      </c>
      <c r="O591" s="13" t="s">
        <v>1811</v>
      </c>
      <c r="P591">
        <v>0</v>
      </c>
      <c r="Q591">
        <v>3</v>
      </c>
      <c r="S591">
        <v>1</v>
      </c>
      <c r="T591">
        <v>2</v>
      </c>
      <c r="V591">
        <v>1</v>
      </c>
      <c r="X591">
        <v>1</v>
      </c>
      <c r="Z591">
        <v>0</v>
      </c>
      <c r="AA591">
        <v>1</v>
      </c>
    </row>
    <row r="592" spans="1:35" ht="16.5" thickBot="1">
      <c r="A592" s="3" t="s">
        <v>1515</v>
      </c>
      <c r="B592" s="3" t="s">
        <v>1516</v>
      </c>
      <c r="C592" s="3" t="s">
        <v>1517</v>
      </c>
      <c r="D592" s="4">
        <v>2020</v>
      </c>
      <c r="E592" s="5" t="s">
        <v>73</v>
      </c>
      <c r="G592">
        <v>1</v>
      </c>
      <c r="I592" t="s">
        <v>1786</v>
      </c>
      <c r="J592" s="13">
        <v>4.7649999999999997</v>
      </c>
      <c r="K592" s="72" t="s">
        <v>1956</v>
      </c>
      <c r="L592" s="69" t="s">
        <v>1963</v>
      </c>
      <c r="M592" s="69">
        <v>0</v>
      </c>
      <c r="N592" s="14">
        <v>806</v>
      </c>
      <c r="O592" s="13" t="s">
        <v>1809</v>
      </c>
      <c r="P592">
        <v>1</v>
      </c>
      <c r="S592">
        <v>1</v>
      </c>
      <c r="T592">
        <v>5</v>
      </c>
      <c r="V592">
        <v>1</v>
      </c>
      <c r="X592">
        <v>1</v>
      </c>
      <c r="Z592">
        <v>0</v>
      </c>
      <c r="AA592">
        <v>1</v>
      </c>
    </row>
    <row r="593" spans="1:35" ht="16.5" thickBot="1">
      <c r="A593" s="3" t="s">
        <v>1518</v>
      </c>
      <c r="B593" s="3" t="s">
        <v>1519</v>
      </c>
      <c r="C593" s="3" t="s">
        <v>1520</v>
      </c>
      <c r="D593" s="4">
        <v>2021</v>
      </c>
      <c r="E593" s="5" t="s">
        <v>73</v>
      </c>
      <c r="G593">
        <v>1</v>
      </c>
      <c r="I593" t="s">
        <v>1797</v>
      </c>
      <c r="J593" s="14">
        <v>2.99</v>
      </c>
      <c r="K593" s="72" t="s">
        <v>1941</v>
      </c>
      <c r="L593" s="18"/>
      <c r="M593" s="18">
        <v>0</v>
      </c>
      <c r="N593" s="14">
        <v>0</v>
      </c>
      <c r="O593" s="13" t="s">
        <v>1811</v>
      </c>
      <c r="P593">
        <v>0</v>
      </c>
      <c r="Q593">
        <v>1</v>
      </c>
      <c r="S593" t="s">
        <v>1792</v>
      </c>
      <c r="T593">
        <v>2</v>
      </c>
      <c r="X593">
        <v>1</v>
      </c>
      <c r="Z593">
        <v>0</v>
      </c>
      <c r="AA593">
        <v>1</v>
      </c>
    </row>
    <row r="594" spans="1:35" ht="16.5" thickBot="1">
      <c r="A594" s="3" t="s">
        <v>1521</v>
      </c>
      <c r="B594" s="3" t="s">
        <v>1522</v>
      </c>
      <c r="C594" s="3"/>
      <c r="D594" s="4">
        <v>2010</v>
      </c>
      <c r="E594" s="5" t="s">
        <v>73</v>
      </c>
      <c r="G594">
        <v>1</v>
      </c>
      <c r="I594" t="s">
        <v>1786</v>
      </c>
      <c r="J594" s="21"/>
      <c r="N594" s="14">
        <v>0</v>
      </c>
      <c r="O594" s="13" t="s">
        <v>1811</v>
      </c>
      <c r="P594">
        <v>1</v>
      </c>
      <c r="S594">
        <v>0</v>
      </c>
      <c r="T594">
        <v>0</v>
      </c>
      <c r="V594">
        <v>1</v>
      </c>
      <c r="X594">
        <v>1</v>
      </c>
      <c r="AA594">
        <v>2</v>
      </c>
    </row>
    <row r="595" spans="1:35" ht="16.5" thickBot="1">
      <c r="A595" s="3" t="s">
        <v>1523</v>
      </c>
      <c r="B595" s="3" t="s">
        <v>1524</v>
      </c>
      <c r="C595" s="3" t="s">
        <v>221</v>
      </c>
      <c r="D595" s="4">
        <v>2018</v>
      </c>
      <c r="E595" s="5" t="s">
        <v>73</v>
      </c>
      <c r="G595">
        <v>1</v>
      </c>
      <c r="I595">
        <v>1</v>
      </c>
      <c r="J595" s="14">
        <v>3.9569999999999999</v>
      </c>
      <c r="K595" s="72" t="s">
        <v>1953</v>
      </c>
      <c r="L595" s="69" t="s">
        <v>1933</v>
      </c>
      <c r="M595" s="69">
        <v>0</v>
      </c>
      <c r="N595" s="14">
        <v>1504</v>
      </c>
      <c r="O595" s="13" t="s">
        <v>1809</v>
      </c>
      <c r="P595">
        <v>0</v>
      </c>
      <c r="Q595">
        <v>1</v>
      </c>
      <c r="S595">
        <v>6</v>
      </c>
      <c r="T595">
        <v>2</v>
      </c>
      <c r="Z595">
        <v>0</v>
      </c>
      <c r="AA595">
        <v>1</v>
      </c>
    </row>
    <row r="596" spans="1:35" ht="16.5" thickBot="1">
      <c r="A596" s="3" t="s">
        <v>1525</v>
      </c>
      <c r="B596" s="3" t="s">
        <v>1526</v>
      </c>
      <c r="C596" s="3" t="s">
        <v>1386</v>
      </c>
      <c r="D596" s="4">
        <v>2014</v>
      </c>
      <c r="E596" s="5" t="s">
        <v>73</v>
      </c>
      <c r="G596">
        <v>1</v>
      </c>
      <c r="I596" t="s">
        <v>1786</v>
      </c>
      <c r="J596" s="14">
        <v>1.518</v>
      </c>
      <c r="K596" s="12" t="s">
        <v>1958</v>
      </c>
      <c r="L596" s="14"/>
      <c r="M596" s="14">
        <v>0</v>
      </c>
      <c r="N596" s="14">
        <v>0</v>
      </c>
      <c r="O596" s="13" t="s">
        <v>1811</v>
      </c>
      <c r="P596">
        <v>0</v>
      </c>
      <c r="Q596">
        <v>1</v>
      </c>
      <c r="S596" t="s">
        <v>1786</v>
      </c>
      <c r="T596">
        <v>2</v>
      </c>
      <c r="Z596">
        <v>0</v>
      </c>
      <c r="AA596">
        <v>1</v>
      </c>
      <c r="AC596">
        <v>1</v>
      </c>
    </row>
    <row r="597" spans="1:35" ht="16.5" thickBot="1">
      <c r="A597" s="3" t="s">
        <v>1527</v>
      </c>
      <c r="B597" s="3" t="s">
        <v>1528</v>
      </c>
      <c r="C597" s="3" t="s">
        <v>1529</v>
      </c>
      <c r="D597" s="4">
        <v>2012</v>
      </c>
      <c r="E597" s="5" t="s">
        <v>73</v>
      </c>
      <c r="G597">
        <v>1</v>
      </c>
      <c r="I597" t="s">
        <v>1793</v>
      </c>
      <c r="J597" s="14">
        <v>2.786</v>
      </c>
      <c r="K597" s="72" t="s">
        <v>1939</v>
      </c>
      <c r="L597" s="14"/>
      <c r="M597" s="14">
        <v>0</v>
      </c>
      <c r="N597" s="14">
        <v>0</v>
      </c>
      <c r="O597" s="13" t="s">
        <v>1811</v>
      </c>
      <c r="P597">
        <v>1</v>
      </c>
      <c r="S597">
        <v>2</v>
      </c>
      <c r="T597">
        <v>5</v>
      </c>
      <c r="Z597">
        <v>0</v>
      </c>
      <c r="AA597">
        <v>1</v>
      </c>
      <c r="AH597">
        <v>1</v>
      </c>
      <c r="AI597" t="s">
        <v>2114</v>
      </c>
    </row>
    <row r="598" spans="1:35" ht="16.5" thickBot="1">
      <c r="A598" s="3" t="s">
        <v>1530</v>
      </c>
      <c r="B598" s="3" t="s">
        <v>1531</v>
      </c>
      <c r="C598" s="3" t="s">
        <v>1532</v>
      </c>
      <c r="D598" s="4">
        <v>2019</v>
      </c>
      <c r="E598" s="5" t="s">
        <v>73</v>
      </c>
      <c r="G598">
        <v>1</v>
      </c>
      <c r="I598">
        <v>5</v>
      </c>
      <c r="J598" s="14">
        <v>0.43</v>
      </c>
      <c r="K598" s="72" t="s">
        <v>1933</v>
      </c>
      <c r="L598" s="69"/>
      <c r="M598" s="69">
        <v>1</v>
      </c>
      <c r="N598" s="14">
        <v>1503</v>
      </c>
      <c r="O598" s="13" t="s">
        <v>1810</v>
      </c>
      <c r="P598">
        <v>1</v>
      </c>
      <c r="S598">
        <v>6</v>
      </c>
      <c r="T598">
        <v>5</v>
      </c>
      <c r="V598">
        <v>1</v>
      </c>
      <c r="Z598">
        <v>2</v>
      </c>
      <c r="AA598">
        <v>1</v>
      </c>
    </row>
    <row r="599" spans="1:35" ht="16.5" thickBot="1">
      <c r="A599" s="3" t="s">
        <v>1533</v>
      </c>
      <c r="B599" s="3" t="s">
        <v>1534</v>
      </c>
      <c r="C599" s="3" t="s">
        <v>1535</v>
      </c>
      <c r="D599" s="4">
        <v>2018</v>
      </c>
      <c r="E599" s="5" t="s">
        <v>73</v>
      </c>
      <c r="G599">
        <v>1</v>
      </c>
      <c r="I599">
        <v>4</v>
      </c>
      <c r="J599" s="13"/>
      <c r="K599" s="72" t="s">
        <v>1933</v>
      </c>
      <c r="L599" s="13"/>
      <c r="M599" s="13">
        <v>1</v>
      </c>
      <c r="N599" s="14">
        <v>0</v>
      </c>
      <c r="O599" s="13" t="s">
        <v>1811</v>
      </c>
      <c r="P599">
        <v>1</v>
      </c>
      <c r="S599">
        <v>6</v>
      </c>
      <c r="T599">
        <v>5</v>
      </c>
      <c r="V599">
        <v>1</v>
      </c>
      <c r="Z599">
        <v>0</v>
      </c>
      <c r="AA599">
        <v>1</v>
      </c>
    </row>
    <row r="600" spans="1:35" ht="16.5" thickBot="1">
      <c r="A600" s="33" t="s">
        <v>1536</v>
      </c>
      <c r="B600" s="3" t="s">
        <v>1537</v>
      </c>
      <c r="C600" s="3" t="s">
        <v>1538</v>
      </c>
      <c r="D600" s="4">
        <v>2017</v>
      </c>
      <c r="E600" s="5" t="s">
        <v>73</v>
      </c>
      <c r="G600">
        <v>1</v>
      </c>
      <c r="H600">
        <v>1</v>
      </c>
      <c r="I600" t="s">
        <v>1791</v>
      </c>
      <c r="J600" s="13"/>
      <c r="K600" s="72" t="s">
        <v>1933</v>
      </c>
      <c r="L600" s="13"/>
      <c r="M600" s="13">
        <v>1</v>
      </c>
      <c r="N600" s="14">
        <v>0</v>
      </c>
      <c r="O600" s="13" t="s">
        <v>1811</v>
      </c>
      <c r="P600">
        <v>1</v>
      </c>
      <c r="S600">
        <v>0</v>
      </c>
      <c r="T600">
        <v>0</v>
      </c>
      <c r="V600">
        <v>1</v>
      </c>
      <c r="AA600">
        <v>1</v>
      </c>
      <c r="AE600">
        <v>1</v>
      </c>
    </row>
    <row r="601" spans="1:35" ht="16.5" thickBot="1">
      <c r="A601" s="3" t="s">
        <v>1539</v>
      </c>
      <c r="B601" s="3" t="s">
        <v>1540</v>
      </c>
      <c r="C601" s="3" t="s">
        <v>252</v>
      </c>
      <c r="D601" s="4">
        <v>2016</v>
      </c>
      <c r="E601" s="5" t="s">
        <v>73</v>
      </c>
      <c r="G601">
        <v>1</v>
      </c>
      <c r="I601" t="s">
        <v>1786</v>
      </c>
      <c r="J601" s="14">
        <v>3.1659999999999999</v>
      </c>
      <c r="K601" s="72" t="s">
        <v>1963</v>
      </c>
      <c r="L601" s="14"/>
      <c r="M601" s="14">
        <v>0</v>
      </c>
      <c r="N601" s="14">
        <v>1505</v>
      </c>
      <c r="O601" s="13" t="s">
        <v>1814</v>
      </c>
      <c r="P601">
        <v>1</v>
      </c>
      <c r="S601" t="s">
        <v>1786</v>
      </c>
      <c r="T601">
        <v>5</v>
      </c>
      <c r="V601">
        <v>1</v>
      </c>
      <c r="X601">
        <v>1</v>
      </c>
      <c r="Z601">
        <v>0</v>
      </c>
      <c r="AA601">
        <v>1</v>
      </c>
    </row>
    <row r="602" spans="1:35" ht="16.5" thickBot="1">
      <c r="A602" s="3" t="s">
        <v>1541</v>
      </c>
      <c r="B602" s="3" t="s">
        <v>1542</v>
      </c>
      <c r="C602" s="3" t="s">
        <v>25</v>
      </c>
      <c r="D602" s="4">
        <v>2011</v>
      </c>
      <c r="E602" s="5" t="s">
        <v>73</v>
      </c>
      <c r="G602">
        <v>1</v>
      </c>
      <c r="I602" t="s">
        <v>1786</v>
      </c>
      <c r="J602" s="13">
        <v>1.0429999999999999</v>
      </c>
      <c r="K602" s="12" t="s">
        <v>1945</v>
      </c>
      <c r="L602" s="13"/>
      <c r="M602" s="13">
        <v>1</v>
      </c>
      <c r="N602" s="14">
        <v>0</v>
      </c>
      <c r="O602" s="13" t="s">
        <v>1811</v>
      </c>
      <c r="P602">
        <v>0</v>
      </c>
      <c r="Q602">
        <v>3</v>
      </c>
      <c r="S602">
        <v>6</v>
      </c>
      <c r="T602">
        <v>5</v>
      </c>
      <c r="Z602">
        <v>0</v>
      </c>
      <c r="AA602">
        <v>1</v>
      </c>
    </row>
    <row r="603" spans="1:35" ht="16.5" thickBot="1">
      <c r="A603" s="33" t="s">
        <v>1543</v>
      </c>
      <c r="B603" s="3" t="s">
        <v>1544</v>
      </c>
      <c r="C603" s="3"/>
      <c r="D603" s="4">
        <v>2011</v>
      </c>
      <c r="E603" s="5" t="s">
        <v>73</v>
      </c>
      <c r="G603">
        <v>1</v>
      </c>
      <c r="I603" t="s">
        <v>1783</v>
      </c>
      <c r="J603" s="21"/>
      <c r="L603" s="21"/>
      <c r="M603" s="21"/>
      <c r="N603" s="14">
        <v>0</v>
      </c>
      <c r="O603" s="13" t="s">
        <v>1811</v>
      </c>
      <c r="P603">
        <v>1</v>
      </c>
      <c r="S603">
        <v>0</v>
      </c>
      <c r="T603">
        <v>0</v>
      </c>
      <c r="AA603">
        <v>1</v>
      </c>
      <c r="AE603">
        <v>1</v>
      </c>
    </row>
    <row r="604" spans="1:35" ht="16.5" thickBot="1">
      <c r="A604" s="3" t="s">
        <v>1545</v>
      </c>
      <c r="B604" s="3" t="s">
        <v>1546</v>
      </c>
      <c r="C604" s="3" t="s">
        <v>1547</v>
      </c>
      <c r="D604" s="4">
        <v>2020</v>
      </c>
      <c r="E604" s="5" t="s">
        <v>73</v>
      </c>
      <c r="G604">
        <v>1</v>
      </c>
      <c r="J604" s="13">
        <v>2.94</v>
      </c>
      <c r="K604" s="12" t="s">
        <v>1934</v>
      </c>
      <c r="L604" s="13"/>
      <c r="M604" s="13">
        <v>0</v>
      </c>
      <c r="N604" s="14">
        <v>1505</v>
      </c>
      <c r="O604" s="13" t="s">
        <v>1814</v>
      </c>
      <c r="P604">
        <v>0</v>
      </c>
      <c r="Q604">
        <v>7</v>
      </c>
      <c r="S604">
        <v>0</v>
      </c>
      <c r="T604">
        <v>0</v>
      </c>
      <c r="V604">
        <v>1</v>
      </c>
      <c r="X604">
        <v>1</v>
      </c>
      <c r="AA604">
        <v>1</v>
      </c>
      <c r="AG604" t="s">
        <v>2060</v>
      </c>
    </row>
    <row r="605" spans="1:35" ht="16.5" thickBot="1">
      <c r="A605" s="3" t="s">
        <v>1548</v>
      </c>
      <c r="B605" s="3" t="s">
        <v>1549</v>
      </c>
      <c r="C605" s="3" t="s">
        <v>1156</v>
      </c>
      <c r="D605" s="4">
        <v>2013</v>
      </c>
      <c r="E605" s="5" t="s">
        <v>73</v>
      </c>
      <c r="G605">
        <v>1</v>
      </c>
      <c r="I605" t="s">
        <v>1786</v>
      </c>
      <c r="J605" s="13"/>
      <c r="K605" s="72" t="s">
        <v>1933</v>
      </c>
      <c r="L605" s="13"/>
      <c r="M605" s="13">
        <v>1</v>
      </c>
      <c r="N605" s="14">
        <v>1503</v>
      </c>
      <c r="O605" s="13" t="s">
        <v>1810</v>
      </c>
      <c r="P605">
        <v>1</v>
      </c>
      <c r="S605">
        <v>1</v>
      </c>
      <c r="T605">
        <v>5</v>
      </c>
      <c r="V605">
        <v>1</v>
      </c>
      <c r="W605">
        <v>1</v>
      </c>
      <c r="Z605">
        <v>0</v>
      </c>
      <c r="AA605">
        <v>1</v>
      </c>
    </row>
    <row r="606" spans="1:35" ht="16.5" thickBot="1">
      <c r="A606" s="3" t="s">
        <v>1550</v>
      </c>
      <c r="B606" s="3" t="s">
        <v>1551</v>
      </c>
      <c r="C606" s="3" t="s">
        <v>1552</v>
      </c>
      <c r="D606" s="4">
        <v>2018</v>
      </c>
      <c r="E606" s="5" t="s">
        <v>73</v>
      </c>
      <c r="F606">
        <v>1</v>
      </c>
      <c r="G606">
        <v>1</v>
      </c>
      <c r="I606" t="s">
        <v>1786</v>
      </c>
      <c r="J606" s="14">
        <v>5.5129999999999999</v>
      </c>
      <c r="K606" s="72" t="s">
        <v>1948</v>
      </c>
      <c r="L606" s="69" t="s">
        <v>1933</v>
      </c>
      <c r="M606" s="69">
        <v>0</v>
      </c>
      <c r="N606" s="14">
        <v>1503</v>
      </c>
      <c r="O606" s="13" t="s">
        <v>1810</v>
      </c>
      <c r="P606">
        <v>0</v>
      </c>
      <c r="Q606">
        <v>1</v>
      </c>
      <c r="S606" t="s">
        <v>1786</v>
      </c>
      <c r="T606">
        <v>2</v>
      </c>
      <c r="V606">
        <v>1</v>
      </c>
      <c r="X606">
        <v>1</v>
      </c>
      <c r="Z606">
        <v>0</v>
      </c>
      <c r="AA606">
        <v>1</v>
      </c>
    </row>
    <row r="607" spans="1:35" ht="16.5" thickBot="1">
      <c r="A607" s="3" t="s">
        <v>1553</v>
      </c>
      <c r="B607" s="3" t="s">
        <v>1554</v>
      </c>
      <c r="C607" s="3" t="s">
        <v>25</v>
      </c>
      <c r="D607" s="4">
        <v>2019</v>
      </c>
      <c r="E607" s="5" t="s">
        <v>73</v>
      </c>
      <c r="G607">
        <v>1</v>
      </c>
      <c r="I607" t="s">
        <v>1783</v>
      </c>
      <c r="J607" s="13">
        <v>3.04</v>
      </c>
      <c r="K607" s="12" t="s">
        <v>1945</v>
      </c>
      <c r="L607" s="13"/>
      <c r="M607" s="13">
        <v>1</v>
      </c>
      <c r="N607" s="14">
        <v>0</v>
      </c>
      <c r="O607" s="13" t="s">
        <v>1811</v>
      </c>
      <c r="P607">
        <v>1</v>
      </c>
      <c r="S607" t="s">
        <v>1784</v>
      </c>
      <c r="T607">
        <v>5</v>
      </c>
      <c r="V607">
        <v>1</v>
      </c>
      <c r="X607">
        <v>1</v>
      </c>
      <c r="Z607">
        <v>0</v>
      </c>
      <c r="AA607">
        <v>1</v>
      </c>
    </row>
    <row r="608" spans="1:35" ht="16.5" thickBot="1">
      <c r="A608" s="3" t="s">
        <v>1555</v>
      </c>
      <c r="B608" s="3" t="s">
        <v>1556</v>
      </c>
      <c r="C608" s="3"/>
      <c r="D608" s="4">
        <v>2013</v>
      </c>
      <c r="E608" s="5" t="s">
        <v>73</v>
      </c>
      <c r="G608">
        <v>1</v>
      </c>
      <c r="I608">
        <v>1</v>
      </c>
      <c r="J608" s="21"/>
      <c r="L608" s="21"/>
      <c r="M608" s="21"/>
      <c r="N608" s="14">
        <v>0</v>
      </c>
      <c r="O608" s="13" t="s">
        <v>1811</v>
      </c>
      <c r="P608">
        <v>0</v>
      </c>
      <c r="Q608">
        <v>5</v>
      </c>
      <c r="S608">
        <v>0</v>
      </c>
      <c r="T608">
        <v>0</v>
      </c>
      <c r="V608">
        <v>1</v>
      </c>
      <c r="AA608">
        <v>2</v>
      </c>
      <c r="AG608" t="s">
        <v>2079</v>
      </c>
    </row>
    <row r="609" spans="1:35" ht="16.5" thickBot="1">
      <c r="A609" s="3" t="s">
        <v>1557</v>
      </c>
      <c r="B609" s="3" t="s">
        <v>1558</v>
      </c>
      <c r="C609" s="3" t="s">
        <v>1559</v>
      </c>
      <c r="D609" s="4">
        <v>2016</v>
      </c>
      <c r="E609" s="5" t="s">
        <v>73</v>
      </c>
      <c r="G609">
        <v>1</v>
      </c>
      <c r="I609" t="s">
        <v>1783</v>
      </c>
      <c r="J609" s="14"/>
      <c r="K609" s="12" t="s">
        <v>1933</v>
      </c>
      <c r="L609" s="18"/>
      <c r="M609" s="18">
        <v>1</v>
      </c>
      <c r="N609" s="18">
        <v>1503</v>
      </c>
      <c r="O609" s="8" t="s">
        <v>1809</v>
      </c>
      <c r="P609">
        <v>0</v>
      </c>
      <c r="Q609">
        <v>3</v>
      </c>
      <c r="S609" t="s">
        <v>1787</v>
      </c>
      <c r="T609">
        <v>2</v>
      </c>
      <c r="W609">
        <v>1</v>
      </c>
      <c r="Z609">
        <v>0</v>
      </c>
      <c r="AA609">
        <v>1</v>
      </c>
      <c r="AC609">
        <v>1</v>
      </c>
      <c r="AD609">
        <v>1</v>
      </c>
    </row>
    <row r="610" spans="1:35" ht="16.5" thickBot="1">
      <c r="A610" s="3" t="s">
        <v>1560</v>
      </c>
      <c r="B610" s="3" t="s">
        <v>1561</v>
      </c>
      <c r="C610" s="3" t="s">
        <v>1562</v>
      </c>
      <c r="D610" s="4">
        <v>2017</v>
      </c>
      <c r="E610" s="5" t="s">
        <v>73</v>
      </c>
      <c r="G610">
        <v>1</v>
      </c>
      <c r="I610">
        <v>1</v>
      </c>
      <c r="J610" s="14">
        <v>4.2910000000000004</v>
      </c>
      <c r="K610" s="72" t="s">
        <v>1999</v>
      </c>
      <c r="L610" s="69" t="s">
        <v>1941</v>
      </c>
      <c r="M610" s="69">
        <v>0</v>
      </c>
      <c r="N610" s="14">
        <v>0</v>
      </c>
      <c r="O610" s="13" t="s">
        <v>1811</v>
      </c>
      <c r="P610">
        <v>1</v>
      </c>
      <c r="S610">
        <v>0</v>
      </c>
      <c r="T610">
        <v>0</v>
      </c>
      <c r="V610">
        <v>1</v>
      </c>
      <c r="W610">
        <v>1</v>
      </c>
      <c r="AA610">
        <v>1</v>
      </c>
      <c r="AI610" s="15"/>
    </row>
    <row r="611" spans="1:35" ht="16.5" thickBot="1">
      <c r="A611" s="3" t="s">
        <v>1563</v>
      </c>
      <c r="B611" s="3" t="s">
        <v>1564</v>
      </c>
      <c r="C611" s="3" t="s">
        <v>229</v>
      </c>
      <c r="D611" s="4">
        <v>2014</v>
      </c>
      <c r="E611" s="5" t="s">
        <v>73</v>
      </c>
      <c r="G611">
        <v>1</v>
      </c>
      <c r="I611" t="s">
        <v>1783</v>
      </c>
      <c r="J611" s="13">
        <v>1.48</v>
      </c>
      <c r="K611" s="72" t="s">
        <v>1975</v>
      </c>
      <c r="L611" s="69" t="s">
        <v>1933</v>
      </c>
      <c r="M611" s="69">
        <v>0</v>
      </c>
      <c r="N611" s="14">
        <v>1505</v>
      </c>
      <c r="O611" s="13" t="s">
        <v>1809</v>
      </c>
      <c r="P611">
        <v>1</v>
      </c>
      <c r="S611">
        <v>1</v>
      </c>
      <c r="T611">
        <v>5</v>
      </c>
      <c r="X611">
        <v>1</v>
      </c>
      <c r="Z611">
        <v>0</v>
      </c>
      <c r="AA611">
        <v>1</v>
      </c>
    </row>
    <row r="612" spans="1:35" ht="16.5" thickBot="1">
      <c r="A612" s="3" t="s">
        <v>1565</v>
      </c>
      <c r="B612" s="3" t="s">
        <v>1566</v>
      </c>
      <c r="C612" s="3" t="s">
        <v>1567</v>
      </c>
      <c r="D612" s="4">
        <v>2016</v>
      </c>
      <c r="E612" s="5" t="s">
        <v>73</v>
      </c>
      <c r="G612">
        <v>1</v>
      </c>
      <c r="I612" t="s">
        <v>1786</v>
      </c>
      <c r="J612" s="14">
        <v>2.593</v>
      </c>
      <c r="K612" s="12" t="s">
        <v>1980</v>
      </c>
      <c r="L612" s="14"/>
      <c r="M612" s="14">
        <v>0</v>
      </c>
      <c r="N612" s="14">
        <v>1503</v>
      </c>
      <c r="O612" s="13" t="s">
        <v>1809</v>
      </c>
      <c r="P612">
        <v>1</v>
      </c>
      <c r="S612">
        <v>0</v>
      </c>
      <c r="T612">
        <v>0</v>
      </c>
      <c r="V612">
        <v>1</v>
      </c>
      <c r="AA612">
        <v>1</v>
      </c>
      <c r="AE612">
        <v>1</v>
      </c>
    </row>
    <row r="613" spans="1:35" ht="16.5" thickBot="1">
      <c r="A613" s="3" t="s">
        <v>1568</v>
      </c>
      <c r="B613" s="3" t="s">
        <v>1569</v>
      </c>
      <c r="C613" s="3" t="s">
        <v>1570</v>
      </c>
      <c r="D613" s="4">
        <v>2013</v>
      </c>
      <c r="E613" s="5" t="s">
        <v>73</v>
      </c>
      <c r="G613">
        <v>1</v>
      </c>
      <c r="I613">
        <v>1</v>
      </c>
      <c r="J613" s="13"/>
      <c r="K613" s="72" t="s">
        <v>1933</v>
      </c>
      <c r="L613" s="68"/>
      <c r="M613" s="68">
        <v>1</v>
      </c>
      <c r="N613" s="14">
        <v>1503</v>
      </c>
      <c r="O613" s="13" t="s">
        <v>1810</v>
      </c>
      <c r="P613">
        <v>1</v>
      </c>
      <c r="S613">
        <v>1</v>
      </c>
      <c r="T613">
        <v>5</v>
      </c>
      <c r="V613">
        <v>1</v>
      </c>
      <c r="X613">
        <v>1</v>
      </c>
      <c r="Z613">
        <v>0</v>
      </c>
      <c r="AA613">
        <v>1</v>
      </c>
      <c r="AF613">
        <v>1</v>
      </c>
    </row>
    <row r="614" spans="1:35" ht="16.5" thickBot="1">
      <c r="A614" s="3" t="s">
        <v>80</v>
      </c>
      <c r="B614" s="3" t="s">
        <v>81</v>
      </c>
      <c r="C614" s="3" t="s">
        <v>25</v>
      </c>
      <c r="D614" s="4">
        <v>2016</v>
      </c>
      <c r="E614" s="5" t="s">
        <v>73</v>
      </c>
      <c r="G614">
        <v>1</v>
      </c>
      <c r="I614">
        <v>4</v>
      </c>
      <c r="J614" s="13">
        <v>1.65</v>
      </c>
      <c r="K614" s="12" t="s">
        <v>1945</v>
      </c>
      <c r="L614" s="8"/>
      <c r="M614" s="8">
        <v>1</v>
      </c>
      <c r="N614" s="14">
        <v>0</v>
      </c>
      <c r="O614" s="13" t="s">
        <v>1811</v>
      </c>
      <c r="P614">
        <v>0</v>
      </c>
      <c r="Q614">
        <v>5</v>
      </c>
      <c r="S614">
        <v>1</v>
      </c>
      <c r="T614">
        <v>5</v>
      </c>
      <c r="W614">
        <v>1</v>
      </c>
      <c r="Z614">
        <v>0</v>
      </c>
      <c r="AA614">
        <v>1</v>
      </c>
      <c r="AC614">
        <v>1</v>
      </c>
    </row>
    <row r="615" spans="1:35" ht="16.5" thickBot="1">
      <c r="A615" s="3" t="s">
        <v>1571</v>
      </c>
      <c r="B615" s="3" t="s">
        <v>1572</v>
      </c>
      <c r="C615" s="3"/>
      <c r="D615" s="4">
        <v>2012</v>
      </c>
      <c r="E615" s="5" t="s">
        <v>73</v>
      </c>
      <c r="G615">
        <v>1</v>
      </c>
      <c r="I615">
        <v>1</v>
      </c>
      <c r="J615" s="21"/>
      <c r="L615" s="21"/>
      <c r="M615" s="21"/>
      <c r="N615" s="14">
        <v>0</v>
      </c>
      <c r="O615" s="13" t="s">
        <v>1811</v>
      </c>
      <c r="P615">
        <v>1</v>
      </c>
      <c r="S615">
        <v>0</v>
      </c>
      <c r="T615">
        <v>0</v>
      </c>
      <c r="V615">
        <v>1</v>
      </c>
      <c r="X615">
        <v>1</v>
      </c>
      <c r="AA615">
        <v>2</v>
      </c>
    </row>
    <row r="616" spans="1:35" ht="16.5" thickBot="1">
      <c r="A616" s="3" t="s">
        <v>1573</v>
      </c>
      <c r="B616" s="3" t="s">
        <v>1574</v>
      </c>
      <c r="C616" s="3" t="s">
        <v>1575</v>
      </c>
      <c r="D616" s="4">
        <v>2020</v>
      </c>
      <c r="E616" s="5" t="s">
        <v>73</v>
      </c>
      <c r="G616">
        <v>1</v>
      </c>
      <c r="I616" t="s">
        <v>1793</v>
      </c>
      <c r="J616" s="13">
        <v>3.7210000000000001</v>
      </c>
      <c r="K616" s="12" t="s">
        <v>1933</v>
      </c>
      <c r="L616" s="13"/>
      <c r="M616" s="13">
        <v>1</v>
      </c>
      <c r="N616" s="14">
        <v>1503</v>
      </c>
      <c r="O616" s="13" t="s">
        <v>1809</v>
      </c>
      <c r="P616">
        <v>0</v>
      </c>
      <c r="Q616">
        <v>5</v>
      </c>
      <c r="S616">
        <v>2</v>
      </c>
      <c r="T616">
        <v>5</v>
      </c>
      <c r="V616">
        <v>1</v>
      </c>
      <c r="X616">
        <v>1</v>
      </c>
      <c r="Z616">
        <v>0</v>
      </c>
      <c r="AA616">
        <v>1</v>
      </c>
      <c r="AC616">
        <v>1</v>
      </c>
      <c r="AH616">
        <v>1</v>
      </c>
    </row>
    <row r="617" spans="1:35" ht="16.5" thickBot="1">
      <c r="A617" s="3" t="s">
        <v>1576</v>
      </c>
      <c r="B617" s="3" t="s">
        <v>1577</v>
      </c>
      <c r="C617" s="3" t="s">
        <v>1578</v>
      </c>
      <c r="D617" s="4">
        <v>2012</v>
      </c>
      <c r="E617" s="5" t="s">
        <v>73</v>
      </c>
      <c r="G617">
        <v>1</v>
      </c>
      <c r="I617">
        <v>4</v>
      </c>
      <c r="J617" s="14">
        <v>3.0619999999999998</v>
      </c>
      <c r="K617" s="72" t="s">
        <v>1943</v>
      </c>
      <c r="L617" s="18"/>
      <c r="M617" s="18">
        <v>0</v>
      </c>
      <c r="N617" s="14">
        <v>0</v>
      </c>
      <c r="O617" s="13" t="s">
        <v>1811</v>
      </c>
      <c r="P617">
        <v>1</v>
      </c>
      <c r="S617">
        <v>0</v>
      </c>
      <c r="T617">
        <v>0</v>
      </c>
      <c r="V617">
        <v>1</v>
      </c>
      <c r="AA617">
        <v>1</v>
      </c>
    </row>
    <row r="618" spans="1:35" ht="16.5" thickBot="1">
      <c r="A618" s="3" t="s">
        <v>1579</v>
      </c>
      <c r="B618" s="3" t="s">
        <v>1580</v>
      </c>
      <c r="C618" s="3" t="s">
        <v>175</v>
      </c>
      <c r="D618" s="4">
        <v>2012</v>
      </c>
      <c r="E618" s="5" t="s">
        <v>73</v>
      </c>
      <c r="G618">
        <v>1</v>
      </c>
      <c r="J618" s="14">
        <v>2.419</v>
      </c>
      <c r="K618" s="72" t="s">
        <v>1941</v>
      </c>
      <c r="L618" s="18"/>
      <c r="M618" s="18">
        <v>1</v>
      </c>
      <c r="N618" s="14">
        <v>0</v>
      </c>
      <c r="O618" s="13" t="s">
        <v>1811</v>
      </c>
      <c r="P618">
        <v>0</v>
      </c>
      <c r="Q618">
        <v>1</v>
      </c>
      <c r="S618">
        <v>4</v>
      </c>
      <c r="T618">
        <v>2</v>
      </c>
      <c r="Z618">
        <v>0</v>
      </c>
      <c r="AA618">
        <v>1</v>
      </c>
      <c r="AC618">
        <v>1</v>
      </c>
    </row>
    <row r="619" spans="1:35" ht="16.5" thickBot="1">
      <c r="A619" s="3" t="s">
        <v>82</v>
      </c>
      <c r="B619" s="3" t="s">
        <v>83</v>
      </c>
      <c r="C619" s="3" t="s">
        <v>84</v>
      </c>
      <c r="D619" s="4">
        <v>2020</v>
      </c>
      <c r="E619" s="5" t="s">
        <v>73</v>
      </c>
      <c r="G619">
        <v>1</v>
      </c>
      <c r="I619">
        <v>4</v>
      </c>
      <c r="J619" s="13">
        <v>2.661</v>
      </c>
      <c r="K619" s="12" t="s">
        <v>1941</v>
      </c>
      <c r="L619" t="s">
        <v>1968</v>
      </c>
      <c r="M619">
        <v>0</v>
      </c>
      <c r="N619" s="14">
        <v>0</v>
      </c>
      <c r="O619" s="13" t="s">
        <v>1811</v>
      </c>
      <c r="P619">
        <v>1</v>
      </c>
      <c r="S619">
        <v>4</v>
      </c>
      <c r="T619">
        <v>2</v>
      </c>
      <c r="X619">
        <v>1</v>
      </c>
      <c r="Z619">
        <v>2</v>
      </c>
      <c r="AA619">
        <v>1</v>
      </c>
    </row>
    <row r="620" spans="1:35" ht="16.5" thickBot="1">
      <c r="A620" s="3" t="s">
        <v>85</v>
      </c>
      <c r="B620" s="3" t="s">
        <v>86</v>
      </c>
      <c r="C620" s="3" t="s">
        <v>87</v>
      </c>
      <c r="D620" s="4">
        <v>2020</v>
      </c>
      <c r="E620" s="5" t="s">
        <v>73</v>
      </c>
      <c r="G620">
        <v>1</v>
      </c>
      <c r="I620" t="s">
        <v>1797</v>
      </c>
      <c r="J620" s="13">
        <v>7.968</v>
      </c>
      <c r="K620" s="72" t="s">
        <v>1948</v>
      </c>
      <c r="L620" s="68" t="s">
        <v>1954</v>
      </c>
      <c r="M620" s="68">
        <v>0</v>
      </c>
      <c r="N620" s="14">
        <v>0</v>
      </c>
      <c r="O620" s="13" t="s">
        <v>1811</v>
      </c>
      <c r="P620">
        <v>0</v>
      </c>
      <c r="Q620">
        <v>2</v>
      </c>
      <c r="R620">
        <v>1</v>
      </c>
      <c r="S620">
        <v>3</v>
      </c>
      <c r="T620">
        <v>2</v>
      </c>
      <c r="W620">
        <v>1</v>
      </c>
      <c r="X620">
        <v>1</v>
      </c>
      <c r="Z620">
        <v>0</v>
      </c>
      <c r="AA620">
        <v>1</v>
      </c>
    </row>
    <row r="621" spans="1:35" ht="16.5" thickBot="1">
      <c r="A621" s="3" t="s">
        <v>1581</v>
      </c>
      <c r="B621" s="3" t="s">
        <v>1582</v>
      </c>
      <c r="C621" s="3" t="s">
        <v>13</v>
      </c>
      <c r="D621" s="4">
        <v>2011</v>
      </c>
      <c r="E621" s="5" t="s">
        <v>73</v>
      </c>
      <c r="G621">
        <v>1</v>
      </c>
      <c r="I621" t="s">
        <v>1787</v>
      </c>
      <c r="J621" s="14">
        <v>0.96299999999999997</v>
      </c>
      <c r="K621" s="72" t="s">
        <v>1943</v>
      </c>
      <c r="L621" s="68" t="s">
        <v>2003</v>
      </c>
      <c r="M621" s="68">
        <v>0</v>
      </c>
      <c r="N621" s="14">
        <v>1503</v>
      </c>
      <c r="O621" s="13" t="s">
        <v>1809</v>
      </c>
      <c r="P621">
        <v>1</v>
      </c>
      <c r="S621">
        <v>2</v>
      </c>
      <c r="T621">
        <v>5</v>
      </c>
      <c r="Z621">
        <v>0</v>
      </c>
      <c r="AA621">
        <v>1</v>
      </c>
      <c r="AH621">
        <v>1</v>
      </c>
      <c r="AI621" t="s">
        <v>2104</v>
      </c>
    </row>
    <row r="622" spans="1:35" ht="16.5" thickBot="1">
      <c r="A622" s="3" t="s">
        <v>1583</v>
      </c>
      <c r="B622" s="3" t="s">
        <v>1584</v>
      </c>
      <c r="C622" s="3" t="s">
        <v>1585</v>
      </c>
      <c r="D622" s="4">
        <v>2011</v>
      </c>
      <c r="E622" s="5" t="s">
        <v>73</v>
      </c>
      <c r="G622">
        <v>1</v>
      </c>
      <c r="I622" t="s">
        <v>1786</v>
      </c>
      <c r="J622" s="13"/>
      <c r="K622" s="8"/>
      <c r="L622" s="8"/>
      <c r="M622" s="8"/>
      <c r="N622" s="14">
        <v>0</v>
      </c>
      <c r="O622" s="13" t="s">
        <v>1811</v>
      </c>
      <c r="P622">
        <v>1</v>
      </c>
      <c r="S622" t="s">
        <v>1784</v>
      </c>
      <c r="T622">
        <v>5</v>
      </c>
      <c r="V622">
        <v>1</v>
      </c>
      <c r="X622">
        <v>1</v>
      </c>
      <c r="Z622">
        <v>0</v>
      </c>
      <c r="AA622">
        <v>4</v>
      </c>
    </row>
    <row r="623" spans="1:35" ht="16.5" thickBot="1">
      <c r="A623" s="3" t="s">
        <v>1586</v>
      </c>
      <c r="B623" s="3" t="s">
        <v>1587</v>
      </c>
      <c r="C623" s="3" t="s">
        <v>308</v>
      </c>
      <c r="D623" s="4">
        <v>2011</v>
      </c>
      <c r="E623" s="5" t="s">
        <v>73</v>
      </c>
      <c r="G623">
        <v>1</v>
      </c>
      <c r="I623" t="s">
        <v>1783</v>
      </c>
      <c r="J623" s="14">
        <v>4.4470000000000001</v>
      </c>
      <c r="K623" s="12" t="s">
        <v>1976</v>
      </c>
      <c r="L623" s="18"/>
      <c r="M623" s="18">
        <v>0</v>
      </c>
      <c r="N623" s="14">
        <v>806</v>
      </c>
      <c r="O623" s="13" t="s">
        <v>1814</v>
      </c>
      <c r="P623">
        <v>1</v>
      </c>
      <c r="S623" t="s">
        <v>1796</v>
      </c>
      <c r="T623">
        <v>5</v>
      </c>
      <c r="V623">
        <v>1</v>
      </c>
      <c r="X623">
        <v>1</v>
      </c>
      <c r="Z623">
        <v>0</v>
      </c>
      <c r="AA623">
        <v>1</v>
      </c>
      <c r="AF623">
        <v>1</v>
      </c>
    </row>
    <row r="624" spans="1:35" ht="16.5" thickBot="1">
      <c r="A624" s="3" t="s">
        <v>1588</v>
      </c>
      <c r="B624" s="3" t="s">
        <v>1589</v>
      </c>
      <c r="C624" s="3" t="s">
        <v>615</v>
      </c>
      <c r="D624" s="4">
        <v>2014</v>
      </c>
      <c r="E624" s="5" t="s">
        <v>73</v>
      </c>
      <c r="G624">
        <v>1</v>
      </c>
      <c r="I624">
        <v>1</v>
      </c>
      <c r="J624" s="13"/>
      <c r="K624" s="72" t="s">
        <v>1963</v>
      </c>
      <c r="L624" s="8"/>
      <c r="M624" s="8">
        <v>0</v>
      </c>
      <c r="N624" s="14">
        <v>0</v>
      </c>
      <c r="O624" s="13" t="s">
        <v>1811</v>
      </c>
      <c r="P624">
        <v>1</v>
      </c>
      <c r="S624">
        <v>2</v>
      </c>
      <c r="T624">
        <v>5</v>
      </c>
      <c r="Z624">
        <v>0</v>
      </c>
      <c r="AA624">
        <v>1</v>
      </c>
      <c r="AH624">
        <v>1</v>
      </c>
      <c r="AI624" t="s">
        <v>2115</v>
      </c>
    </row>
    <row r="625" spans="1:35" ht="16.5" thickBot="1">
      <c r="A625" s="3" t="s">
        <v>1590</v>
      </c>
      <c r="B625" s="3" t="s">
        <v>1591</v>
      </c>
      <c r="C625" s="3" t="s">
        <v>686</v>
      </c>
      <c r="D625" s="4">
        <v>2016</v>
      </c>
      <c r="E625" s="5" t="s">
        <v>73</v>
      </c>
      <c r="G625">
        <v>1</v>
      </c>
      <c r="I625">
        <v>2</v>
      </c>
      <c r="J625" s="14">
        <v>1.1950000000000001</v>
      </c>
      <c r="K625" s="72" t="s">
        <v>1941</v>
      </c>
      <c r="L625" s="68" t="s">
        <v>1933</v>
      </c>
      <c r="M625" s="68">
        <v>1</v>
      </c>
      <c r="N625" s="14">
        <v>0</v>
      </c>
      <c r="O625" s="13" t="s">
        <v>1811</v>
      </c>
      <c r="P625">
        <v>1</v>
      </c>
      <c r="S625">
        <v>2</v>
      </c>
      <c r="T625">
        <v>5</v>
      </c>
      <c r="Z625">
        <v>0</v>
      </c>
      <c r="AA625">
        <v>1</v>
      </c>
      <c r="AH625">
        <v>1</v>
      </c>
      <c r="AI625" t="s">
        <v>2091</v>
      </c>
    </row>
    <row r="626" spans="1:35" ht="16.5" thickBot="1">
      <c r="A626" s="3" t="s">
        <v>184</v>
      </c>
      <c r="B626" s="3" t="s">
        <v>185</v>
      </c>
      <c r="C626" s="3" t="s">
        <v>186</v>
      </c>
      <c r="D626" s="4">
        <v>2021</v>
      </c>
      <c r="E626" s="6" t="s">
        <v>73</v>
      </c>
      <c r="G626">
        <v>1</v>
      </c>
      <c r="I626">
        <v>4</v>
      </c>
      <c r="J626" s="13">
        <v>0.63</v>
      </c>
      <c r="K626" s="72" t="s">
        <v>1954</v>
      </c>
      <c r="L626" s="8"/>
      <c r="M626" s="8">
        <v>0</v>
      </c>
      <c r="N626" s="14">
        <v>0</v>
      </c>
      <c r="O626" s="13" t="s">
        <v>1811</v>
      </c>
      <c r="P626">
        <v>1</v>
      </c>
      <c r="R626">
        <v>1</v>
      </c>
      <c r="S626">
        <v>0</v>
      </c>
      <c r="T626">
        <v>0</v>
      </c>
      <c r="V626">
        <v>1</v>
      </c>
      <c r="W626">
        <v>1</v>
      </c>
      <c r="X626">
        <v>1</v>
      </c>
      <c r="AA626">
        <v>1</v>
      </c>
    </row>
    <row r="627" spans="1:35" ht="16.5" thickBot="1">
      <c r="A627" s="3" t="s">
        <v>1592</v>
      </c>
      <c r="B627" s="3" t="s">
        <v>1593</v>
      </c>
      <c r="C627" s="3"/>
      <c r="D627" s="3"/>
      <c r="E627" s="5" t="s">
        <v>73</v>
      </c>
      <c r="G627">
        <v>1</v>
      </c>
      <c r="I627" t="s">
        <v>1794</v>
      </c>
      <c r="J627" s="21"/>
      <c r="N627" s="14">
        <v>0</v>
      </c>
      <c r="O627" s="13" t="s">
        <v>1811</v>
      </c>
      <c r="P627">
        <v>1</v>
      </c>
      <c r="S627" t="s">
        <v>1787</v>
      </c>
      <c r="T627">
        <v>5</v>
      </c>
      <c r="V627">
        <v>1</v>
      </c>
      <c r="Z627">
        <v>0</v>
      </c>
      <c r="AA627">
        <v>2</v>
      </c>
    </row>
    <row r="628" spans="1:35" ht="16.5" thickBot="1">
      <c r="A628" s="3" t="s">
        <v>1594</v>
      </c>
      <c r="B628" s="3" t="s">
        <v>1595</v>
      </c>
      <c r="C628" s="3" t="s">
        <v>57</v>
      </c>
      <c r="D628" s="4">
        <v>2012</v>
      </c>
      <c r="E628" s="5" t="s">
        <v>73</v>
      </c>
      <c r="G628">
        <v>1</v>
      </c>
      <c r="I628">
        <v>1</v>
      </c>
      <c r="J628" s="13"/>
      <c r="K628" s="73" t="s">
        <v>1933</v>
      </c>
      <c r="L628" s="13"/>
      <c r="M628" s="13">
        <v>1</v>
      </c>
      <c r="N628" s="14">
        <v>806</v>
      </c>
      <c r="O628" s="13" t="s">
        <v>1814</v>
      </c>
      <c r="P628">
        <v>0</v>
      </c>
      <c r="Q628">
        <v>7</v>
      </c>
      <c r="S628">
        <v>0</v>
      </c>
      <c r="T628">
        <v>0</v>
      </c>
      <c r="V628">
        <v>1</v>
      </c>
      <c r="W628">
        <v>1</v>
      </c>
      <c r="AA628">
        <v>1</v>
      </c>
      <c r="AC628">
        <v>1</v>
      </c>
      <c r="AG628" t="s">
        <v>2078</v>
      </c>
    </row>
    <row r="629" spans="1:35" ht="16.5" thickBot="1">
      <c r="A629" s="3" t="s">
        <v>1596</v>
      </c>
      <c r="B629" s="3" t="s">
        <v>1597</v>
      </c>
      <c r="C629" s="3" t="s">
        <v>362</v>
      </c>
      <c r="D629" s="4">
        <v>2019</v>
      </c>
      <c r="E629" s="5" t="s">
        <v>73</v>
      </c>
      <c r="G629">
        <v>1</v>
      </c>
      <c r="I629">
        <v>1</v>
      </c>
      <c r="J629" s="14"/>
      <c r="K629" s="14"/>
      <c r="L629" s="14"/>
      <c r="M629" s="14"/>
      <c r="N629" s="14">
        <v>0</v>
      </c>
      <c r="O629" s="13" t="s">
        <v>1811</v>
      </c>
      <c r="P629">
        <v>0</v>
      </c>
      <c r="Q629">
        <v>7</v>
      </c>
      <c r="S629">
        <v>1</v>
      </c>
      <c r="T629">
        <v>5</v>
      </c>
      <c r="X629">
        <v>1</v>
      </c>
      <c r="Z629">
        <v>0</v>
      </c>
      <c r="AA629">
        <v>4</v>
      </c>
      <c r="AG629" t="s">
        <v>2047</v>
      </c>
    </row>
    <row r="630" spans="1:35" ht="16.5" thickBot="1">
      <c r="A630" s="3" t="s">
        <v>1598</v>
      </c>
      <c r="B630" s="3" t="s">
        <v>1599</v>
      </c>
      <c r="C630" s="3" t="s">
        <v>1600</v>
      </c>
      <c r="D630" s="4">
        <v>2017</v>
      </c>
      <c r="E630" s="5" t="s">
        <v>73</v>
      </c>
      <c r="G630">
        <v>1</v>
      </c>
      <c r="I630" t="s">
        <v>1786</v>
      </c>
      <c r="J630" s="14">
        <v>1.1970000000000001</v>
      </c>
      <c r="K630" s="23" t="s">
        <v>1958</v>
      </c>
      <c r="L630" s="21" t="s">
        <v>1933</v>
      </c>
      <c r="M630" s="21">
        <v>0</v>
      </c>
      <c r="N630" s="14">
        <v>1503</v>
      </c>
      <c r="O630" s="13" t="s">
        <v>1813</v>
      </c>
      <c r="P630">
        <v>3</v>
      </c>
      <c r="S630">
        <v>1</v>
      </c>
      <c r="T630">
        <v>5</v>
      </c>
      <c r="V630">
        <v>1</v>
      </c>
      <c r="W630">
        <v>1</v>
      </c>
      <c r="X630">
        <v>1</v>
      </c>
      <c r="AA630">
        <v>1</v>
      </c>
    </row>
    <row r="631" spans="1:35" ht="16.5" thickBot="1">
      <c r="A631" s="3" t="s">
        <v>1601</v>
      </c>
      <c r="B631" s="3" t="s">
        <v>1602</v>
      </c>
      <c r="C631" s="3" t="s">
        <v>840</v>
      </c>
      <c r="D631" s="4">
        <v>2015</v>
      </c>
      <c r="E631" s="5" t="s">
        <v>73</v>
      </c>
      <c r="G631">
        <v>1</v>
      </c>
      <c r="I631" t="s">
        <v>1786</v>
      </c>
      <c r="J631" s="14">
        <v>4.2039999999999997</v>
      </c>
      <c r="K631" s="73" t="s">
        <v>1943</v>
      </c>
      <c r="L631" s="69" t="s">
        <v>1964</v>
      </c>
      <c r="M631" s="69">
        <v>0</v>
      </c>
      <c r="N631" s="14">
        <v>1503</v>
      </c>
      <c r="O631" s="13" t="s">
        <v>1814</v>
      </c>
      <c r="P631">
        <v>3</v>
      </c>
      <c r="S631">
        <v>0</v>
      </c>
      <c r="T631">
        <v>0</v>
      </c>
      <c r="V631">
        <v>1</v>
      </c>
      <c r="W631">
        <v>1</v>
      </c>
      <c r="X631">
        <v>1</v>
      </c>
      <c r="AA631">
        <v>1</v>
      </c>
      <c r="AG631" s="16"/>
      <c r="AH631" s="16"/>
    </row>
    <row r="632" spans="1:35" ht="16.5" thickBot="1">
      <c r="A632" s="3" t="s">
        <v>1603</v>
      </c>
      <c r="B632" s="3" t="s">
        <v>1604</v>
      </c>
      <c r="C632" s="3" t="s">
        <v>1202</v>
      </c>
      <c r="D632" s="4">
        <v>2015</v>
      </c>
      <c r="E632" s="5" t="s">
        <v>73</v>
      </c>
      <c r="G632">
        <v>1</v>
      </c>
      <c r="I632">
        <v>1</v>
      </c>
      <c r="J632" s="14">
        <v>2.0939999999999999</v>
      </c>
      <c r="K632" s="72" t="s">
        <v>1941</v>
      </c>
      <c r="L632" s="14"/>
      <c r="M632" s="14">
        <v>1</v>
      </c>
      <c r="N632" s="14">
        <v>1503</v>
      </c>
      <c r="O632" s="13" t="s">
        <v>1809</v>
      </c>
      <c r="P632">
        <v>0</v>
      </c>
      <c r="Q632">
        <v>1</v>
      </c>
      <c r="S632">
        <v>4</v>
      </c>
      <c r="T632">
        <v>2</v>
      </c>
      <c r="W632">
        <v>1</v>
      </c>
      <c r="X632">
        <v>1</v>
      </c>
      <c r="Z632">
        <v>0</v>
      </c>
      <c r="AA632">
        <v>1</v>
      </c>
    </row>
    <row r="633" spans="1:35" ht="16.5" thickBot="1">
      <c r="A633" s="3" t="s">
        <v>1605</v>
      </c>
      <c r="B633" s="3" t="s">
        <v>1606</v>
      </c>
      <c r="C633" s="3" t="s">
        <v>1607</v>
      </c>
      <c r="D633" s="4">
        <v>2020</v>
      </c>
      <c r="E633" s="5" t="s">
        <v>73</v>
      </c>
      <c r="G633">
        <v>1</v>
      </c>
      <c r="J633" s="13">
        <v>3.2559999999999998</v>
      </c>
      <c r="K633" s="73" t="s">
        <v>1999</v>
      </c>
      <c r="L633" s="69" t="s">
        <v>2000</v>
      </c>
      <c r="M633" s="69">
        <v>0</v>
      </c>
      <c r="N633" s="14">
        <v>0</v>
      </c>
      <c r="O633" s="13" t="s">
        <v>1811</v>
      </c>
      <c r="P633">
        <v>1</v>
      </c>
      <c r="S633">
        <v>0</v>
      </c>
      <c r="T633">
        <v>0</v>
      </c>
      <c r="V633">
        <v>1</v>
      </c>
      <c r="W633">
        <v>1</v>
      </c>
      <c r="AA633">
        <v>1</v>
      </c>
    </row>
    <row r="634" spans="1:35" ht="16.5" thickBot="1">
      <c r="A634" s="3" t="s">
        <v>137</v>
      </c>
      <c r="B634" s="3" t="s">
        <v>138</v>
      </c>
      <c r="C634" s="3" t="s">
        <v>139</v>
      </c>
      <c r="D634" s="4">
        <v>2011</v>
      </c>
      <c r="E634" s="5" t="s">
        <v>73</v>
      </c>
      <c r="G634">
        <v>1</v>
      </c>
      <c r="I634">
        <v>4</v>
      </c>
      <c r="J634" s="13"/>
      <c r="K634" s="13"/>
      <c r="L634" s="13"/>
      <c r="M634" s="13"/>
      <c r="N634" s="14">
        <v>0</v>
      </c>
      <c r="O634" s="13" t="s">
        <v>1811</v>
      </c>
      <c r="P634">
        <v>3</v>
      </c>
      <c r="S634">
        <v>0</v>
      </c>
      <c r="T634">
        <v>0</v>
      </c>
      <c r="V634">
        <v>1</v>
      </c>
      <c r="AA634">
        <v>5</v>
      </c>
      <c r="AE634">
        <v>1</v>
      </c>
    </row>
    <row r="635" spans="1:35" ht="16.5" thickBot="1">
      <c r="A635" s="3" t="s">
        <v>1608</v>
      </c>
      <c r="B635" s="3" t="s">
        <v>1609</v>
      </c>
      <c r="C635" s="3" t="s">
        <v>1529</v>
      </c>
      <c r="D635" s="4">
        <v>2012</v>
      </c>
      <c r="E635" s="5" t="s">
        <v>73</v>
      </c>
      <c r="G635">
        <v>1</v>
      </c>
      <c r="I635">
        <v>4</v>
      </c>
      <c r="J635" s="14">
        <v>2.786</v>
      </c>
      <c r="K635" s="72" t="s">
        <v>1939</v>
      </c>
      <c r="L635" s="14"/>
      <c r="M635" s="14">
        <v>0</v>
      </c>
      <c r="N635" s="14">
        <v>0</v>
      </c>
      <c r="O635" s="13" t="s">
        <v>1811</v>
      </c>
      <c r="P635">
        <v>1</v>
      </c>
      <c r="R635">
        <v>1</v>
      </c>
      <c r="S635">
        <v>6</v>
      </c>
      <c r="T635">
        <v>5</v>
      </c>
      <c r="V635">
        <v>1</v>
      </c>
      <c r="X635">
        <v>1</v>
      </c>
      <c r="Z635">
        <v>3</v>
      </c>
      <c r="AA635">
        <v>1</v>
      </c>
      <c r="AC635">
        <v>1</v>
      </c>
    </row>
    <row r="636" spans="1:35" ht="16.5" thickBot="1">
      <c r="A636" s="3" t="s">
        <v>1610</v>
      </c>
      <c r="B636" s="3" t="s">
        <v>1611</v>
      </c>
      <c r="C636" s="3" t="s">
        <v>229</v>
      </c>
      <c r="D636" s="4">
        <v>2020</v>
      </c>
      <c r="E636" s="5" t="s">
        <v>73</v>
      </c>
      <c r="G636">
        <v>1</v>
      </c>
      <c r="I636">
        <v>4</v>
      </c>
      <c r="J636" s="14">
        <v>7.55</v>
      </c>
      <c r="K636" s="72" t="s">
        <v>1975</v>
      </c>
      <c r="L636" s="69" t="s">
        <v>1933</v>
      </c>
      <c r="M636" s="69">
        <v>0</v>
      </c>
      <c r="N636" s="14">
        <v>1505</v>
      </c>
      <c r="O636" s="13" t="s">
        <v>1809</v>
      </c>
      <c r="P636">
        <v>1</v>
      </c>
      <c r="S636" t="s">
        <v>1794</v>
      </c>
      <c r="T636">
        <v>5</v>
      </c>
      <c r="X636">
        <v>1</v>
      </c>
      <c r="Z636">
        <v>0</v>
      </c>
      <c r="AA636">
        <v>1</v>
      </c>
    </row>
    <row r="637" spans="1:35" ht="16.5" thickBot="1">
      <c r="A637" s="3" t="s">
        <v>1612</v>
      </c>
      <c r="B637" s="3" t="s">
        <v>1613</v>
      </c>
      <c r="C637" s="3" t="s">
        <v>988</v>
      </c>
      <c r="D637" s="4">
        <v>2021</v>
      </c>
      <c r="E637" s="5" t="s">
        <v>73</v>
      </c>
      <c r="G637">
        <v>1</v>
      </c>
      <c r="I637">
        <v>4</v>
      </c>
      <c r="J637" s="14">
        <v>7.0439999999999996</v>
      </c>
      <c r="K637" s="12" t="s">
        <v>1994</v>
      </c>
      <c r="L637" t="s">
        <v>1996</v>
      </c>
      <c r="M637">
        <v>0</v>
      </c>
      <c r="N637" s="14">
        <v>1503</v>
      </c>
      <c r="O637" s="13" t="s">
        <v>1809</v>
      </c>
      <c r="P637">
        <v>1</v>
      </c>
      <c r="S637" t="s">
        <v>1794</v>
      </c>
      <c r="T637">
        <v>5</v>
      </c>
      <c r="W637">
        <v>1</v>
      </c>
      <c r="X637">
        <v>1</v>
      </c>
      <c r="Z637">
        <v>0</v>
      </c>
      <c r="AA637">
        <v>1</v>
      </c>
    </row>
    <row r="638" spans="1:35" ht="16.5" thickBot="1">
      <c r="A638" s="3" t="s">
        <v>1614</v>
      </c>
      <c r="B638" s="3" t="s">
        <v>1615</v>
      </c>
      <c r="C638" s="3" t="s">
        <v>308</v>
      </c>
      <c r="D638" s="4">
        <v>2012</v>
      </c>
      <c r="E638" s="5" t="s">
        <v>73</v>
      </c>
      <c r="G638">
        <v>1</v>
      </c>
      <c r="I638" t="s">
        <v>1794</v>
      </c>
      <c r="J638" s="14">
        <v>4.6589999999999998</v>
      </c>
      <c r="K638" s="12" t="s">
        <v>1976</v>
      </c>
      <c r="L638" s="18"/>
      <c r="M638" s="18">
        <v>0</v>
      </c>
      <c r="N638" s="14">
        <v>806</v>
      </c>
      <c r="O638" s="13" t="s">
        <v>1814</v>
      </c>
      <c r="P638">
        <v>1</v>
      </c>
      <c r="S638" t="s">
        <v>1792</v>
      </c>
      <c r="T638">
        <v>5</v>
      </c>
      <c r="W638">
        <v>1</v>
      </c>
      <c r="Z638">
        <v>0</v>
      </c>
      <c r="AA638">
        <v>1</v>
      </c>
    </row>
    <row r="639" spans="1:35" ht="16.5" thickBot="1">
      <c r="A639" s="10" t="s">
        <v>1616</v>
      </c>
      <c r="B639" s="10" t="s">
        <v>1617</v>
      </c>
      <c r="C639" s="10" t="s">
        <v>656</v>
      </c>
      <c r="D639" s="11">
        <v>2017</v>
      </c>
      <c r="E639" s="6" t="s">
        <v>73</v>
      </c>
      <c r="F639" s="6"/>
      <c r="G639" s="6">
        <v>1</v>
      </c>
      <c r="H639" s="6"/>
      <c r="I639" s="6" t="s">
        <v>1794</v>
      </c>
      <c r="J639" s="14">
        <v>5.43</v>
      </c>
      <c r="K639" s="12" t="s">
        <v>1976</v>
      </c>
      <c r="L639" s="18"/>
      <c r="M639" s="18">
        <v>0</v>
      </c>
      <c r="N639" s="14">
        <v>1503</v>
      </c>
      <c r="O639" s="13" t="s">
        <v>1813</v>
      </c>
      <c r="P639" s="6">
        <v>1</v>
      </c>
      <c r="Q639" s="6"/>
      <c r="R639" s="6"/>
      <c r="S639" s="6" t="s">
        <v>1784</v>
      </c>
      <c r="T639" s="6">
        <v>5</v>
      </c>
      <c r="U639" s="6"/>
      <c r="V639" s="6">
        <v>1</v>
      </c>
      <c r="W639" s="6"/>
      <c r="X639" s="6"/>
      <c r="Y639" s="6"/>
      <c r="Z639" s="6">
        <v>0</v>
      </c>
      <c r="AA639" s="6">
        <v>1</v>
      </c>
      <c r="AB639" s="6"/>
      <c r="AC639" s="6"/>
      <c r="AD639" s="6"/>
      <c r="AE639" s="6"/>
      <c r="AF639" s="6"/>
    </row>
    <row r="640" spans="1:35" ht="16.5" thickBot="1">
      <c r="A640" s="3" t="s">
        <v>1618</v>
      </c>
      <c r="B640" s="3" t="s">
        <v>1619</v>
      </c>
      <c r="C640" s="3" t="s">
        <v>633</v>
      </c>
      <c r="D640" s="4">
        <v>2019</v>
      </c>
      <c r="E640" s="5" t="s">
        <v>73</v>
      </c>
      <c r="G640">
        <v>1</v>
      </c>
      <c r="I640">
        <v>4</v>
      </c>
      <c r="J640" s="14">
        <v>7.5250000000000004</v>
      </c>
      <c r="K640" s="72" t="s">
        <v>1933</v>
      </c>
      <c r="L640" s="69"/>
      <c r="M640" s="69">
        <v>1</v>
      </c>
      <c r="N640" s="14">
        <v>1503</v>
      </c>
      <c r="O640" s="13" t="s">
        <v>1814</v>
      </c>
      <c r="P640">
        <v>0</v>
      </c>
      <c r="Q640">
        <v>1</v>
      </c>
      <c r="S640">
        <v>4</v>
      </c>
      <c r="T640">
        <v>2</v>
      </c>
      <c r="W640">
        <v>1</v>
      </c>
      <c r="Z640">
        <v>0</v>
      </c>
      <c r="AA640">
        <v>1</v>
      </c>
    </row>
    <row r="641" spans="1:35" ht="16.5" thickBot="1">
      <c r="A641" s="3" t="s">
        <v>1620</v>
      </c>
      <c r="B641" s="3" t="s">
        <v>1621</v>
      </c>
      <c r="C641" s="3" t="s">
        <v>612</v>
      </c>
      <c r="D641" s="4">
        <v>2015</v>
      </c>
      <c r="E641" s="5" t="s">
        <v>73</v>
      </c>
      <c r="G641">
        <v>1</v>
      </c>
      <c r="I641" t="s">
        <v>1786</v>
      </c>
      <c r="J641" s="18">
        <v>1.79</v>
      </c>
      <c r="K641" s="72" t="s">
        <v>1962</v>
      </c>
      <c r="L641" s="18"/>
      <c r="M641" s="18">
        <v>0</v>
      </c>
      <c r="N641" s="14">
        <v>806</v>
      </c>
      <c r="O641" s="13" t="s">
        <v>1814</v>
      </c>
      <c r="P641">
        <v>0</v>
      </c>
      <c r="Q641">
        <v>6</v>
      </c>
      <c r="S641">
        <v>0</v>
      </c>
      <c r="T641">
        <v>2</v>
      </c>
      <c r="AA641">
        <v>1</v>
      </c>
      <c r="AC641">
        <v>1</v>
      </c>
      <c r="AE641">
        <v>1</v>
      </c>
      <c r="AG641" t="s">
        <v>2076</v>
      </c>
    </row>
    <row r="642" spans="1:35" ht="16.5" thickBot="1">
      <c r="A642" s="3" t="s">
        <v>1622</v>
      </c>
      <c r="B642" s="3" t="s">
        <v>1623</v>
      </c>
      <c r="C642" s="3" t="s">
        <v>1624</v>
      </c>
      <c r="D642" s="4">
        <v>2018</v>
      </c>
      <c r="E642" s="5" t="s">
        <v>73</v>
      </c>
      <c r="G642">
        <v>1</v>
      </c>
      <c r="I642">
        <v>1</v>
      </c>
      <c r="J642" s="8">
        <v>0.49</v>
      </c>
      <c r="K642" s="72" t="s">
        <v>1960</v>
      </c>
      <c r="L642" s="8"/>
      <c r="M642" s="8">
        <v>0</v>
      </c>
      <c r="N642" s="14">
        <v>0</v>
      </c>
      <c r="O642" s="13" t="s">
        <v>1811</v>
      </c>
      <c r="P642">
        <v>0</v>
      </c>
      <c r="Q642">
        <v>3</v>
      </c>
      <c r="S642">
        <v>1</v>
      </c>
      <c r="T642">
        <v>5</v>
      </c>
      <c r="V642">
        <v>1</v>
      </c>
      <c r="Z642">
        <v>0</v>
      </c>
      <c r="AA642">
        <v>1</v>
      </c>
    </row>
    <row r="643" spans="1:35" ht="16.5" thickBot="1">
      <c r="A643" s="3" t="s">
        <v>1625</v>
      </c>
      <c r="B643" s="3" t="s">
        <v>1626</v>
      </c>
      <c r="C643" s="3" t="s">
        <v>365</v>
      </c>
      <c r="D643" s="4">
        <v>2014</v>
      </c>
      <c r="E643" s="5" t="s">
        <v>73</v>
      </c>
      <c r="G643">
        <v>1</v>
      </c>
      <c r="I643">
        <v>3</v>
      </c>
      <c r="J643" s="18">
        <v>1.262</v>
      </c>
      <c r="K643" s="72" t="s">
        <v>1956</v>
      </c>
      <c r="L643" s="68" t="s">
        <v>1962</v>
      </c>
      <c r="M643" s="68">
        <v>0</v>
      </c>
      <c r="N643" s="14">
        <v>0</v>
      </c>
      <c r="O643" s="13" t="s">
        <v>1811</v>
      </c>
      <c r="P643">
        <v>1</v>
      </c>
      <c r="S643" t="s">
        <v>1789</v>
      </c>
      <c r="T643">
        <v>5</v>
      </c>
      <c r="Z643">
        <v>0</v>
      </c>
      <c r="AA643">
        <v>1</v>
      </c>
    </row>
    <row r="644" spans="1:35" ht="16.5" thickBot="1">
      <c r="A644" s="3" t="s">
        <v>1627</v>
      </c>
      <c r="B644" s="3" t="s">
        <v>1628</v>
      </c>
      <c r="C644" s="3" t="s">
        <v>13</v>
      </c>
      <c r="D644" s="4">
        <v>2013</v>
      </c>
      <c r="E644" s="5" t="s">
        <v>73</v>
      </c>
      <c r="G644">
        <v>1</v>
      </c>
      <c r="I644">
        <v>1</v>
      </c>
      <c r="J644" s="18">
        <v>1.552</v>
      </c>
      <c r="K644" s="72" t="s">
        <v>1943</v>
      </c>
      <c r="L644" s="68" t="s">
        <v>2003</v>
      </c>
      <c r="M644" s="68">
        <v>0</v>
      </c>
      <c r="N644" s="14">
        <v>1503</v>
      </c>
      <c r="O644" s="13" t="s">
        <v>1809</v>
      </c>
      <c r="P644">
        <v>0</v>
      </c>
      <c r="Q644">
        <v>3</v>
      </c>
      <c r="S644">
        <v>1</v>
      </c>
      <c r="T644">
        <v>2</v>
      </c>
      <c r="X644">
        <v>1</v>
      </c>
      <c r="Z644">
        <v>0</v>
      </c>
      <c r="AA644">
        <v>1</v>
      </c>
      <c r="AC644">
        <v>1</v>
      </c>
      <c r="AI644" s="5"/>
    </row>
    <row r="645" spans="1:35" ht="16.5" thickBot="1">
      <c r="A645" s="3" t="s">
        <v>1629</v>
      </c>
      <c r="B645" s="3" t="s">
        <v>1630</v>
      </c>
      <c r="C645" s="3" t="s">
        <v>1631</v>
      </c>
      <c r="D645" s="4">
        <v>2016</v>
      </c>
      <c r="E645" s="5" t="s">
        <v>73</v>
      </c>
      <c r="G645">
        <v>1</v>
      </c>
      <c r="I645" t="s">
        <v>1787</v>
      </c>
      <c r="J645" s="18">
        <v>5.774</v>
      </c>
      <c r="K645" s="72" t="s">
        <v>1943</v>
      </c>
      <c r="L645" s="68" t="s">
        <v>1964</v>
      </c>
      <c r="M645" s="68">
        <v>0</v>
      </c>
      <c r="N645" s="14">
        <v>1503</v>
      </c>
      <c r="O645" s="13" t="s">
        <v>1814</v>
      </c>
      <c r="P645">
        <v>1</v>
      </c>
      <c r="S645" t="s">
        <v>1789</v>
      </c>
      <c r="T645">
        <v>5</v>
      </c>
      <c r="W645">
        <v>1</v>
      </c>
      <c r="Z645">
        <v>0</v>
      </c>
      <c r="AA645">
        <v>1</v>
      </c>
    </row>
    <row r="646" spans="1:35" ht="16.5" thickBot="1">
      <c r="A646" s="3" t="s">
        <v>1632</v>
      </c>
      <c r="B646" s="3" t="s">
        <v>1633</v>
      </c>
      <c r="C646" s="3" t="s">
        <v>774</v>
      </c>
      <c r="D646" s="4">
        <v>2021</v>
      </c>
      <c r="E646" s="5" t="s">
        <v>73</v>
      </c>
      <c r="G646">
        <v>1</v>
      </c>
      <c r="I646" t="s">
        <v>1786</v>
      </c>
      <c r="J646" s="18">
        <v>5.915</v>
      </c>
      <c r="K646" s="72" t="s">
        <v>1943</v>
      </c>
      <c r="L646" s="18"/>
      <c r="M646" s="18">
        <v>0</v>
      </c>
      <c r="N646" s="14">
        <v>1503</v>
      </c>
      <c r="O646" s="13" t="s">
        <v>1809</v>
      </c>
      <c r="P646">
        <v>1</v>
      </c>
      <c r="S646" t="s">
        <v>1784</v>
      </c>
      <c r="T646">
        <v>5</v>
      </c>
      <c r="W646">
        <v>1</v>
      </c>
      <c r="X646">
        <v>1</v>
      </c>
      <c r="Z646">
        <v>0</v>
      </c>
      <c r="AA646">
        <v>1</v>
      </c>
    </row>
    <row r="647" spans="1:35" ht="16.5" thickBot="1">
      <c r="A647" s="3" t="s">
        <v>1800</v>
      </c>
      <c r="B647" s="3" t="s">
        <v>1342</v>
      </c>
      <c r="C647" s="3" t="s">
        <v>63</v>
      </c>
      <c r="D647" s="4">
        <v>2016</v>
      </c>
      <c r="E647" s="5" t="s">
        <v>73</v>
      </c>
      <c r="G647">
        <v>1</v>
      </c>
      <c r="I647" t="s">
        <v>1783</v>
      </c>
      <c r="J647" s="18">
        <v>2.0339999999999998</v>
      </c>
      <c r="K647" s="72" t="s">
        <v>1983</v>
      </c>
      <c r="L647" s="18"/>
      <c r="M647" s="18">
        <v>0</v>
      </c>
      <c r="N647" s="14">
        <v>1505</v>
      </c>
      <c r="O647" s="13" t="s">
        <v>1809</v>
      </c>
      <c r="P647">
        <v>0</v>
      </c>
      <c r="Q647">
        <v>1</v>
      </c>
      <c r="S647" t="s">
        <v>1786</v>
      </c>
      <c r="T647">
        <v>2</v>
      </c>
      <c r="W647">
        <v>1</v>
      </c>
      <c r="X647">
        <v>1</v>
      </c>
      <c r="Z647">
        <v>0</v>
      </c>
      <c r="AA647">
        <v>1</v>
      </c>
    </row>
    <row r="648" spans="1:35" ht="16.5" thickBot="1">
      <c r="A648" s="3" t="s">
        <v>1634</v>
      </c>
      <c r="B648" s="3" t="s">
        <v>1635</v>
      </c>
      <c r="C648" s="3" t="s">
        <v>1636</v>
      </c>
      <c r="D648" s="4">
        <v>2014</v>
      </c>
      <c r="E648" s="5" t="s">
        <v>73</v>
      </c>
      <c r="G648">
        <v>1</v>
      </c>
      <c r="I648" t="s">
        <v>1786</v>
      </c>
      <c r="J648" s="18">
        <v>0.93100000000000005</v>
      </c>
      <c r="K648" s="72" t="s">
        <v>1933</v>
      </c>
      <c r="L648" s="68" t="s">
        <v>1998</v>
      </c>
      <c r="M648" s="68">
        <v>1</v>
      </c>
      <c r="N648" s="14">
        <v>1507</v>
      </c>
      <c r="O648" s="13" t="s">
        <v>1813</v>
      </c>
      <c r="P648">
        <v>0</v>
      </c>
      <c r="Q648">
        <v>1</v>
      </c>
      <c r="S648">
        <v>4</v>
      </c>
      <c r="T648">
        <v>2</v>
      </c>
      <c r="W648">
        <v>1</v>
      </c>
      <c r="X648">
        <v>1</v>
      </c>
      <c r="Z648">
        <v>0</v>
      </c>
      <c r="AA648">
        <v>1</v>
      </c>
    </row>
    <row r="649" spans="1:35" s="5" customFormat="1" ht="16.5" thickBot="1">
      <c r="A649" s="3" t="s">
        <v>1637</v>
      </c>
      <c r="B649" s="3" t="s">
        <v>1638</v>
      </c>
      <c r="C649" s="3" t="s">
        <v>1636</v>
      </c>
      <c r="D649" s="4">
        <v>2016</v>
      </c>
      <c r="E649" s="5" t="s">
        <v>73</v>
      </c>
      <c r="F649"/>
      <c r="G649">
        <v>1</v>
      </c>
      <c r="H649"/>
      <c r="I649" t="s">
        <v>1783</v>
      </c>
      <c r="J649" s="18">
        <v>2.3570000000000002</v>
      </c>
      <c r="K649" s="72" t="s">
        <v>1933</v>
      </c>
      <c r="L649" s="68" t="s">
        <v>1998</v>
      </c>
      <c r="M649" s="68">
        <v>1</v>
      </c>
      <c r="N649" s="14">
        <v>1507</v>
      </c>
      <c r="O649" s="13" t="s">
        <v>1813</v>
      </c>
      <c r="P649">
        <v>0</v>
      </c>
      <c r="Q649">
        <v>1</v>
      </c>
      <c r="R649"/>
      <c r="S649" t="s">
        <v>1786</v>
      </c>
      <c r="T649">
        <v>2</v>
      </c>
      <c r="U649"/>
      <c r="V649"/>
      <c r="W649">
        <v>1</v>
      </c>
      <c r="X649">
        <v>1</v>
      </c>
      <c r="Y649"/>
      <c r="Z649">
        <v>0</v>
      </c>
      <c r="AA649">
        <v>1</v>
      </c>
      <c r="AB649"/>
      <c r="AC649"/>
      <c r="AD649"/>
      <c r="AE649"/>
      <c r="AF649"/>
      <c r="AG649"/>
      <c r="AH649"/>
      <c r="AI649"/>
    </row>
    <row r="650" spans="1:35" ht="16.5" thickBot="1">
      <c r="A650" s="3" t="s">
        <v>61</v>
      </c>
      <c r="B650" s="3" t="s">
        <v>62</v>
      </c>
      <c r="C650" s="3" t="s">
        <v>63</v>
      </c>
      <c r="D650" s="4">
        <v>2018</v>
      </c>
      <c r="E650" s="5" t="s">
        <v>19</v>
      </c>
      <c r="G650">
        <v>1</v>
      </c>
      <c r="I650" t="s">
        <v>1783</v>
      </c>
      <c r="J650" s="18">
        <v>2.1</v>
      </c>
      <c r="K650" s="72" t="s">
        <v>1983</v>
      </c>
      <c r="L650" s="18"/>
      <c r="M650" s="18">
        <v>0</v>
      </c>
      <c r="N650" s="14">
        <v>1505</v>
      </c>
      <c r="O650" s="13" t="s">
        <v>1809</v>
      </c>
      <c r="P650">
        <v>0</v>
      </c>
      <c r="Q650">
        <v>1</v>
      </c>
      <c r="S650" t="s">
        <v>1786</v>
      </c>
      <c r="T650">
        <v>2</v>
      </c>
      <c r="X650">
        <v>1</v>
      </c>
      <c r="Z650">
        <v>0</v>
      </c>
      <c r="AA650">
        <v>1</v>
      </c>
    </row>
    <row r="651" spans="1:35" ht="16.5" thickBot="1">
      <c r="A651" s="3" t="s">
        <v>1639</v>
      </c>
      <c r="B651" s="3" t="s">
        <v>1640</v>
      </c>
      <c r="C651" s="3" t="s">
        <v>294</v>
      </c>
      <c r="D651" s="4">
        <v>2020</v>
      </c>
      <c r="E651" s="5" t="s">
        <v>73</v>
      </c>
      <c r="G651">
        <v>1</v>
      </c>
      <c r="I651" t="s">
        <v>1786</v>
      </c>
      <c r="J651" s="18">
        <v>2.99</v>
      </c>
      <c r="K651" s="72" t="s">
        <v>1941</v>
      </c>
      <c r="L651" s="18"/>
      <c r="M651" s="18">
        <v>0</v>
      </c>
      <c r="N651" s="14">
        <v>0</v>
      </c>
      <c r="O651" s="13" t="s">
        <v>1811</v>
      </c>
      <c r="P651">
        <v>0</v>
      </c>
      <c r="Q651">
        <v>1</v>
      </c>
      <c r="S651">
        <v>4</v>
      </c>
      <c r="T651">
        <v>2</v>
      </c>
      <c r="W651">
        <v>1</v>
      </c>
      <c r="X651">
        <v>1</v>
      </c>
      <c r="Z651">
        <v>0</v>
      </c>
      <c r="AA651">
        <v>1</v>
      </c>
    </row>
    <row r="652" spans="1:35" ht="16.5" thickBot="1">
      <c r="A652" s="3" t="s">
        <v>1641</v>
      </c>
      <c r="B652" s="3" t="s">
        <v>1642</v>
      </c>
      <c r="C652" s="3" t="s">
        <v>1643</v>
      </c>
      <c r="D652" s="4">
        <v>2014</v>
      </c>
      <c r="E652" s="5" t="s">
        <v>73</v>
      </c>
      <c r="G652">
        <v>1</v>
      </c>
      <c r="I652" t="s">
        <v>1786</v>
      </c>
      <c r="J652" s="18">
        <v>0.29399999999999998</v>
      </c>
      <c r="K652" s="72" t="s">
        <v>1933</v>
      </c>
      <c r="L652" s="68"/>
      <c r="M652" s="68">
        <v>1</v>
      </c>
      <c r="N652" s="14">
        <v>1503</v>
      </c>
      <c r="O652" s="13" t="s">
        <v>1810</v>
      </c>
      <c r="P652">
        <v>1</v>
      </c>
      <c r="S652" t="s">
        <v>1783</v>
      </c>
      <c r="T652">
        <v>5</v>
      </c>
      <c r="X652">
        <v>1</v>
      </c>
      <c r="Z652">
        <v>0</v>
      </c>
      <c r="AA652">
        <v>1</v>
      </c>
    </row>
    <row r="653" spans="1:35" ht="16.5" thickBot="1">
      <c r="A653" s="3" t="s">
        <v>1644</v>
      </c>
      <c r="B653" s="3" t="s">
        <v>1645</v>
      </c>
      <c r="C653" s="3" t="s">
        <v>13</v>
      </c>
      <c r="D653" s="4">
        <v>2014</v>
      </c>
      <c r="E653" s="5" t="s">
        <v>73</v>
      </c>
      <c r="G653">
        <v>1</v>
      </c>
      <c r="I653" t="s">
        <v>1786</v>
      </c>
      <c r="J653" s="18">
        <v>1.3260000000000001</v>
      </c>
      <c r="K653" s="72" t="s">
        <v>1943</v>
      </c>
      <c r="L653" s="68" t="s">
        <v>2003</v>
      </c>
      <c r="M653" s="68">
        <v>0</v>
      </c>
      <c r="N653" s="14">
        <v>1503</v>
      </c>
      <c r="O653" s="13" t="s">
        <v>1809</v>
      </c>
      <c r="P653">
        <v>0</v>
      </c>
      <c r="Q653" t="s">
        <v>1789</v>
      </c>
      <c r="S653" t="s">
        <v>1784</v>
      </c>
      <c r="T653">
        <v>2</v>
      </c>
      <c r="W653">
        <v>1</v>
      </c>
      <c r="X653">
        <v>1</v>
      </c>
      <c r="Z653">
        <v>0</v>
      </c>
      <c r="AA653">
        <v>1</v>
      </c>
      <c r="AC653">
        <v>1</v>
      </c>
      <c r="AG653" s="16"/>
      <c r="AH653" s="16"/>
    </row>
    <row r="654" spans="1:35" ht="16.5" thickBot="1">
      <c r="A654" s="3" t="s">
        <v>1646</v>
      </c>
      <c r="B654" s="3" t="s">
        <v>1647</v>
      </c>
      <c r="C654" s="3" t="s">
        <v>1648</v>
      </c>
      <c r="D654" s="4">
        <v>2021</v>
      </c>
      <c r="E654" s="5" t="s">
        <v>73</v>
      </c>
      <c r="G654">
        <v>1</v>
      </c>
      <c r="I654" t="s">
        <v>1793</v>
      </c>
      <c r="J654" s="8">
        <v>5.2770000000000001</v>
      </c>
      <c r="K654" s="72" t="s">
        <v>1964</v>
      </c>
      <c r="L654" s="8"/>
      <c r="M654" s="8">
        <v>0</v>
      </c>
      <c r="N654" s="14">
        <v>1503</v>
      </c>
      <c r="O654" s="13" t="s">
        <v>1813</v>
      </c>
      <c r="P654">
        <v>1</v>
      </c>
      <c r="S654">
        <v>2</v>
      </c>
      <c r="T654">
        <v>5</v>
      </c>
      <c r="Z654">
        <v>0</v>
      </c>
      <c r="AA654">
        <v>1</v>
      </c>
      <c r="AH654">
        <v>1</v>
      </c>
      <c r="AI654" t="s">
        <v>2107</v>
      </c>
    </row>
    <row r="655" spans="1:35" ht="16.5" thickBot="1">
      <c r="A655" s="3" t="s">
        <v>1649</v>
      </c>
      <c r="B655" s="3" t="s">
        <v>1650</v>
      </c>
      <c r="C655" s="3" t="s">
        <v>1038</v>
      </c>
      <c r="D655" s="4">
        <v>2019</v>
      </c>
      <c r="E655" s="5" t="s">
        <v>73</v>
      </c>
      <c r="G655">
        <v>1</v>
      </c>
      <c r="I655">
        <v>4</v>
      </c>
      <c r="J655" s="18">
        <v>3.3290000000000002</v>
      </c>
      <c r="K655" s="72" t="s">
        <v>1956</v>
      </c>
      <c r="L655" s="68" t="s">
        <v>1935</v>
      </c>
      <c r="M655" s="68">
        <v>0</v>
      </c>
      <c r="N655" s="14">
        <v>806</v>
      </c>
      <c r="O655" s="13" t="s">
        <v>1809</v>
      </c>
      <c r="P655">
        <v>0</v>
      </c>
      <c r="Q655">
        <v>4</v>
      </c>
      <c r="S655">
        <v>1</v>
      </c>
      <c r="T655">
        <v>2</v>
      </c>
      <c r="W655">
        <v>1</v>
      </c>
      <c r="Z655">
        <v>0</v>
      </c>
      <c r="AA655">
        <v>1</v>
      </c>
      <c r="AC655">
        <v>1</v>
      </c>
    </row>
    <row r="656" spans="1:35" ht="16.5" thickBot="1">
      <c r="A656" s="3" t="s">
        <v>1651</v>
      </c>
      <c r="B656" s="3" t="s">
        <v>1652</v>
      </c>
      <c r="C656" s="3" t="s">
        <v>243</v>
      </c>
      <c r="D656" s="4">
        <v>2018</v>
      </c>
      <c r="E656" s="5" t="s">
        <v>73</v>
      </c>
      <c r="G656">
        <v>1</v>
      </c>
      <c r="I656" t="s">
        <v>1786</v>
      </c>
      <c r="J656" s="18">
        <v>5.6310000000000002</v>
      </c>
      <c r="K656" s="12" t="s">
        <v>1937</v>
      </c>
      <c r="L656" t="s">
        <v>1941</v>
      </c>
      <c r="M656">
        <v>1</v>
      </c>
      <c r="N656" s="14">
        <v>1503</v>
      </c>
      <c r="O656" s="13" t="s">
        <v>1814</v>
      </c>
      <c r="P656">
        <v>1</v>
      </c>
      <c r="R656">
        <v>1</v>
      </c>
      <c r="S656">
        <v>0</v>
      </c>
      <c r="T656">
        <v>0</v>
      </c>
      <c r="V656">
        <v>1</v>
      </c>
      <c r="W656">
        <v>1</v>
      </c>
      <c r="X656">
        <v>1</v>
      </c>
      <c r="AA656">
        <v>1</v>
      </c>
    </row>
    <row r="657" spans="1:35" ht="16.5" thickBot="1">
      <c r="A657" s="3" t="s">
        <v>1653</v>
      </c>
      <c r="B657" s="3" t="s">
        <v>1654</v>
      </c>
      <c r="C657" s="3" t="s">
        <v>9</v>
      </c>
      <c r="D657" s="4">
        <v>2012</v>
      </c>
      <c r="E657" s="5" t="s">
        <v>73</v>
      </c>
      <c r="G657">
        <v>1</v>
      </c>
      <c r="I657" t="s">
        <v>1783</v>
      </c>
      <c r="J657" s="18">
        <v>2.242</v>
      </c>
      <c r="K657" s="72" t="s">
        <v>1964</v>
      </c>
      <c r="L657" s="18"/>
      <c r="M657" s="18">
        <v>0</v>
      </c>
      <c r="N657" s="14">
        <v>1503</v>
      </c>
      <c r="O657" s="13" t="s">
        <v>1814</v>
      </c>
      <c r="P657">
        <v>0</v>
      </c>
      <c r="Q657">
        <v>2</v>
      </c>
      <c r="S657">
        <v>3</v>
      </c>
      <c r="T657">
        <v>2</v>
      </c>
      <c r="Z657">
        <v>0</v>
      </c>
      <c r="AA657">
        <v>1</v>
      </c>
    </row>
    <row r="658" spans="1:35" ht="16.5" thickBot="1">
      <c r="A658" s="3" t="s">
        <v>1655</v>
      </c>
      <c r="B658" s="3" t="s">
        <v>1656</v>
      </c>
      <c r="C658" s="3" t="s">
        <v>1657</v>
      </c>
      <c r="D658" s="4">
        <v>2011</v>
      </c>
      <c r="E658" s="5" t="s">
        <v>73</v>
      </c>
      <c r="G658">
        <v>1</v>
      </c>
      <c r="I658" t="s">
        <v>1783</v>
      </c>
      <c r="J658" s="8"/>
      <c r="K658" s="8"/>
      <c r="L658" s="8"/>
      <c r="M658" s="8"/>
      <c r="N658" s="14">
        <v>0</v>
      </c>
      <c r="O658" s="13" t="s">
        <v>1811</v>
      </c>
      <c r="P658">
        <v>0</v>
      </c>
      <c r="Q658">
        <v>2</v>
      </c>
      <c r="S658">
        <v>3</v>
      </c>
      <c r="T658">
        <v>2</v>
      </c>
      <c r="Z658">
        <v>0</v>
      </c>
      <c r="AA658">
        <v>5</v>
      </c>
    </row>
    <row r="659" spans="1:35" ht="16.5" thickBot="1">
      <c r="A659" s="3" t="s">
        <v>187</v>
      </c>
      <c r="B659" s="3" t="s">
        <v>188</v>
      </c>
      <c r="C659" s="3" t="s">
        <v>189</v>
      </c>
      <c r="D659" s="4">
        <v>2021</v>
      </c>
      <c r="E659" s="6" t="s">
        <v>190</v>
      </c>
      <c r="G659">
        <v>1</v>
      </c>
      <c r="I659" t="s">
        <v>1801</v>
      </c>
      <c r="J659" s="8">
        <v>5.149</v>
      </c>
      <c r="K659" s="72" t="s">
        <v>1943</v>
      </c>
      <c r="L659" s="8"/>
      <c r="M659" s="8">
        <v>0</v>
      </c>
      <c r="N659" s="14">
        <v>1503</v>
      </c>
      <c r="O659" s="13" t="s">
        <v>1809</v>
      </c>
      <c r="P659">
        <v>0</v>
      </c>
      <c r="Q659">
        <v>2</v>
      </c>
      <c r="S659">
        <v>3</v>
      </c>
      <c r="T659">
        <v>2</v>
      </c>
      <c r="W659">
        <v>1</v>
      </c>
      <c r="X659">
        <v>1</v>
      </c>
      <c r="Z659">
        <v>0</v>
      </c>
      <c r="AA659">
        <v>1</v>
      </c>
    </row>
    <row r="660" spans="1:35" ht="16.5" thickBot="1">
      <c r="A660" s="3" t="s">
        <v>1658</v>
      </c>
      <c r="B660" s="3" t="s">
        <v>1659</v>
      </c>
      <c r="C660" s="3"/>
      <c r="D660" s="4">
        <v>2020</v>
      </c>
      <c r="E660" s="5" t="s">
        <v>73</v>
      </c>
      <c r="G660">
        <v>1</v>
      </c>
      <c r="I660">
        <v>1</v>
      </c>
      <c r="N660" s="14">
        <v>0</v>
      </c>
      <c r="O660" s="13" t="s">
        <v>1811</v>
      </c>
      <c r="P660">
        <v>0</v>
      </c>
      <c r="Q660">
        <v>5</v>
      </c>
      <c r="S660">
        <v>0</v>
      </c>
      <c r="T660">
        <v>0</v>
      </c>
      <c r="W660">
        <v>1</v>
      </c>
      <c r="X660">
        <v>1</v>
      </c>
      <c r="AA660">
        <v>5</v>
      </c>
      <c r="AC660">
        <v>1</v>
      </c>
    </row>
    <row r="661" spans="1:35" ht="16.5" thickBot="1">
      <c r="A661" s="3" t="s">
        <v>1660</v>
      </c>
      <c r="B661" s="3" t="s">
        <v>1661</v>
      </c>
      <c r="C661" s="3" t="s">
        <v>1662</v>
      </c>
      <c r="D661" s="4">
        <v>2013</v>
      </c>
      <c r="E661" s="5" t="s">
        <v>73</v>
      </c>
      <c r="G661">
        <v>1</v>
      </c>
      <c r="I661" t="s">
        <v>1786</v>
      </c>
      <c r="J661" s="18">
        <v>0.75</v>
      </c>
      <c r="K661" s="12" t="s">
        <v>2032</v>
      </c>
      <c r="L661" s="18"/>
      <c r="M661" s="18">
        <v>0</v>
      </c>
      <c r="N661" s="14">
        <v>1503</v>
      </c>
      <c r="O661" s="13" t="s">
        <v>1813</v>
      </c>
      <c r="P661">
        <v>1</v>
      </c>
      <c r="S661">
        <v>0</v>
      </c>
      <c r="T661">
        <v>0</v>
      </c>
      <c r="V661">
        <v>1</v>
      </c>
      <c r="W661">
        <v>1</v>
      </c>
      <c r="X661">
        <v>1</v>
      </c>
      <c r="AA661">
        <v>1</v>
      </c>
    </row>
    <row r="662" spans="1:35" ht="16.5" thickBot="1">
      <c r="A662" s="3" t="s">
        <v>1663</v>
      </c>
      <c r="B662" s="3" t="s">
        <v>1664</v>
      </c>
      <c r="C662" s="3" t="s">
        <v>840</v>
      </c>
      <c r="D662" s="4">
        <v>2017</v>
      </c>
      <c r="E662" s="5" t="s">
        <v>73</v>
      </c>
      <c r="G662">
        <v>1</v>
      </c>
      <c r="I662">
        <v>1</v>
      </c>
      <c r="J662" s="18">
        <v>6</v>
      </c>
      <c r="K662" s="72" t="s">
        <v>1943</v>
      </c>
      <c r="L662" s="68" t="s">
        <v>1964</v>
      </c>
      <c r="M662" s="68">
        <v>0</v>
      </c>
      <c r="N662" s="14">
        <v>1503</v>
      </c>
      <c r="O662" s="13" t="s">
        <v>1814</v>
      </c>
      <c r="P662">
        <v>0</v>
      </c>
      <c r="Q662">
        <v>1</v>
      </c>
      <c r="S662">
        <v>4</v>
      </c>
      <c r="T662">
        <v>2</v>
      </c>
      <c r="Z662">
        <v>0</v>
      </c>
      <c r="AA662">
        <v>1</v>
      </c>
    </row>
    <row r="663" spans="1:35" ht="16.5" thickBot="1">
      <c r="A663" s="3" t="s">
        <v>1665</v>
      </c>
      <c r="B663" s="3" t="s">
        <v>1666</v>
      </c>
      <c r="C663" s="3" t="s">
        <v>1667</v>
      </c>
      <c r="D663" s="4">
        <v>2017</v>
      </c>
      <c r="E663" s="5" t="s">
        <v>73</v>
      </c>
      <c r="G663">
        <v>1</v>
      </c>
      <c r="I663" t="s">
        <v>1786</v>
      </c>
      <c r="J663" s="18">
        <v>2.867</v>
      </c>
      <c r="K663" s="12" t="s">
        <v>1941</v>
      </c>
      <c r="L663" s="18"/>
      <c r="M663" s="18">
        <v>0</v>
      </c>
      <c r="N663" s="14">
        <v>0</v>
      </c>
      <c r="O663" s="13" t="s">
        <v>1811</v>
      </c>
      <c r="P663">
        <v>1</v>
      </c>
      <c r="S663">
        <v>0</v>
      </c>
      <c r="T663">
        <v>0</v>
      </c>
      <c r="V663">
        <v>1</v>
      </c>
      <c r="W663">
        <v>1</v>
      </c>
      <c r="AA663">
        <v>1</v>
      </c>
    </row>
    <row r="664" spans="1:35" ht="16.5" thickBot="1">
      <c r="A664" s="3" t="s">
        <v>1668</v>
      </c>
      <c r="B664" s="3" t="s">
        <v>1669</v>
      </c>
      <c r="C664" s="3" t="s">
        <v>1670</v>
      </c>
      <c r="D664" s="4">
        <v>2010</v>
      </c>
      <c r="E664" s="5" t="s">
        <v>73</v>
      </c>
      <c r="G664">
        <v>1</v>
      </c>
      <c r="I664" t="s">
        <v>1783</v>
      </c>
      <c r="J664" s="18">
        <v>4.423</v>
      </c>
      <c r="K664" s="12" t="s">
        <v>1933</v>
      </c>
      <c r="L664" s="18"/>
      <c r="M664" s="18">
        <v>1</v>
      </c>
      <c r="N664" s="14">
        <v>1503</v>
      </c>
      <c r="O664" s="13" t="s">
        <v>1814</v>
      </c>
      <c r="P664">
        <v>1</v>
      </c>
      <c r="S664">
        <v>2</v>
      </c>
      <c r="T664">
        <v>5</v>
      </c>
      <c r="V664">
        <v>1</v>
      </c>
      <c r="Z664">
        <v>1</v>
      </c>
      <c r="AA664">
        <v>1</v>
      </c>
      <c r="AE664">
        <v>1</v>
      </c>
    </row>
    <row r="665" spans="1:35" ht="16.5" thickBot="1">
      <c r="A665" s="3" t="s">
        <v>1671</v>
      </c>
      <c r="B665" s="3" t="s">
        <v>1672</v>
      </c>
      <c r="C665" s="3" t="s">
        <v>428</v>
      </c>
      <c r="D665" s="4">
        <v>2016</v>
      </c>
      <c r="E665" s="5" t="s">
        <v>73</v>
      </c>
      <c r="G665">
        <v>1</v>
      </c>
      <c r="I665" t="s">
        <v>1791</v>
      </c>
      <c r="J665" s="18">
        <v>2.694</v>
      </c>
      <c r="K665" s="72" t="s">
        <v>1943</v>
      </c>
      <c r="L665" s="68" t="s">
        <v>1941</v>
      </c>
      <c r="M665" s="68">
        <v>1</v>
      </c>
      <c r="N665" s="14">
        <v>1503</v>
      </c>
      <c r="O665" s="13" t="s">
        <v>1809</v>
      </c>
      <c r="P665">
        <v>1</v>
      </c>
      <c r="S665" t="s">
        <v>1794</v>
      </c>
      <c r="T665">
        <v>5</v>
      </c>
      <c r="Z665">
        <v>1</v>
      </c>
      <c r="AA665">
        <v>1</v>
      </c>
      <c r="AE665">
        <v>1</v>
      </c>
    </row>
    <row r="666" spans="1:35" ht="16.5" thickBot="1">
      <c r="A666" s="3" t="s">
        <v>1673</v>
      </c>
      <c r="B666" s="3" t="s">
        <v>1674</v>
      </c>
      <c r="C666" s="3" t="s">
        <v>136</v>
      </c>
      <c r="D666" s="4">
        <v>2015</v>
      </c>
      <c r="E666" s="5" t="s">
        <v>73</v>
      </c>
      <c r="G666">
        <v>1</v>
      </c>
      <c r="I666" t="s">
        <v>1791</v>
      </c>
      <c r="J666" s="18">
        <v>3.81</v>
      </c>
      <c r="K666" s="72" t="s">
        <v>1941</v>
      </c>
      <c r="L666" s="18"/>
      <c r="M666" s="18">
        <v>1</v>
      </c>
      <c r="N666" s="14">
        <v>1503</v>
      </c>
      <c r="O666" s="13" t="s">
        <v>1814</v>
      </c>
      <c r="P666">
        <v>1</v>
      </c>
      <c r="S666">
        <v>2</v>
      </c>
      <c r="T666">
        <v>5</v>
      </c>
      <c r="AA666">
        <v>1</v>
      </c>
      <c r="AE666">
        <v>1</v>
      </c>
    </row>
    <row r="667" spans="1:35" ht="16.5" thickBot="1">
      <c r="A667" s="3" t="s">
        <v>1675</v>
      </c>
      <c r="B667" s="3" t="s">
        <v>1676</v>
      </c>
      <c r="C667" s="3" t="s">
        <v>604</v>
      </c>
      <c r="D667" s="4">
        <v>2015</v>
      </c>
      <c r="E667" s="5" t="s">
        <v>73</v>
      </c>
      <c r="G667">
        <v>1</v>
      </c>
      <c r="I667" t="s">
        <v>1794</v>
      </c>
      <c r="J667" s="8">
        <v>0.46200000000000002</v>
      </c>
      <c r="K667" s="12" t="s">
        <v>1933</v>
      </c>
      <c r="L667" s="8"/>
      <c r="M667" s="8">
        <v>1</v>
      </c>
      <c r="N667" s="14">
        <v>1503</v>
      </c>
      <c r="O667" s="13" t="s">
        <v>1813</v>
      </c>
      <c r="P667">
        <v>0</v>
      </c>
      <c r="Q667">
        <v>2</v>
      </c>
      <c r="S667">
        <v>3</v>
      </c>
      <c r="T667">
        <v>2</v>
      </c>
      <c r="Z667">
        <v>0</v>
      </c>
      <c r="AA667">
        <v>1</v>
      </c>
    </row>
    <row r="668" spans="1:35" s="16" customFormat="1" ht="16.5" thickBot="1">
      <c r="A668" s="3" t="s">
        <v>1677</v>
      </c>
      <c r="B668" s="3" t="s">
        <v>1678</v>
      </c>
      <c r="C668" s="3"/>
      <c r="D668" s="4">
        <v>2020</v>
      </c>
      <c r="E668" s="5" t="s">
        <v>73</v>
      </c>
      <c r="F668"/>
      <c r="G668">
        <v>1</v>
      </c>
      <c r="H668"/>
      <c r="I668" t="s">
        <v>1797</v>
      </c>
      <c r="J668"/>
      <c r="K668" s="12"/>
      <c r="L668"/>
      <c r="M668"/>
      <c r="N668" s="14">
        <v>0</v>
      </c>
      <c r="O668" s="13" t="s">
        <v>1811</v>
      </c>
      <c r="P668">
        <v>1</v>
      </c>
      <c r="Q668"/>
      <c r="R668"/>
      <c r="S668" t="s">
        <v>1789</v>
      </c>
      <c r="T668">
        <v>5</v>
      </c>
      <c r="U668"/>
      <c r="V668"/>
      <c r="W668"/>
      <c r="X668">
        <v>1</v>
      </c>
      <c r="Y668"/>
      <c r="Z668">
        <v>0</v>
      </c>
      <c r="AA668">
        <v>2</v>
      </c>
      <c r="AB668"/>
      <c r="AC668"/>
      <c r="AD668"/>
      <c r="AE668"/>
      <c r="AF668"/>
      <c r="AG668"/>
      <c r="AH668"/>
      <c r="AI668"/>
    </row>
    <row r="669" spans="1:35" ht="16.5" thickBot="1">
      <c r="A669" s="3" t="s">
        <v>64</v>
      </c>
      <c r="B669" s="3" t="s">
        <v>65</v>
      </c>
      <c r="C669" s="3" t="s">
        <v>66</v>
      </c>
      <c r="D669" s="4">
        <v>2016</v>
      </c>
      <c r="E669" s="5" t="s">
        <v>19</v>
      </c>
      <c r="G669">
        <v>1</v>
      </c>
      <c r="I669" t="s">
        <v>1786</v>
      </c>
      <c r="J669" s="8"/>
      <c r="K669" s="72" t="s">
        <v>1958</v>
      </c>
      <c r="L669" s="8"/>
      <c r="M669" s="8">
        <v>0</v>
      </c>
      <c r="N669" s="14">
        <v>1503</v>
      </c>
      <c r="O669" s="13" t="s">
        <v>1813</v>
      </c>
      <c r="P669">
        <v>3</v>
      </c>
      <c r="S669">
        <v>4</v>
      </c>
      <c r="T669">
        <v>5</v>
      </c>
      <c r="X669">
        <v>1</v>
      </c>
      <c r="Z669">
        <v>0</v>
      </c>
      <c r="AA669">
        <v>1</v>
      </c>
    </row>
    <row r="670" spans="1:35" ht="16.5" thickBot="1">
      <c r="A670" s="3" t="s">
        <v>1679</v>
      </c>
      <c r="B670" s="3" t="s">
        <v>1680</v>
      </c>
      <c r="C670" s="3" t="s">
        <v>448</v>
      </c>
      <c r="D670" s="4">
        <v>2018</v>
      </c>
      <c r="E670" s="5" t="s">
        <v>73</v>
      </c>
      <c r="G670">
        <v>1</v>
      </c>
      <c r="I670" t="s">
        <v>1783</v>
      </c>
      <c r="J670" s="18">
        <v>4.306</v>
      </c>
      <c r="K670" s="72" t="s">
        <v>1946</v>
      </c>
      <c r="L670" s="68" t="s">
        <v>1941</v>
      </c>
      <c r="M670" s="68">
        <v>0</v>
      </c>
      <c r="N670" s="14">
        <v>806</v>
      </c>
      <c r="O670" s="13" t="s">
        <v>1809</v>
      </c>
      <c r="P670">
        <v>0</v>
      </c>
      <c r="Q670">
        <v>3</v>
      </c>
      <c r="S670">
        <v>1</v>
      </c>
      <c r="T670">
        <v>2</v>
      </c>
      <c r="X670">
        <v>1</v>
      </c>
      <c r="Z670">
        <v>0</v>
      </c>
      <c r="AA670">
        <v>1</v>
      </c>
      <c r="AC670">
        <v>1</v>
      </c>
    </row>
    <row r="671" spans="1:35" ht="16.5" thickBot="1">
      <c r="A671" s="3" t="s">
        <v>140</v>
      </c>
      <c r="B671" s="3" t="s">
        <v>141</v>
      </c>
      <c r="C671" s="3" t="s">
        <v>142</v>
      </c>
      <c r="D671" s="4">
        <v>2021</v>
      </c>
      <c r="E671" s="5" t="s">
        <v>143</v>
      </c>
      <c r="G671">
        <v>1</v>
      </c>
      <c r="I671" t="s">
        <v>1786</v>
      </c>
      <c r="J671" s="18">
        <v>4.5439999999999996</v>
      </c>
      <c r="K671" s="72" t="s">
        <v>1964</v>
      </c>
      <c r="L671" s="18"/>
      <c r="M671" s="18">
        <v>0</v>
      </c>
      <c r="N671" s="14">
        <v>0</v>
      </c>
      <c r="O671" s="13" t="s">
        <v>1811</v>
      </c>
      <c r="P671">
        <v>0</v>
      </c>
      <c r="Q671">
        <v>3</v>
      </c>
      <c r="R671">
        <v>1</v>
      </c>
      <c r="S671">
        <v>1</v>
      </c>
      <c r="T671">
        <v>2</v>
      </c>
      <c r="W671">
        <v>1</v>
      </c>
      <c r="Z671">
        <v>0</v>
      </c>
      <c r="AA671">
        <v>1</v>
      </c>
      <c r="AC671">
        <v>1</v>
      </c>
    </row>
    <row r="672" spans="1:35" ht="16.5" thickBot="1">
      <c r="A672" s="3" t="s">
        <v>1681</v>
      </c>
      <c r="B672" s="3" t="s">
        <v>1682</v>
      </c>
      <c r="C672" s="3" t="s">
        <v>1683</v>
      </c>
      <c r="D672" s="4">
        <v>2020</v>
      </c>
      <c r="E672" s="5" t="s">
        <v>73</v>
      </c>
      <c r="G672">
        <v>1</v>
      </c>
      <c r="J672" s="8">
        <v>4.62</v>
      </c>
      <c r="K672" s="72" t="s">
        <v>1983</v>
      </c>
      <c r="L672" s="68" t="s">
        <v>1984</v>
      </c>
      <c r="M672" s="68">
        <v>0</v>
      </c>
      <c r="N672" s="14">
        <v>1505</v>
      </c>
      <c r="O672" s="13" t="s">
        <v>1809</v>
      </c>
      <c r="P672">
        <v>0</v>
      </c>
      <c r="Q672">
        <v>6</v>
      </c>
      <c r="S672">
        <v>6</v>
      </c>
      <c r="T672">
        <v>5</v>
      </c>
      <c r="V672">
        <v>1</v>
      </c>
      <c r="Z672">
        <v>3</v>
      </c>
      <c r="AA672">
        <v>1</v>
      </c>
      <c r="AC672">
        <v>1</v>
      </c>
      <c r="AG672" t="s">
        <v>2042</v>
      </c>
    </row>
    <row r="673" spans="1:35" ht="16.5" thickBot="1">
      <c r="A673" s="3" t="s">
        <v>1684</v>
      </c>
      <c r="B673" s="3" t="s">
        <v>1685</v>
      </c>
      <c r="C673" s="3" t="s">
        <v>1347</v>
      </c>
      <c r="D673" s="4">
        <v>2015</v>
      </c>
      <c r="E673" s="5" t="s">
        <v>73</v>
      </c>
      <c r="G673">
        <v>1</v>
      </c>
      <c r="I673" t="s">
        <v>1786</v>
      </c>
      <c r="J673" s="18">
        <v>2.8849999999999998</v>
      </c>
      <c r="K673" s="72" t="s">
        <v>1956</v>
      </c>
      <c r="L673" s="68" t="s">
        <v>1933</v>
      </c>
      <c r="M673" s="68">
        <v>0</v>
      </c>
      <c r="N673" s="14">
        <v>1503</v>
      </c>
      <c r="O673" s="13" t="s">
        <v>1809</v>
      </c>
      <c r="P673">
        <v>1</v>
      </c>
      <c r="S673">
        <v>1</v>
      </c>
      <c r="T673">
        <v>5</v>
      </c>
      <c r="V673">
        <v>1</v>
      </c>
      <c r="Z673">
        <v>0</v>
      </c>
      <c r="AA673">
        <v>1</v>
      </c>
    </row>
    <row r="674" spans="1:35" ht="16.5" thickBot="1">
      <c r="A674" s="3" t="s">
        <v>1686</v>
      </c>
      <c r="B674" s="3" t="s">
        <v>1687</v>
      </c>
      <c r="C674" s="3" t="s">
        <v>868</v>
      </c>
      <c r="D674" s="4">
        <v>2017</v>
      </c>
      <c r="E674" s="5" t="s">
        <v>73</v>
      </c>
      <c r="G674">
        <v>1</v>
      </c>
      <c r="I674" t="s">
        <v>1786</v>
      </c>
      <c r="J674" s="18">
        <v>2.0750000000000002</v>
      </c>
      <c r="K674" s="12" t="s">
        <v>1948</v>
      </c>
      <c r="L674" s="18"/>
      <c r="M674" s="18">
        <v>0</v>
      </c>
      <c r="N674" s="14">
        <v>0</v>
      </c>
      <c r="O674" s="13" t="s">
        <v>1811</v>
      </c>
      <c r="P674">
        <v>0</v>
      </c>
      <c r="Q674" t="s">
        <v>1787</v>
      </c>
      <c r="S674" t="s">
        <v>1786</v>
      </c>
      <c r="T674">
        <v>2</v>
      </c>
      <c r="Z674">
        <v>0</v>
      </c>
      <c r="AA674">
        <v>1</v>
      </c>
      <c r="AC674">
        <v>1</v>
      </c>
    </row>
    <row r="675" spans="1:35" ht="16.5" thickBot="1">
      <c r="A675" s="3" t="s">
        <v>1688</v>
      </c>
      <c r="B675" s="3" t="s">
        <v>1689</v>
      </c>
      <c r="C675" s="3" t="s">
        <v>1802</v>
      </c>
      <c r="D675" s="4">
        <v>2017</v>
      </c>
      <c r="E675" s="5" t="s">
        <v>73</v>
      </c>
      <c r="G675">
        <v>1</v>
      </c>
      <c r="I675" t="s">
        <v>1786</v>
      </c>
      <c r="J675" s="18">
        <v>1.387</v>
      </c>
      <c r="K675" s="72" t="s">
        <v>1972</v>
      </c>
      <c r="L675" s="68" t="s">
        <v>1978</v>
      </c>
      <c r="M675" s="68">
        <v>0</v>
      </c>
      <c r="N675" s="14">
        <v>806</v>
      </c>
      <c r="O675" s="13" t="s">
        <v>1813</v>
      </c>
      <c r="P675">
        <v>0</v>
      </c>
      <c r="Q675">
        <v>1</v>
      </c>
      <c r="S675" t="s">
        <v>1786</v>
      </c>
      <c r="T675">
        <v>2</v>
      </c>
      <c r="Z675">
        <v>0</v>
      </c>
      <c r="AA675">
        <v>1</v>
      </c>
    </row>
    <row r="676" spans="1:35" ht="16.5" thickBot="1">
      <c r="A676" s="3" t="s">
        <v>1690</v>
      </c>
      <c r="B676" s="3" t="s">
        <v>1691</v>
      </c>
      <c r="C676" s="3" t="s">
        <v>1692</v>
      </c>
      <c r="D676" s="4">
        <v>2019</v>
      </c>
      <c r="E676" s="5" t="s">
        <v>73</v>
      </c>
      <c r="G676">
        <v>1</v>
      </c>
      <c r="I676">
        <v>1</v>
      </c>
      <c r="J676" s="18">
        <v>2.347</v>
      </c>
      <c r="K676" s="72" t="s">
        <v>2004</v>
      </c>
      <c r="L676" s="18"/>
      <c r="M676" s="18">
        <v>0</v>
      </c>
      <c r="N676" s="14">
        <v>1504</v>
      </c>
      <c r="O676" s="13" t="s">
        <v>1814</v>
      </c>
      <c r="P676">
        <v>1</v>
      </c>
      <c r="S676">
        <v>1</v>
      </c>
      <c r="T676">
        <v>5</v>
      </c>
      <c r="V676">
        <v>1</v>
      </c>
      <c r="Z676">
        <v>0</v>
      </c>
      <c r="AA676">
        <v>1</v>
      </c>
    </row>
    <row r="677" spans="1:35" ht="16.5" thickBot="1">
      <c r="A677" s="3" t="s">
        <v>1693</v>
      </c>
      <c r="B677" s="3" t="s">
        <v>1694</v>
      </c>
      <c r="C677" s="3" t="s">
        <v>1695</v>
      </c>
      <c r="D677" s="4">
        <v>2018</v>
      </c>
      <c r="E677" s="5" t="s">
        <v>73</v>
      </c>
      <c r="G677">
        <v>1</v>
      </c>
      <c r="I677" t="s">
        <v>1783</v>
      </c>
      <c r="J677" s="8"/>
      <c r="K677" s="12" t="s">
        <v>1943</v>
      </c>
      <c r="L677" s="8"/>
      <c r="M677" s="8">
        <v>0</v>
      </c>
      <c r="N677" s="14">
        <v>0</v>
      </c>
      <c r="O677" s="13" t="s">
        <v>1811</v>
      </c>
      <c r="P677">
        <v>0</v>
      </c>
      <c r="Q677">
        <v>1</v>
      </c>
      <c r="S677" t="s">
        <v>1786</v>
      </c>
      <c r="T677">
        <v>2</v>
      </c>
      <c r="X677">
        <v>1</v>
      </c>
      <c r="Z677">
        <v>0</v>
      </c>
      <c r="AA677">
        <v>1</v>
      </c>
      <c r="AG677" s="16"/>
      <c r="AH677" s="16"/>
    </row>
    <row r="678" spans="1:35" ht="16.5" thickBot="1">
      <c r="A678" s="3" t="s">
        <v>1696</v>
      </c>
      <c r="B678" s="3" t="s">
        <v>1697</v>
      </c>
      <c r="C678" s="3" t="s">
        <v>1698</v>
      </c>
      <c r="D678" s="4">
        <v>2017</v>
      </c>
      <c r="E678" s="5" t="s">
        <v>73</v>
      </c>
      <c r="G678">
        <v>1</v>
      </c>
      <c r="I678">
        <v>1</v>
      </c>
      <c r="J678" s="18">
        <v>2.8740000000000001</v>
      </c>
      <c r="K678" s="72" t="s">
        <v>1953</v>
      </c>
      <c r="L678" s="68" t="s">
        <v>1933</v>
      </c>
      <c r="M678" s="68">
        <v>0</v>
      </c>
      <c r="N678" s="14">
        <v>1504</v>
      </c>
      <c r="O678" s="13" t="s">
        <v>1809</v>
      </c>
      <c r="P678">
        <v>0</v>
      </c>
      <c r="Q678">
        <v>6</v>
      </c>
      <c r="S678">
        <v>6</v>
      </c>
      <c r="T678">
        <v>5</v>
      </c>
      <c r="W678">
        <v>1</v>
      </c>
      <c r="X678">
        <v>1</v>
      </c>
      <c r="Z678">
        <v>0</v>
      </c>
      <c r="AA678">
        <v>1</v>
      </c>
      <c r="AC678">
        <v>1</v>
      </c>
      <c r="AG678" t="s">
        <v>2075</v>
      </c>
    </row>
    <row r="679" spans="1:35" ht="16.5" thickBot="1">
      <c r="A679" s="3" t="s">
        <v>144</v>
      </c>
      <c r="B679" s="3" t="s">
        <v>145</v>
      </c>
      <c r="C679" s="3" t="s">
        <v>146</v>
      </c>
      <c r="D679" s="4">
        <v>2021</v>
      </c>
      <c r="E679" s="6" t="s">
        <v>73</v>
      </c>
      <c r="G679">
        <v>1</v>
      </c>
      <c r="I679" t="s">
        <v>1794</v>
      </c>
      <c r="J679" s="8">
        <v>2.2029999999999998</v>
      </c>
      <c r="K679" s="72" t="s">
        <v>1933</v>
      </c>
      <c r="L679" s="68"/>
      <c r="M679" s="68">
        <v>1</v>
      </c>
      <c r="N679" s="14">
        <v>1503</v>
      </c>
      <c r="O679" s="13" t="s">
        <v>1813</v>
      </c>
      <c r="P679">
        <v>1</v>
      </c>
      <c r="S679" t="s">
        <v>1787</v>
      </c>
      <c r="T679">
        <v>2</v>
      </c>
      <c r="X679">
        <v>1</v>
      </c>
      <c r="Z679">
        <v>0</v>
      </c>
      <c r="AA679">
        <v>1</v>
      </c>
    </row>
    <row r="680" spans="1:35" ht="16.5" thickBot="1">
      <c r="A680" s="3" t="s">
        <v>1699</v>
      </c>
      <c r="B680" s="3" t="s">
        <v>1700</v>
      </c>
      <c r="C680" s="3" t="s">
        <v>1701</v>
      </c>
      <c r="D680" s="4">
        <v>2009</v>
      </c>
      <c r="E680" s="5" t="s">
        <v>73</v>
      </c>
      <c r="G680">
        <v>1</v>
      </c>
      <c r="I680" t="s">
        <v>1783</v>
      </c>
      <c r="J680" s="8"/>
      <c r="L680" s="8"/>
      <c r="M680" s="8"/>
      <c r="N680" s="14">
        <v>0</v>
      </c>
      <c r="O680" s="13" t="s">
        <v>1811</v>
      </c>
      <c r="P680">
        <v>1</v>
      </c>
      <c r="S680" t="s">
        <v>1784</v>
      </c>
      <c r="T680">
        <v>5</v>
      </c>
      <c r="V680">
        <v>1</v>
      </c>
      <c r="Z680">
        <v>3</v>
      </c>
      <c r="AA680">
        <v>5</v>
      </c>
      <c r="AE680">
        <v>1</v>
      </c>
    </row>
    <row r="681" spans="1:35" ht="16.5" thickBot="1">
      <c r="A681" s="3" t="s">
        <v>1702</v>
      </c>
      <c r="B681" s="3" t="s">
        <v>1703</v>
      </c>
      <c r="C681" s="3" t="s">
        <v>1704</v>
      </c>
      <c r="D681" s="4">
        <v>2015</v>
      </c>
      <c r="E681" s="5" t="s">
        <v>73</v>
      </c>
      <c r="G681">
        <v>1</v>
      </c>
      <c r="I681" t="s">
        <v>1786</v>
      </c>
      <c r="J681" s="18">
        <v>2.4079999999999999</v>
      </c>
      <c r="K681" s="72" t="s">
        <v>1953</v>
      </c>
      <c r="L681" s="68"/>
      <c r="M681" s="68">
        <v>0</v>
      </c>
      <c r="N681" s="14">
        <v>1504</v>
      </c>
      <c r="O681" s="13" t="s">
        <v>1809</v>
      </c>
      <c r="P681">
        <v>1</v>
      </c>
      <c r="S681">
        <v>1</v>
      </c>
      <c r="T681">
        <v>5</v>
      </c>
      <c r="V681">
        <v>1</v>
      </c>
      <c r="X681">
        <v>1</v>
      </c>
      <c r="Z681">
        <v>0</v>
      </c>
      <c r="AA681">
        <v>1</v>
      </c>
    </row>
    <row r="682" spans="1:35" ht="16.5" thickBot="1">
      <c r="A682" s="3" t="s">
        <v>1705</v>
      </c>
      <c r="B682" s="3" t="s">
        <v>1706</v>
      </c>
      <c r="C682" s="3" t="s">
        <v>1707</v>
      </c>
      <c r="D682" s="4">
        <v>2021</v>
      </c>
      <c r="E682" s="5" t="s">
        <v>73</v>
      </c>
      <c r="G682">
        <v>1</v>
      </c>
      <c r="J682" s="8">
        <v>3.9129999999999998</v>
      </c>
      <c r="K682" s="72" t="s">
        <v>1936</v>
      </c>
      <c r="L682" s="68"/>
      <c r="M682" s="68">
        <v>0</v>
      </c>
      <c r="N682" s="14">
        <v>0</v>
      </c>
      <c r="O682" s="13" t="s">
        <v>1811</v>
      </c>
      <c r="P682">
        <v>1</v>
      </c>
      <c r="S682">
        <v>0</v>
      </c>
      <c r="T682">
        <v>0</v>
      </c>
      <c r="V682">
        <v>1</v>
      </c>
      <c r="W682">
        <v>1</v>
      </c>
      <c r="AA682">
        <v>1</v>
      </c>
    </row>
    <row r="683" spans="1:35" ht="16.5" thickBot="1">
      <c r="A683" s="3" t="s">
        <v>1708</v>
      </c>
      <c r="B683" s="3" t="s">
        <v>1709</v>
      </c>
      <c r="C683" s="3" t="s">
        <v>1075</v>
      </c>
      <c r="D683" s="4">
        <v>2020</v>
      </c>
      <c r="E683" s="5" t="s">
        <v>73</v>
      </c>
      <c r="G683">
        <v>1</v>
      </c>
      <c r="I683">
        <v>1</v>
      </c>
      <c r="J683" s="8">
        <v>2.0590000000000002</v>
      </c>
      <c r="K683" s="72" t="s">
        <v>1941</v>
      </c>
      <c r="L683" s="8"/>
      <c r="M683" s="8">
        <v>0</v>
      </c>
      <c r="N683" s="14">
        <v>0</v>
      </c>
      <c r="O683" s="13" t="s">
        <v>1811</v>
      </c>
      <c r="P683">
        <v>1</v>
      </c>
      <c r="S683">
        <v>1</v>
      </c>
      <c r="T683">
        <v>5</v>
      </c>
      <c r="V683">
        <v>1</v>
      </c>
      <c r="Z683">
        <v>0</v>
      </c>
      <c r="AA683">
        <v>1</v>
      </c>
    </row>
    <row r="684" spans="1:35" ht="16.5" thickBot="1">
      <c r="A684" s="3" t="s">
        <v>1710</v>
      </c>
      <c r="B684" s="3" t="s">
        <v>1711</v>
      </c>
      <c r="C684" s="3" t="s">
        <v>1712</v>
      </c>
      <c r="D684" s="4">
        <v>2021</v>
      </c>
      <c r="E684" s="5" t="s">
        <v>73</v>
      </c>
      <c r="G684">
        <v>1</v>
      </c>
      <c r="J684" s="8">
        <v>3.3010000000000002</v>
      </c>
      <c r="K684" s="72" t="s">
        <v>1999</v>
      </c>
      <c r="L684" s="8"/>
      <c r="M684" s="8">
        <v>0</v>
      </c>
      <c r="N684" s="14">
        <v>0</v>
      </c>
      <c r="O684" s="13" t="s">
        <v>1811</v>
      </c>
      <c r="P684">
        <v>1</v>
      </c>
      <c r="S684">
        <v>0</v>
      </c>
      <c r="T684">
        <v>0</v>
      </c>
      <c r="V684">
        <v>1</v>
      </c>
      <c r="W684">
        <v>1</v>
      </c>
      <c r="AA684">
        <v>1</v>
      </c>
    </row>
    <row r="685" spans="1:35" ht="16.5" thickBot="1">
      <c r="A685" s="3" t="s">
        <v>1713</v>
      </c>
      <c r="B685" s="3" t="s">
        <v>1714</v>
      </c>
      <c r="C685" s="3" t="s">
        <v>10</v>
      </c>
      <c r="D685" s="4">
        <v>2020</v>
      </c>
      <c r="E685" s="5" t="s">
        <v>73</v>
      </c>
      <c r="G685">
        <v>1</v>
      </c>
      <c r="I685" t="s">
        <v>1786</v>
      </c>
      <c r="J685" s="18">
        <v>7.8849999999999998</v>
      </c>
      <c r="K685" s="72" t="s">
        <v>1994</v>
      </c>
      <c r="L685" s="68" t="s">
        <v>1995</v>
      </c>
      <c r="M685" s="68">
        <v>0</v>
      </c>
      <c r="N685" s="14">
        <v>1503</v>
      </c>
      <c r="O685" s="13" t="s">
        <v>1809</v>
      </c>
      <c r="P685">
        <v>1</v>
      </c>
      <c r="S685" t="s">
        <v>1799</v>
      </c>
      <c r="T685">
        <v>5</v>
      </c>
      <c r="AA685">
        <v>1</v>
      </c>
    </row>
    <row r="686" spans="1:35" ht="16.5" thickBot="1">
      <c r="A686" s="3" t="s">
        <v>1715</v>
      </c>
      <c r="B686" s="3" t="s">
        <v>1716</v>
      </c>
      <c r="C686" s="3" t="s">
        <v>343</v>
      </c>
      <c r="D686" s="4">
        <v>2013</v>
      </c>
      <c r="E686" s="5" t="s">
        <v>73</v>
      </c>
      <c r="G686">
        <v>1</v>
      </c>
      <c r="I686" t="s">
        <v>1786</v>
      </c>
      <c r="J686" s="18">
        <v>6.8620000000000001</v>
      </c>
      <c r="K686" s="72" t="s">
        <v>1933</v>
      </c>
      <c r="L686" s="18"/>
      <c r="M686" s="18">
        <v>1</v>
      </c>
      <c r="N686" s="14">
        <v>0</v>
      </c>
      <c r="O686" s="13" t="s">
        <v>1811</v>
      </c>
      <c r="P686">
        <v>1</v>
      </c>
      <c r="S686">
        <v>1</v>
      </c>
      <c r="T686">
        <v>5</v>
      </c>
      <c r="V686">
        <v>1</v>
      </c>
      <c r="W686">
        <v>1</v>
      </c>
      <c r="X686">
        <v>1</v>
      </c>
      <c r="Z686">
        <v>0</v>
      </c>
      <c r="AA686">
        <v>1</v>
      </c>
    </row>
    <row r="687" spans="1:35" ht="16.5" thickBot="1">
      <c r="A687" s="3" t="s">
        <v>1717</v>
      </c>
      <c r="B687" s="3" t="s">
        <v>1718</v>
      </c>
      <c r="C687" s="3" t="s">
        <v>1719</v>
      </c>
      <c r="D687" s="4">
        <v>2016</v>
      </c>
      <c r="E687" s="5" t="s">
        <v>73</v>
      </c>
      <c r="G687">
        <v>1</v>
      </c>
      <c r="J687" s="8"/>
      <c r="K687" s="12" t="s">
        <v>1989</v>
      </c>
      <c r="L687" s="8"/>
      <c r="M687" s="8">
        <v>0</v>
      </c>
      <c r="N687" s="14">
        <v>806</v>
      </c>
      <c r="O687" s="13" t="s">
        <v>1816</v>
      </c>
      <c r="P687">
        <v>1</v>
      </c>
      <c r="S687">
        <v>1</v>
      </c>
      <c r="T687">
        <v>5</v>
      </c>
      <c r="V687">
        <v>1</v>
      </c>
      <c r="Z687">
        <v>0</v>
      </c>
      <c r="AA687">
        <v>1</v>
      </c>
    </row>
    <row r="688" spans="1:35" ht="16.5" thickBot="1">
      <c r="A688" s="10" t="s">
        <v>1720</v>
      </c>
      <c r="B688" s="3" t="s">
        <v>1721</v>
      </c>
      <c r="C688" s="3" t="s">
        <v>1722</v>
      </c>
      <c r="D688" s="4">
        <v>2019</v>
      </c>
      <c r="E688" s="5" t="s">
        <v>73</v>
      </c>
      <c r="G688">
        <v>1</v>
      </c>
      <c r="I688" t="s">
        <v>1797</v>
      </c>
      <c r="J688">
        <v>2.129</v>
      </c>
      <c r="K688" s="72" t="s">
        <v>1958</v>
      </c>
      <c r="M688">
        <v>0</v>
      </c>
      <c r="N688" s="14">
        <v>1503</v>
      </c>
      <c r="O688" s="13" t="s">
        <v>1810</v>
      </c>
      <c r="P688">
        <v>1</v>
      </c>
      <c r="S688">
        <v>2</v>
      </c>
      <c r="T688">
        <v>5</v>
      </c>
      <c r="V688">
        <v>1</v>
      </c>
      <c r="X688">
        <v>1</v>
      </c>
      <c r="Z688">
        <v>0</v>
      </c>
      <c r="AA688">
        <v>1</v>
      </c>
      <c r="AH688">
        <v>1</v>
      </c>
      <c r="AI688" t="s">
        <v>2098</v>
      </c>
    </row>
    <row r="689" spans="1:35" ht="16.5" thickBot="1">
      <c r="A689" s="3" t="s">
        <v>1723</v>
      </c>
      <c r="B689" s="3" t="s">
        <v>1724</v>
      </c>
      <c r="C689" s="3" t="s">
        <v>1725</v>
      </c>
      <c r="D689" s="4">
        <v>2020</v>
      </c>
      <c r="E689" s="5" t="s">
        <v>73</v>
      </c>
      <c r="G689">
        <v>1</v>
      </c>
      <c r="I689" t="s">
        <v>1791</v>
      </c>
      <c r="J689" s="8"/>
      <c r="K689" s="8"/>
      <c r="L689" s="8"/>
      <c r="M689" s="8"/>
      <c r="N689" s="14">
        <v>0</v>
      </c>
      <c r="O689" s="13" t="s">
        <v>1811</v>
      </c>
      <c r="P689">
        <v>0</v>
      </c>
      <c r="Q689">
        <v>2</v>
      </c>
      <c r="S689" t="s">
        <v>1795</v>
      </c>
      <c r="T689">
        <v>2</v>
      </c>
      <c r="X689">
        <v>1</v>
      </c>
      <c r="Z689">
        <v>0</v>
      </c>
      <c r="AA689">
        <v>1</v>
      </c>
    </row>
    <row r="690" spans="1:35" ht="16.5" thickBot="1">
      <c r="A690" s="3" t="s">
        <v>1726</v>
      </c>
      <c r="B690" s="3" t="s">
        <v>1727</v>
      </c>
      <c r="C690" s="3" t="s">
        <v>582</v>
      </c>
      <c r="D690" s="4">
        <v>2014</v>
      </c>
      <c r="E690" s="5" t="s">
        <v>73</v>
      </c>
      <c r="G690">
        <v>1</v>
      </c>
      <c r="I690" t="s">
        <v>1786</v>
      </c>
      <c r="J690" s="8"/>
      <c r="K690" s="12" t="s">
        <v>1933</v>
      </c>
      <c r="L690" s="8"/>
      <c r="M690" s="8">
        <v>1</v>
      </c>
      <c r="N690" s="14">
        <v>1503</v>
      </c>
      <c r="O690" s="13" t="s">
        <v>1810</v>
      </c>
      <c r="P690">
        <v>1</v>
      </c>
      <c r="S690" t="s">
        <v>1784</v>
      </c>
      <c r="T690">
        <v>5</v>
      </c>
      <c r="V690">
        <v>1</v>
      </c>
      <c r="X690">
        <v>1</v>
      </c>
      <c r="Z690">
        <v>0</v>
      </c>
      <c r="AA690">
        <v>1</v>
      </c>
    </row>
    <row r="691" spans="1:35" ht="16.5" thickBot="1">
      <c r="A691" s="3" t="s">
        <v>1728</v>
      </c>
      <c r="B691" s="3" t="s">
        <v>1729</v>
      </c>
      <c r="C691" s="3" t="s">
        <v>31</v>
      </c>
      <c r="D691" s="4">
        <v>2011</v>
      </c>
      <c r="E691" s="5" t="s">
        <v>73</v>
      </c>
      <c r="G691">
        <v>1</v>
      </c>
      <c r="I691" t="s">
        <v>1786</v>
      </c>
      <c r="J691" s="18">
        <v>0.88200000000000001</v>
      </c>
      <c r="K691" s="72" t="s">
        <v>1976</v>
      </c>
      <c r="L691" s="68" t="s">
        <v>1960</v>
      </c>
      <c r="M691" s="68">
        <v>0</v>
      </c>
      <c r="N691" s="14">
        <v>806</v>
      </c>
      <c r="O691" s="13" t="s">
        <v>1809</v>
      </c>
      <c r="P691">
        <v>1</v>
      </c>
      <c r="S691" t="s">
        <v>1787</v>
      </c>
      <c r="T691">
        <v>5</v>
      </c>
      <c r="V691">
        <v>1</v>
      </c>
      <c r="X691">
        <v>1</v>
      </c>
      <c r="Z691">
        <v>0</v>
      </c>
      <c r="AA691">
        <v>1</v>
      </c>
    </row>
    <row r="692" spans="1:35" ht="16.5" thickBot="1">
      <c r="A692" s="24" t="s">
        <v>1730</v>
      </c>
      <c r="B692" s="24" t="s">
        <v>1731</v>
      </c>
      <c r="C692" s="24" t="s">
        <v>252</v>
      </c>
      <c r="D692" s="25">
        <v>2020</v>
      </c>
      <c r="E692" s="27" t="s">
        <v>73</v>
      </c>
      <c r="F692" s="21"/>
      <c r="G692" s="21">
        <v>1</v>
      </c>
      <c r="H692" s="21"/>
      <c r="I692" s="21" t="s">
        <v>1801</v>
      </c>
      <c r="J692" s="14">
        <v>6.96</v>
      </c>
      <c r="K692" s="73" t="s">
        <v>1963</v>
      </c>
      <c r="L692" s="14"/>
      <c r="M692" s="14">
        <v>0</v>
      </c>
      <c r="N692" s="14">
        <v>1505</v>
      </c>
      <c r="O692" s="13" t="s">
        <v>1814</v>
      </c>
      <c r="P692" s="21">
        <v>1</v>
      </c>
      <c r="Q692" s="21"/>
      <c r="R692" s="21"/>
      <c r="S692" s="21">
        <v>2</v>
      </c>
      <c r="T692" s="21">
        <v>5</v>
      </c>
      <c r="U692" s="21"/>
      <c r="V692" s="21"/>
      <c r="W692" s="21"/>
      <c r="X692" s="21"/>
      <c r="Y692" s="21"/>
      <c r="Z692" s="21">
        <v>0</v>
      </c>
      <c r="AA692" s="21">
        <v>1</v>
      </c>
      <c r="AB692" s="21"/>
      <c r="AC692" s="21"/>
      <c r="AD692" s="21"/>
      <c r="AH692">
        <v>1</v>
      </c>
      <c r="AI692" t="s">
        <v>2096</v>
      </c>
    </row>
    <row r="693" spans="1:35" ht="15.75" customHeight="1" thickBot="1">
      <c r="A693" s="24" t="s">
        <v>1732</v>
      </c>
      <c r="B693" s="24" t="s">
        <v>1733</v>
      </c>
      <c r="C693" s="24" t="s">
        <v>1725</v>
      </c>
      <c r="D693" s="25">
        <v>2020</v>
      </c>
      <c r="E693" s="27" t="s">
        <v>73</v>
      </c>
      <c r="F693" s="21"/>
      <c r="G693" s="21">
        <v>1</v>
      </c>
      <c r="H693" s="21"/>
      <c r="I693" s="21" t="s">
        <v>1789</v>
      </c>
      <c r="J693" s="13"/>
      <c r="K693" s="13"/>
      <c r="L693" s="13"/>
      <c r="M693" s="13"/>
      <c r="N693" s="14">
        <v>0</v>
      </c>
      <c r="O693" s="13" t="s">
        <v>1811</v>
      </c>
      <c r="P693" s="21">
        <v>0</v>
      </c>
      <c r="Q693" s="21">
        <v>2</v>
      </c>
      <c r="R693" s="21"/>
      <c r="S693" s="21" t="s">
        <v>1787</v>
      </c>
      <c r="T693" s="21">
        <v>2</v>
      </c>
      <c r="U693" s="21"/>
      <c r="V693" s="21"/>
      <c r="W693" s="21">
        <v>1</v>
      </c>
      <c r="X693" s="21">
        <v>1</v>
      </c>
      <c r="Y693" s="21"/>
      <c r="Z693" s="21">
        <v>0</v>
      </c>
      <c r="AA693" s="21">
        <v>1</v>
      </c>
      <c r="AB693" s="21"/>
      <c r="AC693" s="21"/>
      <c r="AD693" s="21"/>
    </row>
    <row r="694" spans="1:35" ht="15.75" customHeight="1" thickBot="1">
      <c r="A694" s="24" t="s">
        <v>1734</v>
      </c>
      <c r="B694" s="24" t="s">
        <v>1735</v>
      </c>
      <c r="C694" s="24" t="s">
        <v>1736</v>
      </c>
      <c r="D694" s="25">
        <v>2015</v>
      </c>
      <c r="E694" s="27" t="s">
        <v>73</v>
      </c>
      <c r="F694" s="21"/>
      <c r="G694" s="21">
        <v>1</v>
      </c>
      <c r="H694" s="21"/>
      <c r="I694" s="21" t="s">
        <v>1789</v>
      </c>
      <c r="J694" s="14">
        <v>2.129</v>
      </c>
      <c r="K694" s="73" t="s">
        <v>1975</v>
      </c>
      <c r="L694" s="69" t="s">
        <v>1933</v>
      </c>
      <c r="M694" s="69">
        <v>0</v>
      </c>
      <c r="N694" s="14">
        <v>1505</v>
      </c>
      <c r="O694" s="13" t="s">
        <v>1809</v>
      </c>
      <c r="P694" s="21">
        <v>1</v>
      </c>
      <c r="Q694" s="21"/>
      <c r="R694" s="21"/>
      <c r="S694" s="21">
        <v>3</v>
      </c>
      <c r="T694" s="21">
        <v>2</v>
      </c>
      <c r="U694" s="21"/>
      <c r="V694" s="21"/>
      <c r="W694" s="21"/>
      <c r="X694" s="21"/>
      <c r="Y694" s="21"/>
      <c r="Z694" s="21">
        <v>0</v>
      </c>
      <c r="AA694" s="21">
        <v>1</v>
      </c>
      <c r="AB694" s="21"/>
      <c r="AC694" s="21"/>
      <c r="AD694" s="21"/>
    </row>
    <row r="695" spans="1:35" ht="15.75" customHeight="1" thickBot="1">
      <c r="A695" s="24" t="s">
        <v>1737</v>
      </c>
      <c r="B695" s="24" t="s">
        <v>1738</v>
      </c>
      <c r="C695" s="24" t="s">
        <v>229</v>
      </c>
      <c r="D695" s="25">
        <v>2018</v>
      </c>
      <c r="E695" s="27" t="s">
        <v>73</v>
      </c>
      <c r="F695" s="21"/>
      <c r="G695" s="21">
        <v>1</v>
      </c>
      <c r="H695" s="21"/>
      <c r="I695" s="21" t="s">
        <v>1783</v>
      </c>
      <c r="J695" s="14">
        <v>4.0279999999999996</v>
      </c>
      <c r="K695" s="73" t="s">
        <v>1975</v>
      </c>
      <c r="L695" s="69" t="s">
        <v>1933</v>
      </c>
      <c r="M695" s="69">
        <v>0</v>
      </c>
      <c r="N695" s="14">
        <v>1505</v>
      </c>
      <c r="O695" s="13" t="s">
        <v>1809</v>
      </c>
      <c r="P695" s="21">
        <v>0</v>
      </c>
      <c r="Q695" s="21">
        <v>2</v>
      </c>
      <c r="R695" s="21"/>
      <c r="S695" s="21" t="s">
        <v>1787</v>
      </c>
      <c r="T695" s="21">
        <v>2</v>
      </c>
      <c r="U695" s="21"/>
      <c r="V695" s="21">
        <v>1</v>
      </c>
      <c r="W695" s="21">
        <v>1</v>
      </c>
      <c r="X695" s="21">
        <v>1</v>
      </c>
      <c r="Y695" s="21"/>
      <c r="Z695" s="21">
        <v>0</v>
      </c>
      <c r="AA695" s="21">
        <v>1</v>
      </c>
      <c r="AB695" s="21"/>
      <c r="AC695" s="21"/>
      <c r="AD695" s="21"/>
    </row>
    <row r="696" spans="1:35" ht="15.75" customHeight="1" thickBot="1">
      <c r="A696" s="24" t="s">
        <v>1739</v>
      </c>
      <c r="B696" s="24" t="s">
        <v>1740</v>
      </c>
      <c r="C696" s="24" t="s">
        <v>1520</v>
      </c>
      <c r="D696" s="25">
        <v>2020</v>
      </c>
      <c r="E696" s="27" t="s">
        <v>73</v>
      </c>
      <c r="F696" s="21"/>
      <c r="G696" s="21">
        <v>1</v>
      </c>
      <c r="H696" s="21"/>
      <c r="I696" s="21" t="s">
        <v>1786</v>
      </c>
      <c r="J696" s="14">
        <v>2.99</v>
      </c>
      <c r="K696" s="73" t="s">
        <v>1941</v>
      </c>
      <c r="L696" s="14"/>
      <c r="M696" s="14">
        <v>0</v>
      </c>
      <c r="N696" s="14">
        <v>0</v>
      </c>
      <c r="O696" s="13" t="s">
        <v>1811</v>
      </c>
      <c r="P696" s="21">
        <v>0</v>
      </c>
      <c r="Q696" s="21">
        <v>1</v>
      </c>
      <c r="R696" s="21"/>
      <c r="S696" s="21">
        <v>4</v>
      </c>
      <c r="T696" s="21">
        <v>2</v>
      </c>
      <c r="U696" s="21"/>
      <c r="V696" s="21"/>
      <c r="W696" s="21"/>
      <c r="X696" s="21">
        <v>1</v>
      </c>
      <c r="Y696" s="21"/>
      <c r="Z696" s="21">
        <v>0</v>
      </c>
      <c r="AA696" s="21">
        <v>1</v>
      </c>
      <c r="AB696" s="21"/>
      <c r="AC696" s="21"/>
      <c r="AD696" s="21"/>
    </row>
    <row r="697" spans="1:35" ht="15.75" customHeight="1">
      <c r="A697" s="3" t="s">
        <v>191</v>
      </c>
      <c r="B697" s="3" t="s">
        <v>192</v>
      </c>
      <c r="C697" s="3" t="s">
        <v>193</v>
      </c>
      <c r="D697" s="4">
        <v>2020</v>
      </c>
      <c r="E697" s="29" t="s">
        <v>73</v>
      </c>
      <c r="G697">
        <v>1</v>
      </c>
      <c r="J697" s="8">
        <v>4</v>
      </c>
      <c r="K697" s="72" t="s">
        <v>1933</v>
      </c>
      <c r="L697" s="68" t="s">
        <v>1967</v>
      </c>
      <c r="M697" s="68">
        <v>0</v>
      </c>
      <c r="N697" s="18">
        <v>0</v>
      </c>
      <c r="O697" s="8" t="s">
        <v>1811</v>
      </c>
      <c r="P697">
        <v>0</v>
      </c>
      <c r="Q697" t="s">
        <v>1787</v>
      </c>
      <c r="S697" t="s">
        <v>1786</v>
      </c>
      <c r="T697">
        <v>2</v>
      </c>
      <c r="V697">
        <v>1</v>
      </c>
      <c r="Z697">
        <v>0</v>
      </c>
      <c r="AA697">
        <v>1</v>
      </c>
      <c r="AC697">
        <v>1</v>
      </c>
      <c r="AD697">
        <v>1</v>
      </c>
    </row>
    <row r="698" spans="1:35" ht="15.75" customHeight="1">
      <c r="A698" s="3" t="s">
        <v>1741</v>
      </c>
      <c r="B698" s="3" t="s">
        <v>1742</v>
      </c>
      <c r="C698" s="3" t="s">
        <v>1743</v>
      </c>
      <c r="D698" s="4">
        <v>2014</v>
      </c>
      <c r="E698" s="28" t="s">
        <v>73</v>
      </c>
      <c r="G698">
        <v>1</v>
      </c>
      <c r="I698">
        <v>1</v>
      </c>
      <c r="J698" s="18">
        <v>2.0699999999999998</v>
      </c>
      <c r="K698" s="72" t="s">
        <v>1934</v>
      </c>
      <c r="L698" s="68"/>
      <c r="M698" s="68">
        <v>0</v>
      </c>
      <c r="N698" s="18">
        <v>1507</v>
      </c>
      <c r="O698" s="8" t="s">
        <v>1814</v>
      </c>
      <c r="P698">
        <v>0</v>
      </c>
      <c r="Q698">
        <v>1</v>
      </c>
      <c r="S698">
        <v>0</v>
      </c>
      <c r="T698">
        <v>0</v>
      </c>
      <c r="X698">
        <v>1</v>
      </c>
      <c r="Z698">
        <v>0</v>
      </c>
      <c r="AA698">
        <v>1</v>
      </c>
      <c r="AC698">
        <v>1</v>
      </c>
    </row>
    <row r="699" spans="1:35" ht="15.75" customHeight="1">
      <c r="A699" s="3" t="s">
        <v>1744</v>
      </c>
      <c r="B699" s="3" t="s">
        <v>1745</v>
      </c>
      <c r="C699" s="3" t="s">
        <v>868</v>
      </c>
      <c r="D699" s="4">
        <v>2018</v>
      </c>
      <c r="E699" s="28" t="s">
        <v>73</v>
      </c>
      <c r="G699">
        <v>1</v>
      </c>
      <c r="I699" t="s">
        <v>1786</v>
      </c>
      <c r="J699" s="18">
        <v>2.5920000000000001</v>
      </c>
      <c r="K699" s="12" t="s">
        <v>1948</v>
      </c>
      <c r="L699" s="18"/>
      <c r="M699" s="18">
        <v>0</v>
      </c>
      <c r="N699" s="18">
        <v>0</v>
      </c>
      <c r="O699" s="8" t="s">
        <v>1811</v>
      </c>
      <c r="P699">
        <v>0</v>
      </c>
      <c r="Q699">
        <v>1</v>
      </c>
      <c r="S699" t="s">
        <v>1786</v>
      </c>
      <c r="T699">
        <v>2</v>
      </c>
      <c r="Z699">
        <v>0</v>
      </c>
      <c r="AA699">
        <v>1</v>
      </c>
    </row>
    <row r="700" spans="1:35" ht="15.75" customHeight="1">
      <c r="A700" s="3" t="s">
        <v>1746</v>
      </c>
      <c r="B700" s="3" t="s">
        <v>1747</v>
      </c>
      <c r="C700" s="3" t="s">
        <v>1748</v>
      </c>
      <c r="D700" s="4">
        <v>2018</v>
      </c>
      <c r="E700" s="28" t="s">
        <v>73</v>
      </c>
      <c r="G700">
        <v>1</v>
      </c>
      <c r="I700">
        <v>1</v>
      </c>
      <c r="J700" s="18">
        <v>1.635</v>
      </c>
      <c r="K700" s="12" t="s">
        <v>1972</v>
      </c>
      <c r="L700" t="s">
        <v>1961</v>
      </c>
      <c r="M700">
        <v>0</v>
      </c>
      <c r="N700" s="18">
        <v>0</v>
      </c>
      <c r="O700" s="8" t="s">
        <v>1811</v>
      </c>
      <c r="P700">
        <v>0</v>
      </c>
      <c r="Q700">
        <v>4</v>
      </c>
      <c r="S700" t="s">
        <v>1786</v>
      </c>
      <c r="T700">
        <v>2</v>
      </c>
      <c r="Z700">
        <v>0</v>
      </c>
      <c r="AA700">
        <v>1</v>
      </c>
    </row>
    <row r="701" spans="1:35" ht="15.75" customHeight="1">
      <c r="A701" s="3" t="s">
        <v>1749</v>
      </c>
      <c r="B701" s="3" t="s">
        <v>1750</v>
      </c>
      <c r="C701" s="3" t="s">
        <v>13</v>
      </c>
      <c r="D701" s="4">
        <v>2016</v>
      </c>
      <c r="E701" s="28" t="s">
        <v>73</v>
      </c>
      <c r="G701">
        <v>1</v>
      </c>
      <c r="I701" t="s">
        <v>1786</v>
      </c>
      <c r="J701" s="18">
        <v>2.3540000000000001</v>
      </c>
      <c r="K701" s="72" t="s">
        <v>1943</v>
      </c>
      <c r="L701" s="68" t="s">
        <v>2003</v>
      </c>
      <c r="M701" s="68">
        <v>0</v>
      </c>
      <c r="N701" s="18">
        <v>1503</v>
      </c>
      <c r="O701" s="8" t="s">
        <v>1809</v>
      </c>
      <c r="P701">
        <v>0</v>
      </c>
      <c r="Q701">
        <v>5</v>
      </c>
      <c r="S701">
        <v>0</v>
      </c>
      <c r="T701">
        <v>0</v>
      </c>
      <c r="V701">
        <v>1</v>
      </c>
      <c r="W701">
        <v>1</v>
      </c>
      <c r="AA701">
        <v>1</v>
      </c>
      <c r="AC701">
        <v>1</v>
      </c>
      <c r="AE701">
        <v>1</v>
      </c>
    </row>
    <row r="702" spans="1:35" ht="15.75" customHeight="1">
      <c r="A702" s="3" t="s">
        <v>1751</v>
      </c>
      <c r="B702" s="3" t="s">
        <v>1752</v>
      </c>
      <c r="C702" s="3" t="s">
        <v>1753</v>
      </c>
      <c r="D702" s="4">
        <v>2020</v>
      </c>
      <c r="E702" s="28" t="s">
        <v>73</v>
      </c>
      <c r="G702">
        <v>1</v>
      </c>
      <c r="J702" s="8">
        <v>2.8809999999999998</v>
      </c>
      <c r="K702" s="12" t="s">
        <v>1999</v>
      </c>
      <c r="L702" s="8"/>
      <c r="M702" s="8">
        <v>0</v>
      </c>
      <c r="N702" s="18">
        <v>0</v>
      </c>
      <c r="O702" s="8" t="s">
        <v>1811</v>
      </c>
      <c r="P702">
        <v>0</v>
      </c>
      <c r="Q702">
        <v>1</v>
      </c>
      <c r="S702">
        <v>4</v>
      </c>
      <c r="T702">
        <v>2</v>
      </c>
      <c r="X702">
        <v>1</v>
      </c>
      <c r="Z702">
        <v>0</v>
      </c>
      <c r="AA702">
        <v>1</v>
      </c>
    </row>
    <row r="703" spans="1:35" ht="15.75" customHeight="1">
      <c r="A703" s="3" t="s">
        <v>1754</v>
      </c>
      <c r="B703" s="3" t="s">
        <v>1755</v>
      </c>
      <c r="C703" s="3" t="s">
        <v>1756</v>
      </c>
      <c r="D703" s="4">
        <v>2019</v>
      </c>
      <c r="E703" s="28" t="s">
        <v>73</v>
      </c>
      <c r="G703">
        <v>1</v>
      </c>
      <c r="I703" t="s">
        <v>1791</v>
      </c>
      <c r="J703" s="18">
        <v>1.9890000000000001</v>
      </c>
      <c r="K703" s="72" t="s">
        <v>1933</v>
      </c>
      <c r="L703" s="18"/>
      <c r="M703" s="18">
        <v>1</v>
      </c>
      <c r="N703" s="18">
        <v>1503</v>
      </c>
      <c r="O703" s="8" t="s">
        <v>1810</v>
      </c>
      <c r="P703">
        <v>1</v>
      </c>
      <c r="S703" t="s">
        <v>1783</v>
      </c>
      <c r="T703">
        <v>5</v>
      </c>
      <c r="Z703">
        <v>0</v>
      </c>
      <c r="AA703">
        <v>1</v>
      </c>
    </row>
    <row r="704" spans="1:35" ht="15.75" customHeight="1">
      <c r="A704" s="3" t="s">
        <v>1757</v>
      </c>
      <c r="B704" s="3" t="s">
        <v>1758</v>
      </c>
      <c r="C704" s="3" t="s">
        <v>1759</v>
      </c>
      <c r="D704" s="4">
        <v>2020</v>
      </c>
      <c r="E704" s="28" t="s">
        <v>73</v>
      </c>
      <c r="G704">
        <v>1</v>
      </c>
      <c r="I704">
        <v>1</v>
      </c>
      <c r="J704" s="8"/>
      <c r="K704" s="8"/>
      <c r="L704" s="8"/>
      <c r="M704" s="8"/>
      <c r="N704" s="18">
        <v>0</v>
      </c>
      <c r="O704" s="8" t="s">
        <v>1811</v>
      </c>
      <c r="P704">
        <v>1</v>
      </c>
      <c r="S704">
        <v>2</v>
      </c>
      <c r="T704">
        <v>5</v>
      </c>
      <c r="X704">
        <v>1</v>
      </c>
      <c r="Z704">
        <v>0</v>
      </c>
      <c r="AA704">
        <v>5</v>
      </c>
      <c r="AH704">
        <v>1</v>
      </c>
      <c r="AI704" t="s">
        <v>2128</v>
      </c>
    </row>
    <row r="705" spans="1:30" ht="15.75" customHeight="1">
      <c r="A705" s="3" t="s">
        <v>1760</v>
      </c>
      <c r="B705" s="3" t="s">
        <v>1761</v>
      </c>
      <c r="C705" s="3" t="s">
        <v>1762</v>
      </c>
      <c r="D705" s="4">
        <v>2018</v>
      </c>
      <c r="E705" s="28" t="s">
        <v>73</v>
      </c>
      <c r="G705">
        <v>1</v>
      </c>
      <c r="J705" s="8">
        <v>1.9810000000000001</v>
      </c>
      <c r="K705" s="72" t="s">
        <v>1941</v>
      </c>
      <c r="L705" s="68"/>
      <c r="M705" s="68">
        <v>0</v>
      </c>
      <c r="N705" s="18">
        <v>0</v>
      </c>
      <c r="O705" s="8" t="s">
        <v>1811</v>
      </c>
      <c r="P705">
        <v>1</v>
      </c>
      <c r="S705">
        <v>0</v>
      </c>
      <c r="T705">
        <v>0</v>
      </c>
      <c r="V705">
        <v>1</v>
      </c>
      <c r="AA705">
        <v>1</v>
      </c>
    </row>
    <row r="706" spans="1:30" ht="15.75" customHeight="1">
      <c r="A706" s="3" t="s">
        <v>1763</v>
      </c>
      <c r="B706" s="3" t="s">
        <v>1764</v>
      </c>
      <c r="C706" s="3" t="s">
        <v>1765</v>
      </c>
      <c r="D706" s="4">
        <v>2016</v>
      </c>
      <c r="E706" s="28" t="s">
        <v>73</v>
      </c>
      <c r="G706">
        <v>1</v>
      </c>
      <c r="J706" s="8"/>
      <c r="K706" s="12" t="s">
        <v>1971</v>
      </c>
      <c r="L706" s="8"/>
      <c r="M706" s="8">
        <v>0</v>
      </c>
      <c r="N706" s="18">
        <v>0</v>
      </c>
      <c r="O706" s="8" t="s">
        <v>1811</v>
      </c>
      <c r="P706">
        <v>0</v>
      </c>
      <c r="Q706">
        <v>3</v>
      </c>
      <c r="S706">
        <v>1</v>
      </c>
      <c r="T706">
        <v>2</v>
      </c>
      <c r="Z706">
        <v>0</v>
      </c>
      <c r="AA706">
        <v>1</v>
      </c>
      <c r="AC706">
        <v>1</v>
      </c>
      <c r="AD706">
        <v>1</v>
      </c>
    </row>
    <row r="708" spans="1:30" ht="15.75" customHeight="1">
      <c r="P708" s="40">
        <f>COUNTIF(P2:P706,3)</f>
        <v>63</v>
      </c>
      <c r="Q708" s="40"/>
      <c r="S708">
        <f>COUNTIF(S2:S706,2)</f>
        <v>65</v>
      </c>
    </row>
    <row r="709" spans="1:30" ht="15.75" customHeight="1">
      <c r="P709">
        <f>63/705</f>
        <v>8.9361702127659579E-2</v>
      </c>
    </row>
  </sheetData>
  <sortState ref="A2:AI706">
    <sortCondition ref="A2:A706"/>
  </sortState>
  <phoneticPr fontId="13" type="noConversion"/>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0"/>
  <sheetViews>
    <sheetView tabSelected="1" topLeftCell="A193" workbookViewId="0">
      <selection activeCell="K222" sqref="K222"/>
    </sheetView>
  </sheetViews>
  <sheetFormatPr defaultRowHeight="12.75"/>
  <cols>
    <col min="5" max="5" width="53" customWidth="1"/>
    <col min="6" max="6" width="16" customWidth="1"/>
    <col min="7" max="7" width="46.5703125" customWidth="1"/>
  </cols>
  <sheetData>
    <row r="1" spans="1:8">
      <c r="A1" t="s">
        <v>1869</v>
      </c>
      <c r="B1" t="s">
        <v>1868</v>
      </c>
      <c r="E1" s="12" t="s">
        <v>1869</v>
      </c>
      <c r="G1" s="12" t="s">
        <v>1868</v>
      </c>
    </row>
    <row r="2" spans="1:8" ht="26.25" thickBot="1">
      <c r="A2" s="5">
        <v>806</v>
      </c>
      <c r="B2" s="5">
        <v>806</v>
      </c>
      <c r="G2" s="8" t="s">
        <v>1932</v>
      </c>
      <c r="H2" s="8" t="s">
        <v>1957</v>
      </c>
    </row>
    <row r="3" spans="1:8" ht="15" thickBot="1">
      <c r="A3" s="5">
        <v>806</v>
      </c>
      <c r="B3">
        <v>806</v>
      </c>
      <c r="E3" s="68" t="s">
        <v>1983</v>
      </c>
      <c r="F3" s="69" t="s">
        <v>1984</v>
      </c>
      <c r="G3" s="69" t="s">
        <v>1983</v>
      </c>
      <c r="H3" s="69" t="s">
        <v>1984</v>
      </c>
    </row>
    <row r="4" spans="1:8" ht="15" thickBot="1">
      <c r="A4" s="5">
        <v>806</v>
      </c>
      <c r="B4">
        <v>806</v>
      </c>
      <c r="E4" s="68" t="s">
        <v>1943</v>
      </c>
      <c r="F4" s="69"/>
      <c r="G4" s="68" t="s">
        <v>1983</v>
      </c>
      <c r="H4" s="18"/>
    </row>
    <row r="5" spans="1:8" ht="15" thickBot="1">
      <c r="A5">
        <v>806</v>
      </c>
      <c r="B5">
        <v>806</v>
      </c>
      <c r="E5" s="68" t="s">
        <v>1943</v>
      </c>
      <c r="F5" s="69" t="s">
        <v>1940</v>
      </c>
      <c r="G5" s="68" t="s">
        <v>1983</v>
      </c>
      <c r="H5" s="18"/>
    </row>
    <row r="6" spans="1:8" ht="15" thickBot="1">
      <c r="A6">
        <v>806</v>
      </c>
      <c r="B6">
        <v>806</v>
      </c>
      <c r="E6" s="68" t="s">
        <v>1943</v>
      </c>
      <c r="F6" s="14"/>
      <c r="G6" s="68" t="s">
        <v>1983</v>
      </c>
      <c r="H6" s="68" t="s">
        <v>1933</v>
      </c>
    </row>
    <row r="7" spans="1:8" ht="15" thickBot="1">
      <c r="A7">
        <v>806</v>
      </c>
      <c r="B7">
        <v>806</v>
      </c>
      <c r="E7" s="68" t="s">
        <v>1943</v>
      </c>
      <c r="F7" s="69" t="s">
        <v>1971</v>
      </c>
      <c r="G7" s="68" t="s">
        <v>1943</v>
      </c>
      <c r="H7" s="68"/>
    </row>
    <row r="8" spans="1:8" ht="14.25">
      <c r="A8">
        <v>806</v>
      </c>
      <c r="B8">
        <v>806</v>
      </c>
      <c r="E8" s="68" t="s">
        <v>1943</v>
      </c>
      <c r="F8" s="8"/>
      <c r="G8" s="68" t="s">
        <v>1943</v>
      </c>
      <c r="H8" s="68"/>
    </row>
    <row r="9" spans="1:8" ht="14.25">
      <c r="A9">
        <v>806</v>
      </c>
      <c r="B9">
        <v>806</v>
      </c>
      <c r="E9" s="68" t="s">
        <v>1943</v>
      </c>
      <c r="F9" s="8"/>
      <c r="G9" s="68" t="s">
        <v>1943</v>
      </c>
      <c r="H9" s="68"/>
    </row>
    <row r="10" spans="1:8" ht="15" thickBot="1">
      <c r="A10">
        <v>806</v>
      </c>
      <c r="B10">
        <v>806</v>
      </c>
      <c r="E10" s="68" t="s">
        <v>1943</v>
      </c>
      <c r="F10" s="68" t="s">
        <v>1941</v>
      </c>
      <c r="G10" s="68" t="s">
        <v>1943</v>
      </c>
      <c r="H10" s="68"/>
    </row>
    <row r="11" spans="1:8" ht="15" thickBot="1">
      <c r="A11">
        <v>806</v>
      </c>
      <c r="B11">
        <v>806</v>
      </c>
      <c r="E11" s="68" t="s">
        <v>1943</v>
      </c>
      <c r="F11" s="68" t="s">
        <v>1941</v>
      </c>
      <c r="G11" s="69" t="s">
        <v>1943</v>
      </c>
      <c r="H11" s="13"/>
    </row>
    <row r="12" spans="1:8" ht="15" thickBot="1">
      <c r="A12">
        <v>806</v>
      </c>
      <c r="B12">
        <v>806</v>
      </c>
      <c r="E12" s="68" t="s">
        <v>1943</v>
      </c>
      <c r="F12" s="68" t="s">
        <v>1941</v>
      </c>
      <c r="G12" s="68" t="s">
        <v>1943</v>
      </c>
      <c r="H12" s="8"/>
    </row>
    <row r="13" spans="1:8" ht="15" thickBot="1">
      <c r="A13">
        <v>806</v>
      </c>
      <c r="B13">
        <v>806</v>
      </c>
      <c r="E13" s="68" t="s">
        <v>1943</v>
      </c>
      <c r="F13" s="69" t="s">
        <v>1941</v>
      </c>
      <c r="G13" s="69" t="s">
        <v>1943</v>
      </c>
      <c r="H13" s="13"/>
    </row>
    <row r="14" spans="1:8" ht="15" thickBot="1">
      <c r="A14">
        <v>806</v>
      </c>
      <c r="B14">
        <v>806</v>
      </c>
      <c r="E14" s="68" t="s">
        <v>1943</v>
      </c>
      <c r="F14" s="69" t="s">
        <v>2003</v>
      </c>
      <c r="G14" s="69" t="s">
        <v>1943</v>
      </c>
      <c r="H14" s="13"/>
    </row>
    <row r="15" spans="1:8" ht="15" thickBot="1">
      <c r="A15">
        <v>806</v>
      </c>
      <c r="B15">
        <v>806</v>
      </c>
      <c r="E15" s="68" t="s">
        <v>1943</v>
      </c>
      <c r="F15" s="69" t="s">
        <v>2003</v>
      </c>
      <c r="G15" s="69" t="s">
        <v>1943</v>
      </c>
      <c r="H15" s="69" t="s">
        <v>1941</v>
      </c>
    </row>
    <row r="16" spans="1:8" ht="15" thickBot="1">
      <c r="A16">
        <v>806</v>
      </c>
      <c r="B16">
        <v>806</v>
      </c>
      <c r="E16" s="68" t="s">
        <v>1943</v>
      </c>
      <c r="F16" s="69" t="s">
        <v>2003</v>
      </c>
      <c r="G16" s="69" t="s">
        <v>1943</v>
      </c>
      <c r="H16" s="69" t="s">
        <v>1941</v>
      </c>
    </row>
    <row r="17" spans="1:8" ht="15" thickBot="1">
      <c r="A17">
        <v>806</v>
      </c>
      <c r="B17">
        <v>806</v>
      </c>
      <c r="E17" s="69" t="s">
        <v>1943</v>
      </c>
      <c r="F17" s="69" t="s">
        <v>2003</v>
      </c>
      <c r="G17" s="68" t="s">
        <v>1943</v>
      </c>
      <c r="H17" s="68" t="s">
        <v>1941</v>
      </c>
    </row>
    <row r="18" spans="1:8" ht="15" thickBot="1">
      <c r="A18">
        <v>806</v>
      </c>
      <c r="B18">
        <v>806</v>
      </c>
      <c r="E18" s="68" t="s">
        <v>1943</v>
      </c>
      <c r="F18" s="69" t="s">
        <v>2003</v>
      </c>
      <c r="G18" s="68" t="s">
        <v>1943</v>
      </c>
      <c r="H18" s="68" t="s">
        <v>1941</v>
      </c>
    </row>
    <row r="19" spans="1:8" ht="14.25">
      <c r="A19">
        <v>806</v>
      </c>
      <c r="B19">
        <v>806</v>
      </c>
      <c r="E19" s="68" t="s">
        <v>1943</v>
      </c>
      <c r="F19" s="68" t="s">
        <v>2003</v>
      </c>
      <c r="G19" s="68" t="s">
        <v>1943</v>
      </c>
      <c r="H19" s="68" t="s">
        <v>2003</v>
      </c>
    </row>
    <row r="20" spans="1:8" ht="15" thickBot="1">
      <c r="A20">
        <v>806</v>
      </c>
      <c r="B20">
        <v>806</v>
      </c>
      <c r="E20" s="68" t="s">
        <v>1943</v>
      </c>
      <c r="F20" s="68" t="s">
        <v>2003</v>
      </c>
      <c r="G20" s="68" t="s">
        <v>1943</v>
      </c>
      <c r="H20" s="68" t="s">
        <v>2003</v>
      </c>
    </row>
    <row r="21" spans="1:8" ht="15" thickBot="1">
      <c r="A21">
        <v>806</v>
      </c>
      <c r="B21">
        <v>806</v>
      </c>
      <c r="E21" s="68" t="s">
        <v>1943</v>
      </c>
      <c r="F21" s="69" t="s">
        <v>2003</v>
      </c>
      <c r="G21" s="68" t="s">
        <v>1943</v>
      </c>
      <c r="H21" s="68" t="s">
        <v>2003</v>
      </c>
    </row>
    <row r="22" spans="1:8" ht="15" thickBot="1">
      <c r="A22">
        <v>806</v>
      </c>
      <c r="B22">
        <v>806</v>
      </c>
      <c r="E22" s="68" t="s">
        <v>1943</v>
      </c>
      <c r="F22" s="68" t="s">
        <v>2003</v>
      </c>
      <c r="G22" s="68" t="s">
        <v>1943</v>
      </c>
      <c r="H22" s="68" t="s">
        <v>2003</v>
      </c>
    </row>
    <row r="23" spans="1:8" ht="15" thickBot="1">
      <c r="A23">
        <v>806</v>
      </c>
      <c r="B23">
        <v>806</v>
      </c>
      <c r="E23" s="68" t="s">
        <v>1943</v>
      </c>
      <c r="F23" s="69" t="s">
        <v>2003</v>
      </c>
      <c r="G23" s="68" t="s">
        <v>1943</v>
      </c>
      <c r="H23" s="68" t="s">
        <v>2003</v>
      </c>
    </row>
    <row r="24" spans="1:8" ht="15" thickBot="1">
      <c r="A24">
        <v>806</v>
      </c>
      <c r="B24">
        <v>806</v>
      </c>
      <c r="E24" s="68" t="s">
        <v>1943</v>
      </c>
      <c r="F24" s="69" t="s">
        <v>1964</v>
      </c>
      <c r="G24" s="68" t="s">
        <v>1943</v>
      </c>
      <c r="H24" s="68" t="s">
        <v>2003</v>
      </c>
    </row>
    <row r="25" spans="1:8" ht="15" thickBot="1">
      <c r="A25">
        <v>806</v>
      </c>
      <c r="B25">
        <v>806</v>
      </c>
      <c r="E25" s="68" t="s">
        <v>1943</v>
      </c>
      <c r="F25" s="14"/>
      <c r="G25" s="68" t="s">
        <v>1943</v>
      </c>
      <c r="H25" s="68" t="s">
        <v>1964</v>
      </c>
    </row>
    <row r="26" spans="1:8" ht="15" thickBot="1">
      <c r="A26">
        <v>806</v>
      </c>
      <c r="B26">
        <v>806</v>
      </c>
      <c r="E26" s="68" t="s">
        <v>2008</v>
      </c>
      <c r="F26" s="69" t="s">
        <v>1933</v>
      </c>
      <c r="G26" s="68" t="s">
        <v>1943</v>
      </c>
      <c r="H26" s="68" t="s">
        <v>1964</v>
      </c>
    </row>
    <row r="27" spans="1:8" ht="14.25">
      <c r="A27">
        <v>806</v>
      </c>
      <c r="B27">
        <v>806</v>
      </c>
      <c r="E27" s="68" t="s">
        <v>1956</v>
      </c>
      <c r="F27" s="68" t="s">
        <v>1963</v>
      </c>
      <c r="G27" s="68" t="s">
        <v>1943</v>
      </c>
      <c r="H27" s="68" t="s">
        <v>1964</v>
      </c>
    </row>
    <row r="28" spans="1:8" ht="14.25">
      <c r="A28">
        <v>806</v>
      </c>
      <c r="B28">
        <v>806</v>
      </c>
      <c r="E28" s="68" t="s">
        <v>1956</v>
      </c>
      <c r="F28" s="68" t="s">
        <v>1935</v>
      </c>
      <c r="G28" t="s">
        <v>1943</v>
      </c>
      <c r="H28" s="8"/>
    </row>
    <row r="29" spans="1:8" ht="14.25">
      <c r="A29">
        <v>806</v>
      </c>
      <c r="B29">
        <v>806</v>
      </c>
      <c r="E29" s="68" t="s">
        <v>1956</v>
      </c>
      <c r="F29" s="68" t="s">
        <v>1933</v>
      </c>
      <c r="G29" t="s">
        <v>1943</v>
      </c>
      <c r="H29" s="8"/>
    </row>
    <row r="30" spans="1:8" ht="15" thickBot="1">
      <c r="A30">
        <v>806</v>
      </c>
      <c r="B30">
        <v>806</v>
      </c>
      <c r="E30" s="68" t="s">
        <v>1956</v>
      </c>
      <c r="F30" s="68" t="s">
        <v>1933</v>
      </c>
      <c r="G30" s="68" t="s">
        <v>1956</v>
      </c>
      <c r="H30" s="68" t="s">
        <v>1935</v>
      </c>
    </row>
    <row r="31" spans="1:8" ht="15" thickBot="1">
      <c r="A31">
        <v>806</v>
      </c>
      <c r="B31">
        <v>1402</v>
      </c>
      <c r="E31" s="68" t="s">
        <v>1956</v>
      </c>
      <c r="F31" s="69" t="s">
        <v>1962</v>
      </c>
      <c r="G31" s="68" t="s">
        <v>1956</v>
      </c>
      <c r="H31" s="68" t="s">
        <v>1935</v>
      </c>
    </row>
    <row r="32" spans="1:8" ht="15" thickBot="1">
      <c r="A32">
        <v>806</v>
      </c>
      <c r="B32">
        <v>1402</v>
      </c>
      <c r="E32" s="68" t="s">
        <v>1956</v>
      </c>
      <c r="F32" s="69" t="s">
        <v>1962</v>
      </c>
      <c r="G32" s="68" t="s">
        <v>1956</v>
      </c>
      <c r="H32" s="18"/>
    </row>
    <row r="33" spans="1:8" ht="15" thickBot="1">
      <c r="A33">
        <v>806</v>
      </c>
      <c r="B33">
        <v>1503</v>
      </c>
      <c r="E33" s="68" t="s">
        <v>1956</v>
      </c>
      <c r="F33" s="69" t="s">
        <v>1962</v>
      </c>
      <c r="G33" s="68" t="s">
        <v>1956</v>
      </c>
      <c r="H33" s="68" t="s">
        <v>1933</v>
      </c>
    </row>
    <row r="34" spans="1:8" ht="15" thickBot="1">
      <c r="A34">
        <v>806</v>
      </c>
      <c r="B34" s="5">
        <v>1503</v>
      </c>
      <c r="E34" s="68" t="s">
        <v>1955</v>
      </c>
      <c r="F34" s="69" t="s">
        <v>1962</v>
      </c>
      <c r="G34" s="68" t="s">
        <v>1956</v>
      </c>
      <c r="H34" s="68" t="s">
        <v>1962</v>
      </c>
    </row>
    <row r="35" spans="1:8" ht="15" thickBot="1">
      <c r="A35">
        <v>806</v>
      </c>
      <c r="B35" s="5">
        <v>1503</v>
      </c>
      <c r="E35" s="68" t="s">
        <v>1955</v>
      </c>
      <c r="F35" s="69" t="s">
        <v>1952</v>
      </c>
      <c r="G35" s="68" t="s">
        <v>1956</v>
      </c>
      <c r="H35" s="68" t="s">
        <v>1962</v>
      </c>
    </row>
    <row r="36" spans="1:8" ht="15" thickBot="1">
      <c r="A36">
        <v>806</v>
      </c>
      <c r="B36" s="5">
        <v>1503</v>
      </c>
      <c r="E36" s="68" t="s">
        <v>1975</v>
      </c>
      <c r="F36" s="14"/>
      <c r="G36" s="68" t="s">
        <v>1956</v>
      </c>
      <c r="H36" s="68" t="s">
        <v>1962</v>
      </c>
    </row>
    <row r="37" spans="1:8" ht="15" thickBot="1">
      <c r="A37">
        <v>1402</v>
      </c>
      <c r="B37">
        <v>1503</v>
      </c>
      <c r="E37" s="68" t="s">
        <v>1975</v>
      </c>
      <c r="F37" s="69" t="s">
        <v>1933</v>
      </c>
      <c r="G37" s="68" t="s">
        <v>1955</v>
      </c>
      <c r="H37" s="68" t="s">
        <v>1962</v>
      </c>
    </row>
    <row r="38" spans="1:8" ht="14.25">
      <c r="A38">
        <v>1402</v>
      </c>
      <c r="B38">
        <v>1503</v>
      </c>
      <c r="E38" s="68" t="s">
        <v>1975</v>
      </c>
      <c r="F38" s="68" t="s">
        <v>1933</v>
      </c>
      <c r="G38" s="68" t="s">
        <v>1975</v>
      </c>
      <c r="H38" s="68" t="s">
        <v>1933</v>
      </c>
    </row>
    <row r="39" spans="1:8" ht="14.25">
      <c r="A39">
        <v>1502</v>
      </c>
      <c r="B39">
        <v>1503</v>
      </c>
      <c r="E39" s="68" t="s">
        <v>1975</v>
      </c>
      <c r="F39" s="68" t="s">
        <v>1933</v>
      </c>
      <c r="G39" s="68" t="s">
        <v>1991</v>
      </c>
      <c r="H39" s="8"/>
    </row>
    <row r="40" spans="1:8" ht="14.25">
      <c r="A40">
        <v>1503</v>
      </c>
      <c r="B40">
        <v>1503</v>
      </c>
      <c r="E40" s="68" t="s">
        <v>1975</v>
      </c>
      <c r="F40" s="68" t="s">
        <v>1933</v>
      </c>
      <c r="G40" t="s">
        <v>1991</v>
      </c>
      <c r="H40" s="18"/>
    </row>
    <row r="41" spans="1:8" ht="15" thickBot="1">
      <c r="A41" s="5">
        <v>1503</v>
      </c>
      <c r="B41">
        <v>1503</v>
      </c>
      <c r="E41" s="68" t="s">
        <v>1975</v>
      </c>
      <c r="F41" s="68" t="s">
        <v>1933</v>
      </c>
      <c r="G41" s="68" t="s">
        <v>1933</v>
      </c>
      <c r="H41" s="68"/>
    </row>
    <row r="42" spans="1:8" ht="15" thickBot="1">
      <c r="A42" s="5">
        <v>1503</v>
      </c>
      <c r="B42">
        <v>1503</v>
      </c>
      <c r="E42" t="s">
        <v>1980</v>
      </c>
      <c r="F42" s="21" t="s">
        <v>2034</v>
      </c>
      <c r="G42" s="68" t="s">
        <v>1933</v>
      </c>
      <c r="H42" s="68"/>
    </row>
    <row r="43" spans="1:8" ht="15" thickBot="1">
      <c r="A43" s="5">
        <v>1503</v>
      </c>
      <c r="B43">
        <v>1503</v>
      </c>
      <c r="E43" s="68" t="s">
        <v>1980</v>
      </c>
      <c r="F43" s="68" t="s">
        <v>1968</v>
      </c>
      <c r="G43" s="68" t="s">
        <v>1933</v>
      </c>
      <c r="H43" s="68"/>
    </row>
    <row r="44" spans="1:8" ht="15" thickBot="1">
      <c r="A44" s="5">
        <v>1503</v>
      </c>
      <c r="B44">
        <v>1503</v>
      </c>
      <c r="E44" s="68" t="s">
        <v>1980</v>
      </c>
      <c r="F44" s="13"/>
      <c r="G44" s="69" t="s">
        <v>1933</v>
      </c>
      <c r="H44" s="69"/>
    </row>
    <row r="45" spans="1:8" ht="15" thickBot="1">
      <c r="A45" s="5">
        <v>1503</v>
      </c>
      <c r="B45">
        <v>1503</v>
      </c>
      <c r="E45" t="s">
        <v>1980</v>
      </c>
      <c r="F45" s="14"/>
      <c r="G45" s="68" t="s">
        <v>1933</v>
      </c>
      <c r="H45" s="68"/>
    </row>
    <row r="46" spans="1:8" ht="15" thickBot="1">
      <c r="A46" s="5">
        <v>1503</v>
      </c>
      <c r="B46">
        <v>1503</v>
      </c>
      <c r="E46" s="68" t="s">
        <v>1991</v>
      </c>
      <c r="F46" s="13"/>
      <c r="G46" s="68" t="s">
        <v>1933</v>
      </c>
      <c r="H46" s="68"/>
    </row>
    <row r="47" spans="1:8" ht="15" thickBot="1">
      <c r="A47" s="5">
        <v>1503</v>
      </c>
      <c r="B47">
        <v>1503</v>
      </c>
      <c r="E47" s="68" t="s">
        <v>1933</v>
      </c>
      <c r="F47" s="69"/>
      <c r="G47" s="68" t="s">
        <v>1933</v>
      </c>
      <c r="H47" s="8"/>
    </row>
    <row r="48" spans="1:8" ht="15" thickBot="1">
      <c r="A48" s="5">
        <v>1503</v>
      </c>
      <c r="B48">
        <v>1503</v>
      </c>
      <c r="E48" s="68" t="s">
        <v>1933</v>
      </c>
      <c r="F48" s="69"/>
      <c r="G48" s="68" t="s">
        <v>1933</v>
      </c>
      <c r="H48" s="68" t="s">
        <v>1967</v>
      </c>
    </row>
    <row r="49" spans="1:8" ht="14.25">
      <c r="A49" s="5">
        <v>1503</v>
      </c>
      <c r="B49">
        <v>1503</v>
      </c>
      <c r="E49" s="68" t="s">
        <v>1933</v>
      </c>
      <c r="F49" s="68"/>
      <c r="G49" s="68" t="s">
        <v>1933</v>
      </c>
      <c r="H49" s="8"/>
    </row>
    <row r="50" spans="1:8" ht="14.25">
      <c r="A50" s="5">
        <v>1503</v>
      </c>
      <c r="B50">
        <v>1503</v>
      </c>
      <c r="E50" s="68" t="s">
        <v>1933</v>
      </c>
      <c r="F50" s="68"/>
      <c r="G50" s="68" t="s">
        <v>1933</v>
      </c>
      <c r="H50" s="8"/>
    </row>
    <row r="51" spans="1:8" ht="14.25">
      <c r="A51" s="5">
        <v>1503</v>
      </c>
      <c r="B51">
        <v>1503</v>
      </c>
      <c r="E51" s="68" t="s">
        <v>1933</v>
      </c>
      <c r="F51" s="68"/>
      <c r="G51" s="68" t="s">
        <v>1933</v>
      </c>
      <c r="H51" s="68" t="s">
        <v>1968</v>
      </c>
    </row>
    <row r="52" spans="1:8" ht="14.25">
      <c r="A52" s="5">
        <v>1503</v>
      </c>
      <c r="B52">
        <v>1503</v>
      </c>
      <c r="E52" s="68" t="s">
        <v>1933</v>
      </c>
      <c r="F52" s="68"/>
      <c r="G52" s="68" t="s">
        <v>1933</v>
      </c>
      <c r="H52" s="8"/>
    </row>
    <row r="53" spans="1:8" ht="14.25">
      <c r="A53">
        <v>1503</v>
      </c>
      <c r="B53">
        <v>1503</v>
      </c>
      <c r="E53" s="68" t="s">
        <v>1933</v>
      </c>
      <c r="F53" s="68"/>
      <c r="G53" s="68" t="s">
        <v>1933</v>
      </c>
      <c r="H53" s="8"/>
    </row>
    <row r="54" spans="1:8" ht="14.25">
      <c r="A54">
        <v>1503</v>
      </c>
      <c r="B54">
        <v>1503</v>
      </c>
      <c r="E54" s="68" t="s">
        <v>1933</v>
      </c>
      <c r="F54" s="68"/>
      <c r="G54" s="68" t="s">
        <v>1933</v>
      </c>
      <c r="H54" s="68" t="s">
        <v>1998</v>
      </c>
    </row>
    <row r="55" spans="1:8" ht="14.25">
      <c r="A55">
        <v>1503</v>
      </c>
      <c r="B55">
        <v>1503</v>
      </c>
      <c r="E55" s="68" t="s">
        <v>1933</v>
      </c>
      <c r="F55" s="68"/>
      <c r="G55" s="68" t="s">
        <v>1933</v>
      </c>
      <c r="H55" s="68" t="s">
        <v>1998</v>
      </c>
    </row>
    <row r="56" spans="1:8" ht="14.25">
      <c r="A56">
        <v>1503</v>
      </c>
      <c r="B56">
        <v>1503</v>
      </c>
      <c r="E56" s="68" t="s">
        <v>1933</v>
      </c>
      <c r="F56" s="68"/>
      <c r="G56" s="68" t="s">
        <v>1933</v>
      </c>
      <c r="H56" s="68" t="s">
        <v>1998</v>
      </c>
    </row>
    <row r="57" spans="1:8" ht="15" thickBot="1">
      <c r="A57">
        <v>1503</v>
      </c>
      <c r="B57">
        <v>1503</v>
      </c>
      <c r="E57" s="68" t="s">
        <v>1933</v>
      </c>
      <c r="F57" s="68"/>
      <c r="G57" s="68" t="s">
        <v>1933</v>
      </c>
      <c r="H57" s="18"/>
    </row>
    <row r="58" spans="1:8" ht="15" thickBot="1">
      <c r="A58">
        <v>1503</v>
      </c>
      <c r="B58">
        <v>1503</v>
      </c>
      <c r="E58" s="68" t="s">
        <v>1933</v>
      </c>
      <c r="F58" s="68"/>
      <c r="G58" s="69" t="s">
        <v>1933</v>
      </c>
      <c r="H58" s="13"/>
    </row>
    <row r="59" spans="1:8" ht="15" thickBot="1">
      <c r="A59">
        <v>1503</v>
      </c>
      <c r="B59">
        <v>1503</v>
      </c>
      <c r="E59" s="68" t="s">
        <v>1933</v>
      </c>
      <c r="F59" s="68"/>
      <c r="G59" s="68" t="s">
        <v>1933</v>
      </c>
      <c r="H59" s="18"/>
    </row>
    <row r="60" spans="1:8" ht="15" thickBot="1">
      <c r="A60">
        <v>1503</v>
      </c>
      <c r="B60">
        <v>1503</v>
      </c>
      <c r="E60" s="68" t="s">
        <v>1933</v>
      </c>
      <c r="F60" s="68"/>
      <c r="G60" s="69" t="s">
        <v>1933</v>
      </c>
      <c r="H60" s="13"/>
    </row>
    <row r="61" spans="1:8" ht="14.25">
      <c r="A61">
        <v>1503</v>
      </c>
      <c r="B61">
        <v>1503</v>
      </c>
      <c r="E61" s="68" t="s">
        <v>1933</v>
      </c>
      <c r="F61" s="68"/>
      <c r="G61" s="68" t="s">
        <v>1933</v>
      </c>
      <c r="H61" s="18"/>
    </row>
    <row r="62" spans="1:8" ht="14.25">
      <c r="A62">
        <v>1503</v>
      </c>
      <c r="B62">
        <v>1503</v>
      </c>
      <c r="E62" s="68" t="s">
        <v>1933</v>
      </c>
      <c r="F62" s="68" t="s">
        <v>1962</v>
      </c>
      <c r="G62" s="68" t="s">
        <v>1933</v>
      </c>
      <c r="H62" s="8"/>
    </row>
    <row r="63" spans="1:8" ht="14.25">
      <c r="A63">
        <v>1503</v>
      </c>
      <c r="B63">
        <v>1503</v>
      </c>
      <c r="E63" s="68" t="s">
        <v>1933</v>
      </c>
      <c r="F63" s="18"/>
      <c r="G63" s="68" t="s">
        <v>1933</v>
      </c>
      <c r="H63" s="8"/>
    </row>
    <row r="64" spans="1:8" ht="14.25">
      <c r="A64">
        <v>1503</v>
      </c>
      <c r="B64">
        <v>1503</v>
      </c>
      <c r="E64" s="68" t="s">
        <v>1933</v>
      </c>
      <c r="F64" s="8"/>
      <c r="G64" s="68" t="s">
        <v>1933</v>
      </c>
      <c r="H64" s="18"/>
    </row>
    <row r="65" spans="1:8" ht="14.25">
      <c r="A65">
        <v>1503</v>
      </c>
      <c r="B65">
        <v>1503</v>
      </c>
      <c r="E65" s="68" t="s">
        <v>1933</v>
      </c>
      <c r="F65" s="18"/>
      <c r="G65" t="s">
        <v>1933</v>
      </c>
      <c r="H65" s="8"/>
    </row>
    <row r="66" spans="1:8" ht="14.25">
      <c r="A66">
        <v>1503</v>
      </c>
      <c r="B66">
        <v>1503</v>
      </c>
      <c r="E66" s="68" t="s">
        <v>1933</v>
      </c>
      <c r="F66" s="18"/>
      <c r="G66" t="s">
        <v>1933</v>
      </c>
      <c r="H66" s="8"/>
    </row>
    <row r="67" spans="1:8" ht="14.25">
      <c r="A67">
        <v>1503</v>
      </c>
      <c r="B67">
        <v>1503</v>
      </c>
      <c r="E67" s="68" t="s">
        <v>1933</v>
      </c>
      <c r="F67" s="8"/>
      <c r="G67" t="s">
        <v>1933</v>
      </c>
      <c r="H67" s="18"/>
    </row>
    <row r="68" spans="1:8" ht="14.25">
      <c r="A68">
        <v>1503</v>
      </c>
      <c r="B68">
        <v>1503</v>
      </c>
      <c r="E68" s="68" t="s">
        <v>1933</v>
      </c>
      <c r="F68" s="68" t="s">
        <v>1954</v>
      </c>
      <c r="G68" t="s">
        <v>1933</v>
      </c>
      <c r="H68" s="18"/>
    </row>
    <row r="69" spans="1:8" ht="14.25">
      <c r="A69">
        <v>1503</v>
      </c>
      <c r="B69">
        <v>1503</v>
      </c>
      <c r="E69" s="68" t="s">
        <v>1933</v>
      </c>
      <c r="F69" s="8"/>
      <c r="G69" t="s">
        <v>1933</v>
      </c>
      <c r="H69" s="8"/>
    </row>
    <row r="70" spans="1:8" ht="14.25">
      <c r="A70">
        <v>1503</v>
      </c>
      <c r="B70">
        <v>1503</v>
      </c>
      <c r="E70" s="68" t="s">
        <v>1933</v>
      </c>
      <c r="F70" s="18"/>
      <c r="G70" t="s">
        <v>1933</v>
      </c>
      <c r="H70" s="8"/>
    </row>
    <row r="71" spans="1:8" ht="14.25">
      <c r="A71">
        <v>1503</v>
      </c>
      <c r="B71">
        <v>1503</v>
      </c>
      <c r="E71" s="68" t="s">
        <v>1933</v>
      </c>
      <c r="F71" s="18"/>
      <c r="G71" t="s">
        <v>1933</v>
      </c>
      <c r="H71" s="18"/>
    </row>
    <row r="72" spans="1:8" ht="15" thickBot="1">
      <c r="A72">
        <v>1503</v>
      </c>
      <c r="B72">
        <v>1503</v>
      </c>
      <c r="E72" s="68" t="s">
        <v>1933</v>
      </c>
      <c r="F72" s="8"/>
      <c r="G72" t="s">
        <v>1933</v>
      </c>
      <c r="H72" s="8"/>
    </row>
    <row r="73" spans="1:8" ht="15" thickBot="1">
      <c r="A73">
        <v>1503</v>
      </c>
      <c r="B73">
        <v>1503</v>
      </c>
      <c r="E73" s="68" t="s">
        <v>1933</v>
      </c>
      <c r="F73" s="13"/>
      <c r="G73" t="s">
        <v>1933</v>
      </c>
      <c r="H73" s="18"/>
    </row>
    <row r="74" spans="1:8" ht="15" thickBot="1">
      <c r="A74">
        <v>1503</v>
      </c>
      <c r="B74">
        <v>1503</v>
      </c>
      <c r="E74" s="68" t="s">
        <v>1933</v>
      </c>
      <c r="F74" s="14"/>
      <c r="G74" t="s">
        <v>1933</v>
      </c>
      <c r="H74" s="18"/>
    </row>
    <row r="75" spans="1:8" ht="14.25">
      <c r="A75">
        <v>1503</v>
      </c>
      <c r="B75">
        <v>1503</v>
      </c>
      <c r="E75" s="68" t="s">
        <v>1933</v>
      </c>
      <c r="F75" s="18"/>
      <c r="G75" t="s">
        <v>1933</v>
      </c>
      <c r="H75" s="18"/>
    </row>
    <row r="76" spans="1:8" ht="14.25">
      <c r="A76">
        <v>1503</v>
      </c>
      <c r="B76">
        <v>1503</v>
      </c>
      <c r="E76" s="68" t="s">
        <v>1933</v>
      </c>
      <c r="F76" s="18"/>
      <c r="G76" t="s">
        <v>1933</v>
      </c>
      <c r="H76" s="18"/>
    </row>
    <row r="77" spans="1:8" ht="14.25">
      <c r="A77">
        <v>1503</v>
      </c>
      <c r="B77">
        <v>1503</v>
      </c>
      <c r="E77" s="68" t="s">
        <v>1933</v>
      </c>
      <c r="F77" s="18"/>
      <c r="G77" t="s">
        <v>1933</v>
      </c>
      <c r="H77" s="18"/>
    </row>
    <row r="78" spans="1:8" ht="14.25">
      <c r="A78">
        <v>1503</v>
      </c>
      <c r="B78">
        <v>1503</v>
      </c>
      <c r="E78" s="68" t="s">
        <v>1933</v>
      </c>
      <c r="F78" s="18"/>
      <c r="G78" t="s">
        <v>1933</v>
      </c>
      <c r="H78" s="18"/>
    </row>
    <row r="79" spans="1:8" ht="14.25">
      <c r="A79">
        <v>1503</v>
      </c>
      <c r="B79">
        <v>1503</v>
      </c>
      <c r="E79" s="68" t="s">
        <v>1933</v>
      </c>
      <c r="F79" s="18"/>
      <c r="G79" t="s">
        <v>1933</v>
      </c>
      <c r="H79" s="8"/>
    </row>
    <row r="80" spans="1:8" ht="14.25">
      <c r="A80">
        <v>1503</v>
      </c>
      <c r="B80">
        <v>1503</v>
      </c>
      <c r="E80" s="68" t="s">
        <v>1933</v>
      </c>
      <c r="F80" s="8"/>
      <c r="G80" s="68" t="s">
        <v>1963</v>
      </c>
      <c r="H80" s="8"/>
    </row>
    <row r="81" spans="1:8" ht="14.25">
      <c r="A81">
        <v>1503</v>
      </c>
      <c r="B81">
        <v>1503</v>
      </c>
      <c r="E81" s="68" t="s">
        <v>1933</v>
      </c>
      <c r="F81" s="18"/>
      <c r="G81" s="68" t="s">
        <v>1963</v>
      </c>
      <c r="H81" s="18"/>
    </row>
    <row r="82" spans="1:8" ht="14.25">
      <c r="A82">
        <v>1503</v>
      </c>
      <c r="B82">
        <v>1503</v>
      </c>
      <c r="E82" s="68" t="s">
        <v>1933</v>
      </c>
      <c r="F82" s="18"/>
      <c r="G82" s="68" t="s">
        <v>1963</v>
      </c>
      <c r="H82" s="18"/>
    </row>
    <row r="83" spans="1:8" ht="14.25">
      <c r="A83">
        <v>1503</v>
      </c>
      <c r="B83">
        <v>1503</v>
      </c>
      <c r="E83" s="68" t="s">
        <v>1933</v>
      </c>
      <c r="F83" s="18"/>
      <c r="G83" s="68" t="s">
        <v>1963</v>
      </c>
      <c r="H83" s="18"/>
    </row>
    <row r="84" spans="1:8" ht="14.25">
      <c r="A84">
        <v>1503</v>
      </c>
      <c r="B84">
        <v>1503</v>
      </c>
      <c r="E84" t="s">
        <v>1933</v>
      </c>
      <c r="F84" s="8"/>
      <c r="G84" s="68" t="s">
        <v>1963</v>
      </c>
      <c r="H84" s="8"/>
    </row>
    <row r="85" spans="1:8" ht="15" thickBot="1">
      <c r="A85">
        <v>1503</v>
      </c>
      <c r="B85">
        <v>1503</v>
      </c>
      <c r="E85" t="s">
        <v>1933</v>
      </c>
      <c r="F85" s="18"/>
      <c r="G85" s="68" t="s">
        <v>1963</v>
      </c>
      <c r="H85" s="8"/>
    </row>
    <row r="86" spans="1:8" ht="15" thickBot="1">
      <c r="A86">
        <v>1503</v>
      </c>
      <c r="B86">
        <v>1503</v>
      </c>
      <c r="E86" t="s">
        <v>1933</v>
      </c>
      <c r="F86" s="14"/>
      <c r="G86" s="68" t="s">
        <v>1963</v>
      </c>
      <c r="H86" s="18"/>
    </row>
    <row r="87" spans="1:8" ht="14.25">
      <c r="A87">
        <v>1503</v>
      </c>
      <c r="B87">
        <v>1503</v>
      </c>
      <c r="E87" t="s">
        <v>1933</v>
      </c>
      <c r="F87" s="18"/>
      <c r="G87" s="68" t="s">
        <v>1963</v>
      </c>
      <c r="H87" s="68" t="s">
        <v>1985</v>
      </c>
    </row>
    <row r="88" spans="1:8" ht="15" thickBot="1">
      <c r="A88">
        <v>1503</v>
      </c>
      <c r="B88">
        <v>1503</v>
      </c>
      <c r="E88" t="s">
        <v>1933</v>
      </c>
      <c r="F88" s="18"/>
      <c r="G88" s="68" t="s">
        <v>1963</v>
      </c>
      <c r="H88" s="68" t="s">
        <v>1985</v>
      </c>
    </row>
    <row r="89" spans="1:8" ht="15" thickBot="1">
      <c r="A89">
        <v>1503</v>
      </c>
      <c r="B89">
        <v>1503</v>
      </c>
      <c r="E89" t="s">
        <v>1933</v>
      </c>
      <c r="F89" s="8"/>
      <c r="G89" s="69" t="s">
        <v>1963</v>
      </c>
      <c r="H89" s="14"/>
    </row>
    <row r="90" spans="1:8" ht="15" thickBot="1">
      <c r="A90">
        <v>1503</v>
      </c>
      <c r="B90">
        <v>1503</v>
      </c>
      <c r="E90" t="s">
        <v>1933</v>
      </c>
      <c r="F90" s="8"/>
      <c r="G90" s="69" t="s">
        <v>1963</v>
      </c>
      <c r="H90" s="14"/>
    </row>
    <row r="91" spans="1:8" ht="14.25">
      <c r="A91">
        <v>1503</v>
      </c>
      <c r="B91">
        <v>1503</v>
      </c>
      <c r="E91" t="s">
        <v>1933</v>
      </c>
      <c r="F91" s="8"/>
      <c r="G91" s="68" t="s">
        <v>1963</v>
      </c>
      <c r="H91" s="8"/>
    </row>
    <row r="92" spans="1:8" ht="15" thickBot="1">
      <c r="A92">
        <v>1503</v>
      </c>
      <c r="B92">
        <v>1503</v>
      </c>
      <c r="E92" t="s">
        <v>1933</v>
      </c>
      <c r="F92" s="18"/>
      <c r="G92" s="68" t="s">
        <v>1963</v>
      </c>
      <c r="H92" s="8"/>
    </row>
    <row r="93" spans="1:8" ht="15" thickBot="1">
      <c r="A93">
        <v>1503</v>
      </c>
      <c r="B93">
        <v>1503</v>
      </c>
      <c r="E93" t="s">
        <v>1933</v>
      </c>
      <c r="F93" s="14"/>
      <c r="G93" s="68" t="s">
        <v>1963</v>
      </c>
      <c r="H93" s="8"/>
    </row>
    <row r="94" spans="1:8" ht="15" thickBot="1">
      <c r="A94">
        <v>1503</v>
      </c>
      <c r="B94">
        <v>1503</v>
      </c>
      <c r="E94" t="s">
        <v>1933</v>
      </c>
      <c r="F94" s="18"/>
      <c r="G94" s="68" t="s">
        <v>1963</v>
      </c>
      <c r="H94" s="8"/>
    </row>
    <row r="95" spans="1:8" ht="15" thickBot="1">
      <c r="A95">
        <v>1503</v>
      </c>
      <c r="B95">
        <v>1503</v>
      </c>
      <c r="E95" t="s">
        <v>1933</v>
      </c>
      <c r="F95" s="14"/>
      <c r="G95" s="68" t="s">
        <v>1963</v>
      </c>
      <c r="H95" s="8"/>
    </row>
    <row r="96" spans="1:8" ht="15" thickBot="1">
      <c r="A96">
        <v>1503</v>
      </c>
      <c r="B96">
        <v>1503</v>
      </c>
      <c r="E96" t="s">
        <v>1933</v>
      </c>
      <c r="F96" s="8"/>
      <c r="G96" s="68" t="s">
        <v>1963</v>
      </c>
      <c r="H96" s="18"/>
    </row>
    <row r="97" spans="1:8" ht="15" thickBot="1">
      <c r="A97">
        <v>1503</v>
      </c>
      <c r="B97">
        <v>1503</v>
      </c>
      <c r="E97" t="s">
        <v>1933</v>
      </c>
      <c r="F97" s="13"/>
      <c r="G97" s="68" t="s">
        <v>1963</v>
      </c>
      <c r="H97" s="8"/>
    </row>
    <row r="98" spans="1:8" ht="13.5" thickBot="1">
      <c r="A98">
        <v>1503</v>
      </c>
      <c r="B98">
        <v>1503</v>
      </c>
      <c r="E98" t="s">
        <v>1933</v>
      </c>
      <c r="F98" s="21" t="s">
        <v>1954</v>
      </c>
      <c r="G98" t="s">
        <v>1963</v>
      </c>
      <c r="H98" s="13"/>
    </row>
    <row r="99" spans="1:8" ht="13.5" thickBot="1">
      <c r="A99">
        <v>1503</v>
      </c>
      <c r="B99">
        <v>1503</v>
      </c>
      <c r="E99" t="s">
        <v>1933</v>
      </c>
      <c r="F99" s="13"/>
      <c r="G99" t="s">
        <v>1963</v>
      </c>
      <c r="H99" s="21" t="s">
        <v>1941</v>
      </c>
    </row>
    <row r="100" spans="1:8" ht="15" thickBot="1">
      <c r="A100">
        <v>1503</v>
      </c>
      <c r="B100">
        <v>1503</v>
      </c>
      <c r="E100" s="68" t="s">
        <v>1963</v>
      </c>
      <c r="F100" s="14"/>
      <c r="G100" s="68" t="s">
        <v>1945</v>
      </c>
      <c r="H100" s="69" t="s">
        <v>1933</v>
      </c>
    </row>
    <row r="101" spans="1:8" ht="15" thickBot="1">
      <c r="A101">
        <v>1503</v>
      </c>
      <c r="B101">
        <v>1503</v>
      </c>
      <c r="E101" s="68" t="s">
        <v>1963</v>
      </c>
      <c r="F101" s="18"/>
      <c r="G101" t="s">
        <v>1945</v>
      </c>
      <c r="H101" s="21" t="s">
        <v>1941</v>
      </c>
    </row>
    <row r="102" spans="1:8" ht="15" thickBot="1">
      <c r="A102">
        <v>1503</v>
      </c>
      <c r="B102">
        <v>1503</v>
      </c>
      <c r="E102" s="68" t="s">
        <v>1963</v>
      </c>
      <c r="F102" s="18"/>
      <c r="G102" t="s">
        <v>1945</v>
      </c>
      <c r="H102" s="14"/>
    </row>
    <row r="103" spans="1:8" ht="15" thickBot="1">
      <c r="A103">
        <v>1503</v>
      </c>
      <c r="B103">
        <v>1503</v>
      </c>
      <c r="E103" s="68" t="s">
        <v>1963</v>
      </c>
      <c r="F103" s="14"/>
      <c r="G103" s="21" t="s">
        <v>1945</v>
      </c>
      <c r="H103" s="14"/>
    </row>
    <row r="104" spans="1:8" ht="15" thickBot="1">
      <c r="A104">
        <v>1503</v>
      </c>
      <c r="B104">
        <v>1503</v>
      </c>
      <c r="E104" s="68" t="s">
        <v>1963</v>
      </c>
      <c r="F104" s="18"/>
      <c r="G104" t="s">
        <v>1945</v>
      </c>
      <c r="H104" s="8"/>
    </row>
    <row r="105" spans="1:8" ht="15" thickBot="1">
      <c r="A105">
        <v>1503</v>
      </c>
      <c r="B105">
        <v>1503</v>
      </c>
      <c r="E105" s="68" t="s">
        <v>1963</v>
      </c>
      <c r="F105" s="13"/>
      <c r="G105" t="s">
        <v>1945</v>
      </c>
      <c r="H105" s="8"/>
    </row>
    <row r="106" spans="1:8" ht="15" thickBot="1">
      <c r="A106">
        <v>1503</v>
      </c>
      <c r="B106">
        <v>1503</v>
      </c>
      <c r="E106" s="68" t="s">
        <v>1963</v>
      </c>
      <c r="F106" s="18"/>
      <c r="G106" t="s">
        <v>1945</v>
      </c>
      <c r="H106" s="8"/>
    </row>
    <row r="107" spans="1:8" ht="15" thickBot="1">
      <c r="A107">
        <v>1503</v>
      </c>
      <c r="B107">
        <v>1503</v>
      </c>
      <c r="E107" s="68" t="s">
        <v>1963</v>
      </c>
      <c r="F107" s="14"/>
      <c r="G107" t="s">
        <v>1945</v>
      </c>
      <c r="H107" s="13"/>
    </row>
    <row r="108" spans="1:8" ht="15" thickBot="1">
      <c r="A108">
        <v>1503</v>
      </c>
      <c r="B108">
        <v>1503</v>
      </c>
      <c r="E108" s="68" t="s">
        <v>1963</v>
      </c>
      <c r="F108" s="69" t="s">
        <v>2005</v>
      </c>
      <c r="G108" t="s">
        <v>1945</v>
      </c>
      <c r="H108" s="13"/>
    </row>
    <row r="109" spans="1:8" ht="15" thickBot="1">
      <c r="A109">
        <v>1503</v>
      </c>
      <c r="B109">
        <v>1503</v>
      </c>
      <c r="E109" s="68" t="s">
        <v>1963</v>
      </c>
      <c r="F109" s="8"/>
      <c r="G109" s="68" t="s">
        <v>1964</v>
      </c>
      <c r="H109" s="14"/>
    </row>
    <row r="110" spans="1:8" ht="15" thickBot="1">
      <c r="A110">
        <v>1503</v>
      </c>
      <c r="B110">
        <v>1503</v>
      </c>
      <c r="E110" s="68" t="s">
        <v>1963</v>
      </c>
      <c r="F110" s="8"/>
      <c r="G110" s="68" t="s">
        <v>1964</v>
      </c>
      <c r="H110" s="21"/>
    </row>
    <row r="111" spans="1:8" ht="15" thickBot="1">
      <c r="A111">
        <v>1503</v>
      </c>
      <c r="B111">
        <v>1503</v>
      </c>
      <c r="E111" s="68" t="s">
        <v>1963</v>
      </c>
      <c r="F111" s="8"/>
      <c r="G111" s="68" t="s">
        <v>1964</v>
      </c>
      <c r="H111" s="14"/>
    </row>
    <row r="112" spans="1:8" ht="15" thickBot="1">
      <c r="A112">
        <v>1503</v>
      </c>
      <c r="B112">
        <v>1503</v>
      </c>
      <c r="E112" s="68" t="s">
        <v>1963</v>
      </c>
      <c r="F112" s="14"/>
      <c r="G112" s="68" t="s">
        <v>1964</v>
      </c>
      <c r="H112" s="13"/>
    </row>
    <row r="113" spans="1:8" ht="15" thickBot="1">
      <c r="A113">
        <v>1503</v>
      </c>
      <c r="B113">
        <v>1503</v>
      </c>
      <c r="E113" s="68" t="s">
        <v>1963</v>
      </c>
      <c r="F113" s="14"/>
      <c r="G113" s="21" t="s">
        <v>1964</v>
      </c>
      <c r="H113" s="14"/>
    </row>
    <row r="114" spans="1:8" ht="15" thickBot="1">
      <c r="A114">
        <v>1503</v>
      </c>
      <c r="B114">
        <v>1504</v>
      </c>
      <c r="E114" s="68" t="s">
        <v>1963</v>
      </c>
      <c r="F114" s="14"/>
      <c r="G114" s="68" t="s">
        <v>2021</v>
      </c>
      <c r="H114" s="69" t="s">
        <v>1941</v>
      </c>
    </row>
    <row r="115" spans="1:8" ht="15" thickBot="1">
      <c r="A115">
        <v>1503</v>
      </c>
      <c r="B115">
        <v>1504</v>
      </c>
      <c r="E115" s="68" t="s">
        <v>1963</v>
      </c>
      <c r="F115" s="13"/>
      <c r="G115" s="68" t="s">
        <v>2002</v>
      </c>
      <c r="H115" s="69" t="s">
        <v>1968</v>
      </c>
    </row>
    <row r="116" spans="1:8" ht="15" thickBot="1">
      <c r="A116">
        <v>1503</v>
      </c>
      <c r="B116">
        <v>1504</v>
      </c>
      <c r="E116" s="68" t="s">
        <v>1963</v>
      </c>
      <c r="F116" s="13"/>
      <c r="G116" s="68" t="s">
        <v>1972</v>
      </c>
      <c r="H116" s="69" t="s">
        <v>1973</v>
      </c>
    </row>
    <row r="117" spans="1:8" ht="15" thickBot="1">
      <c r="A117">
        <v>1503</v>
      </c>
      <c r="B117">
        <v>1504</v>
      </c>
      <c r="E117" s="68" t="s">
        <v>1963</v>
      </c>
      <c r="F117" s="14"/>
      <c r="G117" s="68" t="s">
        <v>1972</v>
      </c>
      <c r="H117" s="69" t="s">
        <v>1978</v>
      </c>
    </row>
    <row r="118" spans="1:8" ht="15" thickBot="1">
      <c r="A118">
        <v>1503</v>
      </c>
      <c r="B118">
        <v>1504</v>
      </c>
      <c r="E118" s="68" t="s">
        <v>1963</v>
      </c>
      <c r="F118" s="14"/>
      <c r="G118" s="68" t="s">
        <v>1972</v>
      </c>
      <c r="H118" s="68" t="s">
        <v>1933</v>
      </c>
    </row>
    <row r="119" spans="1:8" ht="13.5" thickBot="1">
      <c r="A119">
        <v>1503</v>
      </c>
      <c r="B119">
        <v>1504</v>
      </c>
      <c r="E119" t="s">
        <v>1963</v>
      </c>
      <c r="F119" s="14"/>
      <c r="G119" t="s">
        <v>1972</v>
      </c>
      <c r="H119" s="21" t="s">
        <v>1961</v>
      </c>
    </row>
    <row r="120" spans="1:8" ht="15" thickBot="1">
      <c r="A120">
        <v>1503</v>
      </c>
      <c r="B120" s="5">
        <v>1505</v>
      </c>
      <c r="E120" s="68" t="s">
        <v>1963</v>
      </c>
      <c r="F120" s="14"/>
      <c r="G120" s="68" t="s">
        <v>2007</v>
      </c>
      <c r="H120" s="13"/>
    </row>
    <row r="121" spans="1:8" ht="15" thickBot="1">
      <c r="A121">
        <v>1503</v>
      </c>
      <c r="B121">
        <v>1505</v>
      </c>
      <c r="E121" s="68" t="s">
        <v>1963</v>
      </c>
      <c r="F121" s="14"/>
      <c r="G121" s="68" t="s">
        <v>1976</v>
      </c>
      <c r="H121" s="13"/>
    </row>
    <row r="122" spans="1:8" ht="15" thickBot="1">
      <c r="A122">
        <v>1503</v>
      </c>
      <c r="B122">
        <v>1505</v>
      </c>
      <c r="E122" s="68" t="s">
        <v>1945</v>
      </c>
      <c r="F122" s="69"/>
      <c r="G122" s="68" t="s">
        <v>1976</v>
      </c>
      <c r="H122" s="13"/>
    </row>
    <row r="123" spans="1:8" ht="15" thickBot="1">
      <c r="A123">
        <v>1503</v>
      </c>
      <c r="B123">
        <v>1505</v>
      </c>
      <c r="E123" s="68" t="s">
        <v>1945</v>
      </c>
      <c r="F123" s="13"/>
      <c r="G123" s="68" t="s">
        <v>1976</v>
      </c>
      <c r="H123" s="13"/>
    </row>
    <row r="124" spans="1:8" ht="15" thickBot="1">
      <c r="A124">
        <v>1503</v>
      </c>
      <c r="B124">
        <v>1505</v>
      </c>
      <c r="E124" s="68" t="s">
        <v>1945</v>
      </c>
      <c r="F124" s="14"/>
      <c r="G124" t="s">
        <v>1976</v>
      </c>
      <c r="H124" s="13"/>
    </row>
    <row r="125" spans="1:8" ht="15" thickBot="1">
      <c r="A125">
        <v>1503</v>
      </c>
      <c r="B125">
        <v>1505</v>
      </c>
      <c r="E125" s="68" t="s">
        <v>1945</v>
      </c>
      <c r="F125" s="69" t="s">
        <v>1949</v>
      </c>
      <c r="G125" t="s">
        <v>1976</v>
      </c>
      <c r="H125" s="14"/>
    </row>
    <row r="126" spans="1:8" ht="15" thickBot="1">
      <c r="A126">
        <v>1503</v>
      </c>
      <c r="B126">
        <v>1505</v>
      </c>
      <c r="E126" s="68" t="s">
        <v>1945</v>
      </c>
      <c r="F126" s="69" t="s">
        <v>1933</v>
      </c>
      <c r="G126" t="s">
        <v>1976</v>
      </c>
      <c r="H126" s="18"/>
    </row>
    <row r="127" spans="1:8" ht="15" thickBot="1">
      <c r="A127">
        <v>1503</v>
      </c>
      <c r="B127">
        <v>1505</v>
      </c>
      <c r="E127" s="68" t="s">
        <v>1945</v>
      </c>
      <c r="F127" s="69" t="s">
        <v>1933</v>
      </c>
      <c r="G127" t="s">
        <v>1976</v>
      </c>
      <c r="H127" s="18"/>
    </row>
    <row r="128" spans="1:8" ht="15" thickBot="1">
      <c r="A128">
        <v>1503</v>
      </c>
      <c r="B128">
        <v>1505</v>
      </c>
      <c r="E128" s="68" t="s">
        <v>1945</v>
      </c>
      <c r="F128" s="69" t="s">
        <v>1933</v>
      </c>
      <c r="G128" s="21" t="s">
        <v>1976</v>
      </c>
      <c r="H128" s="14"/>
    </row>
    <row r="129" spans="1:8" ht="15" thickBot="1">
      <c r="A129">
        <v>1503</v>
      </c>
      <c r="B129">
        <v>1505</v>
      </c>
      <c r="E129" s="68" t="s">
        <v>1945</v>
      </c>
      <c r="F129" s="69" t="s">
        <v>1933</v>
      </c>
      <c r="G129" s="21" t="s">
        <v>1976</v>
      </c>
      <c r="H129" s="13"/>
    </row>
    <row r="130" spans="1:8" ht="15" thickBot="1">
      <c r="A130">
        <v>1503</v>
      </c>
      <c r="B130">
        <v>1505</v>
      </c>
      <c r="E130" s="68" t="s">
        <v>1945</v>
      </c>
      <c r="F130" s="69" t="s">
        <v>1933</v>
      </c>
      <c r="G130" t="s">
        <v>1976</v>
      </c>
      <c r="H130" s="8"/>
    </row>
    <row r="131" spans="1:8" ht="15" thickBot="1">
      <c r="A131">
        <v>1503</v>
      </c>
      <c r="B131">
        <v>1505</v>
      </c>
      <c r="E131" s="68" t="s">
        <v>1945</v>
      </c>
      <c r="F131" s="8"/>
      <c r="G131" s="68" t="s">
        <v>1935</v>
      </c>
      <c r="H131" s="68"/>
    </row>
    <row r="132" spans="1:8" ht="15" thickBot="1">
      <c r="A132">
        <v>1503</v>
      </c>
      <c r="B132">
        <v>1505</v>
      </c>
      <c r="E132" s="68" t="s">
        <v>1945</v>
      </c>
      <c r="F132" s="14"/>
      <c r="G132" t="s">
        <v>2022</v>
      </c>
      <c r="H132" s="8"/>
    </row>
    <row r="133" spans="1:8" ht="15" thickBot="1">
      <c r="A133">
        <v>1503</v>
      </c>
      <c r="B133">
        <v>1505</v>
      </c>
      <c r="E133" t="s">
        <v>1945</v>
      </c>
      <c r="F133" s="14"/>
      <c r="G133" s="68" t="s">
        <v>1962</v>
      </c>
      <c r="H133" s="14"/>
    </row>
    <row r="134" spans="1:8" ht="15" thickBot="1">
      <c r="A134">
        <v>1503</v>
      </c>
      <c r="B134">
        <v>1505</v>
      </c>
      <c r="E134" t="s">
        <v>1945</v>
      </c>
      <c r="F134" s="13"/>
      <c r="G134" s="68" t="s">
        <v>1962</v>
      </c>
      <c r="H134" s="14"/>
    </row>
    <row r="135" spans="1:8" ht="14.25">
      <c r="A135">
        <v>1503</v>
      </c>
      <c r="B135">
        <v>1505</v>
      </c>
      <c r="E135" t="s">
        <v>1945</v>
      </c>
      <c r="F135" s="18"/>
      <c r="G135" s="68" t="s">
        <v>1962</v>
      </c>
      <c r="H135" s="18"/>
    </row>
    <row r="136" spans="1:8" ht="15" thickBot="1">
      <c r="A136">
        <v>1503</v>
      </c>
      <c r="B136">
        <v>1505</v>
      </c>
      <c r="E136" t="s">
        <v>1945</v>
      </c>
      <c r="F136" s="18"/>
      <c r="G136" s="68" t="s">
        <v>1962</v>
      </c>
      <c r="H136" s="18"/>
    </row>
    <row r="137" spans="1:8" ht="15" thickBot="1">
      <c r="A137">
        <v>1503</v>
      </c>
      <c r="B137">
        <v>1505</v>
      </c>
      <c r="E137" t="s">
        <v>1945</v>
      </c>
      <c r="F137" s="8"/>
      <c r="G137" s="68" t="s">
        <v>1962</v>
      </c>
      <c r="H137" s="14"/>
    </row>
    <row r="138" spans="1:8" ht="15" thickBot="1">
      <c r="A138">
        <v>1503</v>
      </c>
      <c r="B138">
        <v>1506</v>
      </c>
      <c r="E138" t="s">
        <v>1945</v>
      </c>
      <c r="F138" s="8"/>
      <c r="G138" s="68" t="s">
        <v>1962</v>
      </c>
      <c r="H138" s="14"/>
    </row>
    <row r="139" spans="1:8" ht="15" thickBot="1">
      <c r="A139">
        <v>1503</v>
      </c>
      <c r="B139">
        <v>1506</v>
      </c>
      <c r="E139" t="s">
        <v>1945</v>
      </c>
      <c r="F139" s="8"/>
      <c r="G139" s="68" t="s">
        <v>1960</v>
      </c>
      <c r="H139" s="14"/>
    </row>
    <row r="140" spans="1:8" ht="15" thickBot="1">
      <c r="A140">
        <v>1503</v>
      </c>
      <c r="B140" s="5">
        <v>1507</v>
      </c>
      <c r="E140" t="s">
        <v>1945</v>
      </c>
      <c r="F140" t="s">
        <v>1941</v>
      </c>
      <c r="G140" s="68" t="s">
        <v>1960</v>
      </c>
      <c r="H140" s="13"/>
    </row>
    <row r="141" spans="1:8" ht="15" thickBot="1">
      <c r="A141">
        <v>1503</v>
      </c>
      <c r="B141">
        <v>1507</v>
      </c>
      <c r="E141" s="68" t="s">
        <v>1996</v>
      </c>
      <c r="F141" s="8"/>
      <c r="G141" s="68" t="s">
        <v>1994</v>
      </c>
      <c r="H141" s="69" t="s">
        <v>1995</v>
      </c>
    </row>
    <row r="142" spans="1:8" ht="15" thickBot="1">
      <c r="A142">
        <v>1503</v>
      </c>
      <c r="B142">
        <v>1507</v>
      </c>
      <c r="E142" s="68" t="s">
        <v>1964</v>
      </c>
      <c r="F142" s="14"/>
      <c r="G142" s="68" t="s">
        <v>1974</v>
      </c>
      <c r="H142" s="18"/>
    </row>
    <row r="143" spans="1:8" ht="15" thickBot="1">
      <c r="A143">
        <v>1503</v>
      </c>
      <c r="B143">
        <v>1507</v>
      </c>
      <c r="E143" s="68" t="s">
        <v>1964</v>
      </c>
      <c r="F143" s="13"/>
      <c r="G143" s="68" t="s">
        <v>1974</v>
      </c>
      <c r="H143" s="18"/>
    </row>
    <row r="144" spans="1:8" ht="15" thickBot="1">
      <c r="A144">
        <v>1503</v>
      </c>
      <c r="B144">
        <v>1507</v>
      </c>
      <c r="E144" s="68" t="s">
        <v>1964</v>
      </c>
      <c r="F144" s="13"/>
      <c r="G144" s="68" t="s">
        <v>1995</v>
      </c>
      <c r="H144" s="68" t="s">
        <v>1996</v>
      </c>
    </row>
    <row r="145" spans="1:8" ht="15" thickBot="1">
      <c r="A145">
        <v>1503</v>
      </c>
      <c r="E145" s="68" t="s">
        <v>1964</v>
      </c>
      <c r="F145" s="14"/>
      <c r="G145" s="68" t="s">
        <v>1995</v>
      </c>
      <c r="H145" s="68" t="s">
        <v>1996</v>
      </c>
    </row>
    <row r="146" spans="1:8" ht="14.25">
      <c r="A146">
        <v>1503</v>
      </c>
      <c r="E146" s="68" t="s">
        <v>1964</v>
      </c>
      <c r="F146" s="8"/>
      <c r="G146" s="68" t="s">
        <v>1995</v>
      </c>
      <c r="H146" s="68" t="s">
        <v>1933</v>
      </c>
    </row>
    <row r="147" spans="1:8" ht="14.25">
      <c r="A147">
        <v>1503</v>
      </c>
      <c r="E147" s="68" t="s">
        <v>1964</v>
      </c>
      <c r="F147" s="18"/>
      <c r="G147" s="68" t="s">
        <v>1948</v>
      </c>
      <c r="H147" s="68" t="s">
        <v>1933</v>
      </c>
    </row>
    <row r="148" spans="1:8" ht="15" thickBot="1">
      <c r="A148">
        <v>1503</v>
      </c>
      <c r="E148" s="68" t="s">
        <v>1950</v>
      </c>
      <c r="F148" s="68" t="s">
        <v>1941</v>
      </c>
      <c r="G148" s="68" t="s">
        <v>1948</v>
      </c>
      <c r="H148" s="68" t="s">
        <v>1933</v>
      </c>
    </row>
    <row r="149" spans="1:8" ht="15" thickBot="1">
      <c r="A149">
        <v>1503</v>
      </c>
      <c r="E149" s="68" t="s">
        <v>1950</v>
      </c>
      <c r="F149" s="69" t="s">
        <v>1941</v>
      </c>
      <c r="G149" s="68" t="s">
        <v>1948</v>
      </c>
      <c r="H149" s="68" t="s">
        <v>1933</v>
      </c>
    </row>
    <row r="150" spans="1:8" ht="15" thickBot="1">
      <c r="A150">
        <v>1503</v>
      </c>
      <c r="E150" t="s">
        <v>1961</v>
      </c>
      <c r="F150" s="18"/>
      <c r="G150" s="68" t="s">
        <v>1948</v>
      </c>
      <c r="H150" s="68" t="s">
        <v>1933</v>
      </c>
    </row>
    <row r="151" spans="1:8" ht="15" thickBot="1">
      <c r="A151">
        <v>1503</v>
      </c>
      <c r="E151" s="68" t="s">
        <v>1972</v>
      </c>
      <c r="F151" s="69" t="s">
        <v>1978</v>
      </c>
      <c r="G151" s="68" t="s">
        <v>1948</v>
      </c>
      <c r="H151" s="69" t="s">
        <v>1973</v>
      </c>
    </row>
    <row r="152" spans="1:8" ht="15" thickBot="1">
      <c r="A152">
        <v>1503</v>
      </c>
      <c r="E152" t="s">
        <v>2033</v>
      </c>
      <c r="F152" s="21" t="s">
        <v>1943</v>
      </c>
      <c r="G152" s="69" t="s">
        <v>1948</v>
      </c>
      <c r="H152" s="69" t="s">
        <v>1954</v>
      </c>
    </row>
    <row r="153" spans="1:8" ht="15" thickBot="1">
      <c r="A153">
        <v>1503</v>
      </c>
      <c r="E153" s="68" t="s">
        <v>1987</v>
      </c>
      <c r="F153" s="69" t="s">
        <v>1976</v>
      </c>
      <c r="G153" s="21" t="s">
        <v>1948</v>
      </c>
      <c r="H153" s="14"/>
    </row>
    <row r="154" spans="1:8" ht="13.5" thickBot="1">
      <c r="A154">
        <v>1503</v>
      </c>
      <c r="E154" t="s">
        <v>1976</v>
      </c>
      <c r="F154" s="21"/>
      <c r="G154" s="21" t="s">
        <v>1948</v>
      </c>
      <c r="H154" s="14"/>
    </row>
    <row r="155" spans="1:8" ht="15" thickBot="1">
      <c r="A155">
        <v>1503</v>
      </c>
      <c r="E155" s="68" t="s">
        <v>1976</v>
      </c>
      <c r="F155" s="69" t="s">
        <v>1960</v>
      </c>
      <c r="G155" s="21" t="s">
        <v>1948</v>
      </c>
      <c r="H155" s="14"/>
    </row>
    <row r="156" spans="1:8" ht="15" thickBot="1">
      <c r="A156">
        <v>1503</v>
      </c>
      <c r="E156" s="68" t="s">
        <v>1976</v>
      </c>
      <c r="F156" s="69" t="s">
        <v>1960</v>
      </c>
      <c r="G156" s="21" t="s">
        <v>1948</v>
      </c>
      <c r="H156" s="21" t="s">
        <v>2031</v>
      </c>
    </row>
    <row r="157" spans="1:8" ht="15" thickBot="1">
      <c r="A157">
        <v>1503</v>
      </c>
      <c r="E157" s="68" t="s">
        <v>1976</v>
      </c>
      <c r="F157" s="68" t="s">
        <v>1960</v>
      </c>
      <c r="G157" s="68" t="s">
        <v>1969</v>
      </c>
      <c r="H157" s="68" t="s">
        <v>1933</v>
      </c>
    </row>
    <row r="158" spans="1:8" ht="15" thickBot="1">
      <c r="A158">
        <v>1503</v>
      </c>
      <c r="E158" t="s">
        <v>1976</v>
      </c>
      <c r="F158" s="18"/>
      <c r="G158" s="68" t="s">
        <v>1969</v>
      </c>
      <c r="H158" s="69" t="s">
        <v>1933</v>
      </c>
    </row>
    <row r="159" spans="1:8" ht="15" thickBot="1">
      <c r="A159">
        <v>1503</v>
      </c>
      <c r="E159" t="s">
        <v>1976</v>
      </c>
      <c r="F159" s="18"/>
      <c r="G159" s="68" t="s">
        <v>1953</v>
      </c>
      <c r="H159" s="69" t="s">
        <v>1933</v>
      </c>
    </row>
    <row r="160" spans="1:8" ht="15" thickBot="1">
      <c r="A160">
        <v>1503</v>
      </c>
      <c r="E160" t="s">
        <v>1976</v>
      </c>
      <c r="F160" s="18"/>
      <c r="G160" s="68" t="s">
        <v>1953</v>
      </c>
      <c r="H160" s="69" t="s">
        <v>1933</v>
      </c>
    </row>
    <row r="161" spans="1:8" ht="15" thickBot="1">
      <c r="A161">
        <v>1503</v>
      </c>
      <c r="E161" t="s">
        <v>1976</v>
      </c>
      <c r="F161" s="18"/>
      <c r="G161" s="68" t="s">
        <v>1953</v>
      </c>
      <c r="H161" s="69" t="s">
        <v>1933</v>
      </c>
    </row>
    <row r="162" spans="1:8" ht="15" thickBot="1">
      <c r="A162">
        <v>1503</v>
      </c>
      <c r="E162" t="s">
        <v>1976</v>
      </c>
      <c r="F162" s="18"/>
      <c r="G162" s="69" t="s">
        <v>1953</v>
      </c>
      <c r="H162" s="69" t="s">
        <v>1933</v>
      </c>
    </row>
    <row r="163" spans="1:8" ht="15" thickBot="1">
      <c r="A163">
        <v>1503</v>
      </c>
      <c r="E163" t="s">
        <v>1976</v>
      </c>
      <c r="F163" s="18"/>
      <c r="G163" s="68" t="s">
        <v>1953</v>
      </c>
      <c r="H163" s="69" t="s">
        <v>1933</v>
      </c>
    </row>
    <row r="164" spans="1:8" ht="14.25">
      <c r="A164">
        <v>1503</v>
      </c>
      <c r="E164" t="s">
        <v>1976</v>
      </c>
      <c r="F164" s="18"/>
      <c r="G164" s="68" t="s">
        <v>1953</v>
      </c>
      <c r="H164" s="68" t="s">
        <v>1933</v>
      </c>
    </row>
    <row r="165" spans="1:8" ht="15" thickBot="1">
      <c r="A165">
        <v>1503</v>
      </c>
      <c r="E165" t="s">
        <v>1976</v>
      </c>
      <c r="F165" s="18"/>
      <c r="G165" s="68" t="s">
        <v>1953</v>
      </c>
      <c r="H165" s="68" t="s">
        <v>1954</v>
      </c>
    </row>
    <row r="166" spans="1:8" ht="15" thickBot="1">
      <c r="A166">
        <v>1503</v>
      </c>
      <c r="E166" s="68" t="s">
        <v>1935</v>
      </c>
      <c r="F166" s="69"/>
      <c r="G166" s="68" t="s">
        <v>1977</v>
      </c>
      <c r="H166" s="18"/>
    </row>
    <row r="167" spans="1:8" ht="15" thickBot="1">
      <c r="A167">
        <v>1503</v>
      </c>
      <c r="E167" s="68" t="s">
        <v>1986</v>
      </c>
      <c r="F167" s="13"/>
      <c r="G167" s="68" t="s">
        <v>1992</v>
      </c>
      <c r="H167" s="69" t="s">
        <v>1933</v>
      </c>
    </row>
    <row r="168" spans="1:8" ht="13.5" thickBot="1">
      <c r="A168">
        <v>1503</v>
      </c>
      <c r="E168" t="s">
        <v>2022</v>
      </c>
      <c r="F168" s="13"/>
      <c r="G168" t="s">
        <v>1992</v>
      </c>
      <c r="H168" s="21" t="s">
        <v>1969</v>
      </c>
    </row>
    <row r="169" spans="1:8" ht="15" thickBot="1">
      <c r="A169">
        <v>1503</v>
      </c>
      <c r="E169" s="68" t="s">
        <v>1962</v>
      </c>
      <c r="F169" s="14"/>
      <c r="G169" t="s">
        <v>1999</v>
      </c>
      <c r="H169" s="13"/>
    </row>
    <row r="170" spans="1:8" ht="15" thickBot="1">
      <c r="A170">
        <v>1503</v>
      </c>
      <c r="E170" s="68" t="s">
        <v>1962</v>
      </c>
      <c r="F170" s="18"/>
      <c r="G170" s="68" t="s">
        <v>1939</v>
      </c>
      <c r="H170" s="14"/>
    </row>
    <row r="171" spans="1:8" ht="15" thickBot="1">
      <c r="A171">
        <v>1503</v>
      </c>
      <c r="E171" s="68" t="s">
        <v>1962</v>
      </c>
      <c r="F171" s="14"/>
      <c r="G171" s="68" t="s">
        <v>1949</v>
      </c>
      <c r="H171" s="69" t="s">
        <v>1933</v>
      </c>
    </row>
    <row r="172" spans="1:8" ht="15" thickBot="1">
      <c r="A172">
        <v>1504</v>
      </c>
      <c r="E172" s="68" t="s">
        <v>1962</v>
      </c>
      <c r="F172" s="27"/>
      <c r="G172" s="68" t="s">
        <v>1949</v>
      </c>
      <c r="H172" s="69" t="s">
        <v>1933</v>
      </c>
    </row>
    <row r="173" spans="1:8" ht="15" thickBot="1">
      <c r="A173">
        <v>1504</v>
      </c>
      <c r="E173" s="68" t="s">
        <v>1962</v>
      </c>
      <c r="F173" s="14"/>
      <c r="G173" s="68" t="s">
        <v>1949</v>
      </c>
      <c r="H173" s="69" t="s">
        <v>1933</v>
      </c>
    </row>
    <row r="174" spans="1:8" ht="15" thickBot="1">
      <c r="A174" s="5">
        <v>1505</v>
      </c>
      <c r="E174" s="68" t="s">
        <v>1997</v>
      </c>
      <c r="F174" s="21"/>
      <c r="G174" s="68" t="s">
        <v>1937</v>
      </c>
      <c r="H174" s="69" t="s">
        <v>1958</v>
      </c>
    </row>
    <row r="175" spans="1:8" ht="15" thickBot="1">
      <c r="A175">
        <v>1505</v>
      </c>
      <c r="E175" s="68" t="s">
        <v>1997</v>
      </c>
      <c r="F175" s="21"/>
      <c r="G175" t="s">
        <v>1937</v>
      </c>
      <c r="H175" s="21" t="s">
        <v>1941</v>
      </c>
    </row>
    <row r="176" spans="1:8" ht="13.5" thickBot="1">
      <c r="A176">
        <v>1505</v>
      </c>
      <c r="E176" t="s">
        <v>1997</v>
      </c>
      <c r="F176" s="21" t="s">
        <v>1960</v>
      </c>
      <c r="G176" t="s">
        <v>1937</v>
      </c>
      <c r="H176" s="21" t="s">
        <v>1941</v>
      </c>
    </row>
    <row r="177" spans="1:8" ht="13.5" thickBot="1">
      <c r="A177">
        <v>1505</v>
      </c>
      <c r="E177" t="s">
        <v>2025</v>
      </c>
      <c r="F177" s="13"/>
      <c r="G177" t="s">
        <v>1937</v>
      </c>
      <c r="H177" s="21" t="s">
        <v>1941</v>
      </c>
    </row>
    <row r="178" spans="1:8" ht="15" thickBot="1">
      <c r="A178">
        <v>1505</v>
      </c>
      <c r="E178" s="68" t="s">
        <v>1936</v>
      </c>
      <c r="F178" s="69"/>
      <c r="G178" t="s">
        <v>1937</v>
      </c>
      <c r="H178" s="21" t="s">
        <v>1941</v>
      </c>
    </row>
    <row r="179" spans="1:8" ht="15" thickBot="1">
      <c r="A179">
        <v>1505</v>
      </c>
      <c r="E179" s="68" t="s">
        <v>1981</v>
      </c>
      <c r="F179" s="69" t="s">
        <v>1982</v>
      </c>
      <c r="G179" s="68" t="s">
        <v>1941</v>
      </c>
      <c r="H179" s="69"/>
    </row>
    <row r="180" spans="1:8" ht="15" thickBot="1">
      <c r="A180">
        <v>1505</v>
      </c>
      <c r="E180" s="68" t="s">
        <v>1960</v>
      </c>
      <c r="F180" s="8"/>
      <c r="G180" s="68" t="s">
        <v>1941</v>
      </c>
      <c r="H180" s="69"/>
    </row>
    <row r="181" spans="1:8" ht="15" thickBot="1">
      <c r="A181">
        <v>1505</v>
      </c>
      <c r="E181" t="s">
        <v>1960</v>
      </c>
      <c r="F181" s="13"/>
      <c r="G181" s="68" t="s">
        <v>1941</v>
      </c>
      <c r="H181" s="14"/>
    </row>
    <row r="182" spans="1:8" ht="15" thickBot="1">
      <c r="A182">
        <v>1505</v>
      </c>
      <c r="E182" s="68" t="s">
        <v>1947</v>
      </c>
      <c r="F182" s="69"/>
      <c r="G182" s="68" t="s">
        <v>1941</v>
      </c>
      <c r="H182" s="13"/>
    </row>
    <row r="183" spans="1:8" ht="15" thickBot="1">
      <c r="A183">
        <v>1505</v>
      </c>
      <c r="E183" s="68" t="s">
        <v>2004</v>
      </c>
      <c r="F183" s="14"/>
      <c r="G183" s="68" t="s">
        <v>1941</v>
      </c>
      <c r="H183" s="14"/>
    </row>
    <row r="184" spans="1:8" ht="14.25">
      <c r="A184">
        <v>1505</v>
      </c>
      <c r="E184" s="68" t="s">
        <v>1994</v>
      </c>
      <c r="F184" s="70" t="s">
        <v>1995</v>
      </c>
      <c r="G184" s="68" t="s">
        <v>1941</v>
      </c>
      <c r="H184" s="18"/>
    </row>
    <row r="185" spans="1:8" ht="15" thickBot="1">
      <c r="A185">
        <v>1505</v>
      </c>
      <c r="E185" s="68" t="s">
        <v>1994</v>
      </c>
      <c r="F185" s="68" t="s">
        <v>1995</v>
      </c>
      <c r="G185" s="68" t="s">
        <v>1941</v>
      </c>
      <c r="H185" s="18"/>
    </row>
    <row r="186" spans="1:8" ht="15" thickBot="1">
      <c r="A186">
        <v>1505</v>
      </c>
      <c r="E186" s="68" t="s">
        <v>1994</v>
      </c>
      <c r="F186" s="68" t="s">
        <v>1995</v>
      </c>
      <c r="G186" s="68" t="s">
        <v>1941</v>
      </c>
      <c r="H186" s="69" t="s">
        <v>1968</v>
      </c>
    </row>
    <row r="187" spans="1:8" ht="15" thickBot="1">
      <c r="A187">
        <v>1505</v>
      </c>
      <c r="E187" s="68" t="s">
        <v>1994</v>
      </c>
      <c r="F187" s="69" t="s">
        <v>1995</v>
      </c>
      <c r="G187" s="69" t="s">
        <v>1941</v>
      </c>
      <c r="H187" s="13"/>
    </row>
    <row r="188" spans="1:8" ht="15" thickBot="1">
      <c r="A188">
        <v>1505</v>
      </c>
      <c r="E188" s="68" t="s">
        <v>1994</v>
      </c>
      <c r="F188" s="69" t="s">
        <v>1995</v>
      </c>
      <c r="G188" s="68" t="s">
        <v>1941</v>
      </c>
      <c r="H188" s="14"/>
    </row>
    <row r="189" spans="1:8" ht="15" thickBot="1">
      <c r="A189">
        <v>1505</v>
      </c>
      <c r="E189" s="68" t="s">
        <v>1994</v>
      </c>
      <c r="F189" s="69" t="s">
        <v>1995</v>
      </c>
      <c r="G189" s="68" t="s">
        <v>1941</v>
      </c>
      <c r="H189" s="14"/>
    </row>
    <row r="190" spans="1:8" ht="15" thickBot="1">
      <c r="A190">
        <v>1505</v>
      </c>
      <c r="E190" t="s">
        <v>1994</v>
      </c>
      <c r="F190" s="21" t="s">
        <v>1996</v>
      </c>
      <c r="G190" s="68" t="s">
        <v>1941</v>
      </c>
      <c r="H190" s="19"/>
    </row>
    <row r="191" spans="1:8" ht="15" thickBot="1">
      <c r="A191">
        <v>1505</v>
      </c>
      <c r="E191" t="s">
        <v>1994</v>
      </c>
      <c r="F191" s="21" t="s">
        <v>1996</v>
      </c>
      <c r="G191" s="68" t="s">
        <v>1941</v>
      </c>
      <c r="H191" s="69" t="s">
        <v>1952</v>
      </c>
    </row>
    <row r="192" spans="1:8" ht="15" thickBot="1">
      <c r="A192">
        <v>1505</v>
      </c>
      <c r="E192" s="68" t="s">
        <v>1974</v>
      </c>
      <c r="F192" s="14"/>
      <c r="G192" s="68" t="s">
        <v>1941</v>
      </c>
      <c r="H192" s="14"/>
    </row>
    <row r="193" spans="1:9" ht="15" thickBot="1">
      <c r="A193">
        <v>1505</v>
      </c>
      <c r="E193" s="68" t="s">
        <v>1974</v>
      </c>
      <c r="F193" s="14"/>
      <c r="G193" s="21" t="s">
        <v>1941</v>
      </c>
      <c r="H193" s="21" t="s">
        <v>1991</v>
      </c>
    </row>
    <row r="194" spans="1:9" ht="15" thickBot="1">
      <c r="A194">
        <v>1505</v>
      </c>
      <c r="E194" s="68" t="s">
        <v>1995</v>
      </c>
      <c r="F194" s="69" t="s">
        <v>1996</v>
      </c>
      <c r="G194" t="s">
        <v>1941</v>
      </c>
      <c r="H194" s="13"/>
    </row>
    <row r="195" spans="1:9" ht="15" thickBot="1">
      <c r="A195">
        <v>1505</v>
      </c>
      <c r="E195" s="68" t="s">
        <v>1995</v>
      </c>
      <c r="F195" s="69" t="s">
        <v>1933</v>
      </c>
      <c r="G195" t="s">
        <v>1941</v>
      </c>
      <c r="H195" s="18"/>
    </row>
    <row r="196" spans="1:9" ht="15" thickBot="1">
      <c r="A196">
        <v>1506</v>
      </c>
      <c r="E196" s="68" t="s">
        <v>1995</v>
      </c>
      <c r="F196" s="69" t="s">
        <v>1933</v>
      </c>
      <c r="G196" s="68" t="s">
        <v>1958</v>
      </c>
      <c r="H196" s="8"/>
    </row>
    <row r="197" spans="1:9" ht="15" thickBot="1">
      <c r="A197">
        <v>1506</v>
      </c>
      <c r="E197" s="68" t="s">
        <v>1948</v>
      </c>
      <c r="F197" s="69" t="s">
        <v>1933</v>
      </c>
      <c r="G197" s="68" t="s">
        <v>1958</v>
      </c>
      <c r="H197" s="68" t="s">
        <v>1933</v>
      </c>
    </row>
    <row r="198" spans="1:9" ht="15" thickBot="1">
      <c r="A198">
        <v>1506</v>
      </c>
      <c r="E198" s="68" t="s">
        <v>1948</v>
      </c>
      <c r="F198" s="69" t="s">
        <v>1933</v>
      </c>
      <c r="G198" t="s">
        <v>1958</v>
      </c>
      <c r="H198" s="18"/>
    </row>
    <row r="199" spans="1:9">
      <c r="A199">
        <v>1506</v>
      </c>
      <c r="E199" s="8" t="s">
        <v>1948</v>
      </c>
      <c r="F199" s="8"/>
      <c r="G199" t="s">
        <v>1958</v>
      </c>
      <c r="H199" s="18"/>
    </row>
    <row r="200" spans="1:9" ht="15" thickBot="1">
      <c r="A200" s="5">
        <v>1599</v>
      </c>
      <c r="E200" s="68" t="s">
        <v>1948</v>
      </c>
      <c r="F200" s="68" t="s">
        <v>1970</v>
      </c>
      <c r="G200" t="s">
        <v>1958</v>
      </c>
      <c r="H200" s="8"/>
    </row>
    <row r="201" spans="1:9" ht="15" thickBot="1">
      <c r="A201" s="5" t="s">
        <v>1867</v>
      </c>
      <c r="E201" s="68" t="s">
        <v>1948</v>
      </c>
      <c r="F201" s="69" t="s">
        <v>1973</v>
      </c>
      <c r="G201" s="68" t="s">
        <v>1934</v>
      </c>
      <c r="H201" s="68"/>
    </row>
    <row r="202" spans="1:9" ht="13.5" thickBot="1">
      <c r="E202" t="s">
        <v>1948</v>
      </c>
      <c r="F202" s="13"/>
      <c r="G202" t="s">
        <v>1934</v>
      </c>
      <c r="H202" s="13"/>
      <c r="I202" t="s">
        <v>1868</v>
      </c>
    </row>
    <row r="203" spans="1:9" ht="15" thickBot="1">
      <c r="A203">
        <f>COUNTIF($A$2:$A$200, 806)</f>
        <v>35</v>
      </c>
      <c r="B203">
        <f>COUNTIF($B$2:$B$200, 806)</f>
        <v>29</v>
      </c>
      <c r="C203">
        <v>806</v>
      </c>
      <c r="D203" t="s">
        <v>1918</v>
      </c>
      <c r="E203" t="s">
        <v>1948</v>
      </c>
      <c r="F203" s="13"/>
      <c r="G203" s="68" t="s">
        <v>1971</v>
      </c>
      <c r="H203" s="14"/>
      <c r="I203">
        <f>B203/64</f>
        <v>0.453125</v>
      </c>
    </row>
    <row r="204" spans="1:9" ht="13.5" thickBot="1">
      <c r="A204">
        <f>COUNTIF($A$2:$A$200, 1499)</f>
        <v>0</v>
      </c>
      <c r="B204">
        <f>COUNTIF($B$2:$B$200, 1499)</f>
        <v>0</v>
      </c>
      <c r="C204">
        <v>1499</v>
      </c>
      <c r="E204" t="s">
        <v>1948</v>
      </c>
      <c r="F204" s="13"/>
      <c r="G204" t="s">
        <v>1971</v>
      </c>
      <c r="H204" s="8"/>
    </row>
    <row r="205" spans="1:9" ht="15" thickBot="1">
      <c r="A205">
        <f>COUNTIF($A$2:$A$200, 1501)</f>
        <v>0</v>
      </c>
      <c r="B205">
        <f>COUNTIF($B$2:$B$200, 1501)</f>
        <v>0</v>
      </c>
      <c r="C205">
        <v>1501</v>
      </c>
      <c r="E205" t="s">
        <v>2030</v>
      </c>
      <c r="F205" s="13"/>
      <c r="G205" s="68" t="s">
        <v>1952</v>
      </c>
      <c r="H205" s="68"/>
    </row>
    <row r="206" spans="1:9" ht="15" thickBot="1">
      <c r="A206">
        <f>COUNTIF($A$2:$A$200, 1502)</f>
        <v>1</v>
      </c>
      <c r="B206">
        <f>COUNTIF($B$2:$B$200, 1502)</f>
        <v>0</v>
      </c>
      <c r="C206">
        <v>1502</v>
      </c>
      <c r="E206" s="68" t="s">
        <v>1969</v>
      </c>
      <c r="F206" s="13"/>
      <c r="G206" s="68" t="s">
        <v>1952</v>
      </c>
      <c r="H206" s="68" t="s">
        <v>1961</v>
      </c>
      <c r="I206">
        <v>0</v>
      </c>
    </row>
    <row r="207" spans="1:9" ht="15" thickBot="1">
      <c r="A207">
        <f>COUNTIF($A$2:$A$200, 1503)</f>
        <v>132</v>
      </c>
      <c r="B207">
        <f>COUNTIF($B$2:$B$200,1503)</f>
        <v>81</v>
      </c>
      <c r="C207">
        <v>1503</v>
      </c>
      <c r="E207" s="68" t="s">
        <v>1953</v>
      </c>
      <c r="F207" s="69"/>
      <c r="G207" t="s">
        <v>1952</v>
      </c>
      <c r="H207" s="8"/>
      <c r="I207">
        <f>81/214</f>
        <v>0.37850467289719625</v>
      </c>
    </row>
    <row r="208" spans="1:9" ht="15" thickBot="1">
      <c r="A208">
        <f>COUNTIF($A$2:$A$200, 1504)</f>
        <v>2</v>
      </c>
      <c r="B208">
        <f>COUNTIF($B$2:$B$200, 1504)</f>
        <v>6</v>
      </c>
      <c r="C208" s="36">
        <v>1504</v>
      </c>
      <c r="E208" s="68" t="s">
        <v>1953</v>
      </c>
      <c r="F208" s="13"/>
      <c r="G208" t="s">
        <v>1952</v>
      </c>
      <c r="H208" s="21" t="s">
        <v>1982</v>
      </c>
    </row>
    <row r="209" spans="1:9" ht="15" thickBot="1">
      <c r="A209">
        <f>COUNTIF($A$2:$A$200, 1505)</f>
        <v>22</v>
      </c>
      <c r="B209">
        <f>COUNTIF($B$2:$B$200, 1505)</f>
        <v>18</v>
      </c>
      <c r="C209" s="36">
        <v>1505</v>
      </c>
      <c r="E209" s="68" t="s">
        <v>1953</v>
      </c>
      <c r="F209" s="13"/>
      <c r="G209" t="s">
        <v>1952</v>
      </c>
      <c r="H209" t="s">
        <v>1982</v>
      </c>
    </row>
    <row r="210" spans="1:9" ht="13.5" thickBot="1">
      <c r="A210">
        <f>COUNTIF($A$2:$A$200, 1506)</f>
        <v>4</v>
      </c>
      <c r="B210">
        <f>COUNTIF($B$2:$B$200, 1506)</f>
        <v>2</v>
      </c>
      <c r="C210" s="36">
        <v>1506</v>
      </c>
      <c r="E210" t="s">
        <v>2028</v>
      </c>
      <c r="F210" s="21" t="s">
        <v>1971</v>
      </c>
      <c r="G210" t="s">
        <v>2026</v>
      </c>
      <c r="H210" s="21" t="s">
        <v>2027</v>
      </c>
    </row>
    <row r="211" spans="1:9" ht="15" thickBot="1">
      <c r="A211">
        <f>COUNTIF($A$2:$A$200, 1507)</f>
        <v>0</v>
      </c>
      <c r="B211">
        <f>COUNTIF($B$2:$B$200, 1507)</f>
        <v>5</v>
      </c>
      <c r="C211" s="36">
        <v>1507</v>
      </c>
      <c r="E211" t="s">
        <v>2028</v>
      </c>
      <c r="F211" s="21" t="s">
        <v>1971</v>
      </c>
      <c r="G211" s="68" t="s">
        <v>1946</v>
      </c>
      <c r="H211" s="70" t="s">
        <v>1941</v>
      </c>
      <c r="I211">
        <f>31/59</f>
        <v>0.52542372881355937</v>
      </c>
    </row>
    <row r="212" spans="1:9" ht="15" thickBot="1">
      <c r="A212">
        <f>COUNTIF($A$2:$A$200, 1599)</f>
        <v>1</v>
      </c>
      <c r="B212">
        <f>COUNTIF($B$2:$B$200, 1599)</f>
        <v>0</v>
      </c>
      <c r="C212">
        <v>1599</v>
      </c>
      <c r="E212" s="68" t="s">
        <v>2006</v>
      </c>
      <c r="F212" s="69" t="s">
        <v>1963</v>
      </c>
      <c r="G212" s="68" t="s">
        <v>1946</v>
      </c>
      <c r="H212" s="68" t="s">
        <v>1941</v>
      </c>
      <c r="I212">
        <v>0</v>
      </c>
    </row>
    <row r="213" spans="1:9" ht="15" thickBot="1">
      <c r="E213" s="68" t="s">
        <v>2006</v>
      </c>
      <c r="F213" s="68" t="s">
        <v>1963</v>
      </c>
      <c r="G213" s="68" t="s">
        <v>1946</v>
      </c>
      <c r="H213" s="69" t="s">
        <v>1941</v>
      </c>
    </row>
    <row r="214" spans="1:9" ht="15" thickBot="1">
      <c r="E214" s="68" t="s">
        <v>1989</v>
      </c>
      <c r="F214" s="69" t="s">
        <v>1971</v>
      </c>
      <c r="G214" s="68" t="s">
        <v>1946</v>
      </c>
      <c r="H214" s="69" t="s">
        <v>1941</v>
      </c>
    </row>
    <row r="215" spans="1:9" ht="15" thickBot="1">
      <c r="E215" s="68" t="s">
        <v>1989</v>
      </c>
      <c r="F215" s="69" t="s">
        <v>1971</v>
      </c>
      <c r="G215" t="s">
        <v>2029</v>
      </c>
      <c r="H215" s="17"/>
    </row>
    <row r="216" spans="1:9" ht="15" thickBot="1">
      <c r="E216" s="68" t="s">
        <v>1989</v>
      </c>
      <c r="F216" s="69" t="s">
        <v>1971</v>
      </c>
      <c r="G216" t="s">
        <v>2029</v>
      </c>
      <c r="H216" s="18"/>
    </row>
    <row r="217" spans="1:9" ht="15" thickBot="1">
      <c r="E217" t="s">
        <v>1989</v>
      </c>
      <c r="F217" s="13"/>
      <c r="G217" s="68" t="s">
        <v>1954</v>
      </c>
      <c r="H217" s="8"/>
    </row>
    <row r="218" spans="1:9" ht="15" thickBot="1">
      <c r="E218" s="68" t="s">
        <v>1977</v>
      </c>
      <c r="F218" s="13"/>
      <c r="G218" s="8"/>
      <c r="H218" s="8"/>
    </row>
    <row r="219" spans="1:9" ht="15" thickBot="1">
      <c r="E219" s="68" t="s">
        <v>1977</v>
      </c>
      <c r="F219" s="14"/>
      <c r="G219" s="8"/>
      <c r="H219" s="8"/>
    </row>
    <row r="220" spans="1:9" ht="15" thickBot="1">
      <c r="E220" s="68" t="s">
        <v>1951</v>
      </c>
      <c r="F220" s="69" t="s">
        <v>1961</v>
      </c>
      <c r="G220" s="8"/>
      <c r="H220" s="8"/>
    </row>
    <row r="221" spans="1:9" ht="15" thickBot="1">
      <c r="E221" s="68" t="s">
        <v>1951</v>
      </c>
      <c r="F221" s="69" t="s">
        <v>1961</v>
      </c>
      <c r="G221" s="8"/>
      <c r="H221" s="8"/>
    </row>
    <row r="222" spans="1:9" ht="15" thickBot="1">
      <c r="E222" s="68" t="s">
        <v>1940</v>
      </c>
      <c r="F222" s="69" t="s">
        <v>1933</v>
      </c>
      <c r="G222" s="8"/>
      <c r="H222" s="8"/>
    </row>
    <row r="223" spans="1:9" ht="15" thickBot="1">
      <c r="E223" s="68" t="s">
        <v>1940</v>
      </c>
      <c r="F223" s="69" t="s">
        <v>1960</v>
      </c>
      <c r="G223" s="8"/>
      <c r="H223" s="8"/>
    </row>
    <row r="224" spans="1:9" ht="15" thickBot="1">
      <c r="E224" s="68" t="s">
        <v>1940</v>
      </c>
      <c r="F224" s="69" t="s">
        <v>1960</v>
      </c>
    </row>
    <row r="225" spans="5:8" ht="15" thickBot="1">
      <c r="E225" s="68" t="s">
        <v>1940</v>
      </c>
      <c r="F225" s="18"/>
    </row>
    <row r="226" spans="5:8" ht="15" thickBot="1">
      <c r="E226" s="68" t="s">
        <v>1940</v>
      </c>
      <c r="F226" s="69" t="s">
        <v>1941</v>
      </c>
    </row>
    <row r="227" spans="5:8" ht="13.5" thickBot="1">
      <c r="E227" t="s">
        <v>1940</v>
      </c>
      <c r="F227" s="21" t="s">
        <v>1973</v>
      </c>
      <c r="G227" s="8"/>
      <c r="H227" s="8"/>
    </row>
    <row r="228" spans="5:8" ht="15" thickBot="1">
      <c r="E228" s="68" t="s">
        <v>2001</v>
      </c>
      <c r="F228" s="13"/>
      <c r="H228" s="21"/>
    </row>
    <row r="229" spans="5:8" ht="15" thickBot="1">
      <c r="E229" s="68" t="s">
        <v>1992</v>
      </c>
      <c r="F229" s="13"/>
      <c r="G229" s="8"/>
      <c r="H229" s="13"/>
    </row>
    <row r="230" spans="5:8" ht="13.5" thickBot="1">
      <c r="E230" t="s">
        <v>1992</v>
      </c>
      <c r="F230" s="21" t="s">
        <v>1969</v>
      </c>
      <c r="H230" s="21"/>
    </row>
    <row r="231" spans="5:8" ht="15" thickBot="1">
      <c r="E231" s="68" t="s">
        <v>1944</v>
      </c>
      <c r="F231" s="69"/>
      <c r="G231" s="8"/>
      <c r="H231" s="13"/>
    </row>
    <row r="232" spans="5:8" ht="15" thickBot="1">
      <c r="E232" s="68" t="s">
        <v>1944</v>
      </c>
      <c r="F232" s="69" t="s">
        <v>1939</v>
      </c>
      <c r="H232" s="21"/>
    </row>
    <row r="233" spans="5:8" ht="15" thickBot="1">
      <c r="E233" s="68" t="s">
        <v>1999</v>
      </c>
      <c r="F233" s="69" t="s">
        <v>2000</v>
      </c>
      <c r="G233" s="8"/>
      <c r="H233" s="8"/>
    </row>
    <row r="234" spans="5:8" ht="15" thickBot="1">
      <c r="E234" s="68" t="s">
        <v>1999</v>
      </c>
      <c r="F234" s="69" t="s">
        <v>1941</v>
      </c>
      <c r="H234" s="21"/>
    </row>
    <row r="235" spans="5:8" ht="15" thickBot="1">
      <c r="E235" s="68" t="s">
        <v>1999</v>
      </c>
      <c r="F235" s="13"/>
      <c r="H235" s="21"/>
    </row>
    <row r="236" spans="5:8" ht="13.5" thickBot="1">
      <c r="E236" t="s">
        <v>1999</v>
      </c>
      <c r="F236" s="14"/>
      <c r="H236" s="21"/>
    </row>
    <row r="237" spans="5:8" ht="15" thickBot="1">
      <c r="E237" s="68" t="s">
        <v>1942</v>
      </c>
      <c r="F237" s="69"/>
      <c r="H237" s="21"/>
    </row>
    <row r="238" spans="5:8" ht="15" thickBot="1">
      <c r="E238" s="68" t="s">
        <v>1939</v>
      </c>
      <c r="F238" s="14"/>
      <c r="H238" s="21"/>
    </row>
    <row r="239" spans="5:8" ht="15" thickBot="1">
      <c r="E239" s="68" t="s">
        <v>1939</v>
      </c>
      <c r="F239" s="14"/>
      <c r="H239" s="21"/>
    </row>
    <row r="240" spans="5:8" ht="15" thickBot="1">
      <c r="E240" s="68" t="s">
        <v>1949</v>
      </c>
      <c r="F240" s="69" t="s">
        <v>1933</v>
      </c>
    </row>
    <row r="241" spans="5:8" ht="15" thickBot="1">
      <c r="E241" s="68" t="s">
        <v>1988</v>
      </c>
      <c r="F241" s="69" t="s">
        <v>1975</v>
      </c>
      <c r="G241" s="8"/>
      <c r="H241" s="8"/>
    </row>
    <row r="242" spans="5:8" ht="15" thickBot="1">
      <c r="E242" s="68" t="s">
        <v>1937</v>
      </c>
      <c r="F242" s="69"/>
    </row>
    <row r="243" spans="5:8" ht="13.5" thickBot="1">
      <c r="E243" t="s">
        <v>1937</v>
      </c>
      <c r="F243" s="21" t="s">
        <v>1941</v>
      </c>
    </row>
    <row r="244" spans="5:8" ht="13.5" thickBot="1">
      <c r="E244" t="s">
        <v>1937</v>
      </c>
      <c r="F244" s="21" t="s">
        <v>1941</v>
      </c>
      <c r="G244" s="18"/>
      <c r="H244" s="18"/>
    </row>
    <row r="245" spans="5:8" ht="13.5" thickBot="1">
      <c r="E245" s="21" t="s">
        <v>1937</v>
      </c>
      <c r="F245" s="21" t="s">
        <v>1941</v>
      </c>
    </row>
    <row r="246" spans="5:8" ht="13.5" thickBot="1">
      <c r="E246" t="s">
        <v>1937</v>
      </c>
      <c r="F246" s="21" t="s">
        <v>1941</v>
      </c>
    </row>
    <row r="247" spans="5:8" ht="13.5" thickBot="1">
      <c r="E247" t="s">
        <v>1937</v>
      </c>
      <c r="F247" s="21" t="s">
        <v>1941</v>
      </c>
    </row>
    <row r="248" spans="5:8" ht="13.5" thickBot="1">
      <c r="E248" t="s">
        <v>1937</v>
      </c>
      <c r="F248" t="s">
        <v>1941</v>
      </c>
      <c r="G248" s="8"/>
      <c r="H248" s="8"/>
    </row>
    <row r="249" spans="5:8" ht="15" thickBot="1">
      <c r="E249" s="68" t="s">
        <v>1941</v>
      </c>
      <c r="F249" s="69"/>
      <c r="G249" s="8"/>
      <c r="H249" s="8"/>
    </row>
    <row r="250" spans="5:8" ht="15" thickBot="1">
      <c r="E250" s="68" t="s">
        <v>1941</v>
      </c>
      <c r="F250" s="69"/>
      <c r="G250" s="8"/>
      <c r="H250" s="8"/>
    </row>
    <row r="251" spans="5:8" ht="15" thickBot="1">
      <c r="E251" s="68" t="s">
        <v>1941</v>
      </c>
      <c r="F251" s="69"/>
      <c r="G251" s="8"/>
      <c r="H251" s="8"/>
    </row>
    <row r="252" spans="5:8" ht="15" thickBot="1">
      <c r="E252" s="68" t="s">
        <v>1941</v>
      </c>
      <c r="F252" s="69"/>
      <c r="G252" s="8"/>
      <c r="H252" s="13"/>
    </row>
    <row r="253" spans="5:8" ht="15" thickBot="1">
      <c r="E253" s="68" t="s">
        <v>1941</v>
      </c>
      <c r="F253" s="69"/>
      <c r="H253" s="21"/>
    </row>
    <row r="254" spans="5:8" ht="15" thickBot="1">
      <c r="E254" s="68" t="s">
        <v>1941</v>
      </c>
      <c r="F254" s="69"/>
    </row>
    <row r="255" spans="5:8" ht="15" thickBot="1">
      <c r="E255" s="68" t="s">
        <v>1941</v>
      </c>
      <c r="F255" s="69"/>
    </row>
    <row r="256" spans="5:8" ht="15" thickBot="1">
      <c r="E256" s="68" t="s">
        <v>1941</v>
      </c>
      <c r="F256" s="14"/>
    </row>
    <row r="257" spans="5:6" ht="15" thickBot="1">
      <c r="E257" s="68" t="s">
        <v>1941</v>
      </c>
      <c r="F257" s="14"/>
    </row>
    <row r="258" spans="5:6" ht="15" thickBot="1">
      <c r="E258" s="68" t="s">
        <v>1941</v>
      </c>
      <c r="F258" s="13"/>
    </row>
    <row r="259" spans="5:6" ht="15" thickBot="1">
      <c r="E259" s="68" t="s">
        <v>1941</v>
      </c>
      <c r="F259" s="13"/>
    </row>
    <row r="260" spans="5:6" ht="15" thickBot="1">
      <c r="E260" s="68" t="s">
        <v>1941</v>
      </c>
      <c r="F260" s="13"/>
    </row>
    <row r="261" spans="5:6" ht="15" thickBot="1">
      <c r="E261" s="68" t="s">
        <v>1941</v>
      </c>
      <c r="F261" s="68" t="s">
        <v>1951</v>
      </c>
    </row>
    <row r="262" spans="5:6" ht="15" thickBot="1">
      <c r="E262" s="68" t="s">
        <v>1941</v>
      </c>
      <c r="F262" s="13"/>
    </row>
    <row r="263" spans="5:6" ht="15" thickBot="1">
      <c r="E263" s="68" t="s">
        <v>1941</v>
      </c>
      <c r="F263" s="13"/>
    </row>
    <row r="264" spans="5:6" ht="15" thickBot="1">
      <c r="E264" s="68" t="s">
        <v>1941</v>
      </c>
      <c r="F264" s="13"/>
    </row>
    <row r="265" spans="5:6" ht="15" thickBot="1">
      <c r="E265" s="68" t="s">
        <v>1941</v>
      </c>
      <c r="F265" s="69" t="s">
        <v>1968</v>
      </c>
    </row>
    <row r="266" spans="5:6" ht="15" thickBot="1">
      <c r="E266" s="68" t="s">
        <v>1941</v>
      </c>
      <c r="F266" s="14"/>
    </row>
    <row r="267" spans="5:6" ht="15" thickBot="1">
      <c r="E267" s="68" t="s">
        <v>1941</v>
      </c>
      <c r="F267" s="14"/>
    </row>
    <row r="268" spans="5:6" ht="15" thickBot="1">
      <c r="E268" s="68" t="s">
        <v>1941</v>
      </c>
      <c r="F268" s="13"/>
    </row>
    <row r="269" spans="5:6" ht="15" thickBot="1">
      <c r="E269" s="68" t="s">
        <v>1941</v>
      </c>
      <c r="F269" s="14"/>
    </row>
    <row r="270" spans="5:6" ht="15" thickBot="1">
      <c r="E270" s="68" t="s">
        <v>1941</v>
      </c>
      <c r="F270" s="14"/>
    </row>
    <row r="271" spans="5:6" ht="15" thickBot="1">
      <c r="E271" s="69" t="s">
        <v>1941</v>
      </c>
      <c r="F271" s="14"/>
    </row>
    <row r="272" spans="5:6" ht="15" thickBot="1">
      <c r="E272" s="69" t="s">
        <v>1941</v>
      </c>
      <c r="F272" s="69" t="s">
        <v>1971</v>
      </c>
    </row>
    <row r="273" spans="5:6" ht="15" thickBot="1">
      <c r="E273" s="68" t="s">
        <v>1941</v>
      </c>
      <c r="F273" s="69" t="s">
        <v>1971</v>
      </c>
    </row>
    <row r="274" spans="5:6" ht="15" thickBot="1">
      <c r="E274" s="68" t="s">
        <v>1941</v>
      </c>
      <c r="F274" s="14"/>
    </row>
    <row r="275" spans="5:6" ht="15" thickBot="1">
      <c r="E275" s="68" t="s">
        <v>1941</v>
      </c>
      <c r="F275" s="69" t="s">
        <v>1933</v>
      </c>
    </row>
    <row r="276" spans="5:6" ht="15" thickBot="1">
      <c r="E276" s="68" t="s">
        <v>1941</v>
      </c>
      <c r="F276" s="69" t="s">
        <v>1933</v>
      </c>
    </row>
    <row r="277" spans="5:6" ht="15" thickBot="1">
      <c r="E277" s="68" t="s">
        <v>1941</v>
      </c>
      <c r="F277" s="69" t="s">
        <v>1933</v>
      </c>
    </row>
    <row r="278" spans="5:6" ht="15" thickBot="1">
      <c r="E278" s="68" t="s">
        <v>1941</v>
      </c>
      <c r="F278" s="14"/>
    </row>
    <row r="279" spans="5:6" ht="15" thickBot="1">
      <c r="E279" s="68" t="s">
        <v>1941</v>
      </c>
      <c r="F279" s="69" t="s">
        <v>1952</v>
      </c>
    </row>
    <row r="280" spans="5:6" ht="14.25">
      <c r="E280" s="68" t="s">
        <v>1941</v>
      </c>
      <c r="F280" s="68" t="s">
        <v>1952</v>
      </c>
    </row>
    <row r="281" spans="5:6" ht="15" thickBot="1">
      <c r="E281" s="68" t="s">
        <v>1941</v>
      </c>
      <c r="F281" s="68" t="s">
        <v>1952</v>
      </c>
    </row>
    <row r="282" spans="5:6" ht="15" thickBot="1">
      <c r="E282" s="68" t="s">
        <v>1941</v>
      </c>
      <c r="F282" s="69" t="s">
        <v>1952</v>
      </c>
    </row>
    <row r="283" spans="5:6" ht="15" thickBot="1">
      <c r="E283" s="68" t="s">
        <v>1941</v>
      </c>
      <c r="F283" s="69" t="s">
        <v>1952</v>
      </c>
    </row>
    <row r="284" spans="5:6" ht="15" thickBot="1">
      <c r="E284" s="68" t="s">
        <v>1941</v>
      </c>
      <c r="F284" s="14"/>
    </row>
    <row r="285" spans="5:6" ht="15" thickBot="1">
      <c r="E285" s="68" t="s">
        <v>1941</v>
      </c>
      <c r="F285" s="14"/>
    </row>
    <row r="286" spans="5:6" ht="15" thickBot="1">
      <c r="E286" s="68" t="s">
        <v>1941</v>
      </c>
      <c r="F286" s="13"/>
    </row>
    <row r="287" spans="5:6" ht="14.25">
      <c r="E287" s="68" t="s">
        <v>1941</v>
      </c>
      <c r="F287" s="18"/>
    </row>
    <row r="288" spans="5:6" ht="13.5" thickBot="1">
      <c r="E288" t="s">
        <v>1941</v>
      </c>
      <c r="F288" s="18"/>
    </row>
    <row r="289" spans="5:6" ht="13.5" thickBot="1">
      <c r="E289" t="s">
        <v>1941</v>
      </c>
      <c r="F289" s="14"/>
    </row>
    <row r="290" spans="5:6">
      <c r="E290" t="s">
        <v>1941</v>
      </c>
      <c r="F290" s="18"/>
    </row>
    <row r="291" spans="5:6" ht="13.5" thickBot="1">
      <c r="E291" t="s">
        <v>1941</v>
      </c>
      <c r="F291" s="18"/>
    </row>
    <row r="292" spans="5:6" ht="13.5" thickBot="1">
      <c r="E292" t="s">
        <v>1941</v>
      </c>
      <c r="F292" s="14"/>
    </row>
    <row r="293" spans="5:6" ht="13.5" thickBot="1">
      <c r="E293" t="s">
        <v>1941</v>
      </c>
      <c r="F293" s="14"/>
    </row>
    <row r="294" spans="5:6" ht="13.5" thickBot="1">
      <c r="E294" t="s">
        <v>1941</v>
      </c>
      <c r="F294" s="14"/>
    </row>
    <row r="295" spans="5:6" ht="13.5" thickBot="1">
      <c r="E295" t="s">
        <v>1941</v>
      </c>
      <c r="F295" s="8"/>
    </row>
    <row r="296" spans="5:6" ht="13.5" thickBot="1">
      <c r="E296" t="s">
        <v>1941</v>
      </c>
      <c r="F296" s="13"/>
    </row>
    <row r="297" spans="5:6" ht="13.5" thickBot="1">
      <c r="E297" t="s">
        <v>1941</v>
      </c>
      <c r="F297" s="13"/>
    </row>
    <row r="298" spans="5:6" ht="13.5" thickBot="1">
      <c r="E298" t="s">
        <v>1941</v>
      </c>
      <c r="F298" s="21" t="s">
        <v>1968</v>
      </c>
    </row>
    <row r="299" spans="5:6">
      <c r="E299" t="s">
        <v>1941</v>
      </c>
      <c r="F299" t="s">
        <v>1952</v>
      </c>
    </row>
    <row r="300" spans="5:6">
      <c r="E300" t="s">
        <v>1941</v>
      </c>
      <c r="F300" s="18"/>
    </row>
    <row r="301" spans="5:6" ht="14.25">
      <c r="E301" s="68" t="s">
        <v>1958</v>
      </c>
      <c r="F301" s="8"/>
    </row>
    <row r="302" spans="5:6" ht="15" thickBot="1">
      <c r="E302" s="68" t="s">
        <v>1958</v>
      </c>
      <c r="F302" s="68" t="s">
        <v>1933</v>
      </c>
    </row>
    <row r="303" spans="5:6" ht="15" thickBot="1">
      <c r="E303" s="68" t="s">
        <v>1958</v>
      </c>
      <c r="F303" s="69" t="s">
        <v>1933</v>
      </c>
    </row>
    <row r="304" spans="5:6" ht="15" thickBot="1">
      <c r="E304" s="68" t="s">
        <v>1958</v>
      </c>
      <c r="F304" s="68" t="s">
        <v>1933</v>
      </c>
    </row>
    <row r="305" spans="5:6" ht="15" thickBot="1">
      <c r="E305" s="68" t="s">
        <v>1958</v>
      </c>
      <c r="F305" s="21"/>
    </row>
    <row r="306" spans="5:6" ht="15" thickBot="1">
      <c r="E306" s="68" t="s">
        <v>1958</v>
      </c>
      <c r="F306" s="14"/>
    </row>
    <row r="307" spans="5:6" ht="15" thickBot="1">
      <c r="E307" s="69" t="s">
        <v>1958</v>
      </c>
      <c r="F307" s="14"/>
    </row>
    <row r="308" spans="5:6" ht="15" thickBot="1">
      <c r="E308" s="68" t="s">
        <v>1958</v>
      </c>
      <c r="F308" s="14"/>
    </row>
    <row r="309" spans="5:6" ht="15" thickBot="1">
      <c r="E309" s="68" t="s">
        <v>1958</v>
      </c>
      <c r="F309" s="14"/>
    </row>
    <row r="310" spans="5:6" ht="13.5" thickBot="1">
      <c r="E310" t="s">
        <v>1958</v>
      </c>
      <c r="F310" s="14"/>
    </row>
    <row r="311" spans="5:6" ht="13.5" thickBot="1">
      <c r="E311" t="s">
        <v>1958</v>
      </c>
      <c r="F311" t="s">
        <v>1933</v>
      </c>
    </row>
    <row r="312" spans="5:6" ht="13.5" thickBot="1">
      <c r="E312" t="s">
        <v>1958</v>
      </c>
      <c r="F312" s="21" t="s">
        <v>1933</v>
      </c>
    </row>
    <row r="313" spans="5:6" ht="13.5" thickBot="1">
      <c r="E313" t="s">
        <v>1958</v>
      </c>
      <c r="F313" s="21" t="s">
        <v>1933</v>
      </c>
    </row>
    <row r="314" spans="5:6" ht="13.5" thickBot="1">
      <c r="E314" t="s">
        <v>1958</v>
      </c>
      <c r="F314" s="13"/>
    </row>
    <row r="315" spans="5:6" ht="13.5" thickBot="1">
      <c r="E315" t="s">
        <v>1958</v>
      </c>
      <c r="F315" s="14"/>
    </row>
    <row r="316" spans="5:6" ht="13.5" thickBot="1">
      <c r="E316" t="s">
        <v>1958</v>
      </c>
      <c r="F316" s="13"/>
    </row>
    <row r="317" spans="5:6" ht="13.5" thickBot="1">
      <c r="E317" t="s">
        <v>1958</v>
      </c>
      <c r="F317" s="13"/>
    </row>
    <row r="318" spans="5:6" ht="13.5" thickBot="1">
      <c r="E318" t="s">
        <v>1958</v>
      </c>
      <c r="F318" s="13"/>
    </row>
    <row r="319" spans="5:6" ht="13.5" thickBot="1">
      <c r="E319" t="s">
        <v>2023</v>
      </c>
      <c r="F319" s="14"/>
    </row>
    <row r="320" spans="5:6" ht="13.5" thickBot="1">
      <c r="E320" s="21" t="s">
        <v>2023</v>
      </c>
      <c r="F320" s="14"/>
    </row>
    <row r="321" spans="5:6" ht="13.5" thickBot="1">
      <c r="E321" t="s">
        <v>1973</v>
      </c>
      <c r="F321" s="13"/>
    </row>
    <row r="322" spans="5:6" ht="14.25">
      <c r="E322" s="68" t="s">
        <v>1971</v>
      </c>
      <c r="F322" s="18"/>
    </row>
    <row r="323" spans="5:6" ht="13.5" thickBot="1">
      <c r="E323" t="s">
        <v>2032</v>
      </c>
      <c r="F323" s="18"/>
    </row>
    <row r="324" spans="5:6" ht="13.5" thickBot="1">
      <c r="E324" t="s">
        <v>1952</v>
      </c>
      <c r="F324" s="13"/>
    </row>
    <row r="325" spans="5:6" ht="13.5" thickBot="1">
      <c r="E325" s="21" t="s">
        <v>1952</v>
      </c>
      <c r="F325" s="14"/>
    </row>
    <row r="326" spans="5:6" ht="15" thickBot="1">
      <c r="E326" s="68" t="s">
        <v>1946</v>
      </c>
      <c r="F326" s="69" t="s">
        <v>1941</v>
      </c>
    </row>
    <row r="327" spans="5:6" ht="15" thickBot="1">
      <c r="E327" s="68" t="s">
        <v>1946</v>
      </c>
      <c r="F327" s="69" t="s">
        <v>1941</v>
      </c>
    </row>
    <row r="328" spans="5:6" ht="15" thickBot="1">
      <c r="E328" s="68" t="s">
        <v>1946</v>
      </c>
      <c r="F328" s="69" t="s">
        <v>1941</v>
      </c>
    </row>
    <row r="329" spans="5:6" ht="15" thickBot="1">
      <c r="E329" s="68" t="s">
        <v>1946</v>
      </c>
      <c r="F329" s="69" t="s">
        <v>1941</v>
      </c>
    </row>
    <row r="330" spans="5:6" ht="15" thickBot="1">
      <c r="E330" s="68" t="s">
        <v>1946</v>
      </c>
      <c r="F330" s="69" t="s">
        <v>1941</v>
      </c>
    </row>
    <row r="331" spans="5:6" ht="15" thickBot="1">
      <c r="E331" s="68" t="s">
        <v>1946</v>
      </c>
      <c r="F331" s="14"/>
    </row>
    <row r="332" spans="5:6" ht="15" thickBot="1">
      <c r="E332" s="68" t="s">
        <v>1946</v>
      </c>
      <c r="F332" s="14"/>
    </row>
    <row r="333" spans="5:6" ht="15" thickBot="1">
      <c r="E333" s="68" t="s">
        <v>1993</v>
      </c>
      <c r="F333" s="21"/>
    </row>
    <row r="334" spans="5:6" ht="15" thickBot="1">
      <c r="E334" s="69" t="s">
        <v>1954</v>
      </c>
      <c r="F334" s="69"/>
    </row>
    <row r="335" spans="5:6" ht="15" thickBot="1">
      <c r="E335" s="68" t="s">
        <v>1954</v>
      </c>
      <c r="F335" s="13"/>
    </row>
    <row r="336" spans="5:6" ht="13.5" thickBot="1">
      <c r="E336" s="8"/>
      <c r="F336" s="13"/>
    </row>
    <row r="337" spans="5:6" ht="13.5" thickBot="1">
      <c r="E337" s="8"/>
      <c r="F337" s="13"/>
    </row>
    <row r="338" spans="5:6" ht="13.5" thickBot="1">
      <c r="E338" s="8"/>
      <c r="F338" s="13"/>
    </row>
    <row r="339" spans="5:6" ht="13.5" thickBot="1">
      <c r="F339" s="21"/>
    </row>
    <row r="340" spans="5:6" ht="13.5" thickBot="1">
      <c r="E340" s="8"/>
      <c r="F340" s="13"/>
    </row>
    <row r="341" spans="5:6" ht="13.5" thickBot="1">
      <c r="F341" s="21"/>
    </row>
    <row r="342" spans="5:6" ht="13.5" thickBot="1">
      <c r="E342" s="8"/>
      <c r="F342" s="13"/>
    </row>
    <row r="343" spans="5:6">
      <c r="E343" s="2"/>
      <c r="F343" s="2"/>
    </row>
    <row r="344" spans="5:6" ht="13.5" thickBot="1"/>
    <row r="345" spans="5:6" ht="13.5" thickBot="1">
      <c r="F345" s="21"/>
    </row>
    <row r="346" spans="5:6" ht="13.5" thickBot="1">
      <c r="F346" s="21"/>
    </row>
    <row r="347" spans="5:6" ht="13.5" thickBot="1">
      <c r="F347" s="21"/>
    </row>
    <row r="348" spans="5:6" ht="13.5" thickBot="1">
      <c r="F348" s="21"/>
    </row>
    <row r="349" spans="5:6" ht="13.5" thickBot="1">
      <c r="F349" s="21"/>
    </row>
    <row r="350" spans="5:6" ht="13.5" thickBot="1">
      <c r="F350" s="21"/>
    </row>
    <row r="351" spans="5:6" ht="13.5" thickBot="1">
      <c r="E351" s="8"/>
      <c r="F351" s="13"/>
    </row>
    <row r="352" spans="5:6" ht="13.5" thickBot="1">
      <c r="F352" s="21"/>
    </row>
    <row r="353" spans="5:6" ht="13.5" thickBot="1">
      <c r="F353" s="21"/>
    </row>
    <row r="354" spans="5:6" ht="13.5" thickBot="1">
      <c r="F354" s="21"/>
    </row>
    <row r="355" spans="5:6" ht="13.5" thickBot="1">
      <c r="F355" s="21"/>
    </row>
    <row r="356" spans="5:6" ht="13.5" thickBot="1">
      <c r="F356" s="21"/>
    </row>
    <row r="357" spans="5:6" ht="13.5" thickBot="1">
      <c r="F357" s="21"/>
    </row>
    <row r="358" spans="5:6" ht="13.5" thickBot="1">
      <c r="F358" s="21"/>
    </row>
    <row r="359" spans="5:6" ht="13.5" thickBot="1"/>
    <row r="360" spans="5:6" ht="13.5" thickBot="1">
      <c r="F360" s="21"/>
    </row>
    <row r="361" spans="5:6" ht="13.5" thickBot="1">
      <c r="F361" s="21"/>
    </row>
    <row r="362" spans="5:6" ht="13.5" thickBot="1">
      <c r="F362" s="21"/>
    </row>
    <row r="364" spans="5:6" ht="13.5" thickBot="1">
      <c r="E364" s="8"/>
      <c r="F364" s="8"/>
    </row>
    <row r="365" spans="5:6" ht="13.5" thickBot="1">
      <c r="F365" s="21"/>
    </row>
    <row r="366" spans="5:6" ht="13.5" thickBot="1">
      <c r="F366" s="21"/>
    </row>
    <row r="373" spans="5:6">
      <c r="E373" s="12"/>
      <c r="F373" s="12"/>
    </row>
    <row r="374" spans="5:6">
      <c r="E374" s="8"/>
      <c r="F374" s="8"/>
    </row>
    <row r="377" spans="5:6" ht="13.5" thickBot="1"/>
    <row r="378" spans="5:6" ht="13.5" thickBot="1">
      <c r="E378" s="13"/>
      <c r="F378" s="13"/>
    </row>
    <row r="379" spans="5:6" ht="13.5" thickBot="1">
      <c r="E379" s="13"/>
      <c r="F379" s="13"/>
    </row>
    <row r="380" spans="5:6" ht="13.5" thickBot="1">
      <c r="E380" s="13"/>
      <c r="F380" s="13"/>
    </row>
    <row r="381" spans="5:6" ht="13.5" thickBot="1">
      <c r="E381" s="13"/>
      <c r="F381" s="13"/>
    </row>
    <row r="382" spans="5:6" ht="13.5" thickBot="1">
      <c r="E382" s="8"/>
      <c r="F382" s="13"/>
    </row>
    <row r="383" spans="5:6" ht="13.5" thickBot="1">
      <c r="E383" s="13"/>
      <c r="F383" s="13"/>
    </row>
    <row r="384" spans="5:6" ht="13.5" thickBot="1">
      <c r="E384" s="21" t="s">
        <v>1941</v>
      </c>
      <c r="F384" s="21" t="s">
        <v>1991</v>
      </c>
    </row>
    <row r="385" spans="5:6" ht="13.5" thickBot="1">
      <c r="F385" s="13"/>
    </row>
    <row r="386" spans="5:6" ht="13.5" thickBot="1">
      <c r="E386" s="8"/>
      <c r="F386" s="13"/>
    </row>
    <row r="387" spans="5:6">
      <c r="E387" s="8"/>
      <c r="F387" s="8"/>
    </row>
    <row r="388" spans="5:6">
      <c r="E388" s="8"/>
      <c r="F388" s="8"/>
    </row>
    <row r="389" spans="5:6" ht="13.5" thickBot="1">
      <c r="E389" s="8"/>
      <c r="F389" s="8"/>
    </row>
    <row r="390" spans="5:6" ht="13.5" thickBot="1">
      <c r="F390" s="21"/>
    </row>
  </sheetData>
  <sortState ref="G3:H230">
    <sortCondition ref="G3:G2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13"/>
  <sheetViews>
    <sheetView workbookViewId="0">
      <pane ySplit="1" topLeftCell="A24" activePane="bottomLeft" state="frozen"/>
      <selection pane="bottomLeft" activeCell="P26" sqref="P26"/>
    </sheetView>
  </sheetViews>
  <sheetFormatPr defaultRowHeight="12.75"/>
  <cols>
    <col min="6" max="12" width="0" hidden="1" customWidth="1"/>
    <col min="13" max="13" width="8.7109375" hidden="1" customWidth="1"/>
    <col min="14" max="14" width="10.140625" bestFit="1" customWidth="1"/>
    <col min="15" max="15" width="9" bestFit="1" customWidth="1"/>
    <col min="17" max="18" width="0" hidden="1" customWidth="1"/>
  </cols>
  <sheetData>
    <row r="1" spans="1:35" ht="171.6" customHeight="1" thickBot="1">
      <c r="A1" s="1" t="s">
        <v>0</v>
      </c>
      <c r="B1" s="1" t="s">
        <v>1</v>
      </c>
      <c r="C1" s="2" t="s">
        <v>2</v>
      </c>
      <c r="D1" s="2" t="s">
        <v>3</v>
      </c>
      <c r="E1" s="2" t="s">
        <v>4</v>
      </c>
      <c r="F1" s="2" t="s">
        <v>5</v>
      </c>
      <c r="G1" s="2" t="s">
        <v>6</v>
      </c>
      <c r="H1" s="2" t="s">
        <v>1766</v>
      </c>
      <c r="I1" s="7" t="s">
        <v>1767</v>
      </c>
      <c r="J1" s="8" t="s">
        <v>1818</v>
      </c>
      <c r="K1" s="8" t="s">
        <v>1932</v>
      </c>
      <c r="L1" s="8" t="s">
        <v>1957</v>
      </c>
      <c r="M1" s="8" t="s">
        <v>2132</v>
      </c>
      <c r="N1" s="13" t="s">
        <v>7</v>
      </c>
      <c r="O1" s="13" t="s">
        <v>1812</v>
      </c>
      <c r="P1" s="8" t="s">
        <v>1768</v>
      </c>
      <c r="Q1" s="8" t="s">
        <v>2041</v>
      </c>
      <c r="R1" s="8" t="s">
        <v>1769</v>
      </c>
      <c r="S1" s="8" t="s">
        <v>1770</v>
      </c>
      <c r="T1" s="8" t="s">
        <v>1771</v>
      </c>
      <c r="U1" s="8" t="s">
        <v>1772</v>
      </c>
      <c r="V1" s="8" t="s">
        <v>1773</v>
      </c>
      <c r="W1" s="8" t="s">
        <v>1774</v>
      </c>
      <c r="X1" s="8" t="s">
        <v>1775</v>
      </c>
      <c r="Y1" s="8" t="s">
        <v>1776</v>
      </c>
      <c r="Z1" s="8" t="s">
        <v>1777</v>
      </c>
      <c r="AA1" s="8" t="s">
        <v>1778</v>
      </c>
      <c r="AB1" s="8" t="s">
        <v>8</v>
      </c>
      <c r="AC1" s="8" t="s">
        <v>1779</v>
      </c>
      <c r="AD1" s="8" t="s">
        <v>1780</v>
      </c>
      <c r="AE1" s="9" t="s">
        <v>1781</v>
      </c>
      <c r="AF1" s="9" t="s">
        <v>1782</v>
      </c>
      <c r="AG1" s="9" t="s">
        <v>2043</v>
      </c>
      <c r="AH1" s="9" t="s">
        <v>2044</v>
      </c>
    </row>
    <row r="2" spans="1:35" ht="16.5" thickBot="1">
      <c r="A2" s="3" t="s">
        <v>194</v>
      </c>
      <c r="B2" s="3" t="s">
        <v>195</v>
      </c>
      <c r="C2" s="3" t="s">
        <v>196</v>
      </c>
      <c r="D2" s="4">
        <v>2021</v>
      </c>
      <c r="E2" s="5" t="s">
        <v>73</v>
      </c>
      <c r="G2">
        <v>1</v>
      </c>
      <c r="I2" t="s">
        <v>1786</v>
      </c>
      <c r="J2" s="13"/>
      <c r="K2" s="73" t="s">
        <v>1995</v>
      </c>
      <c r="L2" s="69" t="s">
        <v>1996</v>
      </c>
      <c r="M2" s="69">
        <v>0</v>
      </c>
      <c r="N2" s="14">
        <v>1503</v>
      </c>
      <c r="O2" s="13" t="s">
        <v>1809</v>
      </c>
      <c r="P2">
        <v>0</v>
      </c>
      <c r="Q2">
        <v>2</v>
      </c>
      <c r="S2" t="s">
        <v>1797</v>
      </c>
      <c r="T2">
        <v>2</v>
      </c>
      <c r="W2">
        <v>1</v>
      </c>
      <c r="Z2">
        <v>0</v>
      </c>
      <c r="AA2">
        <v>1</v>
      </c>
    </row>
    <row r="3" spans="1:35" ht="16.5" thickBot="1">
      <c r="A3" s="3" t="s">
        <v>197</v>
      </c>
      <c r="B3" s="3" t="s">
        <v>198</v>
      </c>
      <c r="C3" s="3" t="s">
        <v>199</v>
      </c>
      <c r="D3" s="4">
        <v>2021</v>
      </c>
      <c r="E3" s="5" t="s">
        <v>73</v>
      </c>
      <c r="G3">
        <v>1</v>
      </c>
      <c r="I3">
        <v>1</v>
      </c>
      <c r="J3" s="13">
        <v>3.367</v>
      </c>
      <c r="K3" s="72" t="s">
        <v>1972</v>
      </c>
      <c r="L3" s="68" t="s">
        <v>1973</v>
      </c>
      <c r="M3" s="68">
        <v>0</v>
      </c>
      <c r="N3" s="14">
        <v>0</v>
      </c>
      <c r="O3" s="13" t="s">
        <v>1811</v>
      </c>
      <c r="P3">
        <v>0</v>
      </c>
      <c r="Q3">
        <v>3</v>
      </c>
      <c r="S3">
        <v>1</v>
      </c>
      <c r="T3">
        <v>2</v>
      </c>
      <c r="W3">
        <v>1</v>
      </c>
      <c r="Z3">
        <v>0</v>
      </c>
      <c r="AA3">
        <v>1</v>
      </c>
      <c r="AC3">
        <v>1</v>
      </c>
    </row>
    <row r="4" spans="1:35" ht="16.5" thickBot="1">
      <c r="A4" s="3" t="s">
        <v>200</v>
      </c>
      <c r="B4" s="3" t="s">
        <v>201</v>
      </c>
      <c r="C4" s="3" t="s">
        <v>202</v>
      </c>
      <c r="D4" s="4">
        <v>2016</v>
      </c>
      <c r="E4" s="5" t="s">
        <v>73</v>
      </c>
      <c r="G4">
        <v>1</v>
      </c>
      <c r="I4" t="s">
        <v>1786</v>
      </c>
      <c r="J4" s="14">
        <v>3.3980000000000001</v>
      </c>
      <c r="K4" s="12" t="s">
        <v>1961</v>
      </c>
      <c r="L4" s="18"/>
      <c r="M4" s="18">
        <v>0</v>
      </c>
      <c r="N4" s="14">
        <v>806</v>
      </c>
      <c r="O4" s="13" t="s">
        <v>1810</v>
      </c>
      <c r="P4">
        <v>1</v>
      </c>
      <c r="S4">
        <v>1</v>
      </c>
      <c r="T4">
        <v>5</v>
      </c>
      <c r="V4">
        <v>1</v>
      </c>
      <c r="Z4">
        <v>0</v>
      </c>
      <c r="AA4">
        <v>1</v>
      </c>
    </row>
    <row r="5" spans="1:35" ht="16.5" thickBot="1">
      <c r="A5" s="3" t="s">
        <v>203</v>
      </c>
      <c r="B5" s="3" t="s">
        <v>204</v>
      </c>
      <c r="C5" s="3" t="s">
        <v>205</v>
      </c>
      <c r="D5" s="4">
        <v>2018</v>
      </c>
      <c r="E5" s="5" t="s">
        <v>73</v>
      </c>
      <c r="G5">
        <v>1</v>
      </c>
      <c r="I5" t="s">
        <v>1786</v>
      </c>
      <c r="J5" s="13"/>
      <c r="K5" s="72" t="s">
        <v>1933</v>
      </c>
      <c r="L5" s="8"/>
      <c r="M5" s="8">
        <v>1</v>
      </c>
      <c r="N5" s="14">
        <v>1505</v>
      </c>
      <c r="O5" s="13" t="s">
        <v>1809</v>
      </c>
      <c r="P5">
        <v>0</v>
      </c>
      <c r="Q5">
        <v>5</v>
      </c>
      <c r="S5">
        <v>1</v>
      </c>
      <c r="T5">
        <v>5</v>
      </c>
      <c r="V5">
        <v>1</v>
      </c>
      <c r="Z5">
        <v>0</v>
      </c>
      <c r="AA5">
        <v>1</v>
      </c>
    </row>
    <row r="6" spans="1:35" ht="16.5" thickBot="1">
      <c r="A6" s="3" t="s">
        <v>206</v>
      </c>
      <c r="B6" s="3" t="s">
        <v>207</v>
      </c>
      <c r="C6" s="3" t="s">
        <v>167</v>
      </c>
      <c r="D6" s="4">
        <v>2014</v>
      </c>
      <c r="E6" s="5" t="s">
        <v>73</v>
      </c>
      <c r="G6">
        <v>1</v>
      </c>
      <c r="I6" t="s">
        <v>1794</v>
      </c>
      <c r="J6" s="8"/>
      <c r="K6" s="12" t="s">
        <v>1945</v>
      </c>
      <c r="L6" s="8"/>
      <c r="M6" s="8">
        <v>1</v>
      </c>
      <c r="N6" s="14">
        <v>1503</v>
      </c>
      <c r="O6" s="13" t="s">
        <v>1809</v>
      </c>
      <c r="P6">
        <v>1</v>
      </c>
      <c r="S6">
        <v>2</v>
      </c>
      <c r="T6">
        <v>5</v>
      </c>
      <c r="X6">
        <v>1</v>
      </c>
      <c r="Z6">
        <v>0</v>
      </c>
      <c r="AA6">
        <v>1</v>
      </c>
      <c r="AH6">
        <v>1</v>
      </c>
      <c r="AI6" t="s">
        <v>2089</v>
      </c>
    </row>
    <row r="7" spans="1:35" ht="16.5" thickBot="1">
      <c r="A7" s="3" t="s">
        <v>208</v>
      </c>
      <c r="B7" s="3" t="s">
        <v>209</v>
      </c>
      <c r="C7" s="3" t="s">
        <v>210</v>
      </c>
      <c r="D7" s="4">
        <v>2012</v>
      </c>
      <c r="E7" s="5" t="s">
        <v>73</v>
      </c>
      <c r="G7">
        <v>1</v>
      </c>
      <c r="I7" t="s">
        <v>1790</v>
      </c>
      <c r="J7" s="13">
        <v>1.0429999999999999</v>
      </c>
      <c r="K7" s="72" t="s">
        <v>1949</v>
      </c>
      <c r="L7" s="68" t="s">
        <v>1933</v>
      </c>
      <c r="M7" s="68">
        <v>1</v>
      </c>
      <c r="N7" s="14">
        <v>1503</v>
      </c>
      <c r="O7" s="13" t="s">
        <v>1809</v>
      </c>
      <c r="P7">
        <v>1</v>
      </c>
      <c r="S7">
        <v>2</v>
      </c>
      <c r="T7">
        <v>5</v>
      </c>
      <c r="Z7">
        <v>0</v>
      </c>
      <c r="AA7">
        <v>1</v>
      </c>
      <c r="AH7">
        <v>1</v>
      </c>
      <c r="AI7" t="s">
        <v>2089</v>
      </c>
    </row>
    <row r="8" spans="1:35" ht="15" thickBot="1">
      <c r="A8" s="5" t="s">
        <v>1837</v>
      </c>
      <c r="B8" s="5" t="s">
        <v>1847</v>
      </c>
      <c r="C8" s="5" t="s">
        <v>1857</v>
      </c>
      <c r="D8" s="5">
        <v>2019</v>
      </c>
      <c r="E8" s="8" t="s">
        <v>1865</v>
      </c>
      <c r="G8" s="5">
        <v>1</v>
      </c>
      <c r="J8" s="21"/>
      <c r="K8" s="72" t="s">
        <v>1933</v>
      </c>
      <c r="L8" s="68" t="s">
        <v>1968</v>
      </c>
      <c r="M8" s="68">
        <v>1</v>
      </c>
      <c r="N8" s="21"/>
      <c r="O8" s="21"/>
      <c r="P8" s="5">
        <v>0</v>
      </c>
      <c r="Q8" s="5" t="s">
        <v>1867</v>
      </c>
      <c r="S8" s="5">
        <v>0</v>
      </c>
      <c r="T8" s="5">
        <v>0</v>
      </c>
      <c r="AA8" s="5">
        <v>1</v>
      </c>
      <c r="AC8" s="5">
        <v>1</v>
      </c>
    </row>
    <row r="9" spans="1:35" ht="16.5" thickBot="1">
      <c r="A9" s="3" t="s">
        <v>149</v>
      </c>
      <c r="B9" s="3" t="s">
        <v>211</v>
      </c>
      <c r="C9" s="3" t="s">
        <v>212</v>
      </c>
      <c r="D9" s="3">
        <v>2021</v>
      </c>
      <c r="E9" s="5" t="s">
        <v>73</v>
      </c>
      <c r="G9">
        <v>1</v>
      </c>
      <c r="J9" s="13">
        <v>2.0720000000000001</v>
      </c>
      <c r="K9" s="72" t="s">
        <v>1952</v>
      </c>
      <c r="L9" s="8"/>
      <c r="M9" s="8">
        <v>0</v>
      </c>
      <c r="N9" s="14">
        <v>0</v>
      </c>
      <c r="O9" s="13" t="s">
        <v>1811</v>
      </c>
      <c r="P9">
        <v>3</v>
      </c>
      <c r="S9">
        <v>0</v>
      </c>
      <c r="T9">
        <v>0</v>
      </c>
      <c r="X9">
        <v>1</v>
      </c>
      <c r="AA9">
        <v>1</v>
      </c>
      <c r="AI9" s="16"/>
    </row>
    <row r="10" spans="1:35" ht="16.5" thickBot="1">
      <c r="A10" s="3" t="s">
        <v>213</v>
      </c>
      <c r="B10" s="3" t="s">
        <v>214</v>
      </c>
      <c r="C10" s="3" t="s">
        <v>215</v>
      </c>
      <c r="D10" s="4">
        <v>2019</v>
      </c>
      <c r="E10" s="5" t="s">
        <v>73</v>
      </c>
      <c r="G10">
        <v>1</v>
      </c>
      <c r="H10">
        <v>1</v>
      </c>
      <c r="J10" s="13"/>
      <c r="K10" s="73" t="s">
        <v>1935</v>
      </c>
      <c r="L10" s="69"/>
      <c r="M10" s="69">
        <v>0</v>
      </c>
      <c r="N10" s="14">
        <v>0</v>
      </c>
      <c r="O10" s="13" t="s">
        <v>1811</v>
      </c>
      <c r="P10">
        <v>1</v>
      </c>
      <c r="S10">
        <v>1</v>
      </c>
      <c r="T10">
        <v>5</v>
      </c>
      <c r="V10">
        <v>1</v>
      </c>
      <c r="Z10">
        <v>0</v>
      </c>
      <c r="AA10">
        <v>1</v>
      </c>
      <c r="AE10">
        <v>1</v>
      </c>
    </row>
    <row r="11" spans="1:35" ht="16.5" thickBot="1">
      <c r="A11" s="3" t="s">
        <v>216</v>
      </c>
      <c r="B11" s="3" t="s">
        <v>217</v>
      </c>
      <c r="C11" s="3" t="s">
        <v>218</v>
      </c>
      <c r="D11" s="4">
        <v>2017</v>
      </c>
      <c r="E11" s="5" t="s">
        <v>73</v>
      </c>
      <c r="G11">
        <v>1</v>
      </c>
      <c r="I11" t="s">
        <v>1786</v>
      </c>
      <c r="J11" s="13">
        <v>0.34</v>
      </c>
      <c r="K11" s="72" t="s">
        <v>1933</v>
      </c>
      <c r="L11" s="8"/>
      <c r="M11" s="8">
        <v>1</v>
      </c>
      <c r="N11" s="14">
        <v>806</v>
      </c>
      <c r="O11" s="13" t="s">
        <v>1814</v>
      </c>
      <c r="P11">
        <v>0</v>
      </c>
      <c r="Q11">
        <v>1</v>
      </c>
      <c r="S11">
        <v>4</v>
      </c>
      <c r="T11">
        <v>2</v>
      </c>
      <c r="X11">
        <v>1</v>
      </c>
      <c r="Z11">
        <v>0</v>
      </c>
      <c r="AA11">
        <v>1</v>
      </c>
    </row>
    <row r="12" spans="1:35" ht="16.5" thickBot="1">
      <c r="A12" s="3" t="s">
        <v>222</v>
      </c>
      <c r="B12" s="3" t="s">
        <v>223</v>
      </c>
      <c r="C12" s="3" t="s">
        <v>224</v>
      </c>
      <c r="D12" s="4">
        <v>2021</v>
      </c>
      <c r="E12" s="5" t="s">
        <v>73</v>
      </c>
      <c r="G12">
        <v>1</v>
      </c>
      <c r="I12">
        <v>1</v>
      </c>
      <c r="J12" s="13">
        <v>6.3170000000000002</v>
      </c>
      <c r="K12" s="73" t="s">
        <v>2001</v>
      </c>
      <c r="L12" s="13"/>
      <c r="M12" s="13">
        <v>0</v>
      </c>
      <c r="N12" s="14">
        <v>0</v>
      </c>
      <c r="O12" s="13" t="s">
        <v>1811</v>
      </c>
      <c r="P12">
        <v>1</v>
      </c>
      <c r="S12">
        <v>1</v>
      </c>
      <c r="T12">
        <v>5</v>
      </c>
      <c r="V12">
        <v>1</v>
      </c>
      <c r="X12">
        <v>1</v>
      </c>
      <c r="Z12">
        <v>0</v>
      </c>
      <c r="AA12">
        <v>1</v>
      </c>
    </row>
    <row r="13" spans="1:35" ht="16.5" thickBot="1">
      <c r="A13" s="3" t="s">
        <v>227</v>
      </c>
      <c r="B13" s="3" t="s">
        <v>228</v>
      </c>
      <c r="C13" s="3" t="s">
        <v>229</v>
      </c>
      <c r="D13" s="4">
        <v>2020</v>
      </c>
      <c r="E13" s="5" t="s">
        <v>73</v>
      </c>
      <c r="G13">
        <v>1</v>
      </c>
      <c r="I13" t="s">
        <v>1786</v>
      </c>
      <c r="J13" s="13">
        <v>7.55</v>
      </c>
      <c r="K13" s="73" t="s">
        <v>1975</v>
      </c>
      <c r="L13" s="69" t="s">
        <v>1933</v>
      </c>
      <c r="M13" s="69">
        <v>0</v>
      </c>
      <c r="N13" s="14">
        <v>1505</v>
      </c>
      <c r="O13" s="13" t="s">
        <v>1809</v>
      </c>
      <c r="P13">
        <v>1</v>
      </c>
      <c r="S13" t="s">
        <v>1797</v>
      </c>
      <c r="T13">
        <v>5</v>
      </c>
      <c r="V13">
        <v>1</v>
      </c>
      <c r="X13">
        <v>1</v>
      </c>
      <c r="Z13">
        <v>0</v>
      </c>
      <c r="AA13">
        <v>1</v>
      </c>
    </row>
    <row r="14" spans="1:35" ht="16.5" thickBot="1">
      <c r="A14" s="3" t="s">
        <v>230</v>
      </c>
      <c r="B14" s="3" t="s">
        <v>231</v>
      </c>
      <c r="C14" s="3" t="s">
        <v>22</v>
      </c>
      <c r="D14" s="4">
        <v>2019</v>
      </c>
      <c r="E14" s="5" t="s">
        <v>73</v>
      </c>
      <c r="G14">
        <v>1</v>
      </c>
      <c r="I14">
        <v>3</v>
      </c>
      <c r="J14" s="13">
        <v>2.476</v>
      </c>
      <c r="K14" s="73" t="s">
        <v>1945</v>
      </c>
      <c r="L14" s="69" t="s">
        <v>1933</v>
      </c>
      <c r="M14" s="69">
        <v>1</v>
      </c>
      <c r="N14" s="14">
        <v>1503</v>
      </c>
      <c r="O14" s="13" t="s">
        <v>1814</v>
      </c>
      <c r="P14">
        <v>1</v>
      </c>
      <c r="S14">
        <v>2</v>
      </c>
      <c r="T14">
        <v>5</v>
      </c>
      <c r="Z14">
        <v>0</v>
      </c>
      <c r="AA14">
        <v>1</v>
      </c>
      <c r="AG14" s="6"/>
      <c r="AH14" s="6">
        <v>1</v>
      </c>
      <c r="AI14" t="s">
        <v>2092</v>
      </c>
    </row>
    <row r="15" spans="1:35" ht="16.5" thickBot="1">
      <c r="A15" s="3" t="s">
        <v>232</v>
      </c>
      <c r="B15" s="3" t="s">
        <v>233</v>
      </c>
      <c r="C15" s="3" t="s">
        <v>22</v>
      </c>
      <c r="D15" s="4">
        <v>2018</v>
      </c>
      <c r="E15" s="5" t="s">
        <v>73</v>
      </c>
      <c r="G15">
        <v>1</v>
      </c>
      <c r="I15" t="s">
        <v>1786</v>
      </c>
      <c r="J15" s="13">
        <v>2.9340000000000002</v>
      </c>
      <c r="K15" s="73" t="s">
        <v>1945</v>
      </c>
      <c r="L15" s="69" t="s">
        <v>1933</v>
      </c>
      <c r="M15" s="69">
        <v>1</v>
      </c>
      <c r="N15" s="14">
        <v>1503</v>
      </c>
      <c r="O15" s="13" t="s">
        <v>1814</v>
      </c>
      <c r="P15">
        <v>3</v>
      </c>
      <c r="S15">
        <v>0</v>
      </c>
      <c r="T15">
        <v>0</v>
      </c>
      <c r="V15">
        <v>1</v>
      </c>
      <c r="X15">
        <v>1</v>
      </c>
      <c r="AA15">
        <v>1</v>
      </c>
    </row>
    <row r="16" spans="1:35" ht="16.5" thickBot="1">
      <c r="A16" s="3" t="s">
        <v>219</v>
      </c>
      <c r="B16" s="3" t="s">
        <v>220</v>
      </c>
      <c r="C16" s="3" t="s">
        <v>221</v>
      </c>
      <c r="D16" s="4">
        <v>2020</v>
      </c>
      <c r="E16" s="5" t="s">
        <v>73</v>
      </c>
      <c r="G16">
        <v>1</v>
      </c>
      <c r="I16">
        <v>4</v>
      </c>
      <c r="J16" s="13">
        <v>6.5140000000000002</v>
      </c>
      <c r="K16" s="72" t="s">
        <v>1953</v>
      </c>
      <c r="L16" s="68" t="s">
        <v>1933</v>
      </c>
      <c r="M16" s="68">
        <v>0</v>
      </c>
      <c r="N16" s="14">
        <v>1504</v>
      </c>
      <c r="O16" s="13" t="s">
        <v>1809</v>
      </c>
      <c r="P16">
        <v>0</v>
      </c>
      <c r="Q16">
        <v>1</v>
      </c>
      <c r="S16">
        <v>4</v>
      </c>
      <c r="T16">
        <v>2</v>
      </c>
      <c r="W16">
        <v>1</v>
      </c>
      <c r="X16">
        <v>1</v>
      </c>
      <c r="Z16">
        <v>0</v>
      </c>
      <c r="AA16">
        <v>1</v>
      </c>
    </row>
    <row r="17" spans="1:35" ht="16.5" thickBot="1">
      <c r="A17" s="3" t="s">
        <v>234</v>
      </c>
      <c r="B17" s="3" t="s">
        <v>235</v>
      </c>
      <c r="C17" s="3" t="s">
        <v>236</v>
      </c>
      <c r="D17" s="4">
        <v>2020</v>
      </c>
      <c r="E17" s="5" t="s">
        <v>73</v>
      </c>
      <c r="G17">
        <v>1</v>
      </c>
      <c r="I17">
        <v>1</v>
      </c>
      <c r="J17" s="13">
        <v>5.1609999999999996</v>
      </c>
      <c r="K17" s="72" t="s">
        <v>1953</v>
      </c>
      <c r="L17" s="8"/>
      <c r="M17" s="8">
        <v>0</v>
      </c>
      <c r="N17" s="14">
        <v>1506</v>
      </c>
      <c r="O17" s="13" t="s">
        <v>1809</v>
      </c>
      <c r="P17">
        <v>1</v>
      </c>
      <c r="S17">
        <v>2</v>
      </c>
      <c r="T17">
        <v>5</v>
      </c>
      <c r="X17">
        <v>1</v>
      </c>
      <c r="Z17">
        <v>0</v>
      </c>
      <c r="AA17">
        <v>1</v>
      </c>
      <c r="AH17">
        <v>1</v>
      </c>
      <c r="AI17" s="16" t="s">
        <v>2108</v>
      </c>
    </row>
    <row r="18" spans="1:35" ht="16.5" thickBot="1">
      <c r="A18" s="3" t="s">
        <v>89</v>
      </c>
      <c r="B18" s="3" t="s">
        <v>90</v>
      </c>
      <c r="C18" s="3" t="s">
        <v>91</v>
      </c>
      <c r="D18" s="4">
        <v>2021</v>
      </c>
      <c r="E18" s="5" t="s">
        <v>88</v>
      </c>
      <c r="G18">
        <v>1</v>
      </c>
      <c r="I18" t="s">
        <v>1794</v>
      </c>
      <c r="J18" s="13"/>
      <c r="K18" s="8"/>
      <c r="L18" s="8"/>
      <c r="M18" s="8">
        <v>0</v>
      </c>
      <c r="N18" s="14">
        <v>0</v>
      </c>
      <c r="O18" s="13" t="s">
        <v>1811</v>
      </c>
      <c r="P18">
        <v>1</v>
      </c>
      <c r="S18" t="s">
        <v>1787</v>
      </c>
      <c r="T18">
        <v>5</v>
      </c>
      <c r="Z18">
        <v>0</v>
      </c>
      <c r="AA18">
        <v>5</v>
      </c>
      <c r="AF18">
        <v>1</v>
      </c>
    </row>
    <row r="19" spans="1:35" ht="16.5" thickBot="1">
      <c r="A19" s="3" t="s">
        <v>150</v>
      </c>
      <c r="B19" s="3" t="s">
        <v>151</v>
      </c>
      <c r="C19" s="3" t="s">
        <v>152</v>
      </c>
      <c r="D19" s="4">
        <v>2021</v>
      </c>
      <c r="E19" s="5" t="s">
        <v>143</v>
      </c>
      <c r="G19">
        <v>1</v>
      </c>
      <c r="I19" t="s">
        <v>1786</v>
      </c>
      <c r="J19" s="13">
        <v>7.1980000000000004</v>
      </c>
      <c r="K19" s="72" t="s">
        <v>1933</v>
      </c>
      <c r="L19" s="8"/>
      <c r="M19" s="8">
        <v>1</v>
      </c>
      <c r="N19" s="14">
        <v>0</v>
      </c>
      <c r="O19" s="13" t="s">
        <v>1811</v>
      </c>
      <c r="P19">
        <v>1</v>
      </c>
      <c r="R19">
        <v>1</v>
      </c>
      <c r="S19">
        <v>1</v>
      </c>
      <c r="T19">
        <v>5</v>
      </c>
      <c r="V19">
        <v>1</v>
      </c>
      <c r="W19">
        <v>1</v>
      </c>
      <c r="X19">
        <v>1</v>
      </c>
      <c r="Z19">
        <v>0</v>
      </c>
      <c r="AA19">
        <v>1</v>
      </c>
    </row>
    <row r="20" spans="1:35" ht="16.5" thickBot="1">
      <c r="A20" s="3" t="s">
        <v>239</v>
      </c>
      <c r="B20" s="3" t="s">
        <v>240</v>
      </c>
      <c r="C20" s="3" t="s">
        <v>241</v>
      </c>
      <c r="D20" s="4">
        <v>2015</v>
      </c>
      <c r="E20" s="5" t="s">
        <v>73</v>
      </c>
      <c r="G20">
        <v>1</v>
      </c>
      <c r="I20">
        <v>4</v>
      </c>
      <c r="J20" s="14">
        <v>1.0920000000000001</v>
      </c>
      <c r="K20" s="72" t="s">
        <v>1933</v>
      </c>
      <c r="L20" s="18"/>
      <c r="M20" s="18">
        <v>1</v>
      </c>
      <c r="N20" s="14">
        <v>0</v>
      </c>
      <c r="O20" s="13" t="s">
        <v>1811</v>
      </c>
      <c r="P20">
        <v>0</v>
      </c>
      <c r="Q20">
        <v>1</v>
      </c>
      <c r="S20">
        <v>4</v>
      </c>
      <c r="T20">
        <v>2</v>
      </c>
      <c r="Z20">
        <v>0</v>
      </c>
      <c r="AA20">
        <v>1</v>
      </c>
      <c r="AG20" t="s">
        <v>2063</v>
      </c>
    </row>
    <row r="21" spans="1:35" ht="16.5" thickBot="1">
      <c r="A21" s="3" t="s">
        <v>239</v>
      </c>
      <c r="B21" s="3" t="s">
        <v>242</v>
      </c>
      <c r="C21" s="3" t="s">
        <v>243</v>
      </c>
      <c r="D21" s="4">
        <v>2014</v>
      </c>
      <c r="E21" s="5" t="s">
        <v>73</v>
      </c>
      <c r="G21">
        <v>1</v>
      </c>
      <c r="I21">
        <v>4</v>
      </c>
      <c r="J21" s="14">
        <v>3.1379999999999999</v>
      </c>
      <c r="K21" s="12" t="s">
        <v>1937</v>
      </c>
      <c r="L21" t="s">
        <v>1941</v>
      </c>
      <c r="M21" s="68">
        <v>0</v>
      </c>
      <c r="N21" s="14">
        <v>1503</v>
      </c>
      <c r="O21" s="13" t="s">
        <v>1814</v>
      </c>
      <c r="P21">
        <v>0</v>
      </c>
      <c r="Q21">
        <v>1</v>
      </c>
      <c r="S21" t="s">
        <v>1792</v>
      </c>
      <c r="T21">
        <v>2</v>
      </c>
      <c r="W21">
        <v>1</v>
      </c>
      <c r="X21">
        <v>1</v>
      </c>
      <c r="Z21">
        <v>3</v>
      </c>
      <c r="AA21">
        <v>1</v>
      </c>
    </row>
    <row r="22" spans="1:35" ht="16.5" thickBot="1">
      <c r="A22" s="3" t="s">
        <v>16</v>
      </c>
      <c r="B22" s="3" t="s">
        <v>17</v>
      </c>
      <c r="C22" s="3" t="s">
        <v>18</v>
      </c>
      <c r="D22" s="4">
        <v>2015</v>
      </c>
      <c r="E22" s="5" t="s">
        <v>19</v>
      </c>
      <c r="G22">
        <v>1</v>
      </c>
      <c r="I22">
        <v>4</v>
      </c>
      <c r="J22" s="14">
        <v>0.20699999999999999</v>
      </c>
      <c r="K22" s="72" t="s">
        <v>1941</v>
      </c>
      <c r="L22" s="18"/>
      <c r="M22" s="18">
        <v>0</v>
      </c>
      <c r="N22" s="14">
        <v>0</v>
      </c>
      <c r="O22" s="13" t="s">
        <v>1811</v>
      </c>
      <c r="P22">
        <v>1</v>
      </c>
      <c r="S22">
        <v>0</v>
      </c>
      <c r="T22">
        <v>0</v>
      </c>
      <c r="V22">
        <v>1</v>
      </c>
      <c r="AA22">
        <v>1</v>
      </c>
    </row>
    <row r="23" spans="1:35" ht="16.5" thickBot="1">
      <c r="A23" s="3" t="s">
        <v>244</v>
      </c>
      <c r="B23" s="3" t="s">
        <v>245</v>
      </c>
      <c r="C23" s="3" t="s">
        <v>246</v>
      </c>
      <c r="D23" s="4">
        <v>2019</v>
      </c>
      <c r="E23" s="5" t="s">
        <v>73</v>
      </c>
      <c r="G23">
        <v>1</v>
      </c>
      <c r="I23">
        <v>1</v>
      </c>
      <c r="J23" s="14">
        <v>1.647</v>
      </c>
      <c r="K23" s="72" t="s">
        <v>1950</v>
      </c>
      <c r="L23" s="68" t="s">
        <v>1941</v>
      </c>
      <c r="M23" s="68">
        <v>0</v>
      </c>
      <c r="N23" s="14">
        <v>0</v>
      </c>
      <c r="O23" s="13" t="s">
        <v>1811</v>
      </c>
      <c r="P23">
        <v>1</v>
      </c>
      <c r="S23">
        <v>1</v>
      </c>
      <c r="T23">
        <v>5</v>
      </c>
      <c r="V23">
        <v>1</v>
      </c>
      <c r="Z23">
        <v>0</v>
      </c>
      <c r="AA23">
        <v>1</v>
      </c>
    </row>
    <row r="24" spans="1:35" ht="16.5" thickBot="1">
      <c r="A24" s="3" t="s">
        <v>247</v>
      </c>
      <c r="B24" s="3" t="s">
        <v>248</v>
      </c>
      <c r="C24" s="3" t="s">
        <v>249</v>
      </c>
      <c r="D24" s="4">
        <v>2018</v>
      </c>
      <c r="E24" s="5" t="s">
        <v>73</v>
      </c>
      <c r="G24">
        <v>1</v>
      </c>
      <c r="I24">
        <v>1</v>
      </c>
      <c r="J24" s="14">
        <v>3.02</v>
      </c>
      <c r="K24" s="72" t="s">
        <v>1941</v>
      </c>
      <c r="L24" s="18"/>
      <c r="M24" s="18">
        <v>0</v>
      </c>
      <c r="N24" s="14">
        <v>0</v>
      </c>
      <c r="O24" s="13" t="s">
        <v>1811</v>
      </c>
      <c r="P24">
        <v>1</v>
      </c>
      <c r="S24">
        <v>1</v>
      </c>
      <c r="T24">
        <v>5</v>
      </c>
      <c r="V24">
        <v>1</v>
      </c>
      <c r="Z24">
        <v>0</v>
      </c>
      <c r="AA24">
        <v>1</v>
      </c>
    </row>
    <row r="25" spans="1:35" ht="16.5" thickBot="1">
      <c r="A25" s="3" t="s">
        <v>250</v>
      </c>
      <c r="B25" s="3" t="s">
        <v>251</v>
      </c>
      <c r="C25" s="3" t="s">
        <v>252</v>
      </c>
      <c r="D25" s="4">
        <v>2020</v>
      </c>
      <c r="E25" s="5" t="s">
        <v>73</v>
      </c>
      <c r="G25">
        <v>1</v>
      </c>
      <c r="I25">
        <v>4</v>
      </c>
      <c r="J25" s="13">
        <v>6.96</v>
      </c>
      <c r="K25" s="72" t="s">
        <v>1963</v>
      </c>
      <c r="L25" s="8"/>
      <c r="M25" s="8">
        <v>0</v>
      </c>
      <c r="N25" s="14">
        <v>1505</v>
      </c>
      <c r="O25" s="13" t="s">
        <v>1814</v>
      </c>
      <c r="P25">
        <v>0</v>
      </c>
      <c r="Q25">
        <v>1</v>
      </c>
      <c r="S25" t="s">
        <v>1786</v>
      </c>
      <c r="T25">
        <v>2</v>
      </c>
      <c r="Z25">
        <v>0</v>
      </c>
      <c r="AA25">
        <v>1</v>
      </c>
      <c r="AC25">
        <v>1</v>
      </c>
      <c r="AD25">
        <v>1</v>
      </c>
    </row>
    <row r="26" spans="1:35" ht="16.5" thickBot="1">
      <c r="A26" s="3" t="s">
        <v>253</v>
      </c>
      <c r="B26" s="3" t="s">
        <v>254</v>
      </c>
      <c r="C26" s="3" t="s">
        <v>255</v>
      </c>
      <c r="D26" s="4">
        <v>2016</v>
      </c>
      <c r="E26" s="5" t="s">
        <v>73</v>
      </c>
      <c r="G26">
        <v>1</v>
      </c>
      <c r="I26" t="s">
        <v>1786</v>
      </c>
      <c r="J26" s="14">
        <v>3.6240000000000001</v>
      </c>
      <c r="K26" s="72" t="s">
        <v>1958</v>
      </c>
      <c r="L26" s="18"/>
      <c r="M26" s="18">
        <v>0</v>
      </c>
      <c r="N26" s="14">
        <v>0</v>
      </c>
      <c r="O26" s="13" t="s">
        <v>1811</v>
      </c>
      <c r="P26">
        <v>1</v>
      </c>
      <c r="S26">
        <v>0</v>
      </c>
      <c r="T26">
        <v>0</v>
      </c>
      <c r="V26">
        <v>1</v>
      </c>
      <c r="W26">
        <v>1</v>
      </c>
      <c r="AA26">
        <v>1</v>
      </c>
    </row>
    <row r="27" spans="1:35" ht="16.5" thickBot="1">
      <c r="A27" s="3" t="s">
        <v>256</v>
      </c>
      <c r="B27" s="3" t="s">
        <v>257</v>
      </c>
      <c r="C27" s="3" t="s">
        <v>243</v>
      </c>
      <c r="D27" s="4">
        <v>2014</v>
      </c>
      <c r="E27" s="5" t="s">
        <v>73</v>
      </c>
      <c r="G27">
        <v>1</v>
      </c>
      <c r="I27">
        <v>4</v>
      </c>
      <c r="J27" s="14">
        <v>3.1379999999999999</v>
      </c>
      <c r="K27" s="12" t="s">
        <v>1937</v>
      </c>
      <c r="L27" t="s">
        <v>1941</v>
      </c>
      <c r="M27">
        <v>1</v>
      </c>
      <c r="N27" s="14">
        <v>1503</v>
      </c>
      <c r="O27" s="13" t="s">
        <v>1814</v>
      </c>
      <c r="P27">
        <v>1</v>
      </c>
      <c r="S27">
        <v>0</v>
      </c>
      <c r="T27">
        <v>0</v>
      </c>
      <c r="V27">
        <v>1</v>
      </c>
      <c r="AA27">
        <v>1</v>
      </c>
      <c r="AE27">
        <v>1</v>
      </c>
    </row>
    <row r="28" spans="1:35" ht="16.5" thickBot="1">
      <c r="A28" s="3" t="s">
        <v>258</v>
      </c>
      <c r="B28" s="3" t="s">
        <v>261</v>
      </c>
      <c r="C28" s="3" t="s">
        <v>262</v>
      </c>
      <c r="D28" s="4">
        <v>2010</v>
      </c>
      <c r="E28" s="5" t="s">
        <v>73</v>
      </c>
      <c r="G28">
        <v>1</v>
      </c>
      <c r="I28" t="s">
        <v>1786</v>
      </c>
      <c r="J28" s="14">
        <v>2.9020000000000001</v>
      </c>
      <c r="K28" s="12" t="s">
        <v>1937</v>
      </c>
      <c r="L28" t="s">
        <v>1941</v>
      </c>
      <c r="M28">
        <v>0</v>
      </c>
      <c r="N28" s="14">
        <v>1503</v>
      </c>
      <c r="O28" s="13" t="s">
        <v>1814</v>
      </c>
      <c r="P28">
        <v>1</v>
      </c>
      <c r="S28">
        <v>4</v>
      </c>
      <c r="T28">
        <v>5</v>
      </c>
      <c r="V28">
        <v>1</v>
      </c>
      <c r="Z28">
        <v>3</v>
      </c>
      <c r="AA28">
        <v>1</v>
      </c>
      <c r="AE28">
        <v>1</v>
      </c>
    </row>
    <row r="29" spans="1:35" ht="16.5" thickBot="1">
      <c r="A29" s="3" t="s">
        <v>263</v>
      </c>
      <c r="B29" s="3" t="s">
        <v>264</v>
      </c>
      <c r="C29" s="3" t="s">
        <v>243</v>
      </c>
      <c r="D29" s="4">
        <v>2014</v>
      </c>
      <c r="E29" s="5" t="s">
        <v>73</v>
      </c>
      <c r="G29">
        <v>1</v>
      </c>
      <c r="I29">
        <v>4</v>
      </c>
      <c r="J29" s="14">
        <v>3.1379999999999999</v>
      </c>
      <c r="K29" s="12" t="s">
        <v>1937</v>
      </c>
      <c r="L29" t="s">
        <v>1941</v>
      </c>
      <c r="M29">
        <v>1</v>
      </c>
      <c r="N29" s="14">
        <v>1503</v>
      </c>
      <c r="O29" s="13" t="s">
        <v>1814</v>
      </c>
      <c r="P29">
        <v>3</v>
      </c>
      <c r="S29">
        <v>6</v>
      </c>
      <c r="T29">
        <v>5</v>
      </c>
      <c r="V29">
        <v>1</v>
      </c>
      <c r="W29">
        <v>1</v>
      </c>
      <c r="Z29">
        <v>2</v>
      </c>
      <c r="AA29">
        <v>1</v>
      </c>
      <c r="AE29">
        <v>1</v>
      </c>
    </row>
    <row r="30" spans="1:35" ht="16.5" thickBot="1">
      <c r="A30" s="3" t="s">
        <v>265</v>
      </c>
      <c r="B30" s="3" t="s">
        <v>266</v>
      </c>
      <c r="C30" s="3" t="s">
        <v>267</v>
      </c>
      <c r="D30" s="4">
        <v>2018</v>
      </c>
      <c r="E30" s="5" t="s">
        <v>73</v>
      </c>
      <c r="G30">
        <v>1</v>
      </c>
      <c r="J30" s="14">
        <v>4.2190000000000003</v>
      </c>
      <c r="K30" s="12" t="s">
        <v>1933</v>
      </c>
      <c r="L30" s="18"/>
      <c r="M30" s="18">
        <v>1</v>
      </c>
      <c r="N30" s="14">
        <v>1503</v>
      </c>
      <c r="O30" s="13" t="s">
        <v>1814</v>
      </c>
      <c r="P30">
        <v>0</v>
      </c>
      <c r="Q30">
        <v>2</v>
      </c>
      <c r="S30">
        <v>3</v>
      </c>
      <c r="T30">
        <v>2</v>
      </c>
      <c r="Z30">
        <v>0</v>
      </c>
      <c r="AA30">
        <v>1</v>
      </c>
    </row>
    <row r="31" spans="1:35" ht="16.5" thickBot="1">
      <c r="A31" s="3" t="s">
        <v>268</v>
      </c>
      <c r="B31" s="3" t="s">
        <v>269</v>
      </c>
      <c r="C31" s="3" t="s">
        <v>11</v>
      </c>
      <c r="D31" s="4">
        <v>2019</v>
      </c>
      <c r="E31" s="5" t="s">
        <v>73</v>
      </c>
      <c r="G31">
        <v>1</v>
      </c>
      <c r="I31" t="s">
        <v>1786</v>
      </c>
      <c r="J31" s="13">
        <v>5.4829999999999997</v>
      </c>
      <c r="K31" s="72" t="s">
        <v>1948</v>
      </c>
      <c r="L31" s="68" t="s">
        <v>1933</v>
      </c>
      <c r="M31" s="68">
        <v>0</v>
      </c>
      <c r="N31" s="14">
        <v>1503</v>
      </c>
      <c r="O31" s="13" t="s">
        <v>1809</v>
      </c>
      <c r="P31">
        <v>0</v>
      </c>
      <c r="Q31">
        <v>1</v>
      </c>
      <c r="S31" t="s">
        <v>1785</v>
      </c>
      <c r="T31">
        <v>2</v>
      </c>
      <c r="Z31">
        <v>0</v>
      </c>
      <c r="AA31">
        <v>1</v>
      </c>
    </row>
    <row r="32" spans="1:35" ht="16.5" thickBot="1">
      <c r="A32" s="3" t="s">
        <v>270</v>
      </c>
      <c r="B32" s="3" t="s">
        <v>271</v>
      </c>
      <c r="C32" s="3" t="s">
        <v>272</v>
      </c>
      <c r="D32" s="4">
        <v>2020</v>
      </c>
      <c r="E32" s="5" t="s">
        <v>73</v>
      </c>
      <c r="G32">
        <v>1</v>
      </c>
      <c r="I32">
        <v>4</v>
      </c>
      <c r="J32" s="13">
        <v>1.909</v>
      </c>
      <c r="K32" s="72" t="s">
        <v>1941</v>
      </c>
      <c r="L32" s="8"/>
      <c r="M32" s="8">
        <v>0</v>
      </c>
      <c r="N32" s="14">
        <v>0</v>
      </c>
      <c r="O32" s="13" t="s">
        <v>1811</v>
      </c>
      <c r="P32">
        <v>1</v>
      </c>
      <c r="S32">
        <v>1</v>
      </c>
      <c r="T32">
        <v>5</v>
      </c>
      <c r="W32">
        <v>1</v>
      </c>
      <c r="X32">
        <v>1</v>
      </c>
      <c r="Z32">
        <v>3</v>
      </c>
      <c r="AA32">
        <v>1</v>
      </c>
    </row>
    <row r="33" spans="1:33" ht="16.5" thickBot="1">
      <c r="A33" s="3" t="s">
        <v>273</v>
      </c>
      <c r="B33" s="3" t="s">
        <v>274</v>
      </c>
      <c r="C33" s="3" t="s">
        <v>275</v>
      </c>
      <c r="D33" s="4">
        <v>2019</v>
      </c>
      <c r="E33" s="5" t="s">
        <v>73</v>
      </c>
      <c r="F33">
        <v>1</v>
      </c>
      <c r="G33">
        <v>1</v>
      </c>
      <c r="H33">
        <v>1</v>
      </c>
      <c r="I33" t="s">
        <v>1786</v>
      </c>
      <c r="J33" s="13">
        <v>2.8</v>
      </c>
      <c r="K33" s="72" t="s">
        <v>1963</v>
      </c>
      <c r="L33" s="68" t="s">
        <v>1985</v>
      </c>
      <c r="M33" s="68">
        <v>0</v>
      </c>
      <c r="N33" s="14">
        <v>1505</v>
      </c>
      <c r="O33" s="13" t="s">
        <v>1809</v>
      </c>
      <c r="P33">
        <v>3</v>
      </c>
      <c r="S33">
        <v>1</v>
      </c>
      <c r="T33">
        <v>5</v>
      </c>
      <c r="X33">
        <v>1</v>
      </c>
      <c r="Z33">
        <v>0</v>
      </c>
      <c r="AA33">
        <v>1</v>
      </c>
    </row>
    <row r="34" spans="1:33" ht="16.5" thickBot="1">
      <c r="A34" s="3" t="s">
        <v>276</v>
      </c>
      <c r="B34" s="3" t="s">
        <v>277</v>
      </c>
      <c r="C34" s="3" t="s">
        <v>278</v>
      </c>
      <c r="D34" s="4">
        <v>2016</v>
      </c>
      <c r="E34" s="5" t="s">
        <v>73</v>
      </c>
      <c r="G34">
        <v>1</v>
      </c>
      <c r="I34">
        <v>4</v>
      </c>
      <c r="J34" s="13"/>
      <c r="K34" s="72" t="s">
        <v>1952</v>
      </c>
      <c r="L34" s="68" t="s">
        <v>1961</v>
      </c>
      <c r="M34" s="68">
        <v>0</v>
      </c>
      <c r="N34" s="14">
        <v>0</v>
      </c>
      <c r="O34" s="13" t="s">
        <v>1811</v>
      </c>
      <c r="P34">
        <v>0</v>
      </c>
      <c r="Q34">
        <v>7</v>
      </c>
      <c r="S34">
        <v>0</v>
      </c>
      <c r="T34">
        <v>0</v>
      </c>
      <c r="AA34">
        <v>1</v>
      </c>
      <c r="AC34">
        <v>1</v>
      </c>
      <c r="AG34" t="s">
        <v>2050</v>
      </c>
    </row>
    <row r="35" spans="1:33" ht="16.5" thickBot="1">
      <c r="A35" s="3" t="s">
        <v>279</v>
      </c>
      <c r="B35" s="3" t="s">
        <v>280</v>
      </c>
      <c r="C35" s="3" t="s">
        <v>281</v>
      </c>
      <c r="D35" s="4">
        <v>2013</v>
      </c>
      <c r="E35" s="5" t="s">
        <v>73</v>
      </c>
      <c r="G35">
        <v>1</v>
      </c>
      <c r="J35" s="14">
        <v>1.319</v>
      </c>
      <c r="K35" s="72" t="s">
        <v>1951</v>
      </c>
      <c r="L35" s="68" t="s">
        <v>1961</v>
      </c>
      <c r="M35" s="68">
        <v>0</v>
      </c>
      <c r="N35" s="14">
        <v>1503</v>
      </c>
      <c r="O35" s="13" t="s">
        <v>1809</v>
      </c>
      <c r="P35">
        <v>1</v>
      </c>
      <c r="R35">
        <v>1</v>
      </c>
      <c r="S35">
        <v>0</v>
      </c>
      <c r="T35">
        <v>0</v>
      </c>
      <c r="W35">
        <v>1</v>
      </c>
      <c r="AA35">
        <v>1</v>
      </c>
    </row>
    <row r="36" spans="1:33" ht="16.5" thickBot="1">
      <c r="A36" s="3" t="s">
        <v>282</v>
      </c>
      <c r="B36" s="3" t="s">
        <v>283</v>
      </c>
      <c r="C36" s="3" t="s">
        <v>278</v>
      </c>
      <c r="D36" s="4">
        <v>2016</v>
      </c>
      <c r="E36" s="5" t="s">
        <v>73</v>
      </c>
      <c r="G36">
        <v>1</v>
      </c>
      <c r="I36">
        <v>4</v>
      </c>
      <c r="J36" s="13"/>
      <c r="K36" s="72" t="s">
        <v>1952</v>
      </c>
      <c r="L36" s="68" t="s">
        <v>1961</v>
      </c>
      <c r="M36" s="68">
        <v>0</v>
      </c>
      <c r="N36" s="14">
        <v>0</v>
      </c>
      <c r="O36" s="13" t="s">
        <v>1811</v>
      </c>
      <c r="P36">
        <v>3</v>
      </c>
      <c r="S36">
        <v>0</v>
      </c>
      <c r="T36">
        <v>0</v>
      </c>
      <c r="V36">
        <v>1</v>
      </c>
      <c r="W36">
        <v>1</v>
      </c>
      <c r="AA36">
        <v>1</v>
      </c>
    </row>
    <row r="37" spans="1:33" ht="16.5" thickBot="1">
      <c r="A37" s="3" t="s">
        <v>287</v>
      </c>
      <c r="B37" s="3" t="s">
        <v>288</v>
      </c>
      <c r="C37" s="3" t="s">
        <v>289</v>
      </c>
      <c r="D37" s="4">
        <v>2015</v>
      </c>
      <c r="E37" s="5" t="s">
        <v>73</v>
      </c>
      <c r="G37">
        <v>1</v>
      </c>
      <c r="I37">
        <v>1</v>
      </c>
      <c r="J37" s="14">
        <v>0.81399999999999995</v>
      </c>
      <c r="K37" s="12" t="s">
        <v>1933</v>
      </c>
      <c r="L37" s="18"/>
      <c r="M37" s="18">
        <v>1</v>
      </c>
      <c r="N37" s="14">
        <v>0</v>
      </c>
      <c r="O37" s="13" t="s">
        <v>1811</v>
      </c>
      <c r="P37">
        <v>0</v>
      </c>
      <c r="Q37">
        <v>7</v>
      </c>
      <c r="S37">
        <v>0</v>
      </c>
      <c r="T37">
        <v>0</v>
      </c>
      <c r="V37">
        <v>1</v>
      </c>
      <c r="W37">
        <v>1</v>
      </c>
      <c r="X37">
        <v>1</v>
      </c>
      <c r="AA37">
        <v>1</v>
      </c>
      <c r="AC37">
        <v>1</v>
      </c>
      <c r="AG37" t="s">
        <v>2071</v>
      </c>
    </row>
    <row r="38" spans="1:33" ht="16.5" thickBot="1">
      <c r="A38" s="3" t="s">
        <v>290</v>
      </c>
      <c r="B38" s="3" t="s">
        <v>291</v>
      </c>
      <c r="C38" s="3" t="s">
        <v>252</v>
      </c>
      <c r="D38" s="4">
        <v>2016</v>
      </c>
      <c r="E38" s="5" t="s">
        <v>73</v>
      </c>
      <c r="G38">
        <v>1</v>
      </c>
      <c r="I38" t="s">
        <v>1786</v>
      </c>
      <c r="J38" s="13">
        <v>3.1659999999999999</v>
      </c>
      <c r="K38" s="72" t="s">
        <v>1963</v>
      </c>
      <c r="L38" s="8"/>
      <c r="M38" s="8">
        <v>0</v>
      </c>
      <c r="N38" s="14">
        <v>806</v>
      </c>
      <c r="O38" s="13" t="s">
        <v>1810</v>
      </c>
      <c r="P38">
        <v>0</v>
      </c>
      <c r="Q38">
        <v>1</v>
      </c>
      <c r="S38" t="s">
        <v>1786</v>
      </c>
      <c r="T38">
        <v>2</v>
      </c>
      <c r="X38">
        <v>1</v>
      </c>
      <c r="Z38">
        <v>0</v>
      </c>
      <c r="AA38">
        <v>1</v>
      </c>
    </row>
    <row r="39" spans="1:33" ht="16.5" thickBot="1">
      <c r="A39" s="3" t="s">
        <v>292</v>
      </c>
      <c r="B39" s="3" t="s">
        <v>293</v>
      </c>
      <c r="C39" s="3" t="s">
        <v>294</v>
      </c>
      <c r="D39" s="4">
        <v>2021</v>
      </c>
      <c r="E39" s="5" t="s">
        <v>73</v>
      </c>
      <c r="F39">
        <v>1</v>
      </c>
      <c r="G39">
        <v>1</v>
      </c>
      <c r="I39">
        <v>4</v>
      </c>
      <c r="J39" s="13">
        <v>2.99</v>
      </c>
      <c r="K39" s="72" t="s">
        <v>1941</v>
      </c>
      <c r="L39" s="8"/>
      <c r="M39" s="8">
        <v>0</v>
      </c>
      <c r="N39" s="14">
        <v>0</v>
      </c>
      <c r="O39" s="13" t="s">
        <v>1811</v>
      </c>
      <c r="P39">
        <v>1</v>
      </c>
      <c r="S39">
        <v>6</v>
      </c>
      <c r="T39">
        <v>5</v>
      </c>
      <c r="V39">
        <v>1</v>
      </c>
      <c r="W39">
        <v>1</v>
      </c>
      <c r="Z39">
        <v>0</v>
      </c>
      <c r="AA39">
        <v>1</v>
      </c>
    </row>
    <row r="40" spans="1:33" ht="16.5" thickBot="1">
      <c r="A40" s="3" t="s">
        <v>297</v>
      </c>
      <c r="B40" s="3" t="s">
        <v>298</v>
      </c>
      <c r="C40" s="3" t="s">
        <v>299</v>
      </c>
      <c r="D40" s="4">
        <v>2021</v>
      </c>
      <c r="E40" s="5" t="s">
        <v>73</v>
      </c>
      <c r="G40">
        <v>1</v>
      </c>
      <c r="J40" s="13">
        <v>3.2719999999999998</v>
      </c>
      <c r="K40" s="12" t="s">
        <v>1947</v>
      </c>
      <c r="L40" s="8"/>
      <c r="M40" s="8">
        <v>0</v>
      </c>
      <c r="N40" s="14">
        <v>0</v>
      </c>
      <c r="O40" s="13" t="s">
        <v>1811</v>
      </c>
      <c r="P40">
        <v>3</v>
      </c>
      <c r="S40">
        <v>0</v>
      </c>
      <c r="T40">
        <v>0</v>
      </c>
      <c r="V40">
        <v>1</v>
      </c>
      <c r="AA40">
        <v>1</v>
      </c>
    </row>
    <row r="41" spans="1:33" ht="16.5" thickBot="1">
      <c r="A41" s="3" t="s">
        <v>300</v>
      </c>
      <c r="B41" s="3" t="s">
        <v>301</v>
      </c>
      <c r="C41" s="3" t="s">
        <v>302</v>
      </c>
      <c r="D41" s="4">
        <v>2020</v>
      </c>
      <c r="E41" s="5" t="s">
        <v>73</v>
      </c>
      <c r="G41">
        <v>1</v>
      </c>
      <c r="I41" t="s">
        <v>1791</v>
      </c>
      <c r="J41" s="13">
        <v>9.0120000000000005</v>
      </c>
      <c r="K41" s="12" t="s">
        <v>1933</v>
      </c>
      <c r="L41" s="8"/>
      <c r="M41" s="8">
        <v>1</v>
      </c>
      <c r="N41" s="14">
        <v>1503</v>
      </c>
      <c r="O41" s="13" t="s">
        <v>1809</v>
      </c>
      <c r="P41">
        <v>1</v>
      </c>
      <c r="S41" t="s">
        <v>1784</v>
      </c>
      <c r="T41">
        <v>2</v>
      </c>
      <c r="V41">
        <v>1</v>
      </c>
      <c r="X41">
        <v>1</v>
      </c>
      <c r="Z41">
        <v>0</v>
      </c>
      <c r="AA41">
        <v>1</v>
      </c>
    </row>
    <row r="42" spans="1:33" ht="16.5" thickBot="1">
      <c r="A42" s="3" t="s">
        <v>303</v>
      </c>
      <c r="B42" s="3" t="s">
        <v>304</v>
      </c>
      <c r="C42" s="3" t="s">
        <v>305</v>
      </c>
      <c r="D42" s="4">
        <v>2019</v>
      </c>
      <c r="E42" s="5" t="s">
        <v>73</v>
      </c>
      <c r="G42">
        <v>1</v>
      </c>
      <c r="I42" t="s">
        <v>1786</v>
      </c>
      <c r="J42" s="13"/>
      <c r="K42" s="72" t="s">
        <v>1943</v>
      </c>
      <c r="L42" s="68" t="s">
        <v>1971</v>
      </c>
      <c r="M42" s="68">
        <v>0</v>
      </c>
      <c r="N42" s="14">
        <v>0</v>
      </c>
      <c r="O42" s="13" t="s">
        <v>1811</v>
      </c>
      <c r="P42">
        <v>1</v>
      </c>
      <c r="S42">
        <v>1</v>
      </c>
      <c r="T42">
        <v>5</v>
      </c>
      <c r="V42">
        <v>1</v>
      </c>
      <c r="X42">
        <v>1</v>
      </c>
      <c r="Z42">
        <v>0</v>
      </c>
      <c r="AA42">
        <v>1</v>
      </c>
    </row>
    <row r="43" spans="1:33" ht="16.5" thickBot="1">
      <c r="A43" s="33" t="s">
        <v>306</v>
      </c>
      <c r="B43" s="3" t="s">
        <v>307</v>
      </c>
      <c r="C43" s="3" t="s">
        <v>308</v>
      </c>
      <c r="D43" s="4">
        <v>2011</v>
      </c>
      <c r="E43" s="5" t="s">
        <v>73</v>
      </c>
      <c r="G43">
        <v>1</v>
      </c>
      <c r="I43" t="s">
        <v>1786</v>
      </c>
      <c r="J43" s="14">
        <v>4.4470000000000001</v>
      </c>
      <c r="K43" s="23" t="s">
        <v>1976</v>
      </c>
      <c r="L43" s="14"/>
      <c r="M43" s="14">
        <v>0</v>
      </c>
      <c r="N43" s="14">
        <v>806</v>
      </c>
      <c r="O43" s="13" t="s">
        <v>1814</v>
      </c>
      <c r="P43">
        <v>0</v>
      </c>
      <c r="Q43">
        <v>2</v>
      </c>
      <c r="S43">
        <v>0</v>
      </c>
      <c r="T43">
        <v>0</v>
      </c>
      <c r="V43">
        <v>1</v>
      </c>
      <c r="AA43">
        <v>1</v>
      </c>
      <c r="AC43">
        <v>1</v>
      </c>
      <c r="AE43">
        <v>1</v>
      </c>
    </row>
    <row r="44" spans="1:33" ht="16.5" thickBot="1">
      <c r="A44" s="3" t="s">
        <v>309</v>
      </c>
      <c r="B44" s="3" t="s">
        <v>310</v>
      </c>
      <c r="C44" s="3" t="s">
        <v>167</v>
      </c>
      <c r="D44" s="4">
        <v>2015</v>
      </c>
      <c r="E44" s="5" t="s">
        <v>73</v>
      </c>
      <c r="G44">
        <v>1</v>
      </c>
      <c r="I44">
        <v>1</v>
      </c>
      <c r="J44" s="14"/>
      <c r="K44" s="12" t="s">
        <v>1945</v>
      </c>
      <c r="L44" s="18"/>
      <c r="M44" s="18">
        <v>1</v>
      </c>
      <c r="N44" s="14">
        <v>1503</v>
      </c>
      <c r="O44" s="13" t="s">
        <v>1809</v>
      </c>
      <c r="P44">
        <v>1</v>
      </c>
      <c r="S44" t="s">
        <v>1789</v>
      </c>
      <c r="T44">
        <v>5</v>
      </c>
      <c r="Z44">
        <v>0</v>
      </c>
      <c r="AA44">
        <v>1</v>
      </c>
    </row>
    <row r="45" spans="1:33" ht="16.5" thickBot="1">
      <c r="A45" s="3" t="s">
        <v>311</v>
      </c>
      <c r="B45" s="3" t="s">
        <v>312</v>
      </c>
      <c r="C45" s="3" t="s">
        <v>313</v>
      </c>
      <c r="D45" s="3">
        <v>2021</v>
      </c>
      <c r="E45" s="5" t="s">
        <v>73</v>
      </c>
      <c r="G45">
        <v>1</v>
      </c>
      <c r="I45" t="s">
        <v>1786</v>
      </c>
      <c r="J45" s="13">
        <v>1.75</v>
      </c>
      <c r="K45" s="12" t="s">
        <v>1976</v>
      </c>
      <c r="L45" s="8"/>
      <c r="M45" s="8">
        <v>0</v>
      </c>
      <c r="N45" s="14">
        <v>1503</v>
      </c>
      <c r="O45" s="13" t="s">
        <v>1809</v>
      </c>
      <c r="P45">
        <v>0</v>
      </c>
      <c r="Q45">
        <v>4</v>
      </c>
      <c r="S45">
        <v>1</v>
      </c>
      <c r="T45">
        <v>2</v>
      </c>
      <c r="V45">
        <v>1</v>
      </c>
      <c r="X45">
        <v>1</v>
      </c>
      <c r="Z45">
        <v>0</v>
      </c>
      <c r="AA45">
        <v>1</v>
      </c>
    </row>
    <row r="46" spans="1:33" ht="16.5" thickBot="1">
      <c r="A46" s="3" t="s">
        <v>314</v>
      </c>
      <c r="B46" s="3" t="s">
        <v>315</v>
      </c>
      <c r="C46" s="3" t="s">
        <v>316</v>
      </c>
      <c r="D46" s="4">
        <v>2018</v>
      </c>
      <c r="E46" s="5" t="s">
        <v>73</v>
      </c>
      <c r="G46">
        <v>1</v>
      </c>
      <c r="H46">
        <v>1</v>
      </c>
      <c r="I46" t="s">
        <v>1797</v>
      </c>
      <c r="J46" s="14">
        <v>1.4930000000000001</v>
      </c>
      <c r="K46" s="72" t="s">
        <v>1972</v>
      </c>
      <c r="L46" s="68" t="s">
        <v>1978</v>
      </c>
      <c r="M46" s="68">
        <v>0</v>
      </c>
      <c r="N46" s="14">
        <v>806</v>
      </c>
      <c r="O46" s="13" t="s">
        <v>1813</v>
      </c>
      <c r="P46">
        <v>1</v>
      </c>
      <c r="S46" t="s">
        <v>1784</v>
      </c>
      <c r="T46">
        <v>5</v>
      </c>
      <c r="V46">
        <v>1</v>
      </c>
      <c r="X46">
        <v>1</v>
      </c>
      <c r="Z46">
        <v>0</v>
      </c>
      <c r="AA46">
        <v>1</v>
      </c>
    </row>
    <row r="47" spans="1:33" ht="16.5" thickBot="1">
      <c r="A47" s="3" t="s">
        <v>153</v>
      </c>
      <c r="B47" s="3" t="s">
        <v>154</v>
      </c>
      <c r="C47" s="3" t="s">
        <v>155</v>
      </c>
      <c r="D47" s="4">
        <v>2020</v>
      </c>
      <c r="E47" s="5" t="s">
        <v>73</v>
      </c>
      <c r="G47">
        <v>1</v>
      </c>
      <c r="I47">
        <v>4</v>
      </c>
      <c r="J47" s="13">
        <v>7.0220000000000002</v>
      </c>
      <c r="K47" s="72" t="s">
        <v>2006</v>
      </c>
      <c r="L47" s="68" t="s">
        <v>1963</v>
      </c>
      <c r="M47" s="68">
        <v>0</v>
      </c>
      <c r="N47" s="14">
        <v>1505</v>
      </c>
      <c r="O47" s="13" t="s">
        <v>1809</v>
      </c>
      <c r="P47">
        <v>1</v>
      </c>
      <c r="S47">
        <v>0</v>
      </c>
      <c r="T47">
        <v>0</v>
      </c>
      <c r="V47">
        <v>1</v>
      </c>
      <c r="W47">
        <v>1</v>
      </c>
      <c r="X47">
        <v>1</v>
      </c>
      <c r="AA47">
        <v>1</v>
      </c>
    </row>
    <row r="48" spans="1:33" ht="16.5" thickBot="1">
      <c r="A48" s="3" t="s">
        <v>153</v>
      </c>
      <c r="B48" s="3" t="s">
        <v>154</v>
      </c>
      <c r="C48" s="3" t="s">
        <v>155</v>
      </c>
      <c r="D48" s="4">
        <v>2020</v>
      </c>
      <c r="E48" s="5" t="s">
        <v>73</v>
      </c>
      <c r="G48">
        <v>1</v>
      </c>
      <c r="I48">
        <v>4</v>
      </c>
      <c r="J48" s="13">
        <v>7.0220000000000002</v>
      </c>
      <c r="K48" s="72" t="s">
        <v>2006</v>
      </c>
      <c r="L48" s="68" t="s">
        <v>1963</v>
      </c>
      <c r="M48" s="68">
        <v>0</v>
      </c>
      <c r="N48" s="14">
        <v>1505</v>
      </c>
      <c r="O48" s="13" t="s">
        <v>1809</v>
      </c>
      <c r="P48">
        <v>1</v>
      </c>
      <c r="S48">
        <v>0</v>
      </c>
      <c r="T48">
        <v>0</v>
      </c>
      <c r="V48">
        <v>1</v>
      </c>
      <c r="W48">
        <v>1</v>
      </c>
      <c r="AA48">
        <v>1</v>
      </c>
    </row>
    <row r="49" spans="1:35" ht="16.5" thickBot="1">
      <c r="A49" s="3" t="s">
        <v>317</v>
      </c>
      <c r="B49" s="3" t="s">
        <v>318</v>
      </c>
      <c r="C49" s="3" t="s">
        <v>319</v>
      </c>
      <c r="D49" s="4">
        <v>2015</v>
      </c>
      <c r="E49" s="5" t="s">
        <v>73</v>
      </c>
      <c r="G49">
        <v>1</v>
      </c>
      <c r="I49" t="s">
        <v>1786</v>
      </c>
      <c r="J49" s="14">
        <v>2.1349999999999998</v>
      </c>
      <c r="K49" s="72" t="s">
        <v>1943</v>
      </c>
      <c r="L49" s="68"/>
      <c r="M49" s="68">
        <v>0</v>
      </c>
      <c r="N49" s="14">
        <v>1503</v>
      </c>
      <c r="O49" s="13" t="s">
        <v>1809</v>
      </c>
      <c r="P49">
        <v>0</v>
      </c>
      <c r="Q49">
        <v>1</v>
      </c>
      <c r="S49">
        <v>4</v>
      </c>
      <c r="T49">
        <v>2</v>
      </c>
      <c r="Z49">
        <v>0</v>
      </c>
      <c r="AA49">
        <v>1</v>
      </c>
      <c r="AC49">
        <v>1</v>
      </c>
    </row>
    <row r="50" spans="1:35" ht="16.5" thickBot="1">
      <c r="A50" s="3" t="s">
        <v>320</v>
      </c>
      <c r="B50" s="3" t="s">
        <v>321</v>
      </c>
      <c r="C50" s="3" t="s">
        <v>322</v>
      </c>
      <c r="D50" s="4">
        <v>2016</v>
      </c>
      <c r="E50" s="5" t="s">
        <v>73</v>
      </c>
      <c r="G50">
        <v>1</v>
      </c>
      <c r="I50">
        <v>1</v>
      </c>
      <c r="J50" s="13">
        <v>2.806</v>
      </c>
      <c r="K50" s="12" t="s">
        <v>1940</v>
      </c>
      <c r="L50" t="s">
        <v>1973</v>
      </c>
      <c r="M50" s="68">
        <v>0</v>
      </c>
      <c r="N50" s="14">
        <v>0</v>
      </c>
      <c r="O50" s="13" t="s">
        <v>1811</v>
      </c>
      <c r="P50">
        <v>1</v>
      </c>
      <c r="S50">
        <v>0</v>
      </c>
      <c r="T50">
        <v>0</v>
      </c>
      <c r="V50">
        <v>1</v>
      </c>
      <c r="AA50">
        <v>1</v>
      </c>
    </row>
    <row r="51" spans="1:35" ht="16.5" thickBot="1">
      <c r="A51" s="3" t="s">
        <v>156</v>
      </c>
      <c r="B51" s="3" t="s">
        <v>157</v>
      </c>
      <c r="C51" s="3" t="s">
        <v>152</v>
      </c>
      <c r="D51" s="4">
        <v>2021</v>
      </c>
      <c r="E51" s="6" t="s">
        <v>73</v>
      </c>
      <c r="G51">
        <v>1</v>
      </c>
      <c r="I51" t="s">
        <v>1786</v>
      </c>
      <c r="J51" s="13">
        <v>7.1980000000000004</v>
      </c>
      <c r="K51" s="72" t="s">
        <v>1933</v>
      </c>
      <c r="L51" s="8"/>
      <c r="M51" s="8">
        <v>1</v>
      </c>
      <c r="N51" s="14">
        <v>0</v>
      </c>
      <c r="O51" s="13" t="s">
        <v>1811</v>
      </c>
      <c r="P51">
        <v>0</v>
      </c>
      <c r="Q51">
        <v>5</v>
      </c>
      <c r="S51">
        <v>0</v>
      </c>
      <c r="T51">
        <v>0</v>
      </c>
      <c r="V51">
        <v>1</v>
      </c>
      <c r="W51">
        <v>1</v>
      </c>
      <c r="X51">
        <v>1</v>
      </c>
      <c r="AA51">
        <v>1</v>
      </c>
      <c r="AC51">
        <v>1</v>
      </c>
    </row>
    <row r="52" spans="1:35" ht="16.5" thickBot="1">
      <c r="A52" s="3" t="s">
        <v>323</v>
      </c>
      <c r="B52" s="3" t="s">
        <v>324</v>
      </c>
      <c r="C52" s="3" t="s">
        <v>325</v>
      </c>
      <c r="D52" s="4">
        <v>2013</v>
      </c>
      <c r="E52" s="5" t="s">
        <v>73</v>
      </c>
      <c r="G52">
        <v>1</v>
      </c>
      <c r="I52" t="s">
        <v>1786</v>
      </c>
      <c r="J52" s="13"/>
      <c r="K52" s="12" t="s">
        <v>1941</v>
      </c>
      <c r="L52" t="s">
        <v>1991</v>
      </c>
      <c r="M52">
        <v>1</v>
      </c>
      <c r="N52" s="14">
        <v>0</v>
      </c>
      <c r="O52" s="13" t="s">
        <v>1811</v>
      </c>
      <c r="P52">
        <v>0</v>
      </c>
      <c r="Q52">
        <v>1</v>
      </c>
      <c r="S52">
        <v>4</v>
      </c>
      <c r="T52">
        <v>2</v>
      </c>
      <c r="Z52">
        <v>0</v>
      </c>
      <c r="AA52">
        <v>1</v>
      </c>
    </row>
    <row r="53" spans="1:35" ht="16.5" thickBot="1">
      <c r="A53" s="3" t="s">
        <v>326</v>
      </c>
      <c r="B53" s="3" t="s">
        <v>327</v>
      </c>
      <c r="C53" s="3" t="s">
        <v>328</v>
      </c>
      <c r="D53" s="4">
        <v>2013</v>
      </c>
      <c r="E53" s="5" t="s">
        <v>73</v>
      </c>
      <c r="G53">
        <v>1</v>
      </c>
      <c r="I53">
        <v>1</v>
      </c>
      <c r="J53" s="13">
        <v>0.80400000000000005</v>
      </c>
      <c r="K53" s="12" t="s">
        <v>1941</v>
      </c>
      <c r="L53" s="8"/>
      <c r="M53" s="8">
        <v>1</v>
      </c>
      <c r="N53" s="14">
        <v>0</v>
      </c>
      <c r="O53" s="13" t="s">
        <v>1811</v>
      </c>
      <c r="P53">
        <v>0</v>
      </c>
      <c r="Q53">
        <v>1</v>
      </c>
      <c r="S53">
        <v>4</v>
      </c>
      <c r="T53">
        <v>2</v>
      </c>
      <c r="Z53">
        <v>0</v>
      </c>
      <c r="AA53">
        <v>1</v>
      </c>
    </row>
    <row r="54" spans="1:35" ht="16.5" thickBot="1">
      <c r="A54" s="3" t="s">
        <v>329</v>
      </c>
      <c r="B54" s="3" t="s">
        <v>330</v>
      </c>
      <c r="C54" s="3" t="s">
        <v>331</v>
      </c>
      <c r="D54" s="4">
        <v>2016</v>
      </c>
      <c r="E54" s="5" t="s">
        <v>73</v>
      </c>
      <c r="G54">
        <v>1</v>
      </c>
      <c r="I54">
        <v>1</v>
      </c>
      <c r="J54" s="14">
        <v>1.905</v>
      </c>
      <c r="K54" s="72" t="s">
        <v>1992</v>
      </c>
      <c r="L54" s="68" t="s">
        <v>1933</v>
      </c>
      <c r="M54" s="68">
        <v>0</v>
      </c>
      <c r="N54" s="14">
        <v>0</v>
      </c>
      <c r="O54" s="13" t="s">
        <v>1811</v>
      </c>
      <c r="P54">
        <v>0</v>
      </c>
      <c r="Q54">
        <v>1</v>
      </c>
      <c r="S54">
        <v>4</v>
      </c>
      <c r="T54">
        <v>2</v>
      </c>
      <c r="Z54">
        <v>0</v>
      </c>
      <c r="AA54">
        <v>1</v>
      </c>
    </row>
    <row r="55" spans="1:35" ht="16.5" thickBot="1">
      <c r="A55" s="3" t="s">
        <v>332</v>
      </c>
      <c r="B55" s="3" t="s">
        <v>333</v>
      </c>
      <c r="C55" s="3" t="s">
        <v>334</v>
      </c>
      <c r="D55" s="4">
        <v>2016</v>
      </c>
      <c r="E55" s="5" t="s">
        <v>73</v>
      </c>
      <c r="G55">
        <v>1</v>
      </c>
      <c r="I55" t="s">
        <v>1786</v>
      </c>
      <c r="J55" s="14">
        <v>1.45</v>
      </c>
      <c r="K55" s="12" t="s">
        <v>1933</v>
      </c>
      <c r="L55" s="18"/>
      <c r="M55" s="18">
        <v>1</v>
      </c>
      <c r="N55" s="14">
        <v>1503</v>
      </c>
      <c r="O55" s="13" t="s">
        <v>1813</v>
      </c>
      <c r="P55">
        <v>0</v>
      </c>
      <c r="Q55">
        <v>3</v>
      </c>
      <c r="S55">
        <v>1</v>
      </c>
      <c r="T55">
        <v>5</v>
      </c>
      <c r="V55">
        <v>1</v>
      </c>
      <c r="X55">
        <v>1</v>
      </c>
      <c r="Z55">
        <v>0</v>
      </c>
      <c r="AA55">
        <v>1</v>
      </c>
    </row>
    <row r="56" spans="1:35" ht="16.5" thickBot="1">
      <c r="A56" s="3" t="s">
        <v>20</v>
      </c>
      <c r="B56" s="3" t="s">
        <v>21</v>
      </c>
      <c r="C56" s="3" t="s">
        <v>22</v>
      </c>
      <c r="D56" s="4">
        <v>2016</v>
      </c>
      <c r="E56" s="5" t="s">
        <v>19</v>
      </c>
      <c r="G56">
        <v>1</v>
      </c>
      <c r="I56" t="s">
        <v>1789</v>
      </c>
      <c r="J56" s="14">
        <v>1.8169999999999999</v>
      </c>
      <c r="K56" s="72" t="s">
        <v>1945</v>
      </c>
      <c r="L56" s="68" t="s">
        <v>1933</v>
      </c>
      <c r="M56" s="68">
        <v>1</v>
      </c>
      <c r="N56" s="14">
        <v>1503</v>
      </c>
      <c r="O56" s="13" t="s">
        <v>1814</v>
      </c>
      <c r="P56">
        <v>1</v>
      </c>
      <c r="S56">
        <v>2</v>
      </c>
      <c r="T56">
        <v>5</v>
      </c>
      <c r="Z56">
        <v>0</v>
      </c>
      <c r="AA56">
        <v>1</v>
      </c>
      <c r="AH56">
        <v>1</v>
      </c>
      <c r="AI56" t="s">
        <v>2091</v>
      </c>
    </row>
    <row r="57" spans="1:35" ht="16.5" thickBot="1">
      <c r="A57" s="3" t="s">
        <v>23</v>
      </c>
      <c r="B57" s="3" t="s">
        <v>24</v>
      </c>
      <c r="C57" s="3" t="s">
        <v>25</v>
      </c>
      <c r="D57" s="4">
        <v>2018</v>
      </c>
      <c r="E57" s="5" t="s">
        <v>19</v>
      </c>
      <c r="G57">
        <v>1</v>
      </c>
      <c r="I57">
        <v>4</v>
      </c>
      <c r="J57" s="13">
        <v>3.15</v>
      </c>
      <c r="K57" s="23" t="s">
        <v>1945</v>
      </c>
      <c r="L57" s="13"/>
      <c r="M57" s="13">
        <v>1</v>
      </c>
      <c r="N57" s="14">
        <v>0</v>
      </c>
      <c r="O57" s="13" t="s">
        <v>1811</v>
      </c>
      <c r="P57">
        <v>0</v>
      </c>
      <c r="Q57">
        <v>7</v>
      </c>
      <c r="S57">
        <v>0</v>
      </c>
      <c r="T57">
        <v>0</v>
      </c>
      <c r="V57">
        <v>1</v>
      </c>
      <c r="W57">
        <v>1</v>
      </c>
      <c r="AA57">
        <v>1</v>
      </c>
      <c r="AC57">
        <v>1</v>
      </c>
      <c r="AG57" t="s">
        <v>2082</v>
      </c>
    </row>
    <row r="58" spans="1:35" ht="16.5" thickBot="1">
      <c r="A58" s="33" t="s">
        <v>335</v>
      </c>
      <c r="B58" s="3" t="s">
        <v>336</v>
      </c>
      <c r="C58" s="3" t="s">
        <v>337</v>
      </c>
      <c r="D58" s="3">
        <v>2021</v>
      </c>
      <c r="E58" s="5" t="s">
        <v>73</v>
      </c>
      <c r="F58">
        <v>1</v>
      </c>
      <c r="G58">
        <v>1</v>
      </c>
      <c r="I58" t="s">
        <v>1783</v>
      </c>
      <c r="J58" s="14">
        <v>9.4179999999999993</v>
      </c>
      <c r="K58" s="72" t="s">
        <v>1963</v>
      </c>
      <c r="L58" s="18"/>
      <c r="M58" s="18">
        <v>0</v>
      </c>
      <c r="N58" s="14">
        <v>1505</v>
      </c>
      <c r="O58" s="13" t="s">
        <v>1814</v>
      </c>
      <c r="P58">
        <v>1</v>
      </c>
      <c r="S58">
        <v>0</v>
      </c>
      <c r="T58">
        <v>0</v>
      </c>
      <c r="V58">
        <v>1</v>
      </c>
      <c r="AA58">
        <v>1</v>
      </c>
      <c r="AE58">
        <v>1</v>
      </c>
    </row>
    <row r="59" spans="1:35" ht="16.5" thickBot="1">
      <c r="A59" s="3" t="s">
        <v>338</v>
      </c>
      <c r="B59" s="3" t="s">
        <v>339</v>
      </c>
      <c r="C59" s="3" t="s">
        <v>340</v>
      </c>
      <c r="D59" s="4">
        <v>2016</v>
      </c>
      <c r="E59" s="5" t="s">
        <v>73</v>
      </c>
      <c r="G59">
        <v>1</v>
      </c>
      <c r="I59" t="s">
        <v>1783</v>
      </c>
      <c r="J59" s="14">
        <v>1.0940000000000001</v>
      </c>
      <c r="K59" s="23" t="s">
        <v>2026</v>
      </c>
      <c r="L59" s="21" t="s">
        <v>2027</v>
      </c>
      <c r="M59" s="21">
        <v>0</v>
      </c>
      <c r="N59" s="14">
        <v>1503</v>
      </c>
      <c r="O59" s="13" t="s">
        <v>1813</v>
      </c>
      <c r="P59">
        <v>0</v>
      </c>
      <c r="Q59">
        <v>2</v>
      </c>
      <c r="S59">
        <v>3</v>
      </c>
      <c r="T59">
        <v>2</v>
      </c>
      <c r="Z59">
        <v>0</v>
      </c>
      <c r="AA59">
        <v>1</v>
      </c>
    </row>
    <row r="60" spans="1:35" ht="16.5" thickBot="1">
      <c r="A60" s="3" t="s">
        <v>341</v>
      </c>
      <c r="B60" s="3" t="s">
        <v>342</v>
      </c>
      <c r="C60" s="3" t="s">
        <v>343</v>
      </c>
      <c r="D60" s="4">
        <v>2015</v>
      </c>
      <c r="E60" s="5" t="s">
        <v>73</v>
      </c>
      <c r="G60">
        <v>1</v>
      </c>
      <c r="I60">
        <v>2</v>
      </c>
      <c r="J60" s="14">
        <v>6.0510000000000002</v>
      </c>
      <c r="K60" s="72" t="s">
        <v>1933</v>
      </c>
      <c r="L60" s="18"/>
      <c r="M60" s="18">
        <v>1</v>
      </c>
      <c r="N60" s="14">
        <v>0</v>
      </c>
      <c r="O60" s="13" t="s">
        <v>1811</v>
      </c>
      <c r="P60">
        <v>1</v>
      </c>
      <c r="S60">
        <v>6</v>
      </c>
      <c r="T60">
        <v>5</v>
      </c>
      <c r="V60">
        <v>1</v>
      </c>
      <c r="W60">
        <v>1</v>
      </c>
      <c r="Z60">
        <v>0</v>
      </c>
      <c r="AA60">
        <v>1</v>
      </c>
    </row>
    <row r="61" spans="1:35" ht="16.5" thickBot="1">
      <c r="A61" s="3" t="s">
        <v>346</v>
      </c>
      <c r="B61" s="3" t="s">
        <v>347</v>
      </c>
      <c r="C61" s="3" t="s">
        <v>348</v>
      </c>
      <c r="D61" s="4">
        <v>2016</v>
      </c>
      <c r="E61" s="5" t="s">
        <v>73</v>
      </c>
      <c r="G61">
        <v>1</v>
      </c>
      <c r="I61">
        <v>1</v>
      </c>
      <c r="J61" s="13">
        <v>3.4860000000000002</v>
      </c>
      <c r="K61" s="12" t="s">
        <v>1976</v>
      </c>
      <c r="L61" s="8"/>
      <c r="M61" s="8">
        <v>0</v>
      </c>
      <c r="N61" s="14">
        <v>0</v>
      </c>
      <c r="O61" s="13" t="s">
        <v>1811</v>
      </c>
      <c r="P61">
        <v>0</v>
      </c>
      <c r="Q61">
        <v>3</v>
      </c>
      <c r="S61" t="s">
        <v>1784</v>
      </c>
      <c r="T61">
        <v>2</v>
      </c>
      <c r="W61">
        <v>1</v>
      </c>
      <c r="Z61">
        <v>0</v>
      </c>
      <c r="AA61">
        <v>1</v>
      </c>
    </row>
    <row r="62" spans="1:35" ht="16.5" thickBot="1">
      <c r="A62" s="3" t="s">
        <v>349</v>
      </c>
      <c r="B62" s="3" t="s">
        <v>351</v>
      </c>
      <c r="C62" s="3" t="s">
        <v>352</v>
      </c>
      <c r="D62" s="4">
        <v>2011</v>
      </c>
      <c r="E62" s="5" t="s">
        <v>73</v>
      </c>
      <c r="G62">
        <v>1</v>
      </c>
      <c r="I62">
        <v>1</v>
      </c>
      <c r="J62" s="14">
        <v>1.55</v>
      </c>
      <c r="K62" s="72" t="s">
        <v>1956</v>
      </c>
      <c r="L62" s="18"/>
      <c r="M62" s="18">
        <v>0</v>
      </c>
      <c r="N62" s="14">
        <v>806</v>
      </c>
      <c r="O62" s="13" t="s">
        <v>1809</v>
      </c>
      <c r="P62">
        <v>0</v>
      </c>
      <c r="Q62">
        <v>2</v>
      </c>
      <c r="S62" t="s">
        <v>1787</v>
      </c>
      <c r="T62">
        <v>2</v>
      </c>
      <c r="Z62">
        <v>0</v>
      </c>
      <c r="AA62">
        <v>1</v>
      </c>
      <c r="AC62">
        <v>1</v>
      </c>
    </row>
    <row r="63" spans="1:35" ht="16.5" thickBot="1">
      <c r="A63" s="3" t="s">
        <v>355</v>
      </c>
      <c r="B63" s="3" t="s">
        <v>356</v>
      </c>
      <c r="C63" s="3" t="s">
        <v>357</v>
      </c>
      <c r="D63" s="4">
        <v>2020</v>
      </c>
      <c r="E63" s="5" t="s">
        <v>73</v>
      </c>
      <c r="G63">
        <v>1</v>
      </c>
      <c r="I63">
        <v>1</v>
      </c>
      <c r="J63" s="13">
        <v>7.4530000000000003</v>
      </c>
      <c r="K63" s="72" t="s">
        <v>1976</v>
      </c>
      <c r="L63" s="8"/>
      <c r="M63" s="8">
        <v>0</v>
      </c>
      <c r="N63" s="14">
        <v>806</v>
      </c>
      <c r="O63" s="13" t="s">
        <v>1814</v>
      </c>
      <c r="P63">
        <v>0</v>
      </c>
      <c r="Q63">
        <v>2</v>
      </c>
      <c r="S63" t="s">
        <v>1787</v>
      </c>
      <c r="T63">
        <v>2</v>
      </c>
      <c r="Z63">
        <v>0</v>
      </c>
      <c r="AA63">
        <v>1</v>
      </c>
    </row>
    <row r="64" spans="1:35" ht="16.5" thickBot="1">
      <c r="A64" s="3" t="s">
        <v>358</v>
      </c>
      <c r="B64" s="3" t="s">
        <v>359</v>
      </c>
      <c r="C64" s="3" t="s">
        <v>360</v>
      </c>
      <c r="D64" s="4">
        <v>2011</v>
      </c>
      <c r="E64" s="5" t="s">
        <v>73</v>
      </c>
      <c r="G64">
        <v>1</v>
      </c>
      <c r="I64">
        <v>1</v>
      </c>
      <c r="J64" s="14">
        <v>1.423</v>
      </c>
      <c r="K64" s="72" t="s">
        <v>1956</v>
      </c>
      <c r="L64" s="68" t="s">
        <v>1962</v>
      </c>
      <c r="M64" s="68">
        <v>0</v>
      </c>
      <c r="N64" s="14">
        <v>0</v>
      </c>
      <c r="O64" s="13" t="s">
        <v>1811</v>
      </c>
      <c r="P64">
        <v>0</v>
      </c>
      <c r="Q64">
        <v>3</v>
      </c>
      <c r="S64" t="s">
        <v>1787</v>
      </c>
      <c r="T64">
        <v>2</v>
      </c>
      <c r="Z64">
        <v>0</v>
      </c>
      <c r="AA64">
        <v>1</v>
      </c>
      <c r="AC64">
        <v>1</v>
      </c>
    </row>
    <row r="65" spans="1:35" ht="16.5" thickBot="1">
      <c r="A65" s="3" t="s">
        <v>363</v>
      </c>
      <c r="B65" s="3" t="s">
        <v>364</v>
      </c>
      <c r="C65" s="3" t="s">
        <v>365</v>
      </c>
      <c r="D65" s="4">
        <v>2012</v>
      </c>
      <c r="E65" s="5" t="s">
        <v>73</v>
      </c>
      <c r="G65">
        <v>1</v>
      </c>
      <c r="I65">
        <v>1</v>
      </c>
      <c r="J65" s="14">
        <v>2.7440000000000002</v>
      </c>
      <c r="K65" s="72" t="s">
        <v>1956</v>
      </c>
      <c r="L65" s="68" t="s">
        <v>1962</v>
      </c>
      <c r="M65" s="68">
        <v>0</v>
      </c>
      <c r="N65" s="14">
        <v>0</v>
      </c>
      <c r="O65" s="13" t="s">
        <v>1811</v>
      </c>
      <c r="P65">
        <v>0</v>
      </c>
      <c r="Q65">
        <v>2</v>
      </c>
      <c r="S65" t="s">
        <v>1787</v>
      </c>
      <c r="T65">
        <v>2</v>
      </c>
      <c r="Z65">
        <v>0</v>
      </c>
      <c r="AA65">
        <v>1</v>
      </c>
    </row>
    <row r="66" spans="1:35" ht="16.5" thickBot="1">
      <c r="A66" s="3" t="s">
        <v>367</v>
      </c>
      <c r="B66" s="3" t="s">
        <v>368</v>
      </c>
      <c r="C66" s="3" t="s">
        <v>369</v>
      </c>
      <c r="D66" s="4">
        <v>2021</v>
      </c>
      <c r="E66" s="5" t="s">
        <v>73</v>
      </c>
      <c r="G66">
        <v>1</v>
      </c>
      <c r="I66" t="s">
        <v>1783</v>
      </c>
      <c r="J66" s="13">
        <v>8.593</v>
      </c>
      <c r="K66" s="12" t="s">
        <v>1952</v>
      </c>
      <c r="L66" t="s">
        <v>1982</v>
      </c>
      <c r="M66" s="8">
        <v>0</v>
      </c>
      <c r="N66" s="14">
        <v>1503</v>
      </c>
      <c r="O66" s="13" t="s">
        <v>1809</v>
      </c>
      <c r="P66">
        <v>0</v>
      </c>
      <c r="Q66">
        <v>3</v>
      </c>
      <c r="S66" t="s">
        <v>1796</v>
      </c>
      <c r="T66">
        <v>2</v>
      </c>
      <c r="X66">
        <v>1</v>
      </c>
      <c r="Z66">
        <v>0</v>
      </c>
      <c r="AA66">
        <v>1</v>
      </c>
      <c r="AC66">
        <v>1</v>
      </c>
    </row>
    <row r="67" spans="1:35" ht="16.5" thickBot="1">
      <c r="A67" s="3" t="s">
        <v>370</v>
      </c>
      <c r="B67" s="3" t="s">
        <v>371</v>
      </c>
      <c r="C67" s="3" t="s">
        <v>372</v>
      </c>
      <c r="D67" s="4">
        <v>2012</v>
      </c>
      <c r="E67" s="5" t="s">
        <v>73</v>
      </c>
      <c r="G67">
        <v>1</v>
      </c>
      <c r="J67" s="14">
        <v>3.4710000000000001</v>
      </c>
      <c r="K67" s="72" t="s">
        <v>1941</v>
      </c>
      <c r="L67" s="68"/>
      <c r="M67" s="68">
        <v>1</v>
      </c>
      <c r="N67" s="14">
        <v>0</v>
      </c>
      <c r="O67" s="13" t="s">
        <v>1811</v>
      </c>
      <c r="P67">
        <v>1</v>
      </c>
      <c r="S67">
        <v>0</v>
      </c>
      <c r="T67">
        <v>0</v>
      </c>
      <c r="V67">
        <v>1</v>
      </c>
      <c r="AA67">
        <v>1</v>
      </c>
    </row>
    <row r="68" spans="1:35" ht="16.5" thickBot="1">
      <c r="A68" s="3" t="s">
        <v>375</v>
      </c>
      <c r="B68" s="3" t="s">
        <v>376</v>
      </c>
      <c r="C68" s="3"/>
      <c r="D68" s="4">
        <v>2013</v>
      </c>
      <c r="E68" s="5" t="s">
        <v>73</v>
      </c>
      <c r="G68">
        <v>1</v>
      </c>
      <c r="I68" t="s">
        <v>1786</v>
      </c>
      <c r="J68" s="21"/>
      <c r="K68" s="12"/>
      <c r="M68">
        <v>0</v>
      </c>
      <c r="N68" s="14">
        <v>0</v>
      </c>
      <c r="O68" s="13" t="s">
        <v>1811</v>
      </c>
      <c r="P68">
        <v>0</v>
      </c>
      <c r="Q68">
        <v>1</v>
      </c>
      <c r="S68">
        <v>4</v>
      </c>
      <c r="T68">
        <v>2</v>
      </c>
      <c r="Z68">
        <v>0</v>
      </c>
      <c r="AA68">
        <v>2</v>
      </c>
    </row>
    <row r="69" spans="1:35" ht="16.5" thickBot="1">
      <c r="A69" s="3" t="s">
        <v>377</v>
      </c>
      <c r="B69" s="3" t="s">
        <v>378</v>
      </c>
      <c r="C69" s="3" t="s">
        <v>379</v>
      </c>
      <c r="D69" s="4">
        <v>2019</v>
      </c>
      <c r="E69" s="5" t="s">
        <v>73</v>
      </c>
      <c r="G69">
        <v>1</v>
      </c>
      <c r="I69" t="s">
        <v>1786</v>
      </c>
      <c r="J69" s="14">
        <v>2.7669999999999999</v>
      </c>
      <c r="K69" s="72" t="s">
        <v>1941</v>
      </c>
      <c r="L69" s="18"/>
      <c r="M69" s="18">
        <v>0</v>
      </c>
      <c r="N69" s="14">
        <v>0</v>
      </c>
      <c r="O69" s="13" t="s">
        <v>1811</v>
      </c>
      <c r="P69">
        <v>1</v>
      </c>
      <c r="S69">
        <v>0</v>
      </c>
      <c r="T69">
        <v>0</v>
      </c>
      <c r="AA69">
        <v>1</v>
      </c>
      <c r="AE69">
        <v>1</v>
      </c>
    </row>
    <row r="70" spans="1:35" ht="16.5" thickBot="1">
      <c r="A70" s="3" t="s">
        <v>380</v>
      </c>
      <c r="B70" s="3" t="s">
        <v>381</v>
      </c>
      <c r="C70" s="3" t="s">
        <v>382</v>
      </c>
      <c r="D70" s="4">
        <v>2018</v>
      </c>
      <c r="E70" s="5" t="s">
        <v>73</v>
      </c>
      <c r="G70">
        <v>1</v>
      </c>
      <c r="I70" t="s">
        <v>1786</v>
      </c>
      <c r="J70" s="13"/>
      <c r="K70" s="12" t="s">
        <v>2030</v>
      </c>
      <c r="L70" s="8"/>
      <c r="M70" s="8">
        <v>0</v>
      </c>
      <c r="N70" s="14">
        <v>0</v>
      </c>
      <c r="O70" s="13" t="s">
        <v>1811</v>
      </c>
      <c r="P70">
        <v>1</v>
      </c>
      <c r="S70">
        <v>0</v>
      </c>
      <c r="T70">
        <v>0</v>
      </c>
      <c r="V70">
        <v>1</v>
      </c>
      <c r="W70">
        <v>1</v>
      </c>
      <c r="AA70">
        <v>1</v>
      </c>
    </row>
    <row r="71" spans="1:35" ht="16.5" thickBot="1">
      <c r="A71" s="3" t="s">
        <v>383</v>
      </c>
      <c r="B71" s="3" t="s">
        <v>384</v>
      </c>
      <c r="C71" s="3" t="s">
        <v>385</v>
      </c>
      <c r="D71" s="4">
        <v>2011</v>
      </c>
      <c r="E71" s="5" t="s">
        <v>73</v>
      </c>
      <c r="G71">
        <v>1</v>
      </c>
      <c r="I71">
        <v>4</v>
      </c>
      <c r="J71" s="14">
        <v>2.069</v>
      </c>
      <c r="K71" s="72" t="s">
        <v>1939</v>
      </c>
      <c r="L71" s="18"/>
      <c r="M71" s="18">
        <v>0</v>
      </c>
      <c r="N71" s="14">
        <v>0</v>
      </c>
      <c r="O71" s="13" t="s">
        <v>1811</v>
      </c>
      <c r="P71">
        <v>0</v>
      </c>
      <c r="Q71">
        <v>7</v>
      </c>
      <c r="R71">
        <v>1</v>
      </c>
      <c r="S71">
        <v>6</v>
      </c>
      <c r="T71">
        <v>5</v>
      </c>
      <c r="AA71">
        <v>1</v>
      </c>
      <c r="AC71">
        <v>1</v>
      </c>
      <c r="AG71" t="s">
        <v>2084</v>
      </c>
    </row>
    <row r="72" spans="1:35" ht="16.5" thickBot="1">
      <c r="A72" s="3" t="s">
        <v>386</v>
      </c>
      <c r="B72" s="3" t="s">
        <v>387</v>
      </c>
      <c r="C72" s="3" t="s">
        <v>388</v>
      </c>
      <c r="D72" s="4">
        <v>2012</v>
      </c>
      <c r="E72" s="5" t="s">
        <v>73</v>
      </c>
      <c r="G72">
        <v>1</v>
      </c>
      <c r="I72" t="s">
        <v>1787</v>
      </c>
      <c r="J72" s="14">
        <v>3.7989999999999999</v>
      </c>
      <c r="K72" s="72" t="s">
        <v>1933</v>
      </c>
      <c r="L72" s="18"/>
      <c r="M72" s="18">
        <v>1</v>
      </c>
      <c r="N72" s="14">
        <v>0</v>
      </c>
      <c r="O72" s="13" t="s">
        <v>1811</v>
      </c>
      <c r="P72">
        <v>1</v>
      </c>
      <c r="S72" t="s">
        <v>1784</v>
      </c>
      <c r="T72">
        <v>5</v>
      </c>
      <c r="V72">
        <v>1</v>
      </c>
      <c r="X72">
        <v>1</v>
      </c>
      <c r="Z72">
        <v>0</v>
      </c>
      <c r="AA72">
        <v>1</v>
      </c>
    </row>
    <row r="73" spans="1:35" ht="16.5" thickBot="1">
      <c r="A73" s="3" t="s">
        <v>389</v>
      </c>
      <c r="B73" s="3" t="s">
        <v>390</v>
      </c>
      <c r="C73" s="3" t="s">
        <v>391</v>
      </c>
      <c r="D73" s="4">
        <v>2020</v>
      </c>
      <c r="E73" s="5" t="s">
        <v>73</v>
      </c>
      <c r="G73">
        <v>1</v>
      </c>
      <c r="I73">
        <v>1</v>
      </c>
      <c r="J73" s="13">
        <v>4.6470000000000002</v>
      </c>
      <c r="K73" s="72" t="s">
        <v>1963</v>
      </c>
      <c r="L73" s="8"/>
      <c r="M73" s="8">
        <v>0</v>
      </c>
      <c r="N73" s="14">
        <v>1505</v>
      </c>
      <c r="O73" s="13" t="s">
        <v>1814</v>
      </c>
      <c r="P73">
        <v>0</v>
      </c>
      <c r="Q73">
        <v>1</v>
      </c>
      <c r="S73">
        <v>4</v>
      </c>
      <c r="T73">
        <v>2</v>
      </c>
      <c r="X73">
        <v>1</v>
      </c>
      <c r="Z73">
        <v>0</v>
      </c>
      <c r="AA73">
        <v>1</v>
      </c>
    </row>
    <row r="74" spans="1:35" ht="16.5" thickBot="1">
      <c r="A74" s="3" t="s">
        <v>392</v>
      </c>
      <c r="B74" s="3" t="s">
        <v>393</v>
      </c>
      <c r="C74" s="3" t="s">
        <v>394</v>
      </c>
      <c r="D74" s="4">
        <v>2013</v>
      </c>
      <c r="E74" s="5" t="s">
        <v>73</v>
      </c>
      <c r="G74">
        <v>1</v>
      </c>
      <c r="I74" t="s">
        <v>1795</v>
      </c>
      <c r="J74" s="14">
        <v>1.8859999999999999</v>
      </c>
      <c r="K74" s="72" t="s">
        <v>1941</v>
      </c>
      <c r="L74" s="68" t="s">
        <v>1951</v>
      </c>
      <c r="M74" s="68">
        <v>1</v>
      </c>
      <c r="N74" s="14">
        <v>1503</v>
      </c>
      <c r="O74" s="13" t="s">
        <v>1809</v>
      </c>
      <c r="P74">
        <v>1</v>
      </c>
      <c r="S74">
        <v>0</v>
      </c>
      <c r="T74">
        <v>0</v>
      </c>
      <c r="V74">
        <v>1</v>
      </c>
      <c r="AA74">
        <v>1</v>
      </c>
    </row>
    <row r="75" spans="1:35" ht="16.5" thickBot="1">
      <c r="A75" s="3" t="s">
        <v>395</v>
      </c>
      <c r="B75" s="3" t="s">
        <v>396</v>
      </c>
      <c r="C75" s="3" t="s">
        <v>281</v>
      </c>
      <c r="D75" s="4">
        <v>2014</v>
      </c>
      <c r="E75" s="5" t="s">
        <v>73</v>
      </c>
      <c r="G75">
        <v>1</v>
      </c>
      <c r="I75">
        <v>4</v>
      </c>
      <c r="J75" s="14">
        <v>0.83299999999999996</v>
      </c>
      <c r="K75" s="72" t="s">
        <v>1951</v>
      </c>
      <c r="L75" s="68" t="s">
        <v>1961</v>
      </c>
      <c r="M75" s="68">
        <v>0</v>
      </c>
      <c r="N75" s="14">
        <v>1503</v>
      </c>
      <c r="O75" s="13" t="s">
        <v>1809</v>
      </c>
      <c r="P75">
        <v>1</v>
      </c>
      <c r="S75">
        <v>0</v>
      </c>
      <c r="T75">
        <v>0</v>
      </c>
      <c r="V75">
        <v>1</v>
      </c>
      <c r="W75">
        <v>1</v>
      </c>
      <c r="AA75">
        <v>1</v>
      </c>
      <c r="AE75">
        <v>1</v>
      </c>
    </row>
    <row r="76" spans="1:35" ht="16.5" thickBot="1">
      <c r="A76" s="3" t="s">
        <v>397</v>
      </c>
      <c r="B76" s="3" t="s">
        <v>398</v>
      </c>
      <c r="C76" s="3" t="s">
        <v>399</v>
      </c>
      <c r="D76" s="4">
        <v>2018</v>
      </c>
      <c r="E76" s="5" t="s">
        <v>73</v>
      </c>
      <c r="G76">
        <v>1</v>
      </c>
      <c r="I76" t="s">
        <v>1786</v>
      </c>
      <c r="J76" s="13">
        <v>1.0209999999999999</v>
      </c>
      <c r="K76" s="72" t="s">
        <v>1933</v>
      </c>
      <c r="L76" s="8"/>
      <c r="M76" s="8">
        <v>1</v>
      </c>
      <c r="N76" s="14">
        <v>0</v>
      </c>
      <c r="O76" s="13" t="s">
        <v>1811</v>
      </c>
      <c r="P76">
        <v>0</v>
      </c>
      <c r="Q76">
        <v>5</v>
      </c>
      <c r="S76">
        <v>1</v>
      </c>
      <c r="T76">
        <v>5</v>
      </c>
      <c r="W76">
        <v>1</v>
      </c>
      <c r="Z76">
        <v>0</v>
      </c>
      <c r="AA76">
        <v>1</v>
      </c>
      <c r="AC76">
        <v>1</v>
      </c>
      <c r="AG76" t="s">
        <v>2052</v>
      </c>
    </row>
    <row r="77" spans="1:35" ht="16.5" thickBot="1">
      <c r="A77" s="3" t="s">
        <v>406</v>
      </c>
      <c r="B77" s="3" t="s">
        <v>407</v>
      </c>
      <c r="C77" s="3" t="s">
        <v>408</v>
      </c>
      <c r="D77" s="4">
        <v>2017</v>
      </c>
      <c r="E77" s="5" t="s">
        <v>73</v>
      </c>
      <c r="G77">
        <v>1</v>
      </c>
      <c r="I77">
        <v>4</v>
      </c>
      <c r="J77" s="14">
        <v>1.149</v>
      </c>
      <c r="K77" s="72" t="s">
        <v>1933</v>
      </c>
      <c r="L77" s="68"/>
      <c r="M77" s="68">
        <v>1</v>
      </c>
      <c r="N77" s="14">
        <v>1503</v>
      </c>
      <c r="O77" s="13" t="s">
        <v>1810</v>
      </c>
      <c r="P77">
        <v>1</v>
      </c>
      <c r="S77">
        <v>6</v>
      </c>
      <c r="T77">
        <v>5</v>
      </c>
      <c r="X77">
        <v>1</v>
      </c>
      <c r="Z77">
        <v>0</v>
      </c>
      <c r="AA77">
        <v>1</v>
      </c>
    </row>
    <row r="78" spans="1:35" ht="16.5" thickBot="1">
      <c r="A78" s="3" t="s">
        <v>409</v>
      </c>
      <c r="B78" s="3" t="s">
        <v>410</v>
      </c>
      <c r="C78" s="3" t="s">
        <v>411</v>
      </c>
      <c r="D78" s="4">
        <v>2020</v>
      </c>
      <c r="E78" s="5" t="s">
        <v>73</v>
      </c>
      <c r="G78">
        <v>1</v>
      </c>
      <c r="I78">
        <v>1</v>
      </c>
      <c r="J78" s="13"/>
      <c r="K78" s="72" t="s">
        <v>1964</v>
      </c>
      <c r="L78" s="8"/>
      <c r="M78" s="8">
        <v>0</v>
      </c>
      <c r="N78" s="14">
        <v>0</v>
      </c>
      <c r="O78" s="13" t="s">
        <v>1811</v>
      </c>
      <c r="P78">
        <v>1</v>
      </c>
      <c r="S78">
        <v>0</v>
      </c>
      <c r="T78">
        <v>0</v>
      </c>
      <c r="V78">
        <v>1</v>
      </c>
      <c r="X78">
        <v>1</v>
      </c>
      <c r="AA78">
        <v>1</v>
      </c>
    </row>
    <row r="79" spans="1:35" ht="16.5" thickBot="1">
      <c r="A79" s="3" t="s">
        <v>26</v>
      </c>
      <c r="B79" s="3" t="s">
        <v>27</v>
      </c>
      <c r="C79" s="3" t="s">
        <v>28</v>
      </c>
      <c r="D79" s="4">
        <v>2015</v>
      </c>
      <c r="E79" s="5" t="s">
        <v>19</v>
      </c>
      <c r="G79">
        <v>1</v>
      </c>
      <c r="I79" t="s">
        <v>1787</v>
      </c>
      <c r="J79" s="14">
        <v>4.1310000000000002</v>
      </c>
      <c r="K79" s="72" t="s">
        <v>1933</v>
      </c>
      <c r="L79" s="18"/>
      <c r="M79" s="18">
        <v>1</v>
      </c>
      <c r="N79" s="14">
        <v>1503</v>
      </c>
      <c r="O79" s="13" t="s">
        <v>1814</v>
      </c>
      <c r="P79">
        <v>1</v>
      </c>
      <c r="S79">
        <v>2</v>
      </c>
      <c r="T79">
        <v>5</v>
      </c>
      <c r="Z79">
        <v>0</v>
      </c>
      <c r="AA79">
        <v>1</v>
      </c>
      <c r="AH79">
        <v>1</v>
      </c>
      <c r="AI79" t="s">
        <v>2111</v>
      </c>
    </row>
    <row r="80" spans="1:35" ht="16.5" thickBot="1">
      <c r="A80" s="3" t="s">
        <v>414</v>
      </c>
      <c r="B80" s="3" t="s">
        <v>415</v>
      </c>
      <c r="C80" s="3" t="s">
        <v>416</v>
      </c>
      <c r="D80" s="4">
        <v>2020</v>
      </c>
      <c r="E80" s="5" t="s">
        <v>73</v>
      </c>
      <c r="G80">
        <v>1</v>
      </c>
      <c r="I80">
        <v>1</v>
      </c>
      <c r="J80" s="13">
        <v>1.9430000000000001</v>
      </c>
      <c r="K80" s="72" t="s">
        <v>1933</v>
      </c>
      <c r="L80" s="8"/>
      <c r="M80" s="8">
        <v>1</v>
      </c>
      <c r="N80" s="14">
        <v>1503</v>
      </c>
      <c r="O80" s="13" t="s">
        <v>1813</v>
      </c>
      <c r="P80">
        <v>0</v>
      </c>
      <c r="Q80">
        <v>1</v>
      </c>
      <c r="S80">
        <v>4</v>
      </c>
      <c r="T80">
        <v>2</v>
      </c>
      <c r="V80">
        <v>1</v>
      </c>
      <c r="X80">
        <v>1</v>
      </c>
      <c r="Z80">
        <v>0</v>
      </c>
      <c r="AA80">
        <v>1</v>
      </c>
    </row>
    <row r="81" spans="1:35" ht="16.5" thickBot="1">
      <c r="A81" s="3" t="s">
        <v>417</v>
      </c>
      <c r="B81" s="3" t="s">
        <v>418</v>
      </c>
      <c r="C81" s="3" t="s">
        <v>419</v>
      </c>
      <c r="D81" s="4">
        <v>2016</v>
      </c>
      <c r="E81" s="5" t="s">
        <v>73</v>
      </c>
      <c r="G81">
        <v>1</v>
      </c>
      <c r="J81" s="13"/>
      <c r="K81" s="12" t="s">
        <v>2022</v>
      </c>
      <c r="L81" s="8"/>
      <c r="M81" s="8">
        <v>0</v>
      </c>
      <c r="N81" s="14">
        <v>0</v>
      </c>
      <c r="O81" s="13" t="s">
        <v>1811</v>
      </c>
      <c r="P81">
        <v>0</v>
      </c>
      <c r="Q81">
        <v>2</v>
      </c>
      <c r="S81">
        <v>6</v>
      </c>
      <c r="T81">
        <v>5</v>
      </c>
      <c r="Z81">
        <v>0</v>
      </c>
      <c r="AA81">
        <v>1</v>
      </c>
    </row>
    <row r="82" spans="1:35" ht="16.5" thickBot="1">
      <c r="A82" s="3" t="s">
        <v>417</v>
      </c>
      <c r="B82" s="3" t="s">
        <v>420</v>
      </c>
      <c r="C82" s="3" t="s">
        <v>421</v>
      </c>
      <c r="D82" s="4">
        <v>2016</v>
      </c>
      <c r="E82" s="5" t="s">
        <v>73</v>
      </c>
      <c r="G82">
        <v>1</v>
      </c>
      <c r="J82" s="13"/>
      <c r="K82" s="12" t="s">
        <v>1979</v>
      </c>
      <c r="L82" s="8"/>
      <c r="M82" s="8">
        <v>0</v>
      </c>
      <c r="N82" s="14">
        <v>0</v>
      </c>
      <c r="O82" s="13" t="s">
        <v>1811</v>
      </c>
      <c r="P82">
        <v>3</v>
      </c>
      <c r="S82">
        <v>6</v>
      </c>
      <c r="T82">
        <v>5</v>
      </c>
      <c r="Z82">
        <v>0</v>
      </c>
      <c r="AA82">
        <v>1</v>
      </c>
      <c r="AC82">
        <v>1</v>
      </c>
    </row>
    <row r="83" spans="1:35" ht="16.5" thickBot="1">
      <c r="A83" s="3" t="s">
        <v>422</v>
      </c>
      <c r="B83" s="3" t="s">
        <v>423</v>
      </c>
      <c r="C83" s="3" t="s">
        <v>243</v>
      </c>
      <c r="D83" s="4">
        <v>2017</v>
      </c>
      <c r="E83" s="5" t="s">
        <v>73</v>
      </c>
      <c r="G83">
        <v>1</v>
      </c>
      <c r="I83" t="s">
        <v>1786</v>
      </c>
      <c r="J83" s="14">
        <v>3.3069999999999999</v>
      </c>
      <c r="K83" s="12" t="s">
        <v>1937</v>
      </c>
      <c r="L83" t="s">
        <v>1941</v>
      </c>
      <c r="M83">
        <v>1</v>
      </c>
      <c r="N83" s="14">
        <v>1503</v>
      </c>
      <c r="O83" s="13" t="s">
        <v>1814</v>
      </c>
      <c r="P83">
        <v>0</v>
      </c>
      <c r="Q83">
        <v>1</v>
      </c>
      <c r="S83">
        <v>4</v>
      </c>
      <c r="T83">
        <v>2</v>
      </c>
      <c r="W83">
        <v>1</v>
      </c>
      <c r="Z83">
        <v>0</v>
      </c>
      <c r="AA83">
        <v>1</v>
      </c>
    </row>
    <row r="84" spans="1:35" ht="16.5" thickBot="1">
      <c r="A84" s="3" t="s">
        <v>424</v>
      </c>
      <c r="B84" s="3" t="s">
        <v>425</v>
      </c>
      <c r="C84" s="3" t="s">
        <v>337</v>
      </c>
      <c r="D84" s="4">
        <v>2015</v>
      </c>
      <c r="E84" s="5" t="s">
        <v>73</v>
      </c>
      <c r="G84">
        <v>1</v>
      </c>
      <c r="I84" t="s">
        <v>1789</v>
      </c>
      <c r="J84" s="14">
        <v>3.7440000000000002</v>
      </c>
      <c r="K84" s="72" t="s">
        <v>1963</v>
      </c>
      <c r="L84" s="18"/>
      <c r="M84" s="18">
        <v>0</v>
      </c>
      <c r="N84" s="14">
        <v>1505</v>
      </c>
      <c r="O84" s="13" t="s">
        <v>1814</v>
      </c>
      <c r="P84">
        <v>1</v>
      </c>
      <c r="S84">
        <v>2</v>
      </c>
      <c r="T84">
        <v>5</v>
      </c>
      <c r="Z84">
        <v>0</v>
      </c>
      <c r="AA84">
        <v>1</v>
      </c>
      <c r="AH84">
        <v>1</v>
      </c>
      <c r="AI84" t="s">
        <v>2118</v>
      </c>
    </row>
    <row r="85" spans="1:35" ht="16.5" thickBot="1">
      <c r="A85" s="3" t="s">
        <v>426</v>
      </c>
      <c r="B85" s="3" t="s">
        <v>427</v>
      </c>
      <c r="C85" s="3" t="s">
        <v>428</v>
      </c>
      <c r="D85" s="4">
        <v>2015</v>
      </c>
      <c r="E85" s="5" t="s">
        <v>73</v>
      </c>
      <c r="G85">
        <v>1</v>
      </c>
      <c r="I85">
        <v>1</v>
      </c>
      <c r="J85" s="14">
        <v>2.25</v>
      </c>
      <c r="K85" s="72" t="s">
        <v>1943</v>
      </c>
      <c r="L85" s="68" t="s">
        <v>1941</v>
      </c>
      <c r="M85" s="68">
        <v>1</v>
      </c>
      <c r="N85" s="14">
        <v>1503</v>
      </c>
      <c r="O85" s="13" t="s">
        <v>1809</v>
      </c>
      <c r="P85">
        <v>0</v>
      </c>
      <c r="Q85">
        <v>1</v>
      </c>
      <c r="S85">
        <v>4</v>
      </c>
      <c r="T85">
        <v>2</v>
      </c>
      <c r="W85">
        <v>1</v>
      </c>
      <c r="Z85">
        <v>0</v>
      </c>
      <c r="AA85">
        <v>1</v>
      </c>
    </row>
    <row r="86" spans="1:35" ht="16.5" thickBot="1">
      <c r="A86" s="3" t="s">
        <v>429</v>
      </c>
      <c r="B86" s="3" t="s">
        <v>430</v>
      </c>
      <c r="C86" s="3" t="s">
        <v>66</v>
      </c>
      <c r="D86" s="4">
        <v>2012</v>
      </c>
      <c r="E86" s="5" t="s">
        <v>73</v>
      </c>
      <c r="G86">
        <v>1</v>
      </c>
      <c r="I86">
        <v>1</v>
      </c>
      <c r="J86" s="13"/>
      <c r="K86" s="72" t="s">
        <v>1958</v>
      </c>
      <c r="L86" s="8"/>
      <c r="M86" s="8">
        <v>0</v>
      </c>
      <c r="N86" s="14">
        <v>1503</v>
      </c>
      <c r="O86" s="13" t="s">
        <v>1813</v>
      </c>
      <c r="P86">
        <v>1</v>
      </c>
      <c r="S86">
        <v>0</v>
      </c>
      <c r="T86">
        <v>0</v>
      </c>
      <c r="AA86">
        <v>1</v>
      </c>
    </row>
    <row r="87" spans="1:35" ht="16.5" thickBot="1">
      <c r="A87" s="3" t="s">
        <v>431</v>
      </c>
      <c r="B87" s="3" t="s">
        <v>432</v>
      </c>
      <c r="C87" s="3" t="s">
        <v>10</v>
      </c>
      <c r="D87" s="4">
        <v>2017</v>
      </c>
      <c r="E87" s="5" t="s">
        <v>73</v>
      </c>
      <c r="G87">
        <v>1</v>
      </c>
      <c r="I87" t="s">
        <v>1786</v>
      </c>
      <c r="J87" s="13">
        <v>4.407</v>
      </c>
      <c r="K87" s="72" t="s">
        <v>1994</v>
      </c>
      <c r="L87" s="68" t="s">
        <v>1995</v>
      </c>
      <c r="M87" s="68">
        <v>0</v>
      </c>
      <c r="N87" s="14">
        <v>1503</v>
      </c>
      <c r="O87" s="13" t="s">
        <v>1809</v>
      </c>
      <c r="P87">
        <v>1</v>
      </c>
      <c r="S87">
        <v>1</v>
      </c>
      <c r="T87">
        <v>5</v>
      </c>
      <c r="V87">
        <v>1</v>
      </c>
      <c r="Z87">
        <v>0</v>
      </c>
      <c r="AA87">
        <v>1</v>
      </c>
      <c r="AI87" s="16"/>
    </row>
    <row r="88" spans="1:35" ht="16.5" thickBot="1">
      <c r="A88" s="33" t="s">
        <v>433</v>
      </c>
      <c r="B88" s="3" t="s">
        <v>434</v>
      </c>
      <c r="C88" s="3" t="s">
        <v>435</v>
      </c>
      <c r="D88" s="4">
        <v>2010</v>
      </c>
      <c r="E88" s="5" t="s">
        <v>73</v>
      </c>
      <c r="G88">
        <v>1</v>
      </c>
      <c r="I88">
        <v>1</v>
      </c>
      <c r="J88" s="14"/>
      <c r="K88" s="23" t="s">
        <v>1945</v>
      </c>
      <c r="L88" s="21" t="s">
        <v>1941</v>
      </c>
      <c r="M88" s="21">
        <v>1</v>
      </c>
      <c r="N88" s="14">
        <v>1503</v>
      </c>
      <c r="O88" s="13" t="s">
        <v>1814</v>
      </c>
      <c r="P88">
        <v>3</v>
      </c>
      <c r="S88">
        <v>0</v>
      </c>
      <c r="T88">
        <v>0</v>
      </c>
      <c r="V88">
        <v>1</v>
      </c>
      <c r="AA88">
        <v>1</v>
      </c>
      <c r="AE88">
        <v>1</v>
      </c>
    </row>
    <row r="89" spans="1:35" ht="16.5" thickBot="1">
      <c r="A89" s="3" t="s">
        <v>436</v>
      </c>
      <c r="B89" s="3" t="s">
        <v>437</v>
      </c>
      <c r="C89" s="3" t="s">
        <v>438</v>
      </c>
      <c r="D89" s="4">
        <v>2020</v>
      </c>
      <c r="E89" s="5" t="s">
        <v>73</v>
      </c>
      <c r="G89">
        <v>1</v>
      </c>
      <c r="I89">
        <v>4</v>
      </c>
      <c r="J89" s="13">
        <v>4.4119999999999999</v>
      </c>
      <c r="K89" s="73" t="s">
        <v>1943</v>
      </c>
      <c r="L89" s="13"/>
      <c r="M89" s="13">
        <v>0</v>
      </c>
      <c r="N89" s="14">
        <v>1503</v>
      </c>
      <c r="O89" s="13" t="s">
        <v>1813</v>
      </c>
      <c r="P89">
        <v>1</v>
      </c>
      <c r="S89">
        <v>0</v>
      </c>
      <c r="T89">
        <v>0</v>
      </c>
      <c r="V89">
        <v>1</v>
      </c>
      <c r="X89">
        <v>1</v>
      </c>
      <c r="AA89">
        <v>1</v>
      </c>
    </row>
    <row r="90" spans="1:35" ht="16.5" thickBot="1">
      <c r="A90" s="3" t="s">
        <v>441</v>
      </c>
      <c r="B90" s="3" t="s">
        <v>442</v>
      </c>
      <c r="C90" s="3" t="s">
        <v>443</v>
      </c>
      <c r="D90" s="4">
        <v>2016</v>
      </c>
      <c r="E90" s="5" t="s">
        <v>1809</v>
      </c>
      <c r="G90">
        <v>1</v>
      </c>
      <c r="I90" t="s">
        <v>1786</v>
      </c>
      <c r="J90" s="8">
        <v>0.64100000000000001</v>
      </c>
      <c r="K90" s="72" t="s">
        <v>1991</v>
      </c>
      <c r="L90" s="8"/>
      <c r="M90" s="8">
        <v>0</v>
      </c>
      <c r="N90" s="14">
        <v>1503</v>
      </c>
      <c r="O90" s="13" t="s">
        <v>1809</v>
      </c>
      <c r="P90">
        <v>1</v>
      </c>
      <c r="S90" t="s">
        <v>1786</v>
      </c>
      <c r="T90">
        <v>5</v>
      </c>
      <c r="X90">
        <v>1</v>
      </c>
      <c r="Z90">
        <v>0</v>
      </c>
      <c r="AA90">
        <v>1</v>
      </c>
    </row>
    <row r="91" spans="1:35" ht="16.5" thickBot="1">
      <c r="A91" s="3" t="s">
        <v>446</v>
      </c>
      <c r="B91" s="3" t="s">
        <v>447</v>
      </c>
      <c r="C91" s="3" t="s">
        <v>448</v>
      </c>
      <c r="D91" s="4">
        <v>2017</v>
      </c>
      <c r="E91" s="5" t="s">
        <v>73</v>
      </c>
      <c r="G91">
        <v>1</v>
      </c>
      <c r="I91" t="s">
        <v>1797</v>
      </c>
      <c r="J91" s="18">
        <v>3.536</v>
      </c>
      <c r="K91" s="72" t="s">
        <v>1946</v>
      </c>
      <c r="L91" s="68" t="s">
        <v>1941</v>
      </c>
      <c r="M91" s="68">
        <v>0</v>
      </c>
      <c r="N91" s="14">
        <v>806</v>
      </c>
      <c r="O91" s="13" t="s">
        <v>1809</v>
      </c>
      <c r="P91">
        <v>1</v>
      </c>
      <c r="S91">
        <v>2</v>
      </c>
      <c r="T91">
        <v>5</v>
      </c>
      <c r="X91">
        <v>1</v>
      </c>
      <c r="Z91">
        <v>0</v>
      </c>
      <c r="AA91">
        <v>1</v>
      </c>
      <c r="AH91">
        <v>1</v>
      </c>
      <c r="AI91" t="s">
        <v>2090</v>
      </c>
    </row>
    <row r="92" spans="1:35" ht="16.5" thickBot="1">
      <c r="A92" s="3" t="s">
        <v>449</v>
      </c>
      <c r="B92" s="3" t="s">
        <v>450</v>
      </c>
      <c r="C92" s="3" t="s">
        <v>451</v>
      </c>
      <c r="D92" s="4">
        <v>2018</v>
      </c>
      <c r="E92" s="5" t="s">
        <v>73</v>
      </c>
      <c r="G92">
        <v>1</v>
      </c>
      <c r="I92" t="s">
        <v>1786</v>
      </c>
      <c r="J92" s="8">
        <v>1.96</v>
      </c>
      <c r="K92" s="72" t="s">
        <v>1933</v>
      </c>
      <c r="L92" s="68"/>
      <c r="M92" s="68">
        <v>1</v>
      </c>
      <c r="N92" s="14">
        <v>1503</v>
      </c>
      <c r="O92" s="13" t="s">
        <v>1814</v>
      </c>
      <c r="P92">
        <v>1</v>
      </c>
      <c r="S92" t="s">
        <v>1794</v>
      </c>
      <c r="T92">
        <v>5</v>
      </c>
      <c r="Z92">
        <v>0</v>
      </c>
      <c r="AA92">
        <v>1</v>
      </c>
      <c r="AI92" s="15"/>
    </row>
    <row r="93" spans="1:35" ht="16.5" thickBot="1">
      <c r="A93" s="33" t="s">
        <v>452</v>
      </c>
      <c r="B93" s="3" t="s">
        <v>453</v>
      </c>
      <c r="C93" s="3" t="s">
        <v>308</v>
      </c>
      <c r="D93" s="4">
        <v>2009</v>
      </c>
      <c r="E93" s="5" t="s">
        <v>73</v>
      </c>
      <c r="G93">
        <v>1</v>
      </c>
      <c r="I93" t="s">
        <v>1783</v>
      </c>
      <c r="J93" s="18">
        <v>4.4850000000000003</v>
      </c>
      <c r="K93" s="12" t="s">
        <v>1976</v>
      </c>
      <c r="L93" s="18"/>
      <c r="M93" s="18">
        <v>0</v>
      </c>
      <c r="N93" s="14">
        <v>806</v>
      </c>
      <c r="O93" s="13" t="s">
        <v>1814</v>
      </c>
      <c r="P93">
        <v>1</v>
      </c>
      <c r="S93">
        <v>6</v>
      </c>
      <c r="T93">
        <v>5</v>
      </c>
      <c r="V93">
        <v>1</v>
      </c>
      <c r="AA93">
        <v>1</v>
      </c>
      <c r="AE93">
        <v>1</v>
      </c>
    </row>
    <row r="94" spans="1:35" ht="16.5" thickBot="1">
      <c r="A94" s="3" t="s">
        <v>454</v>
      </c>
      <c r="B94" s="3" t="s">
        <v>455</v>
      </c>
      <c r="C94" s="3" t="s">
        <v>11</v>
      </c>
      <c r="D94" s="4">
        <v>2019</v>
      </c>
      <c r="E94" s="5" t="s">
        <v>73</v>
      </c>
      <c r="G94">
        <v>1</v>
      </c>
      <c r="I94">
        <v>1</v>
      </c>
      <c r="J94" s="8">
        <v>5.4829999999999997</v>
      </c>
      <c r="K94" s="72" t="s">
        <v>1948</v>
      </c>
      <c r="L94" s="68" t="s">
        <v>1933</v>
      </c>
      <c r="M94" s="68">
        <v>0</v>
      </c>
      <c r="N94" s="14">
        <v>1503</v>
      </c>
      <c r="O94" s="13" t="s">
        <v>1809</v>
      </c>
      <c r="P94">
        <v>0</v>
      </c>
      <c r="Q94">
        <v>3</v>
      </c>
      <c r="S94" t="s">
        <v>1786</v>
      </c>
      <c r="T94">
        <v>2</v>
      </c>
      <c r="Z94">
        <v>0</v>
      </c>
      <c r="AA94">
        <v>1</v>
      </c>
    </row>
    <row r="95" spans="1:35" ht="16.5" thickBot="1">
      <c r="A95" s="3" t="s">
        <v>456</v>
      </c>
      <c r="B95" s="3" t="s">
        <v>457</v>
      </c>
      <c r="C95" s="3" t="s">
        <v>15</v>
      </c>
      <c r="D95" s="4">
        <v>2014</v>
      </c>
      <c r="E95" s="5" t="s">
        <v>73</v>
      </c>
      <c r="G95">
        <v>1</v>
      </c>
      <c r="I95" t="s">
        <v>1786</v>
      </c>
      <c r="J95" s="18">
        <v>1.29</v>
      </c>
      <c r="K95" s="72" t="s">
        <v>1949</v>
      </c>
      <c r="L95" s="68" t="s">
        <v>1933</v>
      </c>
      <c r="M95" s="68">
        <v>0</v>
      </c>
      <c r="N95" s="14">
        <v>1503</v>
      </c>
      <c r="O95" s="13" t="s">
        <v>1809</v>
      </c>
      <c r="P95">
        <v>0</v>
      </c>
      <c r="Q95">
        <v>1</v>
      </c>
      <c r="S95" t="s">
        <v>1786</v>
      </c>
      <c r="T95">
        <v>2</v>
      </c>
      <c r="Z95">
        <v>0</v>
      </c>
      <c r="AA95">
        <v>1</v>
      </c>
    </row>
    <row r="96" spans="1:35" ht="16.5" thickBot="1">
      <c r="A96" s="3" t="s">
        <v>462</v>
      </c>
      <c r="B96" s="3" t="s">
        <v>463</v>
      </c>
      <c r="C96" s="3" t="s">
        <v>464</v>
      </c>
      <c r="D96" s="4">
        <v>2019</v>
      </c>
      <c r="E96" s="5" t="s">
        <v>73</v>
      </c>
      <c r="G96">
        <v>1</v>
      </c>
      <c r="J96" s="18">
        <v>1.4410000000000001</v>
      </c>
      <c r="K96" s="12" t="s">
        <v>1991</v>
      </c>
      <c r="L96" s="18"/>
      <c r="M96" s="18">
        <v>1</v>
      </c>
      <c r="N96" s="14">
        <v>1503</v>
      </c>
      <c r="O96" s="13" t="s">
        <v>1813</v>
      </c>
      <c r="P96">
        <v>0</v>
      </c>
      <c r="Q96">
        <v>3</v>
      </c>
      <c r="S96">
        <v>1</v>
      </c>
      <c r="T96">
        <v>2</v>
      </c>
      <c r="Z96">
        <v>0</v>
      </c>
      <c r="AA96">
        <v>1</v>
      </c>
      <c r="AG96" t="s">
        <v>2045</v>
      </c>
    </row>
    <row r="97" spans="1:34" ht="16.5" thickBot="1">
      <c r="A97" s="3" t="s">
        <v>465</v>
      </c>
      <c r="B97" s="3" t="s">
        <v>466</v>
      </c>
      <c r="C97" s="3" t="s">
        <v>467</v>
      </c>
      <c r="D97" s="4">
        <v>2015</v>
      </c>
      <c r="E97" s="5" t="s">
        <v>73</v>
      </c>
      <c r="G97">
        <v>1</v>
      </c>
      <c r="J97" s="14"/>
      <c r="K97" s="12" t="s">
        <v>1941</v>
      </c>
      <c r="L97" s="14"/>
      <c r="M97" s="14">
        <v>1</v>
      </c>
      <c r="N97" s="14">
        <v>0</v>
      </c>
      <c r="O97" s="13" t="s">
        <v>1811</v>
      </c>
      <c r="P97">
        <v>0</v>
      </c>
      <c r="Q97">
        <v>3</v>
      </c>
      <c r="S97">
        <v>1</v>
      </c>
      <c r="T97">
        <v>2</v>
      </c>
      <c r="Z97">
        <v>0</v>
      </c>
      <c r="AA97">
        <v>1</v>
      </c>
    </row>
    <row r="98" spans="1:34" ht="19.5" customHeight="1" thickBot="1">
      <c r="A98" s="3" t="s">
        <v>468</v>
      </c>
      <c r="B98" s="3" t="s">
        <v>469</v>
      </c>
      <c r="C98" s="3" t="s">
        <v>252</v>
      </c>
      <c r="D98" s="4">
        <v>2010</v>
      </c>
      <c r="E98" s="5" t="s">
        <v>73</v>
      </c>
      <c r="G98">
        <v>1</v>
      </c>
      <c r="I98" t="s">
        <v>1789</v>
      </c>
      <c r="J98" s="14">
        <v>1.694</v>
      </c>
      <c r="K98" s="72" t="s">
        <v>1963</v>
      </c>
      <c r="L98" s="14"/>
      <c r="M98" s="14">
        <v>0</v>
      </c>
      <c r="N98" s="14">
        <v>1505</v>
      </c>
      <c r="O98" s="13" t="s">
        <v>1814</v>
      </c>
      <c r="P98">
        <v>1</v>
      </c>
      <c r="S98">
        <v>6</v>
      </c>
      <c r="T98">
        <v>5</v>
      </c>
      <c r="V98">
        <v>1</v>
      </c>
      <c r="X98">
        <v>1</v>
      </c>
      <c r="Z98">
        <v>0</v>
      </c>
      <c r="AA98">
        <v>1</v>
      </c>
    </row>
    <row r="99" spans="1:34" ht="16.5" thickBot="1">
      <c r="A99" s="3" t="s">
        <v>470</v>
      </c>
      <c r="B99" s="3" t="s">
        <v>471</v>
      </c>
      <c r="C99" s="3" t="s">
        <v>472</v>
      </c>
      <c r="D99" s="4">
        <v>2019</v>
      </c>
      <c r="E99" s="5" t="s">
        <v>73</v>
      </c>
      <c r="G99">
        <v>1</v>
      </c>
      <c r="I99" t="s">
        <v>1786</v>
      </c>
      <c r="J99" s="14">
        <v>2.7229999999999999</v>
      </c>
      <c r="K99" s="12" t="s">
        <v>1933</v>
      </c>
      <c r="L99" s="14"/>
      <c r="M99" s="14">
        <v>1</v>
      </c>
      <c r="N99" s="14">
        <v>1503</v>
      </c>
      <c r="O99" s="13" t="s">
        <v>1813</v>
      </c>
      <c r="P99">
        <v>1</v>
      </c>
      <c r="S99">
        <v>1</v>
      </c>
      <c r="T99">
        <v>5</v>
      </c>
      <c r="V99">
        <v>1</v>
      </c>
      <c r="Z99">
        <v>0</v>
      </c>
      <c r="AA99">
        <v>1</v>
      </c>
    </row>
    <row r="100" spans="1:34" ht="16.5" thickBot="1">
      <c r="A100" s="3" t="s">
        <v>473</v>
      </c>
      <c r="B100" s="3" t="s">
        <v>474</v>
      </c>
      <c r="C100" s="3" t="s">
        <v>10</v>
      </c>
      <c r="D100" s="4">
        <v>2019</v>
      </c>
      <c r="E100" s="5" t="s">
        <v>73</v>
      </c>
      <c r="G100">
        <v>1</v>
      </c>
      <c r="I100" t="s">
        <v>1786</v>
      </c>
      <c r="J100" s="13">
        <v>5.1340000000000003</v>
      </c>
      <c r="K100" s="72" t="s">
        <v>1994</v>
      </c>
      <c r="L100" s="69" t="s">
        <v>1995</v>
      </c>
      <c r="M100" s="69">
        <v>0</v>
      </c>
      <c r="N100" s="14">
        <v>1503</v>
      </c>
      <c r="O100" s="13" t="s">
        <v>1809</v>
      </c>
      <c r="P100">
        <v>1</v>
      </c>
      <c r="S100">
        <v>1</v>
      </c>
      <c r="T100">
        <v>5</v>
      </c>
      <c r="V100">
        <v>1</v>
      </c>
      <c r="Z100">
        <v>0</v>
      </c>
      <c r="AA100">
        <v>1</v>
      </c>
    </row>
    <row r="101" spans="1:34" ht="16.5" thickBot="1">
      <c r="A101" s="3" t="s">
        <v>475</v>
      </c>
      <c r="B101" s="3" t="s">
        <v>476</v>
      </c>
      <c r="C101" s="3" t="s">
        <v>11</v>
      </c>
      <c r="D101" s="4">
        <v>2020</v>
      </c>
      <c r="E101" s="5" t="s">
        <v>73</v>
      </c>
      <c r="G101">
        <v>1</v>
      </c>
      <c r="I101" t="s">
        <v>1786</v>
      </c>
      <c r="J101" s="14">
        <v>10.302</v>
      </c>
      <c r="K101" s="72" t="s">
        <v>1948</v>
      </c>
      <c r="L101" s="69" t="s">
        <v>1933</v>
      </c>
      <c r="M101" s="69">
        <v>0</v>
      </c>
      <c r="N101" s="14">
        <v>1503</v>
      </c>
      <c r="O101" s="13" t="s">
        <v>1809</v>
      </c>
      <c r="P101">
        <v>1</v>
      </c>
      <c r="S101">
        <v>1</v>
      </c>
      <c r="T101">
        <v>5</v>
      </c>
      <c r="V101">
        <v>1</v>
      </c>
      <c r="X101">
        <v>1</v>
      </c>
      <c r="Z101">
        <v>0</v>
      </c>
      <c r="AA101">
        <v>1</v>
      </c>
    </row>
    <row r="102" spans="1:34" ht="16.5" thickBot="1">
      <c r="A102" s="3" t="s">
        <v>477</v>
      </c>
      <c r="B102" s="3" t="s">
        <v>478</v>
      </c>
      <c r="C102" s="3" t="s">
        <v>479</v>
      </c>
      <c r="D102" s="4">
        <v>2019</v>
      </c>
      <c r="E102" s="5" t="s">
        <v>73</v>
      </c>
      <c r="F102">
        <v>1</v>
      </c>
      <c r="G102">
        <v>1</v>
      </c>
      <c r="I102" t="s">
        <v>1786</v>
      </c>
      <c r="J102" s="13">
        <v>0.72</v>
      </c>
      <c r="K102" s="73" t="s">
        <v>1953</v>
      </c>
      <c r="L102" s="13"/>
      <c r="M102" s="13">
        <v>0</v>
      </c>
      <c r="N102" s="14">
        <v>0</v>
      </c>
      <c r="O102" s="13" t="s">
        <v>1811</v>
      </c>
      <c r="P102">
        <v>1</v>
      </c>
      <c r="S102">
        <v>1</v>
      </c>
      <c r="T102">
        <v>5</v>
      </c>
      <c r="V102">
        <v>1</v>
      </c>
      <c r="Z102">
        <v>0</v>
      </c>
      <c r="AA102">
        <v>1</v>
      </c>
    </row>
    <row r="103" spans="1:34" ht="15" thickBot="1">
      <c r="A103" s="5" t="s">
        <v>1838</v>
      </c>
      <c r="B103" s="5" t="s">
        <v>1848</v>
      </c>
      <c r="C103" s="5" t="s">
        <v>1858</v>
      </c>
      <c r="D103" s="5">
        <v>2020</v>
      </c>
      <c r="E103" s="8" t="s">
        <v>1865</v>
      </c>
      <c r="G103" s="5">
        <v>1</v>
      </c>
      <c r="I103" s="5" t="s">
        <v>1794</v>
      </c>
      <c r="J103" s="21"/>
      <c r="K103" s="72" t="s">
        <v>1964</v>
      </c>
      <c r="M103" s="68">
        <v>0</v>
      </c>
      <c r="N103" s="21"/>
      <c r="O103" s="21"/>
      <c r="P103" s="5">
        <v>0</v>
      </c>
      <c r="Q103" s="5">
        <v>2</v>
      </c>
      <c r="S103" s="5">
        <v>3</v>
      </c>
      <c r="T103" s="5">
        <v>2</v>
      </c>
      <c r="W103" s="5">
        <v>1</v>
      </c>
      <c r="Z103" s="5">
        <v>0</v>
      </c>
      <c r="AA103" s="5">
        <v>1</v>
      </c>
    </row>
    <row r="104" spans="1:34" ht="15" thickBot="1">
      <c r="A104" s="12" t="s">
        <v>1820</v>
      </c>
      <c r="B104" s="12" t="s">
        <v>1825</v>
      </c>
      <c r="C104" s="12" t="s">
        <v>1830</v>
      </c>
      <c r="D104" s="26">
        <v>2021</v>
      </c>
      <c r="E104" s="12" t="s">
        <v>1835</v>
      </c>
      <c r="F104" s="12" t="s">
        <v>1867</v>
      </c>
      <c r="G104" s="26">
        <v>1</v>
      </c>
      <c r="H104" s="12"/>
      <c r="I104" s="12" t="s">
        <v>1795</v>
      </c>
      <c r="J104" s="23"/>
      <c r="K104" s="72" t="s">
        <v>1994</v>
      </c>
      <c r="L104" s="68" t="s">
        <v>1995</v>
      </c>
      <c r="M104" s="68">
        <v>0</v>
      </c>
      <c r="N104" s="23"/>
      <c r="O104" s="23"/>
      <c r="P104" s="26">
        <v>2</v>
      </c>
      <c r="Q104" s="26"/>
      <c r="R104" s="12"/>
      <c r="S104" s="12" t="s">
        <v>1794</v>
      </c>
      <c r="T104" s="26">
        <v>2</v>
      </c>
      <c r="U104" s="12"/>
      <c r="V104" s="12"/>
      <c r="W104" s="12"/>
      <c r="X104" s="12"/>
      <c r="Y104" s="12"/>
      <c r="Z104" s="26">
        <v>0</v>
      </c>
      <c r="AA104" s="26">
        <v>1</v>
      </c>
      <c r="AB104" s="12"/>
      <c r="AC104" s="12"/>
      <c r="AD104" s="12"/>
    </row>
    <row r="105" spans="1:34" ht="16.5" thickBot="1">
      <c r="A105" s="3" t="s">
        <v>480</v>
      </c>
      <c r="B105" s="3" t="s">
        <v>481</v>
      </c>
      <c r="C105" s="3" t="s">
        <v>482</v>
      </c>
      <c r="D105" s="4">
        <v>2016</v>
      </c>
      <c r="E105" s="5" t="s">
        <v>73</v>
      </c>
      <c r="G105">
        <v>1</v>
      </c>
      <c r="I105" t="s">
        <v>1786</v>
      </c>
      <c r="J105" s="13"/>
      <c r="K105" s="72" t="s">
        <v>1981</v>
      </c>
      <c r="L105" s="68" t="s">
        <v>1982</v>
      </c>
      <c r="M105" s="68">
        <v>0</v>
      </c>
      <c r="N105" s="14">
        <v>0</v>
      </c>
      <c r="O105" s="13" t="s">
        <v>1811</v>
      </c>
      <c r="P105">
        <v>1</v>
      </c>
      <c r="S105">
        <v>0</v>
      </c>
      <c r="T105">
        <v>0</v>
      </c>
      <c r="V105">
        <v>1</v>
      </c>
      <c r="AA105">
        <v>1</v>
      </c>
    </row>
    <row r="106" spans="1:34" ht="16.5" thickBot="1">
      <c r="A106" s="3" t="s">
        <v>483</v>
      </c>
      <c r="B106" s="3" t="s">
        <v>484</v>
      </c>
      <c r="C106" s="3" t="s">
        <v>485</v>
      </c>
      <c r="D106" s="4">
        <v>2020</v>
      </c>
      <c r="E106" s="5" t="s">
        <v>73</v>
      </c>
      <c r="G106">
        <v>1</v>
      </c>
      <c r="I106" t="s">
        <v>1783</v>
      </c>
      <c r="J106" s="13">
        <v>3.073</v>
      </c>
      <c r="K106" s="12" t="s">
        <v>1941</v>
      </c>
      <c r="L106" s="13"/>
      <c r="M106" s="13">
        <v>0</v>
      </c>
      <c r="N106" s="14">
        <v>0</v>
      </c>
      <c r="O106" s="13" t="s">
        <v>1811</v>
      </c>
      <c r="P106">
        <v>1</v>
      </c>
      <c r="S106">
        <v>0</v>
      </c>
      <c r="T106">
        <v>0</v>
      </c>
      <c r="V106">
        <v>1</v>
      </c>
      <c r="W106">
        <v>1</v>
      </c>
      <c r="X106">
        <v>1</v>
      </c>
      <c r="AA106">
        <v>1</v>
      </c>
      <c r="AE106">
        <v>1</v>
      </c>
    </row>
    <row r="107" spans="1:34" ht="16.5" thickBot="1">
      <c r="A107" s="3" t="s">
        <v>488</v>
      </c>
      <c r="B107" s="3" t="s">
        <v>489</v>
      </c>
      <c r="C107" s="3" t="s">
        <v>490</v>
      </c>
      <c r="D107" s="4">
        <v>2012</v>
      </c>
      <c r="E107" s="5" t="s">
        <v>73</v>
      </c>
      <c r="G107">
        <v>1</v>
      </c>
      <c r="I107">
        <v>1</v>
      </c>
      <c r="J107" s="14">
        <v>1.4970000000000001</v>
      </c>
      <c r="K107" s="72" t="s">
        <v>1963</v>
      </c>
      <c r="L107" s="14"/>
      <c r="M107" s="14">
        <v>0</v>
      </c>
      <c r="N107" s="14">
        <v>1505</v>
      </c>
      <c r="O107" s="13" t="s">
        <v>1814</v>
      </c>
      <c r="P107">
        <v>0</v>
      </c>
      <c r="Q107">
        <v>1</v>
      </c>
      <c r="S107" t="s">
        <v>1786</v>
      </c>
      <c r="T107">
        <v>2</v>
      </c>
      <c r="W107">
        <v>1</v>
      </c>
      <c r="X107">
        <v>1</v>
      </c>
      <c r="Z107">
        <v>3</v>
      </c>
      <c r="AA107">
        <v>1</v>
      </c>
      <c r="AC107">
        <v>1</v>
      </c>
      <c r="AG107" s="5"/>
      <c r="AH107" s="5"/>
    </row>
    <row r="108" spans="1:34" ht="16.5" thickBot="1">
      <c r="A108" s="3" t="s">
        <v>491</v>
      </c>
      <c r="B108" s="3" t="s">
        <v>492</v>
      </c>
      <c r="C108" s="3" t="s">
        <v>493</v>
      </c>
      <c r="D108" s="4">
        <v>2012</v>
      </c>
      <c r="E108" s="5" t="s">
        <v>73</v>
      </c>
      <c r="G108">
        <v>1</v>
      </c>
      <c r="I108">
        <v>4</v>
      </c>
      <c r="J108" s="14">
        <v>6.7039999999999997</v>
      </c>
      <c r="K108" s="72" t="s">
        <v>1933</v>
      </c>
      <c r="L108" s="14"/>
      <c r="M108" s="14">
        <v>1</v>
      </c>
      <c r="N108" s="14">
        <v>0</v>
      </c>
      <c r="O108" s="13" t="s">
        <v>1811</v>
      </c>
      <c r="P108">
        <v>3</v>
      </c>
      <c r="S108">
        <v>0</v>
      </c>
      <c r="T108">
        <v>0</v>
      </c>
      <c r="V108">
        <v>1</v>
      </c>
      <c r="AA108">
        <v>1</v>
      </c>
    </row>
    <row r="109" spans="1:34" ht="16.5" thickBot="1">
      <c r="A109" s="3" t="s">
        <v>494</v>
      </c>
      <c r="B109" s="3" t="s">
        <v>495</v>
      </c>
      <c r="C109" s="3" t="s">
        <v>496</v>
      </c>
      <c r="D109" s="4">
        <v>2017</v>
      </c>
      <c r="E109" s="5" t="s">
        <v>73</v>
      </c>
      <c r="G109">
        <v>1</v>
      </c>
      <c r="I109" t="s">
        <v>1786</v>
      </c>
      <c r="J109" s="13"/>
      <c r="K109" s="72" t="s">
        <v>1980</v>
      </c>
      <c r="L109" s="13"/>
      <c r="M109" s="13">
        <v>0</v>
      </c>
      <c r="N109" s="14">
        <v>0</v>
      </c>
      <c r="O109" s="13" t="s">
        <v>1811</v>
      </c>
      <c r="P109">
        <v>3</v>
      </c>
      <c r="S109">
        <v>1</v>
      </c>
      <c r="T109">
        <v>5</v>
      </c>
      <c r="V109">
        <v>1</v>
      </c>
      <c r="X109">
        <v>1</v>
      </c>
      <c r="Z109">
        <v>0</v>
      </c>
      <c r="AA109">
        <v>1</v>
      </c>
    </row>
    <row r="110" spans="1:34" ht="16.5" thickBot="1">
      <c r="A110" s="3" t="s">
        <v>498</v>
      </c>
      <c r="B110" s="3" t="s">
        <v>499</v>
      </c>
      <c r="C110" s="3" t="s">
        <v>500</v>
      </c>
      <c r="D110" s="4">
        <v>2017</v>
      </c>
      <c r="E110" s="5" t="s">
        <v>73</v>
      </c>
      <c r="G110">
        <v>1</v>
      </c>
      <c r="I110" t="s">
        <v>1783</v>
      </c>
      <c r="J110" s="13">
        <v>1.421</v>
      </c>
      <c r="K110" s="12" t="s">
        <v>1963</v>
      </c>
      <c r="L110" s="13"/>
      <c r="M110" s="13">
        <v>0</v>
      </c>
      <c r="N110" s="14">
        <v>1505</v>
      </c>
      <c r="O110" s="13" t="s">
        <v>1809</v>
      </c>
      <c r="P110">
        <v>3</v>
      </c>
      <c r="S110" t="s">
        <v>1784</v>
      </c>
      <c r="T110">
        <v>5</v>
      </c>
      <c r="X110">
        <v>1</v>
      </c>
      <c r="Z110">
        <v>0</v>
      </c>
      <c r="AA110">
        <v>1</v>
      </c>
    </row>
    <row r="111" spans="1:34" ht="16.5" thickBot="1">
      <c r="A111" s="3" t="s">
        <v>506</v>
      </c>
      <c r="B111" s="3" t="s">
        <v>507</v>
      </c>
      <c r="C111" s="3" t="s">
        <v>13</v>
      </c>
      <c r="D111" s="4">
        <v>2017</v>
      </c>
      <c r="E111" s="5" t="s">
        <v>73</v>
      </c>
      <c r="G111">
        <v>1</v>
      </c>
      <c r="I111" t="s">
        <v>1794</v>
      </c>
      <c r="J111" s="13">
        <v>2.9169999999999998</v>
      </c>
      <c r="K111" s="72" t="s">
        <v>1943</v>
      </c>
      <c r="L111" s="69" t="s">
        <v>2003</v>
      </c>
      <c r="M111" s="69">
        <v>0</v>
      </c>
      <c r="N111" s="14">
        <v>1503</v>
      </c>
      <c r="O111" s="13" t="s">
        <v>1809</v>
      </c>
      <c r="P111">
        <v>0</v>
      </c>
      <c r="Q111">
        <v>2</v>
      </c>
      <c r="S111" t="s">
        <v>1793</v>
      </c>
      <c r="T111">
        <v>2</v>
      </c>
      <c r="Z111">
        <v>0</v>
      </c>
      <c r="AA111">
        <v>1</v>
      </c>
    </row>
    <row r="112" spans="1:34" ht="16.5" thickBot="1">
      <c r="A112" s="3" t="s">
        <v>508</v>
      </c>
      <c r="B112" s="3" t="s">
        <v>509</v>
      </c>
      <c r="C112" s="3" t="s">
        <v>510</v>
      </c>
      <c r="D112" s="4">
        <v>2017</v>
      </c>
      <c r="E112" s="5" t="s">
        <v>73</v>
      </c>
      <c r="G112">
        <v>1</v>
      </c>
      <c r="I112" t="s">
        <v>1786</v>
      </c>
      <c r="J112" s="14">
        <v>1.7609999999999999</v>
      </c>
      <c r="K112" s="73" t="s">
        <v>1937</v>
      </c>
      <c r="L112" s="69" t="s">
        <v>1958</v>
      </c>
      <c r="M112" s="69">
        <v>0</v>
      </c>
      <c r="N112" s="14">
        <v>1503</v>
      </c>
      <c r="O112" s="13" t="s">
        <v>1813</v>
      </c>
      <c r="P112">
        <v>0</v>
      </c>
      <c r="Q112">
        <v>1</v>
      </c>
      <c r="S112" t="s">
        <v>1786</v>
      </c>
      <c r="T112">
        <v>2</v>
      </c>
      <c r="W112">
        <v>1</v>
      </c>
      <c r="X112">
        <v>1</v>
      </c>
      <c r="Z112">
        <v>0</v>
      </c>
      <c r="AA112">
        <v>1</v>
      </c>
    </row>
    <row r="113" spans="1:35" ht="16.5" thickBot="1">
      <c r="A113" s="3" t="s">
        <v>92</v>
      </c>
      <c r="B113" s="3" t="s">
        <v>93</v>
      </c>
      <c r="C113" s="3" t="s">
        <v>94</v>
      </c>
      <c r="D113" s="4">
        <v>2020</v>
      </c>
      <c r="E113" s="5" t="s">
        <v>73</v>
      </c>
      <c r="G113">
        <v>1</v>
      </c>
      <c r="I113" t="s">
        <v>1786</v>
      </c>
      <c r="J113" s="13">
        <v>2.0859999999999999</v>
      </c>
      <c r="K113" s="72" t="s">
        <v>1941</v>
      </c>
      <c r="L113" s="69"/>
      <c r="M113" s="69">
        <v>0</v>
      </c>
      <c r="N113" s="14">
        <v>0</v>
      </c>
      <c r="O113" s="13" t="s">
        <v>1811</v>
      </c>
      <c r="P113">
        <v>0</v>
      </c>
      <c r="Q113">
        <v>1</v>
      </c>
      <c r="S113">
        <v>4</v>
      </c>
      <c r="T113">
        <v>2</v>
      </c>
      <c r="Z113">
        <v>0</v>
      </c>
      <c r="AA113">
        <v>1</v>
      </c>
    </row>
    <row r="114" spans="1:35" ht="16.5" thickBot="1">
      <c r="A114" s="3" t="s">
        <v>29</v>
      </c>
      <c r="B114" s="3" t="s">
        <v>30</v>
      </c>
      <c r="C114" s="3" t="s">
        <v>31</v>
      </c>
      <c r="D114" s="4">
        <v>2017</v>
      </c>
      <c r="E114" s="5" t="s">
        <v>19</v>
      </c>
      <c r="G114">
        <v>1</v>
      </c>
      <c r="I114" t="s">
        <v>1801</v>
      </c>
      <c r="J114" s="14">
        <v>1.5569999999999999</v>
      </c>
      <c r="K114" s="72" t="s">
        <v>1976</v>
      </c>
      <c r="L114" s="69" t="s">
        <v>1960</v>
      </c>
      <c r="M114" s="69">
        <v>0</v>
      </c>
      <c r="N114" s="14">
        <v>806</v>
      </c>
      <c r="O114" s="13" t="s">
        <v>1809</v>
      </c>
      <c r="P114">
        <v>1</v>
      </c>
      <c r="S114">
        <v>2</v>
      </c>
      <c r="T114">
        <v>5</v>
      </c>
      <c r="Z114">
        <v>0</v>
      </c>
      <c r="AA114">
        <v>1</v>
      </c>
      <c r="AH114">
        <v>1</v>
      </c>
      <c r="AI114" t="s">
        <v>2106</v>
      </c>
    </row>
    <row r="115" spans="1:35" ht="16.5" thickBot="1">
      <c r="A115" s="3" t="s">
        <v>511</v>
      </c>
      <c r="B115" s="3" t="s">
        <v>512</v>
      </c>
      <c r="C115" s="3" t="s">
        <v>13</v>
      </c>
      <c r="D115" s="4">
        <v>2019</v>
      </c>
      <c r="E115" s="5" t="s">
        <v>73</v>
      </c>
      <c r="G115">
        <v>1</v>
      </c>
      <c r="I115" t="s">
        <v>1786</v>
      </c>
      <c r="J115" s="13">
        <v>4.141</v>
      </c>
      <c r="K115" s="72" t="s">
        <v>1943</v>
      </c>
      <c r="L115" s="69" t="s">
        <v>2003</v>
      </c>
      <c r="M115" s="69">
        <v>0</v>
      </c>
      <c r="N115" s="14">
        <v>1503</v>
      </c>
      <c r="O115" s="13" t="s">
        <v>1809</v>
      </c>
      <c r="P115">
        <v>0</v>
      </c>
      <c r="Q115">
        <v>5</v>
      </c>
      <c r="S115">
        <v>1</v>
      </c>
      <c r="T115">
        <v>5</v>
      </c>
      <c r="V115">
        <v>1</v>
      </c>
      <c r="W115">
        <v>1</v>
      </c>
      <c r="X115">
        <v>1</v>
      </c>
      <c r="Z115">
        <v>0</v>
      </c>
      <c r="AA115">
        <v>1</v>
      </c>
    </row>
    <row r="116" spans="1:35" ht="16.5" thickBot="1">
      <c r="A116" s="3" t="s">
        <v>513</v>
      </c>
      <c r="B116" s="3" t="s">
        <v>514</v>
      </c>
      <c r="C116" s="3" t="s">
        <v>515</v>
      </c>
      <c r="D116" s="4">
        <v>2020</v>
      </c>
      <c r="E116" s="5" t="s">
        <v>73</v>
      </c>
      <c r="F116">
        <v>1</v>
      </c>
      <c r="G116">
        <v>1</v>
      </c>
      <c r="I116" t="s">
        <v>1797</v>
      </c>
      <c r="J116" s="13">
        <v>3.4620000000000002</v>
      </c>
      <c r="K116" s="72" t="s">
        <v>1963</v>
      </c>
      <c r="L116" s="13"/>
      <c r="M116" s="13">
        <v>0</v>
      </c>
      <c r="N116" s="14">
        <v>1505</v>
      </c>
      <c r="O116" s="13" t="s">
        <v>1809</v>
      </c>
      <c r="P116">
        <v>1</v>
      </c>
      <c r="S116">
        <v>2</v>
      </c>
      <c r="T116">
        <v>5</v>
      </c>
      <c r="W116">
        <v>1</v>
      </c>
      <c r="X116">
        <v>1</v>
      </c>
      <c r="Z116">
        <v>0</v>
      </c>
      <c r="AA116">
        <v>1</v>
      </c>
      <c r="AH116">
        <v>1</v>
      </c>
      <c r="AI116" t="s">
        <v>2102</v>
      </c>
    </row>
    <row r="117" spans="1:35" ht="16.5" thickBot="1">
      <c r="A117" s="3" t="s">
        <v>516</v>
      </c>
      <c r="B117" s="3" t="s">
        <v>517</v>
      </c>
      <c r="C117" s="3" t="s">
        <v>451</v>
      </c>
      <c r="D117" s="4">
        <v>2020</v>
      </c>
      <c r="E117" s="5" t="s">
        <v>73</v>
      </c>
      <c r="G117">
        <v>1</v>
      </c>
      <c r="I117" t="s">
        <v>1786</v>
      </c>
      <c r="J117" s="13">
        <v>4.1470000000000002</v>
      </c>
      <c r="K117" s="72" t="s">
        <v>1933</v>
      </c>
      <c r="L117" s="68"/>
      <c r="M117" s="68">
        <v>0</v>
      </c>
      <c r="N117" s="14">
        <v>1503</v>
      </c>
      <c r="O117" s="13" t="s">
        <v>1814</v>
      </c>
      <c r="P117">
        <v>0</v>
      </c>
      <c r="Q117">
        <v>2</v>
      </c>
      <c r="S117" t="s">
        <v>1785</v>
      </c>
      <c r="T117">
        <v>2</v>
      </c>
      <c r="X117">
        <v>1</v>
      </c>
      <c r="Z117">
        <v>0</v>
      </c>
      <c r="AA117">
        <v>1</v>
      </c>
    </row>
    <row r="118" spans="1:35" ht="16.5" thickBot="1">
      <c r="A118" s="3" t="s">
        <v>520</v>
      </c>
      <c r="B118" s="3" t="s">
        <v>521</v>
      </c>
      <c r="C118" s="3" t="s">
        <v>308</v>
      </c>
      <c r="D118" s="4">
        <v>2012</v>
      </c>
      <c r="E118" s="5" t="s">
        <v>73</v>
      </c>
      <c r="G118">
        <v>1</v>
      </c>
      <c r="I118" t="s">
        <v>1791</v>
      </c>
      <c r="J118" s="14">
        <v>4.6589999999999998</v>
      </c>
      <c r="K118" s="12" t="s">
        <v>1976</v>
      </c>
      <c r="L118" s="14"/>
      <c r="M118" s="14">
        <v>0</v>
      </c>
      <c r="N118" s="14">
        <v>806</v>
      </c>
      <c r="O118" s="13" t="s">
        <v>1814</v>
      </c>
      <c r="P118">
        <v>1</v>
      </c>
      <c r="S118">
        <v>4</v>
      </c>
      <c r="T118">
        <v>5</v>
      </c>
      <c r="AA118">
        <v>1</v>
      </c>
      <c r="AE118">
        <v>1</v>
      </c>
    </row>
    <row r="119" spans="1:35" ht="16.5" thickBot="1">
      <c r="A119" s="3" t="s">
        <v>522</v>
      </c>
      <c r="B119" s="3" t="s">
        <v>523</v>
      </c>
      <c r="C119" s="3" t="s">
        <v>524</v>
      </c>
      <c r="D119" s="4">
        <v>2017</v>
      </c>
      <c r="E119" s="5" t="s">
        <v>73</v>
      </c>
      <c r="G119">
        <v>1</v>
      </c>
      <c r="I119" t="s">
        <v>1787</v>
      </c>
      <c r="J119" s="14">
        <v>1.179</v>
      </c>
      <c r="K119" s="72" t="s">
        <v>1933</v>
      </c>
      <c r="L119" s="69"/>
      <c r="M119" s="69">
        <v>1</v>
      </c>
      <c r="N119" s="14">
        <v>1503</v>
      </c>
      <c r="O119" s="13" t="s">
        <v>1809</v>
      </c>
      <c r="P119">
        <v>1</v>
      </c>
      <c r="S119" t="s">
        <v>1789</v>
      </c>
      <c r="T119">
        <v>5</v>
      </c>
      <c r="Z119">
        <v>0</v>
      </c>
      <c r="AA119">
        <v>1</v>
      </c>
      <c r="AH119">
        <v>2</v>
      </c>
      <c r="AI119" t="s">
        <v>2130</v>
      </c>
    </row>
    <row r="120" spans="1:35" ht="16.5" thickBot="1">
      <c r="A120" s="3" t="s">
        <v>525</v>
      </c>
      <c r="B120" s="3" t="s">
        <v>526</v>
      </c>
      <c r="C120" s="3" t="s">
        <v>527</v>
      </c>
      <c r="D120" s="4">
        <v>2016</v>
      </c>
      <c r="E120" s="5" t="s">
        <v>73</v>
      </c>
      <c r="G120">
        <v>1</v>
      </c>
      <c r="I120" t="s">
        <v>1786</v>
      </c>
      <c r="J120" s="14">
        <v>1.1180000000000001</v>
      </c>
      <c r="K120" s="72" t="s">
        <v>1946</v>
      </c>
      <c r="L120" s="14"/>
      <c r="M120" s="14">
        <v>0</v>
      </c>
      <c r="N120" s="14">
        <v>806</v>
      </c>
      <c r="O120" s="13" t="s">
        <v>1813</v>
      </c>
      <c r="P120">
        <v>1</v>
      </c>
      <c r="S120" t="s">
        <v>1786</v>
      </c>
      <c r="T120">
        <v>5</v>
      </c>
      <c r="V120">
        <v>1</v>
      </c>
      <c r="X120">
        <v>1</v>
      </c>
      <c r="Z120">
        <v>0</v>
      </c>
      <c r="AA120">
        <v>1</v>
      </c>
    </row>
    <row r="121" spans="1:35" ht="16.5" thickBot="1">
      <c r="A121" s="3" t="s">
        <v>530</v>
      </c>
      <c r="B121" s="3" t="s">
        <v>531</v>
      </c>
      <c r="C121" s="3" t="s">
        <v>532</v>
      </c>
      <c r="D121" s="4">
        <v>2013</v>
      </c>
      <c r="E121" s="5" t="s">
        <v>73</v>
      </c>
      <c r="G121">
        <v>1</v>
      </c>
      <c r="I121" t="s">
        <v>1786</v>
      </c>
      <c r="J121" s="14">
        <v>2.7370000000000001</v>
      </c>
      <c r="K121" s="72" t="s">
        <v>1933</v>
      </c>
      <c r="L121" s="69"/>
      <c r="M121" s="69">
        <v>1</v>
      </c>
      <c r="N121" s="14">
        <v>1503</v>
      </c>
      <c r="O121" s="13" t="s">
        <v>1809</v>
      </c>
      <c r="P121">
        <v>3</v>
      </c>
      <c r="S121">
        <v>1</v>
      </c>
      <c r="T121">
        <v>5</v>
      </c>
      <c r="V121">
        <v>1</v>
      </c>
      <c r="W121">
        <v>1</v>
      </c>
      <c r="X121">
        <v>1</v>
      </c>
      <c r="Z121">
        <v>0</v>
      </c>
      <c r="AA121">
        <v>1</v>
      </c>
    </row>
    <row r="122" spans="1:35" ht="16.5" thickBot="1">
      <c r="A122" s="3" t="s">
        <v>533</v>
      </c>
      <c r="B122" s="3" t="s">
        <v>534</v>
      </c>
      <c r="C122" s="3" t="s">
        <v>535</v>
      </c>
      <c r="D122" s="4">
        <v>2014</v>
      </c>
      <c r="E122" s="5" t="s">
        <v>73</v>
      </c>
      <c r="G122">
        <v>1</v>
      </c>
      <c r="I122" t="s">
        <v>1783</v>
      </c>
      <c r="J122" s="14">
        <v>0.95299999999999996</v>
      </c>
      <c r="K122" s="72" t="s">
        <v>1972</v>
      </c>
      <c r="L122" s="69" t="s">
        <v>1933</v>
      </c>
      <c r="M122" s="69">
        <v>0</v>
      </c>
      <c r="N122" s="14">
        <v>1503</v>
      </c>
      <c r="O122" s="13" t="s">
        <v>1809</v>
      </c>
      <c r="P122">
        <v>0</v>
      </c>
      <c r="Q122">
        <v>3</v>
      </c>
      <c r="S122">
        <v>1</v>
      </c>
      <c r="T122">
        <v>2</v>
      </c>
      <c r="Z122">
        <v>0</v>
      </c>
      <c r="AA122">
        <v>1</v>
      </c>
    </row>
    <row r="123" spans="1:35" ht="16.5" thickBot="1">
      <c r="A123" s="3" t="s">
        <v>536</v>
      </c>
      <c r="B123" s="3" t="s">
        <v>537</v>
      </c>
      <c r="C123" s="3" t="s">
        <v>538</v>
      </c>
      <c r="D123" s="4">
        <v>2018</v>
      </c>
      <c r="E123" s="5" t="s">
        <v>73</v>
      </c>
      <c r="G123">
        <v>1</v>
      </c>
      <c r="I123" t="s">
        <v>1786</v>
      </c>
      <c r="J123" s="13">
        <v>0.22</v>
      </c>
      <c r="K123" s="12" t="s">
        <v>1933</v>
      </c>
      <c r="L123" s="13"/>
      <c r="M123" s="13">
        <v>1</v>
      </c>
      <c r="N123" s="14">
        <v>0</v>
      </c>
      <c r="O123" s="13" t="s">
        <v>1811</v>
      </c>
      <c r="P123">
        <v>3</v>
      </c>
      <c r="S123" t="s">
        <v>1784</v>
      </c>
      <c r="T123">
        <v>5</v>
      </c>
      <c r="X123">
        <v>1</v>
      </c>
      <c r="Z123">
        <v>0</v>
      </c>
      <c r="AA123">
        <v>1</v>
      </c>
    </row>
    <row r="124" spans="1:35" ht="16.5" thickBot="1">
      <c r="A124" s="33" t="s">
        <v>539</v>
      </c>
      <c r="B124" s="3" t="s">
        <v>540</v>
      </c>
      <c r="C124" s="3" t="s">
        <v>541</v>
      </c>
      <c r="D124" s="4">
        <v>2016</v>
      </c>
      <c r="E124" s="5" t="s">
        <v>73</v>
      </c>
      <c r="G124">
        <v>1</v>
      </c>
      <c r="I124" t="s">
        <v>1791</v>
      </c>
      <c r="J124" s="14">
        <v>1.3080000000000001</v>
      </c>
      <c r="K124" s="12" t="s">
        <v>1952</v>
      </c>
      <c r="L124" s="14"/>
      <c r="M124" s="14">
        <v>0</v>
      </c>
      <c r="N124" s="14">
        <v>0</v>
      </c>
      <c r="O124" s="13" t="s">
        <v>1811</v>
      </c>
      <c r="P124">
        <v>3</v>
      </c>
      <c r="S124">
        <v>6</v>
      </c>
      <c r="T124">
        <v>5</v>
      </c>
      <c r="Z124">
        <v>3</v>
      </c>
      <c r="AA124">
        <v>1</v>
      </c>
      <c r="AE124">
        <v>1</v>
      </c>
    </row>
    <row r="125" spans="1:35" ht="16.5" thickBot="1">
      <c r="A125" s="3" t="s">
        <v>542</v>
      </c>
      <c r="B125" s="3" t="s">
        <v>543</v>
      </c>
      <c r="C125" s="3" t="s">
        <v>544</v>
      </c>
      <c r="D125" s="4">
        <v>2020</v>
      </c>
      <c r="E125" s="5" t="s">
        <v>73</v>
      </c>
      <c r="G125">
        <v>1</v>
      </c>
      <c r="J125" s="13">
        <v>2.4460000000000002</v>
      </c>
      <c r="K125" s="72" t="s">
        <v>1943</v>
      </c>
      <c r="L125" s="68" t="s">
        <v>1940</v>
      </c>
      <c r="M125" s="68">
        <v>0</v>
      </c>
      <c r="N125" s="14">
        <v>1402</v>
      </c>
      <c r="O125" s="13" t="s">
        <v>1813</v>
      </c>
      <c r="P125">
        <v>1</v>
      </c>
      <c r="S125">
        <v>0</v>
      </c>
      <c r="T125">
        <v>0</v>
      </c>
      <c r="V125">
        <v>1</v>
      </c>
      <c r="X125">
        <v>1</v>
      </c>
      <c r="AA125">
        <v>1</v>
      </c>
    </row>
    <row r="126" spans="1:35" ht="15" thickBot="1">
      <c r="A126" s="12" t="s">
        <v>1821</v>
      </c>
      <c r="B126" s="12" t="s">
        <v>1826</v>
      </c>
      <c r="C126" s="12" t="s">
        <v>1831</v>
      </c>
      <c r="D126" s="26">
        <v>2013</v>
      </c>
      <c r="E126" s="12" t="s">
        <v>1835</v>
      </c>
      <c r="F126" s="12"/>
      <c r="G126" s="26">
        <v>1</v>
      </c>
      <c r="H126" s="12"/>
      <c r="I126" s="26" t="s">
        <v>1832</v>
      </c>
      <c r="J126" s="23"/>
      <c r="K126" s="72" t="s">
        <v>1948</v>
      </c>
      <c r="L126" s="68" t="s">
        <v>1933</v>
      </c>
      <c r="M126" s="68">
        <v>0</v>
      </c>
      <c r="N126" s="23"/>
      <c r="O126" s="23"/>
      <c r="P126" s="26">
        <v>1</v>
      </c>
      <c r="Q126" s="26"/>
      <c r="R126" s="26">
        <v>1</v>
      </c>
      <c r="S126" s="26">
        <v>0</v>
      </c>
      <c r="T126" s="26">
        <v>0</v>
      </c>
      <c r="U126" s="12"/>
      <c r="V126" s="26">
        <v>1</v>
      </c>
      <c r="W126" s="26">
        <v>1</v>
      </c>
      <c r="X126" s="12"/>
      <c r="Y126" s="12"/>
      <c r="Z126" s="12"/>
      <c r="AA126" s="26">
        <v>1</v>
      </c>
      <c r="AB126" s="12"/>
      <c r="AC126" s="12"/>
      <c r="AD126" s="12"/>
    </row>
    <row r="127" spans="1:35" ht="16.5" thickBot="1">
      <c r="A127" s="3" t="s">
        <v>545</v>
      </c>
      <c r="B127" s="3" t="s">
        <v>546</v>
      </c>
      <c r="C127" s="3" t="s">
        <v>13</v>
      </c>
      <c r="D127" s="4">
        <v>2011</v>
      </c>
      <c r="E127" s="5" t="s">
        <v>73</v>
      </c>
      <c r="G127">
        <v>1</v>
      </c>
      <c r="I127">
        <v>4</v>
      </c>
      <c r="J127" s="13">
        <v>0.96299999999999997</v>
      </c>
      <c r="K127" s="73" t="s">
        <v>1943</v>
      </c>
      <c r="L127" s="69" t="s">
        <v>2003</v>
      </c>
      <c r="M127" s="69">
        <v>0</v>
      </c>
      <c r="N127" s="14">
        <v>1503</v>
      </c>
      <c r="O127" s="13" t="s">
        <v>1809</v>
      </c>
      <c r="P127">
        <v>1</v>
      </c>
      <c r="R127">
        <v>1</v>
      </c>
      <c r="S127">
        <v>4</v>
      </c>
      <c r="T127">
        <v>5</v>
      </c>
      <c r="V127">
        <v>1</v>
      </c>
      <c r="Z127">
        <v>0</v>
      </c>
      <c r="AA127">
        <v>1</v>
      </c>
    </row>
    <row r="128" spans="1:35" ht="16.5" thickBot="1">
      <c r="A128" s="33" t="s">
        <v>547</v>
      </c>
      <c r="B128" s="3" t="s">
        <v>548</v>
      </c>
      <c r="C128" s="3" t="s">
        <v>428</v>
      </c>
      <c r="D128" s="4">
        <v>2010</v>
      </c>
      <c r="E128" s="5" t="s">
        <v>73</v>
      </c>
      <c r="G128">
        <v>1</v>
      </c>
      <c r="I128" t="s">
        <v>1783</v>
      </c>
      <c r="J128" s="14">
        <v>0.95399999999999996</v>
      </c>
      <c r="K128" s="73" t="s">
        <v>1943</v>
      </c>
      <c r="L128" s="69" t="s">
        <v>1941</v>
      </c>
      <c r="M128" s="69">
        <v>1</v>
      </c>
      <c r="N128" s="14">
        <v>1503</v>
      </c>
      <c r="O128" s="13" t="s">
        <v>1809</v>
      </c>
      <c r="P128">
        <v>1</v>
      </c>
      <c r="S128">
        <v>0</v>
      </c>
      <c r="T128">
        <v>0</v>
      </c>
      <c r="V128">
        <v>1</v>
      </c>
      <c r="AA128">
        <v>1</v>
      </c>
      <c r="AE128">
        <v>1</v>
      </c>
    </row>
    <row r="129" spans="1:35" ht="16.5" thickBot="1">
      <c r="A129" s="3" t="s">
        <v>549</v>
      </c>
      <c r="B129" s="3" t="s">
        <v>550</v>
      </c>
      <c r="C129" s="3" t="s">
        <v>551</v>
      </c>
      <c r="D129" s="4">
        <v>2019</v>
      </c>
      <c r="E129" s="5" t="s">
        <v>73</v>
      </c>
      <c r="G129">
        <v>1</v>
      </c>
      <c r="J129" s="14">
        <v>4.2709999999999999</v>
      </c>
      <c r="K129" s="72" t="s">
        <v>1937</v>
      </c>
      <c r="L129" s="68"/>
      <c r="M129" s="68">
        <v>0</v>
      </c>
      <c r="N129" s="14">
        <v>1599</v>
      </c>
      <c r="O129" s="13" t="s">
        <v>1814</v>
      </c>
      <c r="P129">
        <v>1</v>
      </c>
      <c r="S129">
        <v>0</v>
      </c>
      <c r="T129">
        <v>0</v>
      </c>
      <c r="V129">
        <v>1</v>
      </c>
      <c r="AA129">
        <v>1</v>
      </c>
      <c r="AE129">
        <v>1</v>
      </c>
    </row>
    <row r="130" spans="1:35" ht="16.5" thickBot="1">
      <c r="A130" s="33" t="s">
        <v>552</v>
      </c>
      <c r="B130" s="3" t="s">
        <v>553</v>
      </c>
      <c r="C130" s="3" t="s">
        <v>554</v>
      </c>
      <c r="D130" s="4">
        <v>2020</v>
      </c>
      <c r="E130" s="5" t="s">
        <v>73</v>
      </c>
      <c r="F130">
        <v>1</v>
      </c>
      <c r="G130">
        <v>1</v>
      </c>
      <c r="I130" t="s">
        <v>1791</v>
      </c>
      <c r="J130" s="13">
        <v>6.0650000000000004</v>
      </c>
      <c r="K130" s="72" t="s">
        <v>1941</v>
      </c>
      <c r="L130" s="8"/>
      <c r="M130" s="8">
        <v>1</v>
      </c>
      <c r="N130" s="14">
        <v>1503</v>
      </c>
      <c r="O130" s="13" t="s">
        <v>1814</v>
      </c>
      <c r="P130">
        <v>1</v>
      </c>
      <c r="S130">
        <v>0</v>
      </c>
      <c r="T130">
        <v>0</v>
      </c>
      <c r="AA130">
        <v>1</v>
      </c>
      <c r="AE130">
        <v>1</v>
      </c>
    </row>
    <row r="131" spans="1:35" ht="16.5" thickBot="1">
      <c r="A131" s="3" t="s">
        <v>555</v>
      </c>
      <c r="B131" s="3" t="s">
        <v>556</v>
      </c>
      <c r="C131" s="3" t="s">
        <v>557</v>
      </c>
      <c r="D131" s="4">
        <v>2016</v>
      </c>
      <c r="E131" s="5" t="s">
        <v>73</v>
      </c>
      <c r="G131">
        <v>1</v>
      </c>
      <c r="I131">
        <v>1</v>
      </c>
      <c r="J131" s="13"/>
      <c r="K131" s="12" t="s">
        <v>1941</v>
      </c>
      <c r="L131" s="8"/>
      <c r="M131" s="8">
        <v>1</v>
      </c>
      <c r="N131" s="14">
        <v>0</v>
      </c>
      <c r="O131" s="13" t="s">
        <v>1811</v>
      </c>
      <c r="P131">
        <v>1</v>
      </c>
      <c r="S131">
        <v>0</v>
      </c>
      <c r="T131">
        <v>0</v>
      </c>
      <c r="V131">
        <v>1</v>
      </c>
      <c r="AA131">
        <v>1</v>
      </c>
    </row>
    <row r="132" spans="1:35" ht="16.5" thickBot="1">
      <c r="A132" s="3" t="s">
        <v>558</v>
      </c>
      <c r="B132" s="3" t="s">
        <v>559</v>
      </c>
      <c r="C132" s="3" t="s">
        <v>554</v>
      </c>
      <c r="D132" s="4">
        <v>2019</v>
      </c>
      <c r="E132" s="5" t="s">
        <v>73</v>
      </c>
      <c r="G132">
        <v>1</v>
      </c>
      <c r="I132" t="s">
        <v>1797</v>
      </c>
      <c r="J132" s="14">
        <v>4.0590000000000002</v>
      </c>
      <c r="K132" s="72" t="s">
        <v>1941</v>
      </c>
      <c r="L132" s="14"/>
      <c r="M132" s="14">
        <v>1</v>
      </c>
      <c r="N132" s="14">
        <v>1503</v>
      </c>
      <c r="O132" s="13" t="s">
        <v>1814</v>
      </c>
      <c r="P132">
        <v>1</v>
      </c>
      <c r="S132">
        <v>2</v>
      </c>
      <c r="T132">
        <v>5</v>
      </c>
      <c r="X132">
        <v>1</v>
      </c>
      <c r="Z132">
        <v>0</v>
      </c>
      <c r="AA132">
        <v>1</v>
      </c>
      <c r="AH132">
        <v>1</v>
      </c>
      <c r="AI132" t="s">
        <v>2119</v>
      </c>
    </row>
    <row r="133" spans="1:35" ht="16.5" thickBot="1">
      <c r="A133" s="33" t="s">
        <v>560</v>
      </c>
      <c r="B133" s="3" t="s">
        <v>561</v>
      </c>
      <c r="C133" s="3" t="s">
        <v>562</v>
      </c>
      <c r="D133" s="4">
        <v>2011</v>
      </c>
      <c r="E133" s="5" t="s">
        <v>73</v>
      </c>
      <c r="G133">
        <v>1</v>
      </c>
      <c r="I133" t="s">
        <v>1791</v>
      </c>
      <c r="J133" s="14">
        <v>1.3440000000000001</v>
      </c>
      <c r="K133" s="72" t="s">
        <v>1974</v>
      </c>
      <c r="L133" s="14"/>
      <c r="M133" s="14">
        <v>0</v>
      </c>
      <c r="N133" s="14">
        <v>1503</v>
      </c>
      <c r="O133" s="13" t="s">
        <v>1809</v>
      </c>
      <c r="P133">
        <v>1</v>
      </c>
      <c r="S133">
        <v>0</v>
      </c>
      <c r="T133">
        <v>0</v>
      </c>
      <c r="V133">
        <v>1</v>
      </c>
      <c r="AA133">
        <v>1</v>
      </c>
      <c r="AE133">
        <v>1</v>
      </c>
    </row>
    <row r="134" spans="1:35" ht="16.5" thickBot="1">
      <c r="A134" s="3" t="s">
        <v>563</v>
      </c>
      <c r="B134" s="3" t="s">
        <v>564</v>
      </c>
      <c r="C134" s="3" t="s">
        <v>565</v>
      </c>
      <c r="D134" s="4">
        <v>2019</v>
      </c>
      <c r="E134" s="5" t="s">
        <v>73</v>
      </c>
      <c r="G134">
        <v>1</v>
      </c>
      <c r="I134" t="s">
        <v>1786</v>
      </c>
      <c r="J134" s="14">
        <v>5.3609999999999998</v>
      </c>
      <c r="K134" s="12" t="s">
        <v>1976</v>
      </c>
      <c r="L134" s="18"/>
      <c r="M134" s="18">
        <v>0</v>
      </c>
      <c r="N134" s="14">
        <v>806</v>
      </c>
      <c r="O134" s="13" t="s">
        <v>1814</v>
      </c>
      <c r="P134">
        <v>1</v>
      </c>
      <c r="S134">
        <v>0</v>
      </c>
      <c r="T134">
        <v>0</v>
      </c>
      <c r="V134">
        <v>1</v>
      </c>
      <c r="AA134">
        <v>1</v>
      </c>
    </row>
    <row r="135" spans="1:35" ht="16.5" thickBot="1">
      <c r="A135" s="3" t="s">
        <v>566</v>
      </c>
      <c r="B135" s="3" t="s">
        <v>567</v>
      </c>
      <c r="C135" s="3" t="s">
        <v>568</v>
      </c>
      <c r="D135" s="4">
        <v>2012</v>
      </c>
      <c r="E135" s="5" t="s">
        <v>73</v>
      </c>
      <c r="G135">
        <v>1</v>
      </c>
      <c r="I135">
        <v>3</v>
      </c>
      <c r="J135" s="14">
        <v>1.7330000000000001</v>
      </c>
      <c r="K135" s="72" t="s">
        <v>1941</v>
      </c>
      <c r="L135" s="68" t="s">
        <v>1968</v>
      </c>
      <c r="M135" s="68">
        <v>1</v>
      </c>
      <c r="N135" s="14">
        <v>0</v>
      </c>
      <c r="O135" s="13" t="s">
        <v>1811</v>
      </c>
      <c r="P135">
        <v>1</v>
      </c>
      <c r="S135">
        <v>2</v>
      </c>
      <c r="T135">
        <v>5</v>
      </c>
      <c r="Z135">
        <v>3</v>
      </c>
      <c r="AA135">
        <v>1</v>
      </c>
    </row>
    <row r="136" spans="1:35" ht="16.5" thickBot="1">
      <c r="A136" s="3" t="s">
        <v>569</v>
      </c>
      <c r="B136" s="3" t="s">
        <v>570</v>
      </c>
      <c r="C136" s="3" t="s">
        <v>571</v>
      </c>
      <c r="D136" s="4">
        <v>2019</v>
      </c>
      <c r="E136" s="5" t="s">
        <v>73</v>
      </c>
      <c r="G136">
        <v>1</v>
      </c>
      <c r="I136" t="s">
        <v>1797</v>
      </c>
      <c r="J136" s="13">
        <v>4.2210000000000001</v>
      </c>
      <c r="K136" s="12" t="s">
        <v>1958</v>
      </c>
      <c r="L136" s="21" t="s">
        <v>1933</v>
      </c>
      <c r="M136" s="21">
        <v>0</v>
      </c>
      <c r="N136" s="14">
        <v>1503</v>
      </c>
      <c r="O136" s="13" t="s">
        <v>1809</v>
      </c>
      <c r="P136">
        <v>1</v>
      </c>
      <c r="S136" t="s">
        <v>1786</v>
      </c>
      <c r="T136">
        <v>5</v>
      </c>
      <c r="V136">
        <v>1</v>
      </c>
      <c r="X136">
        <v>1</v>
      </c>
      <c r="Z136">
        <v>0</v>
      </c>
      <c r="AA136">
        <v>1</v>
      </c>
    </row>
    <row r="137" spans="1:35" ht="16.5" thickBot="1">
      <c r="A137" s="3" t="s">
        <v>572</v>
      </c>
      <c r="B137" s="3" t="s">
        <v>573</v>
      </c>
      <c r="C137" s="3" t="s">
        <v>574</v>
      </c>
      <c r="D137" s="4">
        <v>2013</v>
      </c>
      <c r="E137" s="5" t="s">
        <v>73</v>
      </c>
      <c r="G137">
        <v>1</v>
      </c>
      <c r="I137">
        <v>1</v>
      </c>
      <c r="J137" s="14">
        <v>3.8239999999999998</v>
      </c>
      <c r="K137" s="72" t="s">
        <v>1955</v>
      </c>
      <c r="L137" s="69" t="s">
        <v>1962</v>
      </c>
      <c r="M137" s="69">
        <v>0</v>
      </c>
      <c r="N137" s="14">
        <v>806</v>
      </c>
      <c r="O137" s="13" t="s">
        <v>1810</v>
      </c>
      <c r="P137">
        <v>1</v>
      </c>
      <c r="S137" t="s">
        <v>1786</v>
      </c>
      <c r="T137">
        <v>5</v>
      </c>
      <c r="Z137">
        <v>0</v>
      </c>
      <c r="AA137">
        <v>1</v>
      </c>
      <c r="AF137">
        <v>1</v>
      </c>
    </row>
    <row r="138" spans="1:35" ht="16.5" thickBot="1">
      <c r="A138" s="3" t="s">
        <v>575</v>
      </c>
      <c r="B138" s="3" t="s">
        <v>576</v>
      </c>
      <c r="C138" s="3" t="s">
        <v>577</v>
      </c>
      <c r="D138" s="4">
        <v>2019</v>
      </c>
      <c r="E138" s="5" t="s">
        <v>73</v>
      </c>
      <c r="G138">
        <v>1</v>
      </c>
      <c r="J138" s="13">
        <v>0.42</v>
      </c>
      <c r="K138" s="72" t="s">
        <v>1965</v>
      </c>
      <c r="L138" s="69" t="s">
        <v>1966</v>
      </c>
      <c r="M138" s="69">
        <v>0</v>
      </c>
      <c r="N138" s="14">
        <v>1503</v>
      </c>
      <c r="O138" s="13" t="s">
        <v>1813</v>
      </c>
      <c r="P138">
        <v>3</v>
      </c>
      <c r="S138">
        <v>6</v>
      </c>
      <c r="T138">
        <v>5</v>
      </c>
      <c r="Z138">
        <v>0</v>
      </c>
      <c r="AA138">
        <v>1</v>
      </c>
    </row>
    <row r="139" spans="1:35" ht="16.5" thickBot="1">
      <c r="A139" s="3" t="s">
        <v>578</v>
      </c>
      <c r="B139" s="3" t="s">
        <v>579</v>
      </c>
      <c r="C139" s="3" t="s">
        <v>124</v>
      </c>
      <c r="D139" s="4">
        <v>2010</v>
      </c>
      <c r="E139" s="5" t="s">
        <v>73</v>
      </c>
      <c r="G139">
        <v>1</v>
      </c>
      <c r="I139">
        <v>1</v>
      </c>
      <c r="J139" s="13"/>
      <c r="K139" s="72" t="s">
        <v>1963</v>
      </c>
      <c r="L139" s="13"/>
      <c r="M139" s="13">
        <v>0</v>
      </c>
      <c r="N139" s="14">
        <v>0</v>
      </c>
      <c r="O139" s="13" t="s">
        <v>1811</v>
      </c>
      <c r="P139">
        <v>0</v>
      </c>
      <c r="Q139">
        <v>5</v>
      </c>
      <c r="S139">
        <v>1</v>
      </c>
      <c r="T139">
        <v>5</v>
      </c>
      <c r="V139">
        <v>1</v>
      </c>
      <c r="X139">
        <v>1</v>
      </c>
      <c r="Z139">
        <v>0</v>
      </c>
      <c r="AA139">
        <v>1</v>
      </c>
      <c r="AC139">
        <v>1</v>
      </c>
    </row>
    <row r="140" spans="1:35" ht="16.5" thickBot="1">
      <c r="A140" s="3" t="s">
        <v>580</v>
      </c>
      <c r="B140" s="3" t="s">
        <v>581</v>
      </c>
      <c r="C140" s="3" t="s">
        <v>582</v>
      </c>
      <c r="D140" s="4">
        <v>2019</v>
      </c>
      <c r="E140" s="5" t="s">
        <v>73</v>
      </c>
      <c r="G140">
        <v>1</v>
      </c>
      <c r="I140">
        <v>4</v>
      </c>
      <c r="J140" s="13">
        <v>0.57999999999999996</v>
      </c>
      <c r="K140" s="12" t="s">
        <v>1933</v>
      </c>
      <c r="L140" s="13"/>
      <c r="M140" s="13">
        <v>1</v>
      </c>
      <c r="N140" s="14">
        <v>1503</v>
      </c>
      <c r="O140" s="13" t="s">
        <v>1810</v>
      </c>
      <c r="P140">
        <v>1</v>
      </c>
      <c r="S140" t="s">
        <v>1786</v>
      </c>
      <c r="T140">
        <v>5</v>
      </c>
      <c r="V140">
        <v>1</v>
      </c>
      <c r="X140">
        <v>1</v>
      </c>
      <c r="Z140">
        <v>0</v>
      </c>
      <c r="AA140">
        <v>1</v>
      </c>
    </row>
    <row r="141" spans="1:35" ht="15" thickBot="1">
      <c r="A141" s="5" t="s">
        <v>1839</v>
      </c>
      <c r="B141" s="5" t="s">
        <v>1849</v>
      </c>
      <c r="C141" s="5" t="s">
        <v>1859</v>
      </c>
      <c r="D141" s="5">
        <v>2019</v>
      </c>
      <c r="E141" s="8" t="s">
        <v>1865</v>
      </c>
      <c r="G141" s="5">
        <v>1</v>
      </c>
      <c r="I141" s="5">
        <v>1</v>
      </c>
      <c r="J141" s="21"/>
      <c r="K141" s="72" t="s">
        <v>1969</v>
      </c>
      <c r="L141" s="68" t="s">
        <v>1933</v>
      </c>
      <c r="M141" s="68">
        <v>0</v>
      </c>
      <c r="N141" s="21"/>
      <c r="O141" s="21"/>
      <c r="P141" s="5">
        <v>0</v>
      </c>
      <c r="Q141" s="5" t="s">
        <v>1787</v>
      </c>
      <c r="S141" s="5" t="s">
        <v>1786</v>
      </c>
      <c r="T141" s="5">
        <v>2</v>
      </c>
      <c r="Z141" s="5">
        <v>0</v>
      </c>
      <c r="AA141" s="5">
        <v>1</v>
      </c>
      <c r="AC141" s="5">
        <v>1</v>
      </c>
    </row>
    <row r="142" spans="1:35" ht="16.5" thickBot="1">
      <c r="A142" s="3" t="s">
        <v>583</v>
      </c>
      <c r="B142" s="3" t="s">
        <v>584</v>
      </c>
      <c r="C142" s="3" t="s">
        <v>585</v>
      </c>
      <c r="D142" s="4">
        <v>2020</v>
      </c>
      <c r="E142" s="5" t="s">
        <v>73</v>
      </c>
      <c r="G142">
        <v>1</v>
      </c>
      <c r="I142">
        <v>4</v>
      </c>
      <c r="J142" s="13">
        <v>5.298</v>
      </c>
      <c r="K142" s="12" t="s">
        <v>1958</v>
      </c>
      <c r="L142" s="8"/>
      <c r="M142" s="8">
        <v>0</v>
      </c>
      <c r="N142" s="14">
        <v>1503</v>
      </c>
      <c r="O142" s="13" t="s">
        <v>1813</v>
      </c>
      <c r="P142">
        <v>1</v>
      </c>
      <c r="S142">
        <v>1</v>
      </c>
      <c r="T142">
        <v>5</v>
      </c>
      <c r="V142">
        <v>1</v>
      </c>
      <c r="Z142">
        <v>0</v>
      </c>
      <c r="AA142">
        <v>1</v>
      </c>
    </row>
    <row r="143" spans="1:35" ht="16.5" thickBot="1">
      <c r="A143" s="3" t="s">
        <v>586</v>
      </c>
      <c r="B143" s="3" t="s">
        <v>587</v>
      </c>
      <c r="C143" s="3" t="s">
        <v>1804</v>
      </c>
      <c r="D143" s="4">
        <v>2020</v>
      </c>
      <c r="E143" s="5" t="s">
        <v>73</v>
      </c>
      <c r="G143">
        <v>1</v>
      </c>
      <c r="J143" s="21">
        <v>7.4530000000000003</v>
      </c>
      <c r="K143" s="12" t="s">
        <v>1976</v>
      </c>
      <c r="M143">
        <v>0</v>
      </c>
      <c r="N143" s="14">
        <v>0</v>
      </c>
      <c r="O143" s="13" t="s">
        <v>1811</v>
      </c>
      <c r="P143">
        <v>1</v>
      </c>
      <c r="S143">
        <v>0</v>
      </c>
      <c r="T143">
        <v>0</v>
      </c>
      <c r="V143">
        <v>1</v>
      </c>
      <c r="AA143">
        <v>1</v>
      </c>
      <c r="AE143">
        <v>1</v>
      </c>
    </row>
    <row r="144" spans="1:35" ht="16.5" thickBot="1">
      <c r="A144" s="3" t="s">
        <v>588</v>
      </c>
      <c r="B144" s="3" t="s">
        <v>589</v>
      </c>
      <c r="C144" s="3" t="s">
        <v>448</v>
      </c>
      <c r="D144" s="4">
        <v>2013</v>
      </c>
      <c r="E144" s="5" t="s">
        <v>73</v>
      </c>
      <c r="G144">
        <v>1</v>
      </c>
      <c r="I144" t="s">
        <v>1783</v>
      </c>
      <c r="J144" s="14">
        <v>2.2730000000000001</v>
      </c>
      <c r="K144" s="72" t="s">
        <v>1946</v>
      </c>
      <c r="L144" s="68" t="s">
        <v>1941</v>
      </c>
      <c r="M144" s="68">
        <v>0</v>
      </c>
      <c r="N144" s="14">
        <v>806</v>
      </c>
      <c r="O144" s="13" t="s">
        <v>1809</v>
      </c>
      <c r="P144">
        <v>1</v>
      </c>
      <c r="S144">
        <v>0</v>
      </c>
      <c r="T144">
        <v>0</v>
      </c>
      <c r="V144">
        <v>1</v>
      </c>
      <c r="W144">
        <v>1</v>
      </c>
      <c r="AA144">
        <v>1</v>
      </c>
      <c r="AE144">
        <v>1</v>
      </c>
    </row>
    <row r="145" spans="1:35" ht="16.5" thickBot="1">
      <c r="A145" s="3" t="s">
        <v>590</v>
      </c>
      <c r="B145" s="3" t="s">
        <v>591</v>
      </c>
      <c r="C145" s="3" t="s">
        <v>592</v>
      </c>
      <c r="D145" s="4">
        <v>2019</v>
      </c>
      <c r="E145" s="5" t="s">
        <v>73</v>
      </c>
      <c r="G145">
        <v>1</v>
      </c>
      <c r="I145">
        <v>1</v>
      </c>
      <c r="J145" s="13"/>
      <c r="K145" s="72" t="s">
        <v>1979</v>
      </c>
      <c r="L145" s="8"/>
      <c r="M145" s="8">
        <v>0</v>
      </c>
      <c r="N145" s="14">
        <v>0</v>
      </c>
      <c r="O145" s="13" t="s">
        <v>1811</v>
      </c>
      <c r="P145">
        <v>3</v>
      </c>
      <c r="S145">
        <v>0</v>
      </c>
      <c r="T145">
        <v>0</v>
      </c>
      <c r="AA145">
        <v>1</v>
      </c>
    </row>
    <row r="146" spans="1:35" ht="16.5" thickBot="1">
      <c r="A146" s="3" t="s">
        <v>593</v>
      </c>
      <c r="B146" s="3" t="s">
        <v>594</v>
      </c>
      <c r="C146" s="3" t="s">
        <v>243</v>
      </c>
      <c r="D146" s="4">
        <v>2015</v>
      </c>
      <c r="E146" s="5" t="s">
        <v>73</v>
      </c>
      <c r="G146">
        <v>1</v>
      </c>
      <c r="I146" t="s">
        <v>1786</v>
      </c>
      <c r="J146" s="14">
        <v>2.9380000000000002</v>
      </c>
      <c r="K146" s="12" t="s">
        <v>1937</v>
      </c>
      <c r="L146" t="s">
        <v>1941</v>
      </c>
      <c r="M146">
        <v>1</v>
      </c>
      <c r="N146" s="14">
        <v>1503</v>
      </c>
      <c r="O146" s="13" t="s">
        <v>1814</v>
      </c>
      <c r="P146">
        <v>0</v>
      </c>
      <c r="Q146">
        <v>1</v>
      </c>
      <c r="S146">
        <v>4</v>
      </c>
      <c r="T146">
        <v>2</v>
      </c>
      <c r="W146">
        <v>1</v>
      </c>
      <c r="Z146">
        <v>0</v>
      </c>
      <c r="AA146">
        <v>1</v>
      </c>
    </row>
    <row r="147" spans="1:35" ht="16.5" thickBot="1">
      <c r="A147" s="3" t="s">
        <v>158</v>
      </c>
      <c r="B147" s="3" t="s">
        <v>159</v>
      </c>
      <c r="C147" s="3" t="s">
        <v>142</v>
      </c>
      <c r="D147" s="4">
        <v>2020</v>
      </c>
      <c r="E147" s="5" t="s">
        <v>143</v>
      </c>
      <c r="G147">
        <v>1</v>
      </c>
      <c r="I147">
        <v>4</v>
      </c>
      <c r="J147" s="13">
        <v>4.5439999999999996</v>
      </c>
      <c r="K147" s="72" t="s">
        <v>1964</v>
      </c>
      <c r="L147" s="8"/>
      <c r="M147" s="8">
        <v>0</v>
      </c>
      <c r="N147" s="14">
        <v>0</v>
      </c>
      <c r="O147" s="13" t="s">
        <v>1811</v>
      </c>
      <c r="P147">
        <v>1</v>
      </c>
      <c r="S147" t="s">
        <v>1789</v>
      </c>
      <c r="T147">
        <v>5</v>
      </c>
      <c r="X147">
        <v>1</v>
      </c>
      <c r="Z147">
        <v>0</v>
      </c>
      <c r="AA147">
        <v>1</v>
      </c>
    </row>
    <row r="148" spans="1:35" ht="16.5" thickBot="1">
      <c r="A148" s="3" t="s">
        <v>595</v>
      </c>
      <c r="B148" s="3" t="s">
        <v>596</v>
      </c>
      <c r="C148" s="3" t="s">
        <v>9</v>
      </c>
      <c r="D148" s="4">
        <v>2017</v>
      </c>
      <c r="E148" s="5" t="s">
        <v>73</v>
      </c>
      <c r="G148">
        <v>1</v>
      </c>
      <c r="I148" t="s">
        <v>1786</v>
      </c>
      <c r="J148" s="14">
        <v>5.3209999999999997</v>
      </c>
      <c r="K148" s="72" t="s">
        <v>1964</v>
      </c>
      <c r="L148" s="18"/>
      <c r="M148" s="18">
        <v>0</v>
      </c>
      <c r="N148" s="14">
        <v>1503</v>
      </c>
      <c r="O148" s="13" t="s">
        <v>1814</v>
      </c>
      <c r="P148">
        <v>1</v>
      </c>
      <c r="S148" t="s">
        <v>1789</v>
      </c>
      <c r="T148">
        <v>5</v>
      </c>
      <c r="W148">
        <v>1</v>
      </c>
      <c r="X148">
        <v>1</v>
      </c>
      <c r="Z148">
        <v>0</v>
      </c>
      <c r="AA148">
        <v>1</v>
      </c>
      <c r="AH148">
        <v>5</v>
      </c>
    </row>
    <row r="149" spans="1:35" ht="16.5" thickBot="1">
      <c r="A149" s="3" t="s">
        <v>597</v>
      </c>
      <c r="B149" s="3" t="s">
        <v>598</v>
      </c>
      <c r="C149" s="3" t="s">
        <v>515</v>
      </c>
      <c r="D149" s="4">
        <v>2019</v>
      </c>
      <c r="E149" s="5" t="s">
        <v>73</v>
      </c>
      <c r="G149">
        <v>1</v>
      </c>
      <c r="I149" t="s">
        <v>1786</v>
      </c>
      <c r="J149" s="14">
        <v>2.4969999999999999</v>
      </c>
      <c r="K149" s="72" t="s">
        <v>1963</v>
      </c>
      <c r="L149" s="18"/>
      <c r="M149" s="18">
        <v>0</v>
      </c>
      <c r="N149" s="14">
        <v>1505</v>
      </c>
      <c r="O149" s="13" t="s">
        <v>1809</v>
      </c>
      <c r="P149">
        <v>0</v>
      </c>
      <c r="Q149">
        <v>1</v>
      </c>
      <c r="S149" t="s">
        <v>1786</v>
      </c>
      <c r="T149">
        <v>2</v>
      </c>
      <c r="Z149">
        <v>0</v>
      </c>
      <c r="AA149">
        <v>1</v>
      </c>
    </row>
    <row r="150" spans="1:35" ht="16.5" thickBot="1">
      <c r="A150" s="3" t="s">
        <v>599</v>
      </c>
      <c r="B150" s="3" t="s">
        <v>600</v>
      </c>
      <c r="C150" s="3" t="s">
        <v>601</v>
      </c>
      <c r="D150" s="4">
        <v>2021</v>
      </c>
      <c r="E150" s="5" t="s">
        <v>73</v>
      </c>
      <c r="G150">
        <v>1</v>
      </c>
      <c r="I150" t="s">
        <v>1786</v>
      </c>
      <c r="J150" s="13">
        <v>4.6449999999999996</v>
      </c>
      <c r="K150" s="72" t="s">
        <v>1933</v>
      </c>
      <c r="L150" s="8"/>
      <c r="M150" s="8">
        <v>1</v>
      </c>
      <c r="N150" s="14">
        <v>0</v>
      </c>
      <c r="O150" s="13" t="s">
        <v>1811</v>
      </c>
      <c r="P150">
        <v>3</v>
      </c>
      <c r="S150">
        <v>4</v>
      </c>
      <c r="T150">
        <v>5</v>
      </c>
      <c r="V150">
        <v>1</v>
      </c>
      <c r="X150">
        <v>1</v>
      </c>
      <c r="Z150">
        <v>0</v>
      </c>
      <c r="AA150">
        <v>1</v>
      </c>
    </row>
    <row r="151" spans="1:35" ht="16.5" thickBot="1">
      <c r="A151" s="3" t="s">
        <v>602</v>
      </c>
      <c r="B151" s="3" t="s">
        <v>603</v>
      </c>
      <c r="C151" s="3" t="s">
        <v>604</v>
      </c>
      <c r="D151" s="4">
        <v>2012</v>
      </c>
      <c r="E151" s="5" t="s">
        <v>73</v>
      </c>
      <c r="G151">
        <v>1</v>
      </c>
      <c r="I151" t="s">
        <v>1789</v>
      </c>
      <c r="J151" s="13"/>
      <c r="K151" s="12" t="s">
        <v>1933</v>
      </c>
      <c r="L151" s="8"/>
      <c r="M151" s="8">
        <v>1</v>
      </c>
      <c r="N151" s="14">
        <v>1503</v>
      </c>
      <c r="O151" s="13" t="s">
        <v>1813</v>
      </c>
      <c r="P151">
        <v>1</v>
      </c>
      <c r="S151">
        <v>2</v>
      </c>
      <c r="T151">
        <v>5</v>
      </c>
      <c r="Z151">
        <v>0</v>
      </c>
      <c r="AA151">
        <v>1</v>
      </c>
      <c r="AH151">
        <v>1</v>
      </c>
      <c r="AI151" t="s">
        <v>2120</v>
      </c>
    </row>
    <row r="152" spans="1:35" ht="16.5" thickBot="1">
      <c r="A152" s="3" t="s">
        <v>605</v>
      </c>
      <c r="B152" s="3" t="s">
        <v>606</v>
      </c>
      <c r="C152" s="3" t="s">
        <v>607</v>
      </c>
      <c r="D152" s="4">
        <v>2020</v>
      </c>
      <c r="E152" s="5" t="s">
        <v>73</v>
      </c>
      <c r="G152">
        <v>1</v>
      </c>
      <c r="I152">
        <v>4</v>
      </c>
      <c r="J152" s="13">
        <v>3.024</v>
      </c>
      <c r="K152" s="12" t="s">
        <v>1958</v>
      </c>
      <c r="L152" s="8"/>
      <c r="M152" s="8">
        <v>0</v>
      </c>
      <c r="N152" s="14">
        <v>0</v>
      </c>
      <c r="O152" s="13" t="s">
        <v>1811</v>
      </c>
      <c r="P152">
        <v>1</v>
      </c>
      <c r="S152">
        <v>2</v>
      </c>
      <c r="T152">
        <v>5</v>
      </c>
      <c r="X152">
        <v>1</v>
      </c>
      <c r="Z152">
        <v>0</v>
      </c>
      <c r="AA152">
        <v>1</v>
      </c>
      <c r="AH152">
        <v>1</v>
      </c>
      <c r="AI152" t="s">
        <v>2122</v>
      </c>
    </row>
    <row r="153" spans="1:35" ht="16.5" thickBot="1">
      <c r="A153" s="3" t="s">
        <v>608</v>
      </c>
      <c r="B153" s="3" t="s">
        <v>609</v>
      </c>
      <c r="C153" s="3" t="s">
        <v>57</v>
      </c>
      <c r="D153" s="4">
        <v>2020</v>
      </c>
      <c r="E153" s="5" t="s">
        <v>73</v>
      </c>
      <c r="G153">
        <v>1</v>
      </c>
      <c r="I153">
        <v>1</v>
      </c>
      <c r="J153" s="13">
        <v>0.52</v>
      </c>
      <c r="K153" s="72" t="s">
        <v>1933</v>
      </c>
      <c r="L153" s="13"/>
      <c r="M153" s="13">
        <v>1</v>
      </c>
      <c r="N153" s="14">
        <v>0</v>
      </c>
      <c r="O153" s="13" t="s">
        <v>1811</v>
      </c>
      <c r="P153">
        <v>3</v>
      </c>
      <c r="S153">
        <v>0</v>
      </c>
      <c r="T153">
        <v>0</v>
      </c>
      <c r="X153">
        <v>1</v>
      </c>
      <c r="AA153">
        <v>1</v>
      </c>
    </row>
    <row r="154" spans="1:35" ht="16.5" thickBot="1">
      <c r="A154" s="3" t="s">
        <v>610</v>
      </c>
      <c r="B154" s="3" t="s">
        <v>611</v>
      </c>
      <c r="C154" s="3" t="s">
        <v>612</v>
      </c>
      <c r="D154" s="4">
        <v>2015</v>
      </c>
      <c r="E154" s="5" t="s">
        <v>73</v>
      </c>
      <c r="G154">
        <v>1</v>
      </c>
      <c r="H154">
        <v>1</v>
      </c>
      <c r="I154">
        <v>1</v>
      </c>
      <c r="J154" s="14">
        <v>1.79</v>
      </c>
      <c r="K154" s="73" t="s">
        <v>1962</v>
      </c>
      <c r="L154" s="14"/>
      <c r="M154" s="14">
        <v>0</v>
      </c>
      <c r="N154" s="14">
        <v>806</v>
      </c>
      <c r="O154" s="13" t="s">
        <v>1814</v>
      </c>
      <c r="P154">
        <v>0</v>
      </c>
      <c r="Q154">
        <v>7</v>
      </c>
      <c r="S154">
        <v>0</v>
      </c>
      <c r="T154">
        <v>0</v>
      </c>
      <c r="V154">
        <v>1</v>
      </c>
      <c r="X154">
        <v>1</v>
      </c>
      <c r="AA154">
        <v>1</v>
      </c>
      <c r="AG154" t="s">
        <v>2053</v>
      </c>
    </row>
    <row r="155" spans="1:35" ht="16.5" thickBot="1">
      <c r="A155" s="3" t="s">
        <v>613</v>
      </c>
      <c r="B155" s="3" t="s">
        <v>614</v>
      </c>
      <c r="C155" s="3" t="s">
        <v>615</v>
      </c>
      <c r="D155" s="4">
        <v>2019</v>
      </c>
      <c r="E155" s="5" t="s">
        <v>73</v>
      </c>
      <c r="G155">
        <v>1</v>
      </c>
      <c r="I155" t="s">
        <v>1786</v>
      </c>
      <c r="J155" s="14">
        <v>4.2190000000000003</v>
      </c>
      <c r="K155" s="73" t="s">
        <v>1963</v>
      </c>
      <c r="L155" s="14"/>
      <c r="M155" s="14">
        <v>0</v>
      </c>
      <c r="N155" s="14">
        <v>0</v>
      </c>
      <c r="O155" s="13" t="s">
        <v>1811</v>
      </c>
      <c r="P155">
        <v>1</v>
      </c>
      <c r="S155">
        <v>1</v>
      </c>
      <c r="T155">
        <v>5</v>
      </c>
      <c r="V155">
        <v>1</v>
      </c>
      <c r="X155">
        <v>1</v>
      </c>
      <c r="Z155">
        <v>0</v>
      </c>
      <c r="AA155">
        <v>1</v>
      </c>
    </row>
    <row r="156" spans="1:35" ht="16.5" thickBot="1">
      <c r="A156" s="33" t="s">
        <v>160</v>
      </c>
      <c r="B156" s="3" t="s">
        <v>161</v>
      </c>
      <c r="C156" s="3" t="s">
        <v>162</v>
      </c>
      <c r="D156" s="4">
        <v>2020</v>
      </c>
      <c r="E156" s="5" t="s">
        <v>73</v>
      </c>
      <c r="F156">
        <v>1</v>
      </c>
      <c r="G156">
        <v>1</v>
      </c>
      <c r="I156" t="s">
        <v>1786</v>
      </c>
      <c r="J156" s="13"/>
      <c r="K156" s="23" t="s">
        <v>1941</v>
      </c>
      <c r="L156" s="21" t="s">
        <v>1991</v>
      </c>
      <c r="M156" s="21">
        <v>1</v>
      </c>
      <c r="N156" s="14">
        <v>0</v>
      </c>
      <c r="O156" s="13" t="s">
        <v>1811</v>
      </c>
      <c r="P156">
        <v>1</v>
      </c>
      <c r="S156">
        <v>0</v>
      </c>
      <c r="T156">
        <v>0</v>
      </c>
      <c r="V156">
        <v>1</v>
      </c>
      <c r="AA156">
        <v>5</v>
      </c>
      <c r="AE156">
        <v>1</v>
      </c>
    </row>
    <row r="157" spans="1:35" ht="16.5" thickBot="1">
      <c r="A157" s="3" t="s">
        <v>618</v>
      </c>
      <c r="B157" s="3" t="s">
        <v>619</v>
      </c>
      <c r="C157" s="3" t="s">
        <v>620</v>
      </c>
      <c r="D157" s="4">
        <v>2020</v>
      </c>
      <c r="E157" s="5" t="s">
        <v>73</v>
      </c>
      <c r="G157">
        <v>1</v>
      </c>
      <c r="J157" s="13">
        <v>5.8369999999999997</v>
      </c>
      <c r="K157" s="73" t="s">
        <v>1992</v>
      </c>
      <c r="L157" s="13"/>
      <c r="M157" s="13">
        <v>0</v>
      </c>
      <c r="N157" s="14">
        <v>0</v>
      </c>
      <c r="O157" s="13" t="s">
        <v>1811</v>
      </c>
      <c r="P157">
        <v>1</v>
      </c>
      <c r="S157">
        <v>0</v>
      </c>
      <c r="T157">
        <v>0</v>
      </c>
      <c r="V157">
        <v>1</v>
      </c>
      <c r="X157">
        <v>1</v>
      </c>
      <c r="AA157">
        <v>1</v>
      </c>
    </row>
    <row r="158" spans="1:35" ht="16.5" thickBot="1">
      <c r="A158" s="3" t="s">
        <v>624</v>
      </c>
      <c r="B158" s="3" t="s">
        <v>625</v>
      </c>
      <c r="C158" s="3" t="s">
        <v>626</v>
      </c>
      <c r="D158" s="4">
        <v>2015</v>
      </c>
      <c r="E158" s="5" t="s">
        <v>73</v>
      </c>
      <c r="G158">
        <v>1</v>
      </c>
      <c r="I158">
        <v>1</v>
      </c>
      <c r="J158" s="14">
        <v>1.3120000000000001</v>
      </c>
      <c r="K158" s="73" t="s">
        <v>1940</v>
      </c>
      <c r="L158" s="69" t="s">
        <v>1960</v>
      </c>
      <c r="M158" s="69">
        <v>0</v>
      </c>
      <c r="N158" s="14">
        <v>0</v>
      </c>
      <c r="O158" s="13" t="s">
        <v>1811</v>
      </c>
      <c r="P158">
        <v>1</v>
      </c>
      <c r="R158">
        <v>1</v>
      </c>
      <c r="S158">
        <v>0</v>
      </c>
      <c r="T158">
        <v>0</v>
      </c>
      <c r="V158">
        <v>1</v>
      </c>
      <c r="AA158">
        <v>1</v>
      </c>
      <c r="AE158">
        <v>1</v>
      </c>
    </row>
    <row r="159" spans="1:35" ht="16.5" thickBot="1">
      <c r="A159" s="3" t="s">
        <v>627</v>
      </c>
      <c r="B159" s="3" t="s">
        <v>628</v>
      </c>
      <c r="C159" s="3" t="s">
        <v>626</v>
      </c>
      <c r="D159" s="4">
        <v>2016</v>
      </c>
      <c r="E159" s="5" t="s">
        <v>73</v>
      </c>
      <c r="G159">
        <v>1</v>
      </c>
      <c r="I159">
        <v>4</v>
      </c>
      <c r="J159" s="14">
        <v>1.5720000000000001</v>
      </c>
      <c r="K159" s="72" t="s">
        <v>1940</v>
      </c>
      <c r="L159" s="68" t="s">
        <v>1960</v>
      </c>
      <c r="M159" s="68">
        <v>0</v>
      </c>
      <c r="N159" s="14">
        <v>0</v>
      </c>
      <c r="O159" s="13" t="s">
        <v>1811</v>
      </c>
      <c r="P159">
        <v>1</v>
      </c>
      <c r="S159">
        <v>0</v>
      </c>
      <c r="T159">
        <v>0</v>
      </c>
      <c r="V159">
        <v>1</v>
      </c>
      <c r="AA159">
        <v>1</v>
      </c>
      <c r="AE159">
        <v>1</v>
      </c>
    </row>
    <row r="160" spans="1:35" ht="16.5" thickBot="1">
      <c r="A160" s="3" t="s">
        <v>631</v>
      </c>
      <c r="B160" s="3" t="s">
        <v>632</v>
      </c>
      <c r="C160" s="3" t="s">
        <v>633</v>
      </c>
      <c r="D160" s="4">
        <v>2015</v>
      </c>
      <c r="E160" s="5" t="s">
        <v>73</v>
      </c>
      <c r="G160">
        <v>1</v>
      </c>
      <c r="I160" t="s">
        <v>1786</v>
      </c>
      <c r="J160" s="14">
        <v>6.2329999999999997</v>
      </c>
      <c r="K160" s="72" t="s">
        <v>1933</v>
      </c>
      <c r="L160" s="69"/>
      <c r="M160" s="69">
        <v>1</v>
      </c>
      <c r="N160" s="14">
        <v>1503</v>
      </c>
      <c r="O160" s="13" t="s">
        <v>1814</v>
      </c>
      <c r="P160">
        <v>1</v>
      </c>
      <c r="S160" t="s">
        <v>1789</v>
      </c>
      <c r="T160">
        <v>5</v>
      </c>
      <c r="W160">
        <v>1</v>
      </c>
      <c r="Z160">
        <v>0</v>
      </c>
      <c r="AA160">
        <v>1</v>
      </c>
      <c r="AH160">
        <v>5</v>
      </c>
    </row>
    <row r="161" spans="1:35" ht="16.5" thickBot="1">
      <c r="A161" s="3" t="s">
        <v>634</v>
      </c>
      <c r="B161" s="3" t="s">
        <v>635</v>
      </c>
      <c r="C161" s="3" t="s">
        <v>22</v>
      </c>
      <c r="D161" s="4">
        <v>2020</v>
      </c>
      <c r="E161" s="5" t="s">
        <v>73</v>
      </c>
      <c r="G161">
        <v>1</v>
      </c>
      <c r="I161" s="12" t="s">
        <v>1786</v>
      </c>
      <c r="J161" s="14">
        <v>5.0780000000000003</v>
      </c>
      <c r="K161" s="72" t="s">
        <v>1945</v>
      </c>
      <c r="L161" s="69" t="s">
        <v>1933</v>
      </c>
      <c r="M161" s="69">
        <v>1</v>
      </c>
      <c r="N161" s="14">
        <v>1503</v>
      </c>
      <c r="O161" s="13" t="s">
        <v>1814</v>
      </c>
      <c r="P161">
        <v>1</v>
      </c>
      <c r="R161">
        <v>1</v>
      </c>
      <c r="S161">
        <v>4</v>
      </c>
      <c r="T161">
        <v>5</v>
      </c>
      <c r="V161">
        <v>1</v>
      </c>
      <c r="Z161">
        <v>0</v>
      </c>
      <c r="AA161">
        <v>1</v>
      </c>
      <c r="AF161">
        <v>1</v>
      </c>
    </row>
    <row r="162" spans="1:35" ht="16.5" thickBot="1">
      <c r="A162" s="3" t="s">
        <v>639</v>
      </c>
      <c r="B162" s="3" t="s">
        <v>640</v>
      </c>
      <c r="C162" s="3" t="s">
        <v>641</v>
      </c>
      <c r="D162" s="4">
        <v>2020</v>
      </c>
      <c r="E162" s="5" t="s">
        <v>73</v>
      </c>
      <c r="G162">
        <v>1</v>
      </c>
      <c r="I162">
        <v>1</v>
      </c>
      <c r="J162" s="13">
        <v>6.258</v>
      </c>
      <c r="K162" s="72" t="s">
        <v>1963</v>
      </c>
      <c r="L162" s="13"/>
      <c r="M162" s="13">
        <v>0</v>
      </c>
      <c r="N162" s="14">
        <v>0</v>
      </c>
      <c r="O162" s="13" t="s">
        <v>1811</v>
      </c>
      <c r="P162">
        <v>1</v>
      </c>
      <c r="S162">
        <v>2</v>
      </c>
      <c r="T162">
        <v>5</v>
      </c>
      <c r="Z162">
        <v>0</v>
      </c>
      <c r="AA162">
        <v>1</v>
      </c>
      <c r="AH162">
        <v>1</v>
      </c>
      <c r="AI162" t="s">
        <v>2109</v>
      </c>
    </row>
    <row r="163" spans="1:35" ht="16.5" thickBot="1">
      <c r="A163" s="3" t="s">
        <v>642</v>
      </c>
      <c r="B163" s="3" t="s">
        <v>643</v>
      </c>
      <c r="C163" s="3" t="s">
        <v>644</v>
      </c>
      <c r="D163" s="4">
        <v>2013</v>
      </c>
      <c r="E163" s="5" t="s">
        <v>73</v>
      </c>
      <c r="G163">
        <v>1</v>
      </c>
      <c r="I163" t="s">
        <v>1786</v>
      </c>
      <c r="J163" s="14">
        <v>0.747</v>
      </c>
      <c r="K163" s="72" t="s">
        <v>1941</v>
      </c>
      <c r="L163" s="69" t="s">
        <v>1971</v>
      </c>
      <c r="M163" s="69">
        <v>1</v>
      </c>
      <c r="N163" s="14">
        <v>1503</v>
      </c>
      <c r="O163" s="13" t="s">
        <v>1813</v>
      </c>
      <c r="P163">
        <v>1</v>
      </c>
      <c r="S163">
        <v>1</v>
      </c>
      <c r="T163">
        <v>5</v>
      </c>
      <c r="V163">
        <v>1</v>
      </c>
      <c r="Z163">
        <v>0</v>
      </c>
      <c r="AA163">
        <v>1</v>
      </c>
    </row>
    <row r="164" spans="1:35" ht="16.5" thickBot="1">
      <c r="A164" s="3" t="s">
        <v>645</v>
      </c>
      <c r="B164" s="3" t="s">
        <v>646</v>
      </c>
      <c r="C164" s="3" t="s">
        <v>647</v>
      </c>
      <c r="D164" s="4">
        <v>2018</v>
      </c>
      <c r="E164" s="5" t="s">
        <v>73</v>
      </c>
      <c r="G164">
        <v>1</v>
      </c>
      <c r="I164">
        <v>3</v>
      </c>
      <c r="J164" s="14">
        <v>2.363</v>
      </c>
      <c r="K164" s="73" t="s">
        <v>1933</v>
      </c>
      <c r="L164" s="14"/>
      <c r="M164" s="14">
        <v>1</v>
      </c>
      <c r="N164" s="14">
        <v>0</v>
      </c>
      <c r="O164" s="13" t="s">
        <v>1811</v>
      </c>
      <c r="P164">
        <v>1</v>
      </c>
      <c r="S164">
        <v>2</v>
      </c>
      <c r="T164">
        <v>5</v>
      </c>
      <c r="Z164">
        <v>2</v>
      </c>
      <c r="AA164">
        <v>1</v>
      </c>
    </row>
    <row r="165" spans="1:35" ht="16.5" thickBot="1">
      <c r="A165" s="3" t="s">
        <v>32</v>
      </c>
      <c r="B165" s="3" t="s">
        <v>33</v>
      </c>
      <c r="C165" s="3" t="s">
        <v>34</v>
      </c>
      <c r="D165" s="4">
        <v>2016</v>
      </c>
      <c r="E165" s="5" t="s">
        <v>19</v>
      </c>
      <c r="G165">
        <v>1</v>
      </c>
      <c r="I165" t="s">
        <v>1786</v>
      </c>
      <c r="J165" s="13"/>
      <c r="K165" s="72" t="s">
        <v>1980</v>
      </c>
      <c r="L165" s="69" t="s">
        <v>1968</v>
      </c>
      <c r="M165" s="69">
        <v>0</v>
      </c>
      <c r="N165" s="14">
        <v>0</v>
      </c>
      <c r="O165" s="13" t="s">
        <v>1811</v>
      </c>
      <c r="P165">
        <v>1</v>
      </c>
      <c r="S165">
        <v>1</v>
      </c>
      <c r="T165">
        <v>5</v>
      </c>
      <c r="V165">
        <v>1</v>
      </c>
      <c r="Z165">
        <v>0</v>
      </c>
      <c r="AA165">
        <v>1</v>
      </c>
    </row>
    <row r="166" spans="1:35" ht="16.5" thickBot="1">
      <c r="A166" s="3" t="s">
        <v>651</v>
      </c>
      <c r="B166" s="3" t="s">
        <v>652</v>
      </c>
      <c r="C166" s="3" t="s">
        <v>653</v>
      </c>
      <c r="D166" s="4">
        <v>2017</v>
      </c>
      <c r="E166" s="5" t="s">
        <v>73</v>
      </c>
      <c r="G166">
        <v>1</v>
      </c>
      <c r="I166">
        <v>4</v>
      </c>
      <c r="J166" s="13">
        <v>1.323</v>
      </c>
      <c r="K166" s="12" t="s">
        <v>1992</v>
      </c>
      <c r="L166" t="s">
        <v>1969</v>
      </c>
      <c r="M166">
        <v>0</v>
      </c>
      <c r="N166" s="14">
        <v>0</v>
      </c>
      <c r="O166" s="13" t="s">
        <v>1811</v>
      </c>
      <c r="P166">
        <v>0</v>
      </c>
      <c r="Q166">
        <v>7</v>
      </c>
      <c r="S166">
        <v>4</v>
      </c>
      <c r="T166">
        <v>5</v>
      </c>
      <c r="V166">
        <v>1</v>
      </c>
      <c r="W166">
        <v>1</v>
      </c>
      <c r="X166">
        <v>1</v>
      </c>
      <c r="Z166">
        <v>0</v>
      </c>
      <c r="AA166">
        <v>1</v>
      </c>
      <c r="AG166" t="s">
        <v>2062</v>
      </c>
    </row>
    <row r="167" spans="1:35" ht="16.5" thickBot="1">
      <c r="A167" s="3" t="s">
        <v>654</v>
      </c>
      <c r="B167" s="3" t="s">
        <v>655</v>
      </c>
      <c r="C167" s="3" t="s">
        <v>656</v>
      </c>
      <c r="D167" s="4">
        <v>2014</v>
      </c>
      <c r="E167" s="5" t="s">
        <v>73</v>
      </c>
      <c r="G167">
        <v>1</v>
      </c>
      <c r="I167" t="s">
        <v>1783</v>
      </c>
      <c r="J167" s="14">
        <v>5.3109999999999999</v>
      </c>
      <c r="K167" s="12" t="s">
        <v>1976</v>
      </c>
      <c r="L167" s="18"/>
      <c r="M167" s="18">
        <v>0</v>
      </c>
      <c r="N167" s="14">
        <v>806</v>
      </c>
      <c r="O167" s="13" t="s">
        <v>1814</v>
      </c>
      <c r="P167">
        <v>0</v>
      </c>
      <c r="Q167">
        <v>4</v>
      </c>
      <c r="S167">
        <v>1</v>
      </c>
      <c r="T167">
        <v>2</v>
      </c>
      <c r="Z167">
        <v>0</v>
      </c>
      <c r="AA167">
        <v>1</v>
      </c>
      <c r="AC167">
        <v>1</v>
      </c>
    </row>
    <row r="168" spans="1:35" ht="17.25" customHeight="1" thickBot="1">
      <c r="A168" s="3" t="s">
        <v>657</v>
      </c>
      <c r="B168" s="3" t="s">
        <v>658</v>
      </c>
      <c r="C168" s="3" t="s">
        <v>659</v>
      </c>
      <c r="D168" s="4">
        <v>2018</v>
      </c>
      <c r="E168" s="5" t="s">
        <v>73</v>
      </c>
      <c r="G168">
        <v>1</v>
      </c>
      <c r="I168">
        <v>4</v>
      </c>
      <c r="J168" s="14">
        <v>3.0049999999999999</v>
      </c>
      <c r="K168" s="72" t="s">
        <v>1960</v>
      </c>
      <c r="L168" s="18"/>
      <c r="M168" s="18">
        <v>0</v>
      </c>
      <c r="N168" s="14">
        <v>0</v>
      </c>
      <c r="O168" s="13" t="s">
        <v>1811</v>
      </c>
      <c r="P168">
        <v>0</v>
      </c>
      <c r="Q168">
        <v>4</v>
      </c>
      <c r="S168">
        <v>6</v>
      </c>
      <c r="T168">
        <v>2</v>
      </c>
      <c r="V168">
        <v>1</v>
      </c>
      <c r="X168">
        <v>1</v>
      </c>
      <c r="Z168">
        <v>0</v>
      </c>
      <c r="AA168">
        <v>1</v>
      </c>
      <c r="AC168">
        <v>1</v>
      </c>
    </row>
    <row r="169" spans="1:35" ht="16.5" thickBot="1">
      <c r="A169" s="3" t="s">
        <v>662</v>
      </c>
      <c r="B169" s="3" t="s">
        <v>663</v>
      </c>
      <c r="C169" s="3" t="s">
        <v>664</v>
      </c>
      <c r="D169" s="4">
        <v>2019</v>
      </c>
      <c r="E169" s="5" t="s">
        <v>73</v>
      </c>
      <c r="G169">
        <v>1</v>
      </c>
      <c r="I169" t="s">
        <v>1794</v>
      </c>
      <c r="J169" s="13">
        <v>0.875</v>
      </c>
      <c r="K169" s="12" t="s">
        <v>1943</v>
      </c>
      <c r="L169" s="13"/>
      <c r="M169" s="13">
        <v>0</v>
      </c>
      <c r="N169" s="14">
        <v>0</v>
      </c>
      <c r="O169" s="13" t="s">
        <v>1811</v>
      </c>
      <c r="P169">
        <v>0</v>
      </c>
      <c r="Q169">
        <v>2</v>
      </c>
      <c r="S169">
        <v>3</v>
      </c>
      <c r="T169">
        <v>2</v>
      </c>
      <c r="Z169">
        <v>0</v>
      </c>
      <c r="AA169">
        <v>1</v>
      </c>
    </row>
    <row r="170" spans="1:35" ht="16.5" thickBot="1">
      <c r="A170" s="3" t="s">
        <v>665</v>
      </c>
      <c r="B170" s="3" t="s">
        <v>666</v>
      </c>
      <c r="C170" s="3" t="s">
        <v>497</v>
      </c>
      <c r="D170" s="4">
        <v>2010</v>
      </c>
      <c r="E170" s="5" t="s">
        <v>73</v>
      </c>
      <c r="G170">
        <v>1</v>
      </c>
      <c r="I170" t="s">
        <v>1786</v>
      </c>
      <c r="J170" s="14">
        <v>2.9929999999999999</v>
      </c>
      <c r="K170" s="12" t="s">
        <v>2029</v>
      </c>
      <c r="L170" s="14"/>
      <c r="M170" s="14">
        <v>0</v>
      </c>
      <c r="N170" s="14">
        <v>1503</v>
      </c>
      <c r="O170" s="13" t="s">
        <v>1809</v>
      </c>
      <c r="P170">
        <v>0</v>
      </c>
      <c r="Q170">
        <v>3</v>
      </c>
      <c r="S170" t="s">
        <v>1784</v>
      </c>
      <c r="T170">
        <v>2</v>
      </c>
      <c r="X170">
        <v>1</v>
      </c>
      <c r="Z170">
        <v>0</v>
      </c>
      <c r="AA170">
        <v>1</v>
      </c>
      <c r="AC170">
        <v>1</v>
      </c>
    </row>
    <row r="171" spans="1:35" ht="16.5" thickBot="1">
      <c r="A171" s="3" t="s">
        <v>667</v>
      </c>
      <c r="B171" s="3" t="s">
        <v>668</v>
      </c>
      <c r="C171" s="3" t="s">
        <v>669</v>
      </c>
      <c r="D171" s="4">
        <v>2016</v>
      </c>
      <c r="E171" s="5" t="s">
        <v>73</v>
      </c>
      <c r="G171">
        <v>1</v>
      </c>
      <c r="I171" t="s">
        <v>1789</v>
      </c>
      <c r="J171" s="14">
        <v>2</v>
      </c>
      <c r="K171" s="12" t="s">
        <v>1963</v>
      </c>
      <c r="L171" s="21" t="s">
        <v>1941</v>
      </c>
      <c r="M171" s="21">
        <v>0</v>
      </c>
      <c r="N171" s="14">
        <v>1505</v>
      </c>
      <c r="O171" s="13" t="s">
        <v>1809</v>
      </c>
      <c r="P171">
        <v>0</v>
      </c>
      <c r="Q171">
        <v>2</v>
      </c>
      <c r="S171">
        <v>3</v>
      </c>
      <c r="T171">
        <v>2</v>
      </c>
      <c r="W171">
        <v>1</v>
      </c>
      <c r="X171">
        <v>1</v>
      </c>
      <c r="Z171">
        <v>0</v>
      </c>
      <c r="AA171">
        <v>1</v>
      </c>
    </row>
    <row r="172" spans="1:35" ht="16.5" thickBot="1">
      <c r="A172" s="3" t="s">
        <v>670</v>
      </c>
      <c r="B172" s="3" t="s">
        <v>671</v>
      </c>
      <c r="C172" s="3" t="s">
        <v>672</v>
      </c>
      <c r="D172" s="4">
        <v>2016</v>
      </c>
      <c r="E172" s="5" t="s">
        <v>73</v>
      </c>
      <c r="G172">
        <v>1</v>
      </c>
      <c r="I172">
        <v>4</v>
      </c>
      <c r="J172" s="14">
        <v>1.454</v>
      </c>
      <c r="K172" s="72" t="s">
        <v>1974</v>
      </c>
      <c r="L172" s="14"/>
      <c r="M172" s="14">
        <v>0</v>
      </c>
      <c r="N172" s="14">
        <v>1503</v>
      </c>
      <c r="O172" s="13" t="s">
        <v>1809</v>
      </c>
      <c r="P172">
        <v>0</v>
      </c>
      <c r="Q172">
        <v>1</v>
      </c>
      <c r="S172">
        <v>4</v>
      </c>
      <c r="T172">
        <v>2</v>
      </c>
      <c r="Z172">
        <v>0</v>
      </c>
      <c r="AA172">
        <v>1</v>
      </c>
    </row>
    <row r="173" spans="1:35" ht="16.5" thickBot="1">
      <c r="A173" s="3" t="s">
        <v>673</v>
      </c>
      <c r="B173" s="3" t="s">
        <v>674</v>
      </c>
      <c r="C173" s="3" t="s">
        <v>675</v>
      </c>
      <c r="D173" s="4">
        <v>2013</v>
      </c>
      <c r="E173" s="5" t="s">
        <v>73</v>
      </c>
      <c r="G173">
        <v>1</v>
      </c>
      <c r="I173">
        <v>4</v>
      </c>
      <c r="J173" s="14">
        <v>3.367</v>
      </c>
      <c r="K173" s="72" t="s">
        <v>1971</v>
      </c>
      <c r="L173" s="14"/>
      <c r="M173" s="14">
        <v>0</v>
      </c>
      <c r="N173" s="14">
        <v>1503</v>
      </c>
      <c r="O173" s="13" t="s">
        <v>1814</v>
      </c>
      <c r="P173">
        <v>1</v>
      </c>
      <c r="S173" t="s">
        <v>1789</v>
      </c>
      <c r="T173">
        <v>5</v>
      </c>
      <c r="X173">
        <v>1</v>
      </c>
      <c r="Z173">
        <v>0</v>
      </c>
      <c r="AA173">
        <v>1</v>
      </c>
      <c r="AH173">
        <v>2</v>
      </c>
      <c r="AI173" t="s">
        <v>2131</v>
      </c>
    </row>
    <row r="174" spans="1:35" ht="16.5" thickBot="1">
      <c r="A174" s="3" t="s">
        <v>676</v>
      </c>
      <c r="B174" s="3" t="s">
        <v>677</v>
      </c>
      <c r="C174" s="3" t="s">
        <v>678</v>
      </c>
      <c r="D174" s="4">
        <v>2019</v>
      </c>
      <c r="E174" s="5" t="s">
        <v>73</v>
      </c>
      <c r="G174">
        <v>1</v>
      </c>
      <c r="I174">
        <v>1</v>
      </c>
      <c r="J174" s="14">
        <v>4.8029999999999999</v>
      </c>
      <c r="K174" s="12" t="s">
        <v>1964</v>
      </c>
      <c r="L174" s="14"/>
      <c r="M174" s="14">
        <v>0</v>
      </c>
      <c r="N174" s="14">
        <v>1503</v>
      </c>
      <c r="O174" s="13" t="s">
        <v>1809</v>
      </c>
      <c r="P174">
        <v>0</v>
      </c>
      <c r="Q174">
        <v>1</v>
      </c>
      <c r="S174">
        <v>4</v>
      </c>
      <c r="T174">
        <v>2</v>
      </c>
      <c r="Z174">
        <v>0</v>
      </c>
      <c r="AA174">
        <v>1</v>
      </c>
    </row>
    <row r="175" spans="1:35" ht="16.5" thickBot="1">
      <c r="A175" s="3" t="s">
        <v>679</v>
      </c>
      <c r="B175" s="3" t="s">
        <v>680</v>
      </c>
      <c r="C175" s="3" t="s">
        <v>524</v>
      </c>
      <c r="D175" s="4">
        <v>2017</v>
      </c>
      <c r="E175" s="5" t="s">
        <v>73</v>
      </c>
      <c r="G175">
        <v>1</v>
      </c>
      <c r="I175" t="s">
        <v>1786</v>
      </c>
      <c r="J175" s="13">
        <v>1.179</v>
      </c>
      <c r="K175" s="72" t="s">
        <v>1933</v>
      </c>
      <c r="L175" s="69"/>
      <c r="M175" s="69">
        <v>1</v>
      </c>
      <c r="N175" s="14">
        <v>1503</v>
      </c>
      <c r="O175" s="13" t="s">
        <v>1810</v>
      </c>
      <c r="P175">
        <v>1</v>
      </c>
      <c r="R175">
        <v>1</v>
      </c>
      <c r="S175" t="s">
        <v>1784</v>
      </c>
      <c r="T175">
        <v>5</v>
      </c>
      <c r="V175">
        <v>1</v>
      </c>
      <c r="W175">
        <v>1</v>
      </c>
      <c r="X175">
        <v>1</v>
      </c>
      <c r="Z175">
        <v>0</v>
      </c>
      <c r="AA175">
        <v>1</v>
      </c>
    </row>
    <row r="176" spans="1:35" ht="16.5" thickBot="1">
      <c r="A176" s="3" t="s">
        <v>681</v>
      </c>
      <c r="B176" s="3" t="s">
        <v>682</v>
      </c>
      <c r="C176" s="3" t="s">
        <v>683</v>
      </c>
      <c r="D176" s="4">
        <v>2013</v>
      </c>
      <c r="E176" s="5" t="s">
        <v>73</v>
      </c>
      <c r="G176">
        <v>1</v>
      </c>
      <c r="I176" t="s">
        <v>1797</v>
      </c>
      <c r="J176" s="14">
        <v>1.552</v>
      </c>
      <c r="K176" s="72" t="s">
        <v>1943</v>
      </c>
      <c r="L176" s="69" t="s">
        <v>2003</v>
      </c>
      <c r="M176" s="69">
        <v>0</v>
      </c>
      <c r="N176" s="14">
        <v>1503</v>
      </c>
      <c r="O176" s="13" t="s">
        <v>1809</v>
      </c>
      <c r="P176">
        <v>1</v>
      </c>
      <c r="S176" t="s">
        <v>1784</v>
      </c>
      <c r="T176">
        <v>5</v>
      </c>
      <c r="Z176">
        <v>0</v>
      </c>
      <c r="AA176">
        <v>1</v>
      </c>
    </row>
    <row r="177" spans="1:35" ht="16.5" thickBot="1">
      <c r="A177" s="3" t="s">
        <v>684</v>
      </c>
      <c r="B177" s="3" t="s">
        <v>685</v>
      </c>
      <c r="C177" s="3" t="s">
        <v>686</v>
      </c>
      <c r="D177" s="4">
        <v>2016</v>
      </c>
      <c r="E177" s="5" t="s">
        <v>73</v>
      </c>
      <c r="G177">
        <v>1</v>
      </c>
      <c r="I177">
        <v>1</v>
      </c>
      <c r="J177" s="14">
        <v>1.1950000000000001</v>
      </c>
      <c r="K177" s="72" t="s">
        <v>1941</v>
      </c>
      <c r="L177" s="69" t="s">
        <v>1933</v>
      </c>
      <c r="M177" s="69">
        <v>1</v>
      </c>
      <c r="N177" s="14">
        <v>0</v>
      </c>
      <c r="O177" s="13" t="s">
        <v>1811</v>
      </c>
      <c r="P177">
        <v>1</v>
      </c>
      <c r="S177" t="s">
        <v>1786</v>
      </c>
      <c r="T177">
        <v>5</v>
      </c>
      <c r="X177">
        <v>1</v>
      </c>
      <c r="Z177">
        <v>0</v>
      </c>
      <c r="AA177">
        <v>1</v>
      </c>
      <c r="AF177">
        <v>1</v>
      </c>
    </row>
    <row r="178" spans="1:35" ht="16.5" thickBot="1">
      <c r="A178" s="3" t="s">
        <v>687</v>
      </c>
      <c r="B178" s="3" t="s">
        <v>688</v>
      </c>
      <c r="C178" s="3" t="s">
        <v>229</v>
      </c>
      <c r="D178" s="4">
        <v>2016</v>
      </c>
      <c r="E178" s="5" t="s">
        <v>73</v>
      </c>
      <c r="G178">
        <v>1</v>
      </c>
      <c r="I178" t="s">
        <v>1791</v>
      </c>
      <c r="J178" s="13">
        <v>3.3540000000000001</v>
      </c>
      <c r="K178" s="72" t="s">
        <v>1975</v>
      </c>
      <c r="L178" s="69" t="s">
        <v>1933</v>
      </c>
      <c r="M178" s="69">
        <v>0</v>
      </c>
      <c r="N178" s="14">
        <v>1505</v>
      </c>
      <c r="O178" s="13" t="s">
        <v>1809</v>
      </c>
      <c r="P178">
        <v>1</v>
      </c>
      <c r="S178">
        <v>1</v>
      </c>
      <c r="T178">
        <v>5</v>
      </c>
      <c r="V178">
        <v>1</v>
      </c>
      <c r="Z178">
        <v>1</v>
      </c>
      <c r="AA178">
        <v>1</v>
      </c>
      <c r="AE178">
        <v>1</v>
      </c>
    </row>
    <row r="179" spans="1:35" ht="16.5" thickBot="1">
      <c r="A179" s="3" t="s">
        <v>98</v>
      </c>
      <c r="B179" s="3" t="s">
        <v>99</v>
      </c>
      <c r="C179" s="3" t="s">
        <v>22</v>
      </c>
      <c r="D179" s="4">
        <v>2020</v>
      </c>
      <c r="E179" s="5" t="s">
        <v>73</v>
      </c>
      <c r="G179">
        <v>1</v>
      </c>
      <c r="I179" t="s">
        <v>1795</v>
      </c>
      <c r="J179" s="14">
        <v>5.0780000000000003</v>
      </c>
      <c r="K179" s="72" t="s">
        <v>1945</v>
      </c>
      <c r="L179" s="69" t="s">
        <v>1933</v>
      </c>
      <c r="M179" s="69">
        <v>1</v>
      </c>
      <c r="N179" s="14">
        <v>1503</v>
      </c>
      <c r="O179" s="13" t="s">
        <v>1814</v>
      </c>
      <c r="P179">
        <v>1</v>
      </c>
      <c r="S179">
        <v>2</v>
      </c>
      <c r="T179">
        <v>5</v>
      </c>
      <c r="W179">
        <v>1</v>
      </c>
      <c r="X179">
        <v>1</v>
      </c>
      <c r="Z179">
        <v>0</v>
      </c>
      <c r="AA179">
        <v>1</v>
      </c>
      <c r="AH179">
        <v>1</v>
      </c>
      <c r="AI179" t="s">
        <v>2093</v>
      </c>
    </row>
    <row r="180" spans="1:35" ht="16.5" thickBot="1">
      <c r="A180" s="3" t="s">
        <v>689</v>
      </c>
      <c r="B180" s="3" t="s">
        <v>690</v>
      </c>
      <c r="C180" s="3" t="s">
        <v>691</v>
      </c>
      <c r="D180" s="4">
        <v>2013</v>
      </c>
      <c r="E180" s="5" t="s">
        <v>73</v>
      </c>
      <c r="G180">
        <v>1</v>
      </c>
      <c r="I180">
        <v>1</v>
      </c>
      <c r="J180" s="14">
        <v>2.2280000000000002</v>
      </c>
      <c r="K180" s="12" t="s">
        <v>1992</v>
      </c>
      <c r="L180" s="14"/>
      <c r="M180" s="14">
        <v>0</v>
      </c>
      <c r="N180" s="14">
        <v>0</v>
      </c>
      <c r="O180" s="13" t="s">
        <v>1811</v>
      </c>
      <c r="P180">
        <v>3</v>
      </c>
      <c r="S180">
        <v>0</v>
      </c>
      <c r="T180">
        <v>0</v>
      </c>
      <c r="V180">
        <v>1</v>
      </c>
      <c r="AA180">
        <v>1</v>
      </c>
    </row>
    <row r="181" spans="1:35" ht="16.5" thickBot="1">
      <c r="A181" s="3" t="s">
        <v>694</v>
      </c>
      <c r="B181" s="3" t="s">
        <v>695</v>
      </c>
      <c r="C181" s="3" t="s">
        <v>696</v>
      </c>
      <c r="D181" s="4">
        <v>2015</v>
      </c>
      <c r="E181" s="5" t="s">
        <v>73</v>
      </c>
      <c r="G181">
        <v>1</v>
      </c>
      <c r="I181" t="s">
        <v>1786</v>
      </c>
      <c r="J181" s="14">
        <v>0.85699999999999998</v>
      </c>
      <c r="K181" s="72" t="s">
        <v>1933</v>
      </c>
      <c r="L181" s="69"/>
      <c r="M181" s="69">
        <v>1</v>
      </c>
      <c r="N181" s="14">
        <v>1503</v>
      </c>
      <c r="O181" s="13" t="s">
        <v>1813</v>
      </c>
      <c r="P181">
        <v>1</v>
      </c>
      <c r="S181" t="s">
        <v>1785</v>
      </c>
      <c r="T181">
        <v>5</v>
      </c>
      <c r="X181">
        <v>1</v>
      </c>
      <c r="Z181">
        <v>0</v>
      </c>
      <c r="AA181">
        <v>1</v>
      </c>
      <c r="AF181">
        <v>1</v>
      </c>
    </row>
    <row r="182" spans="1:35" ht="16.5" thickBot="1">
      <c r="A182" s="3" t="s">
        <v>697</v>
      </c>
      <c r="B182" s="3" t="s">
        <v>698</v>
      </c>
      <c r="C182" s="3" t="s">
        <v>275</v>
      </c>
      <c r="D182" s="4">
        <v>2020</v>
      </c>
      <c r="E182" s="5" t="s">
        <v>73</v>
      </c>
      <c r="G182">
        <v>1</v>
      </c>
      <c r="I182" s="12" t="s">
        <v>1786</v>
      </c>
      <c r="J182" s="14">
        <v>4.4119999999999999</v>
      </c>
      <c r="K182" s="72" t="s">
        <v>1963</v>
      </c>
      <c r="L182" s="69" t="s">
        <v>1985</v>
      </c>
      <c r="M182" s="69">
        <v>0</v>
      </c>
      <c r="N182" s="14">
        <v>1503</v>
      </c>
      <c r="O182" s="13" t="s">
        <v>1810</v>
      </c>
      <c r="P182">
        <v>0</v>
      </c>
      <c r="Q182">
        <v>3</v>
      </c>
      <c r="S182">
        <v>1</v>
      </c>
      <c r="T182">
        <v>2</v>
      </c>
      <c r="X182">
        <v>1</v>
      </c>
      <c r="Z182">
        <v>0</v>
      </c>
      <c r="AA182">
        <v>1</v>
      </c>
      <c r="AC182">
        <v>1</v>
      </c>
    </row>
    <row r="183" spans="1:35" ht="16.5" thickBot="1">
      <c r="A183" s="3" t="s">
        <v>699</v>
      </c>
      <c r="B183" s="3" t="s">
        <v>700</v>
      </c>
      <c r="C183" s="3" t="s">
        <v>701</v>
      </c>
      <c r="D183" s="4">
        <v>2014</v>
      </c>
      <c r="E183" s="5" t="s">
        <v>73</v>
      </c>
      <c r="G183">
        <v>1</v>
      </c>
      <c r="J183" s="14">
        <v>1.3180000000000001</v>
      </c>
      <c r="K183" s="72" t="s">
        <v>1947</v>
      </c>
      <c r="L183" s="69"/>
      <c r="M183" s="69">
        <v>0</v>
      </c>
      <c r="N183" s="14">
        <v>806</v>
      </c>
      <c r="O183" s="13" t="s">
        <v>1809</v>
      </c>
      <c r="P183">
        <v>1</v>
      </c>
      <c r="S183">
        <v>0</v>
      </c>
      <c r="T183">
        <v>0</v>
      </c>
      <c r="V183">
        <v>1</v>
      </c>
      <c r="AA183">
        <v>1</v>
      </c>
    </row>
    <row r="184" spans="1:35" ht="16.5" thickBot="1">
      <c r="A184" s="33" t="s">
        <v>702</v>
      </c>
      <c r="B184" s="3" t="s">
        <v>703</v>
      </c>
      <c r="C184" s="3" t="s">
        <v>704</v>
      </c>
      <c r="D184" s="4">
        <v>2017</v>
      </c>
      <c r="E184" s="5" t="s">
        <v>73</v>
      </c>
      <c r="F184">
        <v>1</v>
      </c>
      <c r="G184">
        <v>1</v>
      </c>
      <c r="I184" t="s">
        <v>1786</v>
      </c>
      <c r="J184" s="13">
        <v>2.444</v>
      </c>
      <c r="K184" s="12" t="s">
        <v>1958</v>
      </c>
      <c r="L184" s="13"/>
      <c r="M184" s="13">
        <v>0</v>
      </c>
      <c r="N184" s="14">
        <v>1503</v>
      </c>
      <c r="O184" s="13" t="s">
        <v>1813</v>
      </c>
      <c r="P184">
        <v>0</v>
      </c>
      <c r="Q184">
        <v>7</v>
      </c>
      <c r="S184">
        <v>0</v>
      </c>
      <c r="T184">
        <v>0</v>
      </c>
      <c r="V184">
        <v>1</v>
      </c>
      <c r="AA184">
        <v>1</v>
      </c>
      <c r="AC184">
        <v>1</v>
      </c>
      <c r="AE184">
        <v>1</v>
      </c>
      <c r="AG184" t="s">
        <v>2081</v>
      </c>
    </row>
    <row r="185" spans="1:35" ht="16.5" thickBot="1">
      <c r="A185" s="3" t="s">
        <v>705</v>
      </c>
      <c r="B185" s="3" t="s">
        <v>706</v>
      </c>
      <c r="C185" s="3" t="s">
        <v>707</v>
      </c>
      <c r="D185" s="4">
        <v>2020</v>
      </c>
      <c r="E185" s="5" t="s">
        <v>73</v>
      </c>
      <c r="G185">
        <v>1</v>
      </c>
      <c r="I185" s="12" t="s">
        <v>1783</v>
      </c>
      <c r="J185" s="13"/>
      <c r="K185" s="72" t="s">
        <v>1953</v>
      </c>
      <c r="L185" s="69" t="s">
        <v>1954</v>
      </c>
      <c r="M185" s="69">
        <v>0</v>
      </c>
      <c r="N185" s="14">
        <v>1506</v>
      </c>
      <c r="O185" s="13" t="s">
        <v>1813</v>
      </c>
      <c r="P185">
        <v>0</v>
      </c>
      <c r="Q185">
        <v>2</v>
      </c>
      <c r="S185">
        <v>3</v>
      </c>
      <c r="T185">
        <v>2</v>
      </c>
      <c r="X185">
        <v>1</v>
      </c>
      <c r="Z185">
        <v>3</v>
      </c>
      <c r="AA185">
        <v>1</v>
      </c>
    </row>
    <row r="186" spans="1:35" ht="16.5" thickBot="1">
      <c r="A186" s="3" t="s">
        <v>708</v>
      </c>
      <c r="B186" s="3" t="s">
        <v>709</v>
      </c>
      <c r="C186" s="3" t="s">
        <v>710</v>
      </c>
      <c r="D186" s="4">
        <v>2011</v>
      </c>
      <c r="E186" s="5" t="s">
        <v>73</v>
      </c>
      <c r="G186">
        <v>1</v>
      </c>
      <c r="I186" t="s">
        <v>1786</v>
      </c>
      <c r="J186" s="14">
        <v>0.91200000000000003</v>
      </c>
      <c r="K186" s="72" t="s">
        <v>1962</v>
      </c>
      <c r="L186" s="18"/>
      <c r="M186" s="18">
        <v>0</v>
      </c>
      <c r="N186" s="14">
        <v>806</v>
      </c>
      <c r="O186" s="13" t="s">
        <v>1809</v>
      </c>
      <c r="P186">
        <v>1</v>
      </c>
      <c r="S186">
        <v>6</v>
      </c>
      <c r="T186">
        <v>5</v>
      </c>
      <c r="V186">
        <v>1</v>
      </c>
      <c r="W186">
        <v>1</v>
      </c>
      <c r="Z186">
        <v>1</v>
      </c>
      <c r="AA186">
        <v>1</v>
      </c>
    </row>
    <row r="187" spans="1:35" ht="16.5" thickBot="1">
      <c r="A187" s="3" t="s">
        <v>711</v>
      </c>
      <c r="B187" s="3" t="s">
        <v>712</v>
      </c>
      <c r="C187" s="3" t="s">
        <v>1803</v>
      </c>
      <c r="D187" s="4">
        <v>2018</v>
      </c>
      <c r="E187" s="5" t="s">
        <v>73</v>
      </c>
      <c r="F187">
        <v>1</v>
      </c>
      <c r="G187">
        <v>1</v>
      </c>
      <c r="I187" t="s">
        <v>1786</v>
      </c>
      <c r="J187" s="21"/>
      <c r="K187" s="72" t="s">
        <v>1962</v>
      </c>
      <c r="M187">
        <v>0</v>
      </c>
      <c r="N187" s="14">
        <v>0</v>
      </c>
      <c r="O187" s="13" t="s">
        <v>1811</v>
      </c>
      <c r="P187">
        <v>3</v>
      </c>
      <c r="R187">
        <v>1</v>
      </c>
      <c r="S187">
        <v>0</v>
      </c>
      <c r="T187">
        <v>0</v>
      </c>
      <c r="V187">
        <v>1</v>
      </c>
      <c r="AA187">
        <v>1</v>
      </c>
    </row>
    <row r="188" spans="1:35" ht="16.5" thickBot="1">
      <c r="A188" s="3" t="s">
        <v>713</v>
      </c>
      <c r="B188" s="3" t="s">
        <v>714</v>
      </c>
      <c r="C188" s="3" t="s">
        <v>524</v>
      </c>
      <c r="D188" s="4">
        <v>2014</v>
      </c>
      <c r="E188" s="5" t="s">
        <v>73</v>
      </c>
      <c r="G188">
        <v>1</v>
      </c>
      <c r="I188" t="s">
        <v>1786</v>
      </c>
      <c r="J188" s="14">
        <v>0.49</v>
      </c>
      <c r="K188" s="72" t="s">
        <v>1933</v>
      </c>
      <c r="L188" s="69"/>
      <c r="M188" s="69">
        <v>1</v>
      </c>
      <c r="N188" s="14">
        <v>1503</v>
      </c>
      <c r="O188" s="13" t="s">
        <v>1810</v>
      </c>
      <c r="P188">
        <v>1</v>
      </c>
      <c r="S188">
        <v>0</v>
      </c>
      <c r="T188">
        <v>0</v>
      </c>
      <c r="V188">
        <v>1</v>
      </c>
      <c r="AA188">
        <v>1</v>
      </c>
    </row>
    <row r="189" spans="1:35" ht="16.5" thickBot="1">
      <c r="A189" s="3" t="s">
        <v>715</v>
      </c>
      <c r="B189" s="3" t="s">
        <v>716</v>
      </c>
      <c r="C189" s="3" t="s">
        <v>717</v>
      </c>
      <c r="D189" s="4">
        <v>2018</v>
      </c>
      <c r="E189" s="5" t="s">
        <v>73</v>
      </c>
      <c r="G189">
        <v>1</v>
      </c>
      <c r="I189">
        <v>4</v>
      </c>
      <c r="J189" s="13">
        <v>1.468</v>
      </c>
      <c r="K189" s="73" t="s">
        <v>1941</v>
      </c>
      <c r="L189" s="69"/>
      <c r="M189" s="69">
        <v>0</v>
      </c>
      <c r="N189" s="14">
        <v>0</v>
      </c>
      <c r="O189" s="13" t="s">
        <v>1811</v>
      </c>
      <c r="P189">
        <v>1</v>
      </c>
      <c r="S189">
        <v>1</v>
      </c>
      <c r="T189">
        <v>5</v>
      </c>
      <c r="V189">
        <v>1</v>
      </c>
      <c r="Z189">
        <v>0</v>
      </c>
      <c r="AA189">
        <v>1</v>
      </c>
    </row>
    <row r="190" spans="1:35" ht="16.5" thickBot="1">
      <c r="A190" s="3" t="s">
        <v>718</v>
      </c>
      <c r="B190" s="3" t="s">
        <v>719</v>
      </c>
      <c r="C190" s="3" t="s">
        <v>720</v>
      </c>
      <c r="D190" s="4">
        <v>2013</v>
      </c>
      <c r="E190" s="5" t="s">
        <v>73</v>
      </c>
      <c r="G190">
        <v>1</v>
      </c>
      <c r="H190">
        <v>1</v>
      </c>
      <c r="I190" t="s">
        <v>1786</v>
      </c>
      <c r="J190" s="14">
        <v>2.8860000000000001</v>
      </c>
      <c r="K190" s="72" t="s">
        <v>1933</v>
      </c>
      <c r="L190" s="14"/>
      <c r="M190" s="14">
        <v>1</v>
      </c>
      <c r="N190" s="14">
        <v>1503</v>
      </c>
      <c r="O190" s="13" t="s">
        <v>1809</v>
      </c>
      <c r="P190">
        <v>1</v>
      </c>
      <c r="S190">
        <v>0</v>
      </c>
      <c r="T190">
        <v>0</v>
      </c>
      <c r="V190">
        <v>1</v>
      </c>
      <c r="AA190">
        <v>1</v>
      </c>
      <c r="AE190">
        <v>1</v>
      </c>
    </row>
    <row r="191" spans="1:35" ht="16.5" thickBot="1">
      <c r="A191" s="3" t="s">
        <v>721</v>
      </c>
      <c r="B191" s="3" t="s">
        <v>722</v>
      </c>
      <c r="C191" s="3" t="s">
        <v>723</v>
      </c>
      <c r="D191" s="4">
        <v>2015</v>
      </c>
      <c r="E191" s="5" t="s">
        <v>73</v>
      </c>
      <c r="G191">
        <v>1</v>
      </c>
      <c r="I191" t="s">
        <v>1791</v>
      </c>
      <c r="J191" s="14">
        <v>1.242</v>
      </c>
      <c r="K191" s="72" t="s">
        <v>1955</v>
      </c>
      <c r="L191" s="69" t="s">
        <v>1952</v>
      </c>
      <c r="M191" s="69">
        <v>0</v>
      </c>
      <c r="N191" s="14">
        <v>0</v>
      </c>
      <c r="O191" s="13" t="s">
        <v>1811</v>
      </c>
      <c r="P191">
        <v>1</v>
      </c>
      <c r="S191">
        <v>3</v>
      </c>
      <c r="T191">
        <v>2</v>
      </c>
      <c r="X191">
        <v>1</v>
      </c>
      <c r="Z191">
        <v>0</v>
      </c>
      <c r="AA191">
        <v>1</v>
      </c>
    </row>
    <row r="192" spans="1:35" ht="16.5" thickBot="1">
      <c r="A192" s="3" t="s">
        <v>724</v>
      </c>
      <c r="B192" s="3" t="s">
        <v>725</v>
      </c>
      <c r="C192" s="3" t="s">
        <v>15</v>
      </c>
      <c r="D192" s="4">
        <v>2020</v>
      </c>
      <c r="E192" s="5" t="s">
        <v>73</v>
      </c>
      <c r="G192">
        <v>1</v>
      </c>
      <c r="I192">
        <v>1</v>
      </c>
      <c r="J192" s="14">
        <v>3.7919999999999998</v>
      </c>
      <c r="K192" s="72" t="s">
        <v>1949</v>
      </c>
      <c r="L192" s="70" t="s">
        <v>1933</v>
      </c>
      <c r="M192" s="70">
        <v>1</v>
      </c>
      <c r="N192" s="17">
        <v>1503</v>
      </c>
      <c r="O192" s="19" t="s">
        <v>1809</v>
      </c>
      <c r="P192">
        <v>0</v>
      </c>
      <c r="Q192" t="s">
        <v>2059</v>
      </c>
      <c r="S192">
        <v>4</v>
      </c>
      <c r="T192">
        <v>2</v>
      </c>
      <c r="Z192">
        <v>0</v>
      </c>
      <c r="AA192">
        <v>1</v>
      </c>
      <c r="AG192" t="s">
        <v>2046</v>
      </c>
    </row>
    <row r="193" spans="1:34" ht="16.5" thickBot="1">
      <c r="A193" s="3" t="s">
        <v>726</v>
      </c>
      <c r="B193" s="3" t="s">
        <v>727</v>
      </c>
      <c r="C193" s="3" t="s">
        <v>728</v>
      </c>
      <c r="D193" s="4">
        <v>2016</v>
      </c>
      <c r="E193" s="5" t="s">
        <v>73</v>
      </c>
      <c r="G193">
        <v>1</v>
      </c>
      <c r="I193" t="s">
        <v>1790</v>
      </c>
      <c r="J193" s="14">
        <v>1.0980000000000001</v>
      </c>
      <c r="K193" s="72" t="s">
        <v>1941</v>
      </c>
      <c r="L193" s="14"/>
      <c r="M193" s="14">
        <v>1</v>
      </c>
      <c r="N193" s="14">
        <v>0</v>
      </c>
      <c r="O193" s="13" t="s">
        <v>1811</v>
      </c>
      <c r="P193">
        <v>0</v>
      </c>
      <c r="Q193">
        <v>2</v>
      </c>
      <c r="S193">
        <v>2</v>
      </c>
      <c r="T193">
        <v>5</v>
      </c>
      <c r="W193">
        <v>1</v>
      </c>
      <c r="Z193">
        <v>0</v>
      </c>
      <c r="AA193">
        <v>1</v>
      </c>
    </row>
    <row r="194" spans="1:34" ht="16.5" thickBot="1">
      <c r="A194" s="3" t="s">
        <v>729</v>
      </c>
      <c r="B194" s="3" t="s">
        <v>730</v>
      </c>
      <c r="C194" s="3" t="s">
        <v>731</v>
      </c>
      <c r="D194" s="4">
        <v>2018</v>
      </c>
      <c r="E194" s="5" t="s">
        <v>73</v>
      </c>
      <c r="G194">
        <v>1</v>
      </c>
      <c r="I194">
        <v>4</v>
      </c>
      <c r="J194" s="14">
        <v>1.875</v>
      </c>
      <c r="K194" s="12" t="s">
        <v>1999</v>
      </c>
      <c r="L194" s="14"/>
      <c r="M194" s="14">
        <v>0</v>
      </c>
      <c r="N194" s="14">
        <v>1503</v>
      </c>
      <c r="O194" s="13" t="s">
        <v>1809</v>
      </c>
      <c r="P194">
        <v>1</v>
      </c>
      <c r="R194">
        <v>1</v>
      </c>
      <c r="S194">
        <v>6</v>
      </c>
      <c r="T194">
        <v>5</v>
      </c>
      <c r="V194">
        <v>1</v>
      </c>
      <c r="Z194">
        <v>0</v>
      </c>
      <c r="AA194">
        <v>1</v>
      </c>
    </row>
    <row r="195" spans="1:34" ht="16.5" thickBot="1">
      <c r="A195" s="3" t="s">
        <v>732</v>
      </c>
      <c r="B195" s="3" t="s">
        <v>733</v>
      </c>
      <c r="C195" s="3" t="s">
        <v>252</v>
      </c>
      <c r="D195" s="4">
        <v>2012</v>
      </c>
      <c r="E195" s="5" t="s">
        <v>73</v>
      </c>
      <c r="G195">
        <v>1</v>
      </c>
      <c r="I195" t="s">
        <v>1783</v>
      </c>
      <c r="J195" s="14">
        <v>1.9330000000000001</v>
      </c>
      <c r="K195" s="73" t="s">
        <v>1963</v>
      </c>
      <c r="L195" s="14"/>
      <c r="M195" s="14">
        <v>0</v>
      </c>
      <c r="N195" s="14">
        <v>1505</v>
      </c>
      <c r="O195" s="13" t="s">
        <v>1814</v>
      </c>
      <c r="P195">
        <v>1</v>
      </c>
      <c r="S195" t="s">
        <v>1784</v>
      </c>
      <c r="T195">
        <v>5</v>
      </c>
      <c r="V195">
        <v>1</v>
      </c>
      <c r="X195">
        <v>1</v>
      </c>
      <c r="Z195">
        <v>0</v>
      </c>
      <c r="AA195">
        <v>1</v>
      </c>
    </row>
    <row r="196" spans="1:34" ht="16.5" thickBot="1">
      <c r="A196" s="3" t="s">
        <v>734</v>
      </c>
      <c r="B196" s="3" t="s">
        <v>735</v>
      </c>
      <c r="C196" s="3" t="s">
        <v>736</v>
      </c>
      <c r="D196" s="4">
        <v>2016</v>
      </c>
      <c r="E196" s="5" t="s">
        <v>73</v>
      </c>
      <c r="G196">
        <v>1</v>
      </c>
      <c r="I196" t="s">
        <v>1786</v>
      </c>
      <c r="J196" s="14">
        <v>4.7830000000000004</v>
      </c>
      <c r="K196" s="12" t="s">
        <v>1933</v>
      </c>
      <c r="L196" s="14"/>
      <c r="M196" s="14">
        <v>1</v>
      </c>
      <c r="N196" s="14">
        <v>1503</v>
      </c>
      <c r="O196" s="13" t="s">
        <v>1814</v>
      </c>
      <c r="P196">
        <v>0</v>
      </c>
      <c r="Q196">
        <v>3</v>
      </c>
      <c r="S196">
        <v>0</v>
      </c>
      <c r="T196">
        <v>0</v>
      </c>
      <c r="AA196">
        <v>1</v>
      </c>
      <c r="AC196">
        <v>1</v>
      </c>
      <c r="AE196">
        <v>1</v>
      </c>
      <c r="AG196" t="s">
        <v>2058</v>
      </c>
    </row>
    <row r="197" spans="1:34" ht="16.5" thickBot="1">
      <c r="A197" s="3" t="s">
        <v>737</v>
      </c>
      <c r="B197" s="3" t="s">
        <v>738</v>
      </c>
      <c r="C197" s="3" t="s">
        <v>448</v>
      </c>
      <c r="D197" s="4">
        <v>2013</v>
      </c>
      <c r="E197" s="5" t="s">
        <v>73</v>
      </c>
      <c r="G197">
        <v>1</v>
      </c>
      <c r="I197">
        <v>4</v>
      </c>
      <c r="J197" s="14">
        <v>2.2730000000000001</v>
      </c>
      <c r="K197" s="72" t="s">
        <v>1946</v>
      </c>
      <c r="L197" s="68" t="s">
        <v>1941</v>
      </c>
      <c r="M197" s="68">
        <v>0</v>
      </c>
      <c r="N197" s="14">
        <v>806</v>
      </c>
      <c r="O197" s="13" t="s">
        <v>1809</v>
      </c>
      <c r="P197">
        <v>1</v>
      </c>
      <c r="S197">
        <v>1</v>
      </c>
      <c r="T197">
        <v>5</v>
      </c>
      <c r="V197">
        <v>1</v>
      </c>
      <c r="Z197">
        <v>0</v>
      </c>
      <c r="AA197">
        <v>1</v>
      </c>
    </row>
    <row r="198" spans="1:34" ht="16.5" thickBot="1">
      <c r="A198" s="3" t="s">
        <v>739</v>
      </c>
      <c r="B198" s="3" t="s">
        <v>740</v>
      </c>
      <c r="C198" s="3" t="s">
        <v>615</v>
      </c>
      <c r="D198" s="4">
        <v>2018</v>
      </c>
      <c r="E198" s="5" t="s">
        <v>73</v>
      </c>
      <c r="G198">
        <v>1</v>
      </c>
      <c r="I198" t="s">
        <v>1786</v>
      </c>
      <c r="J198" s="14">
        <v>3.585</v>
      </c>
      <c r="K198" s="72" t="s">
        <v>1963</v>
      </c>
      <c r="L198" s="18"/>
      <c r="M198" s="18">
        <v>0</v>
      </c>
      <c r="N198" s="14">
        <v>0</v>
      </c>
      <c r="O198" s="13" t="s">
        <v>1811</v>
      </c>
      <c r="P198">
        <v>1</v>
      </c>
      <c r="S198">
        <v>1</v>
      </c>
      <c r="T198">
        <v>5</v>
      </c>
      <c r="V198">
        <v>1</v>
      </c>
      <c r="Z198">
        <v>0</v>
      </c>
      <c r="AA198">
        <v>1</v>
      </c>
    </row>
    <row r="199" spans="1:34" ht="16.5" thickBot="1">
      <c r="A199" s="3" t="s">
        <v>741</v>
      </c>
      <c r="B199" s="3" t="s">
        <v>742</v>
      </c>
      <c r="C199" s="3" t="s">
        <v>66</v>
      </c>
      <c r="D199" s="4">
        <v>2018</v>
      </c>
      <c r="E199" s="5" t="s">
        <v>73</v>
      </c>
      <c r="G199">
        <v>1</v>
      </c>
      <c r="I199">
        <v>4</v>
      </c>
      <c r="J199" s="13"/>
      <c r="K199" s="72" t="s">
        <v>1958</v>
      </c>
      <c r="L199" s="8"/>
      <c r="M199" s="8">
        <v>0</v>
      </c>
      <c r="N199" s="14">
        <v>1503</v>
      </c>
      <c r="O199" s="13" t="s">
        <v>1813</v>
      </c>
      <c r="P199">
        <v>0</v>
      </c>
      <c r="Q199">
        <v>7</v>
      </c>
      <c r="R199">
        <v>1</v>
      </c>
      <c r="S199">
        <v>1</v>
      </c>
      <c r="T199">
        <v>5</v>
      </c>
      <c r="V199">
        <v>1</v>
      </c>
      <c r="Z199">
        <v>0</v>
      </c>
      <c r="AA199">
        <v>1</v>
      </c>
      <c r="AC199">
        <v>1</v>
      </c>
      <c r="AF199">
        <v>1</v>
      </c>
      <c r="AG199" t="s">
        <v>2046</v>
      </c>
    </row>
    <row r="200" spans="1:34" ht="16.5" thickBot="1">
      <c r="A200" s="3" t="s">
        <v>743</v>
      </c>
      <c r="B200" s="3" t="s">
        <v>744</v>
      </c>
      <c r="C200" s="3" t="s">
        <v>289</v>
      </c>
      <c r="D200" s="4">
        <v>2019</v>
      </c>
      <c r="E200" s="5" t="s">
        <v>73</v>
      </c>
      <c r="G200">
        <v>1</v>
      </c>
      <c r="I200" t="s">
        <v>1786</v>
      </c>
      <c r="J200" s="14">
        <v>3</v>
      </c>
      <c r="K200" s="12" t="s">
        <v>1933</v>
      </c>
      <c r="L200" s="18"/>
      <c r="M200" s="18">
        <v>1</v>
      </c>
      <c r="N200" s="14">
        <v>0</v>
      </c>
      <c r="O200" s="13" t="s">
        <v>1811</v>
      </c>
      <c r="P200">
        <v>3</v>
      </c>
      <c r="S200" t="s">
        <v>1785</v>
      </c>
      <c r="T200">
        <v>5</v>
      </c>
      <c r="X200">
        <v>1</v>
      </c>
      <c r="Z200">
        <v>0</v>
      </c>
      <c r="AA200">
        <v>1</v>
      </c>
    </row>
    <row r="201" spans="1:34" ht="16.5" thickBot="1">
      <c r="A201" s="3" t="s">
        <v>747</v>
      </c>
      <c r="B201" s="3" t="s">
        <v>750</v>
      </c>
      <c r="C201" s="3" t="s">
        <v>751</v>
      </c>
      <c r="D201" s="4">
        <v>2018</v>
      </c>
      <c r="E201" s="5" t="s">
        <v>73</v>
      </c>
      <c r="G201">
        <v>1</v>
      </c>
      <c r="I201" t="s">
        <v>1786</v>
      </c>
      <c r="J201" s="13">
        <v>0.49</v>
      </c>
      <c r="K201" s="72" t="s">
        <v>1963</v>
      </c>
      <c r="L201" s="8"/>
      <c r="M201" s="8">
        <v>0</v>
      </c>
      <c r="N201" s="14">
        <v>0</v>
      </c>
      <c r="O201" s="13" t="s">
        <v>1811</v>
      </c>
      <c r="P201">
        <v>0</v>
      </c>
      <c r="Q201">
        <v>1</v>
      </c>
      <c r="S201">
        <v>4</v>
      </c>
      <c r="T201">
        <v>2</v>
      </c>
      <c r="Z201">
        <v>0</v>
      </c>
      <c r="AA201">
        <v>1</v>
      </c>
    </row>
    <row r="202" spans="1:34" ht="16.5" thickBot="1">
      <c r="A202" s="3" t="s">
        <v>747</v>
      </c>
      <c r="B202" s="3" t="s">
        <v>748</v>
      </c>
      <c r="C202" s="3" t="s">
        <v>749</v>
      </c>
      <c r="D202" s="4">
        <v>2018</v>
      </c>
      <c r="E202" s="5" t="s">
        <v>73</v>
      </c>
      <c r="G202">
        <v>1</v>
      </c>
      <c r="I202">
        <v>4</v>
      </c>
      <c r="J202" s="13"/>
      <c r="K202" s="72" t="s">
        <v>1943</v>
      </c>
      <c r="L202" s="68"/>
      <c r="M202" s="68">
        <v>0</v>
      </c>
      <c r="N202" s="14">
        <v>0</v>
      </c>
      <c r="O202" s="13" t="s">
        <v>1811</v>
      </c>
      <c r="P202">
        <v>0</v>
      </c>
      <c r="Q202">
        <v>1</v>
      </c>
      <c r="S202">
        <v>4</v>
      </c>
      <c r="T202">
        <v>2</v>
      </c>
      <c r="Z202">
        <v>0</v>
      </c>
      <c r="AA202">
        <v>1</v>
      </c>
    </row>
    <row r="203" spans="1:34" ht="16.5" thickBot="1">
      <c r="A203" s="3" t="s">
        <v>752</v>
      </c>
      <c r="B203" s="3" t="s">
        <v>753</v>
      </c>
      <c r="C203" s="3" t="s">
        <v>142</v>
      </c>
      <c r="D203" s="4">
        <v>2016</v>
      </c>
      <c r="E203" s="5" t="s">
        <v>73</v>
      </c>
      <c r="G203">
        <v>1</v>
      </c>
      <c r="I203" t="s">
        <v>1786</v>
      </c>
      <c r="J203" s="13">
        <v>2.8759999999999999</v>
      </c>
      <c r="K203" s="72" t="s">
        <v>1964</v>
      </c>
      <c r="L203" s="8"/>
      <c r="M203" s="8">
        <v>0</v>
      </c>
      <c r="N203" s="14">
        <v>0</v>
      </c>
      <c r="O203" s="13" t="s">
        <v>1811</v>
      </c>
      <c r="P203">
        <v>0</v>
      </c>
      <c r="Q203">
        <v>6</v>
      </c>
      <c r="S203" t="s">
        <v>1789</v>
      </c>
      <c r="T203">
        <v>5</v>
      </c>
      <c r="W203">
        <v>1</v>
      </c>
      <c r="Z203">
        <v>0</v>
      </c>
      <c r="AA203">
        <v>1</v>
      </c>
      <c r="AG203" t="s">
        <v>2056</v>
      </c>
      <c r="AH203">
        <v>2</v>
      </c>
    </row>
    <row r="204" spans="1:34" ht="16.5" thickBot="1">
      <c r="A204" s="3" t="s">
        <v>754</v>
      </c>
      <c r="B204" s="3" t="s">
        <v>755</v>
      </c>
      <c r="C204" s="3" t="s">
        <v>756</v>
      </c>
      <c r="D204" s="4">
        <v>2018</v>
      </c>
      <c r="E204" s="5" t="s">
        <v>73</v>
      </c>
      <c r="G204">
        <v>1</v>
      </c>
      <c r="I204">
        <v>4</v>
      </c>
      <c r="J204" s="14">
        <v>1.5569999999999999</v>
      </c>
      <c r="K204" s="72" t="s">
        <v>1943</v>
      </c>
      <c r="L204" s="69"/>
      <c r="M204" s="69">
        <v>0</v>
      </c>
      <c r="N204" s="14">
        <v>1402</v>
      </c>
      <c r="O204" s="13" t="s">
        <v>1809</v>
      </c>
      <c r="P204">
        <v>0</v>
      </c>
      <c r="Q204">
        <v>3</v>
      </c>
      <c r="S204">
        <v>6</v>
      </c>
      <c r="T204">
        <v>5</v>
      </c>
      <c r="X204">
        <v>1</v>
      </c>
      <c r="Z204">
        <v>0</v>
      </c>
      <c r="AA204">
        <v>1</v>
      </c>
    </row>
    <row r="205" spans="1:34" ht="16.5" thickBot="1">
      <c r="A205" s="3" t="s">
        <v>757</v>
      </c>
      <c r="B205" s="3" t="s">
        <v>758</v>
      </c>
      <c r="C205" s="3" t="s">
        <v>14</v>
      </c>
      <c r="D205" s="4">
        <v>2019</v>
      </c>
      <c r="E205" s="5" t="s">
        <v>73</v>
      </c>
      <c r="G205">
        <v>1</v>
      </c>
      <c r="I205" t="s">
        <v>1783</v>
      </c>
      <c r="J205" s="13">
        <v>8.2100000000000009</v>
      </c>
      <c r="K205" s="72" t="s">
        <v>1989</v>
      </c>
      <c r="L205" s="69" t="s">
        <v>1971</v>
      </c>
      <c r="M205" s="69">
        <v>0</v>
      </c>
      <c r="N205" s="14">
        <v>806</v>
      </c>
      <c r="O205" s="13" t="s">
        <v>1814</v>
      </c>
      <c r="P205">
        <v>1</v>
      </c>
      <c r="S205" t="s">
        <v>1784</v>
      </c>
      <c r="T205">
        <v>5</v>
      </c>
      <c r="V205">
        <v>1</v>
      </c>
      <c r="Z205">
        <v>0</v>
      </c>
      <c r="AA205">
        <v>1</v>
      </c>
    </row>
    <row r="206" spans="1:34" ht="16.5" thickBot="1">
      <c r="A206" s="3" t="s">
        <v>759</v>
      </c>
      <c r="B206" s="3" t="s">
        <v>760</v>
      </c>
      <c r="C206" s="3" t="s">
        <v>497</v>
      </c>
      <c r="D206" s="4">
        <v>2018</v>
      </c>
      <c r="E206" s="5" t="s">
        <v>73</v>
      </c>
      <c r="G206">
        <v>1</v>
      </c>
      <c r="I206" t="s">
        <v>1783</v>
      </c>
      <c r="J206" s="14">
        <v>5.25</v>
      </c>
      <c r="K206" s="12" t="s">
        <v>2029</v>
      </c>
      <c r="L206" s="18"/>
      <c r="M206" s="18">
        <v>0</v>
      </c>
      <c r="N206" s="14">
        <v>1503</v>
      </c>
      <c r="O206" s="13" t="s">
        <v>1809</v>
      </c>
      <c r="P206">
        <v>3</v>
      </c>
      <c r="S206" t="s">
        <v>1784</v>
      </c>
      <c r="T206">
        <v>5</v>
      </c>
      <c r="W206">
        <v>1</v>
      </c>
      <c r="X206">
        <v>1</v>
      </c>
      <c r="Z206">
        <v>0</v>
      </c>
      <c r="AA206">
        <v>1</v>
      </c>
    </row>
    <row r="207" spans="1:34" ht="16.5" thickBot="1">
      <c r="A207" s="3" t="s">
        <v>763</v>
      </c>
      <c r="B207" s="3" t="s">
        <v>764</v>
      </c>
      <c r="C207" s="3" t="s">
        <v>136</v>
      </c>
      <c r="D207" s="4">
        <v>2011</v>
      </c>
      <c r="E207" s="5" t="s">
        <v>73</v>
      </c>
      <c r="G207">
        <v>1</v>
      </c>
      <c r="I207">
        <v>4</v>
      </c>
      <c r="J207" s="13">
        <v>4.3079999999999998</v>
      </c>
      <c r="K207" s="72" t="s">
        <v>1941</v>
      </c>
      <c r="L207" s="8"/>
      <c r="M207" s="8">
        <v>1</v>
      </c>
      <c r="N207" s="14">
        <v>1503</v>
      </c>
      <c r="O207" s="13" t="s">
        <v>1814</v>
      </c>
      <c r="P207">
        <v>1</v>
      </c>
      <c r="S207">
        <v>0</v>
      </c>
      <c r="T207">
        <v>0</v>
      </c>
      <c r="V207">
        <v>1</v>
      </c>
      <c r="W207">
        <v>1</v>
      </c>
      <c r="AA207">
        <v>1</v>
      </c>
    </row>
    <row r="208" spans="1:34" ht="16.5" thickBot="1">
      <c r="A208" s="3" t="s">
        <v>765</v>
      </c>
      <c r="B208" s="3" t="s">
        <v>766</v>
      </c>
      <c r="C208" s="3" t="s">
        <v>196</v>
      </c>
      <c r="D208" s="4">
        <v>2018</v>
      </c>
      <c r="E208" s="5" t="s">
        <v>73</v>
      </c>
      <c r="G208">
        <v>1</v>
      </c>
      <c r="I208" t="s">
        <v>1789</v>
      </c>
      <c r="J208" s="14">
        <v>6.3949999999999996</v>
      </c>
      <c r="K208" s="72" t="s">
        <v>1995</v>
      </c>
      <c r="L208" s="68" t="s">
        <v>1996</v>
      </c>
      <c r="M208" s="68">
        <v>0</v>
      </c>
      <c r="N208" s="14">
        <v>1503</v>
      </c>
      <c r="O208" s="13" t="s">
        <v>1809</v>
      </c>
      <c r="P208">
        <v>0</v>
      </c>
      <c r="Q208">
        <v>2</v>
      </c>
      <c r="S208" t="s">
        <v>1799</v>
      </c>
      <c r="T208">
        <v>2</v>
      </c>
      <c r="X208">
        <v>1</v>
      </c>
      <c r="Z208">
        <v>0</v>
      </c>
      <c r="AA208">
        <v>1</v>
      </c>
    </row>
    <row r="209" spans="1:35" ht="16.5" thickBot="1">
      <c r="A209" s="3" t="s">
        <v>767</v>
      </c>
      <c r="B209" s="3" t="s">
        <v>768</v>
      </c>
      <c r="C209" s="3" t="s">
        <v>102</v>
      </c>
      <c r="D209" s="4">
        <v>2016</v>
      </c>
      <c r="E209" s="5" t="s">
        <v>73</v>
      </c>
      <c r="G209">
        <v>1</v>
      </c>
      <c r="I209" t="s">
        <v>1783</v>
      </c>
      <c r="J209" s="14">
        <v>3.6070000000000002</v>
      </c>
      <c r="K209" s="72" t="s">
        <v>1941</v>
      </c>
      <c r="L209" s="68" t="s">
        <v>1952</v>
      </c>
      <c r="M209" s="68">
        <v>0</v>
      </c>
      <c r="N209" s="14">
        <v>0</v>
      </c>
      <c r="O209" s="13" t="s">
        <v>1811</v>
      </c>
      <c r="P209">
        <v>1</v>
      </c>
      <c r="S209">
        <v>3</v>
      </c>
      <c r="T209">
        <v>5</v>
      </c>
      <c r="W209">
        <v>1</v>
      </c>
      <c r="Z209">
        <v>0</v>
      </c>
      <c r="AA209">
        <v>1</v>
      </c>
    </row>
    <row r="210" spans="1:35" ht="16.5" thickBot="1">
      <c r="A210" s="3" t="s">
        <v>769</v>
      </c>
      <c r="B210" s="3" t="s">
        <v>770</v>
      </c>
      <c r="C210" s="3" t="s">
        <v>771</v>
      </c>
      <c r="D210" s="4">
        <v>2013</v>
      </c>
      <c r="E210" s="5" t="s">
        <v>73</v>
      </c>
      <c r="G210">
        <v>1</v>
      </c>
      <c r="I210">
        <v>4</v>
      </c>
      <c r="J210" s="14">
        <v>0.9</v>
      </c>
      <c r="K210" s="72" t="s">
        <v>1933</v>
      </c>
      <c r="L210" s="14"/>
      <c r="M210" s="14">
        <v>1</v>
      </c>
      <c r="N210" s="14">
        <v>1503</v>
      </c>
      <c r="O210" s="13" t="s">
        <v>1810</v>
      </c>
      <c r="P210">
        <v>1</v>
      </c>
      <c r="R210">
        <v>1</v>
      </c>
      <c r="S210">
        <v>0</v>
      </c>
      <c r="T210">
        <v>0</v>
      </c>
      <c r="V210">
        <v>1</v>
      </c>
      <c r="X210">
        <v>1</v>
      </c>
      <c r="AA210">
        <v>1</v>
      </c>
    </row>
    <row r="211" spans="1:35" ht="16.5" thickBot="1">
      <c r="A211" s="3" t="s">
        <v>772</v>
      </c>
      <c r="B211" s="3" t="s">
        <v>773</v>
      </c>
      <c r="C211" s="3" t="s">
        <v>774</v>
      </c>
      <c r="D211" s="4">
        <v>2014</v>
      </c>
      <c r="E211" s="5" t="s">
        <v>73</v>
      </c>
      <c r="G211">
        <v>1</v>
      </c>
      <c r="I211" t="s">
        <v>1786</v>
      </c>
      <c r="J211" s="13">
        <v>1.7130000000000001</v>
      </c>
      <c r="K211" s="72" t="s">
        <v>1943</v>
      </c>
      <c r="L211" s="8"/>
      <c r="M211" s="8">
        <v>0</v>
      </c>
      <c r="N211" s="14">
        <v>1503</v>
      </c>
      <c r="O211" s="13" t="s">
        <v>1809</v>
      </c>
      <c r="P211">
        <v>0</v>
      </c>
      <c r="Q211">
        <v>5</v>
      </c>
      <c r="S211">
        <v>1</v>
      </c>
      <c r="T211">
        <v>5</v>
      </c>
      <c r="V211">
        <v>1</v>
      </c>
      <c r="X211">
        <v>1</v>
      </c>
      <c r="Z211">
        <v>0</v>
      </c>
      <c r="AA211">
        <v>1</v>
      </c>
      <c r="AC211">
        <v>1</v>
      </c>
    </row>
    <row r="212" spans="1:35" ht="16.5" thickBot="1">
      <c r="A212" s="3" t="s">
        <v>775</v>
      </c>
      <c r="B212" s="3" t="s">
        <v>776</v>
      </c>
      <c r="C212" s="3" t="s">
        <v>289</v>
      </c>
      <c r="D212" s="4">
        <v>2013</v>
      </c>
      <c r="E212" s="5" t="s">
        <v>73</v>
      </c>
      <c r="G212">
        <v>1</v>
      </c>
      <c r="I212" t="s">
        <v>1786</v>
      </c>
      <c r="J212" s="14">
        <v>0.34499999999999997</v>
      </c>
      <c r="K212" s="12" t="s">
        <v>1933</v>
      </c>
      <c r="L212" s="14"/>
      <c r="M212" s="14">
        <v>1</v>
      </c>
      <c r="N212" s="14">
        <v>0</v>
      </c>
      <c r="O212" s="13" t="s">
        <v>1811</v>
      </c>
      <c r="P212">
        <v>0</v>
      </c>
      <c r="Q212">
        <v>5</v>
      </c>
      <c r="S212">
        <v>1</v>
      </c>
      <c r="T212">
        <v>5</v>
      </c>
      <c r="X212">
        <v>1</v>
      </c>
      <c r="Z212">
        <v>0</v>
      </c>
      <c r="AA212">
        <v>1</v>
      </c>
      <c r="AC212">
        <v>1</v>
      </c>
    </row>
    <row r="213" spans="1:35" ht="16.5" thickBot="1">
      <c r="A213" s="3" t="s">
        <v>777</v>
      </c>
      <c r="B213" s="3" t="s">
        <v>778</v>
      </c>
      <c r="C213" s="3" t="s">
        <v>243</v>
      </c>
      <c r="D213" s="4">
        <v>2013</v>
      </c>
      <c r="E213" s="5" t="s">
        <v>73</v>
      </c>
      <c r="G213">
        <v>1</v>
      </c>
      <c r="I213" t="s">
        <v>1786</v>
      </c>
      <c r="J213" s="14">
        <v>2.0059999999999998</v>
      </c>
      <c r="K213" s="12" t="s">
        <v>1937</v>
      </c>
      <c r="L213" s="71" t="s">
        <v>1941</v>
      </c>
      <c r="M213" s="71">
        <v>1</v>
      </c>
      <c r="N213" s="17">
        <v>1503</v>
      </c>
      <c r="O213" s="19" t="s">
        <v>1814</v>
      </c>
      <c r="P213">
        <v>0</v>
      </c>
      <c r="Q213" t="s">
        <v>2083</v>
      </c>
      <c r="S213">
        <v>4</v>
      </c>
      <c r="T213">
        <v>2</v>
      </c>
      <c r="W213">
        <v>1</v>
      </c>
      <c r="X213">
        <v>1</v>
      </c>
      <c r="Z213">
        <v>0</v>
      </c>
      <c r="AA213">
        <v>1</v>
      </c>
    </row>
    <row r="214" spans="1:35" ht="16.5" thickBot="1">
      <c r="A214" s="3" t="s">
        <v>779</v>
      </c>
      <c r="B214" s="3" t="s">
        <v>780</v>
      </c>
      <c r="C214" s="3" t="s">
        <v>781</v>
      </c>
      <c r="D214" s="4">
        <v>2020</v>
      </c>
      <c r="E214" s="5" t="s">
        <v>73</v>
      </c>
      <c r="G214">
        <v>1</v>
      </c>
      <c r="J214" s="13"/>
      <c r="K214" s="12" t="s">
        <v>1973</v>
      </c>
      <c r="L214" s="8"/>
      <c r="M214" s="8">
        <v>0</v>
      </c>
      <c r="N214" s="14">
        <v>0</v>
      </c>
      <c r="O214" s="13" t="s">
        <v>1811</v>
      </c>
      <c r="P214">
        <v>1</v>
      </c>
      <c r="S214">
        <v>4</v>
      </c>
      <c r="T214">
        <v>5</v>
      </c>
      <c r="V214">
        <v>1</v>
      </c>
      <c r="W214">
        <v>1</v>
      </c>
      <c r="Z214">
        <v>0</v>
      </c>
      <c r="AA214">
        <v>1</v>
      </c>
      <c r="AE214">
        <v>1</v>
      </c>
    </row>
    <row r="215" spans="1:35" ht="16.5" thickBot="1">
      <c r="A215" s="3" t="s">
        <v>782</v>
      </c>
      <c r="B215" s="3" t="s">
        <v>783</v>
      </c>
      <c r="C215" s="3" t="s">
        <v>612</v>
      </c>
      <c r="D215" s="4">
        <v>2009</v>
      </c>
      <c r="E215" s="5" t="s">
        <v>73</v>
      </c>
      <c r="G215">
        <v>1</v>
      </c>
      <c r="I215" t="s">
        <v>1783</v>
      </c>
      <c r="J215" s="14">
        <v>2.246</v>
      </c>
      <c r="K215" s="72" t="s">
        <v>1962</v>
      </c>
      <c r="L215" s="14"/>
      <c r="M215" s="14">
        <v>0</v>
      </c>
      <c r="N215" s="14">
        <v>806</v>
      </c>
      <c r="O215" s="13" t="s">
        <v>1814</v>
      </c>
      <c r="P215">
        <v>1</v>
      </c>
      <c r="S215" t="s">
        <v>1797</v>
      </c>
      <c r="T215">
        <v>5</v>
      </c>
      <c r="V215">
        <v>1</v>
      </c>
      <c r="Z215">
        <v>3</v>
      </c>
      <c r="AA215">
        <v>1</v>
      </c>
    </row>
    <row r="216" spans="1:35" ht="16.5" thickBot="1">
      <c r="A216" s="3" t="s">
        <v>784</v>
      </c>
      <c r="B216" s="3" t="s">
        <v>785</v>
      </c>
      <c r="C216" s="3" t="s">
        <v>786</v>
      </c>
      <c r="D216" s="4">
        <v>2010</v>
      </c>
      <c r="E216" s="5" t="s">
        <v>73</v>
      </c>
      <c r="G216">
        <v>1</v>
      </c>
      <c r="J216" s="14">
        <v>1.82</v>
      </c>
      <c r="K216" s="12" t="s">
        <v>1941</v>
      </c>
      <c r="L216" s="14"/>
      <c r="M216" s="14">
        <v>1</v>
      </c>
      <c r="N216" s="14">
        <v>1503</v>
      </c>
      <c r="O216" s="13" t="s">
        <v>1922</v>
      </c>
      <c r="P216">
        <v>1</v>
      </c>
      <c r="AA216">
        <v>1</v>
      </c>
    </row>
    <row r="217" spans="1:35" ht="16.5" thickBot="1">
      <c r="A217" s="3" t="s">
        <v>793</v>
      </c>
      <c r="B217" s="3" t="s">
        <v>794</v>
      </c>
      <c r="C217" s="3" t="s">
        <v>13</v>
      </c>
      <c r="D217" s="4">
        <v>2019</v>
      </c>
      <c r="E217" s="5" t="s">
        <v>73</v>
      </c>
      <c r="G217">
        <v>1</v>
      </c>
      <c r="I217" t="s">
        <v>1786</v>
      </c>
      <c r="J217" s="17">
        <v>4.141</v>
      </c>
      <c r="K217" s="72" t="s">
        <v>1943</v>
      </c>
      <c r="L217" s="70" t="s">
        <v>2003</v>
      </c>
      <c r="M217" s="70">
        <v>0</v>
      </c>
      <c r="N217" s="14">
        <v>1503</v>
      </c>
      <c r="O217" s="13" t="s">
        <v>1809</v>
      </c>
      <c r="P217">
        <v>1</v>
      </c>
      <c r="S217">
        <v>6</v>
      </c>
      <c r="T217">
        <v>5</v>
      </c>
      <c r="X217">
        <v>1</v>
      </c>
      <c r="Z217">
        <v>0</v>
      </c>
      <c r="AA217">
        <v>1</v>
      </c>
    </row>
    <row r="218" spans="1:35" ht="16.5" thickBot="1">
      <c r="A218" s="3" t="s">
        <v>795</v>
      </c>
      <c r="B218" s="3" t="s">
        <v>796</v>
      </c>
      <c r="C218" s="3" t="s">
        <v>797</v>
      </c>
      <c r="D218" s="4">
        <v>2018</v>
      </c>
      <c r="E218" s="5" t="s">
        <v>73</v>
      </c>
      <c r="G218">
        <v>1</v>
      </c>
      <c r="I218">
        <v>4</v>
      </c>
      <c r="J218" s="18">
        <v>1.5529999999999999</v>
      </c>
      <c r="K218" s="72" t="s">
        <v>1941</v>
      </c>
      <c r="L218" s="68" t="s">
        <v>1971</v>
      </c>
      <c r="M218" s="68">
        <v>0</v>
      </c>
      <c r="N218" s="14">
        <v>1503</v>
      </c>
      <c r="O218" s="13" t="s">
        <v>1813</v>
      </c>
      <c r="P218">
        <v>1</v>
      </c>
      <c r="S218">
        <v>2</v>
      </c>
      <c r="T218">
        <v>5</v>
      </c>
      <c r="Z218">
        <v>0</v>
      </c>
      <c r="AA218">
        <v>1</v>
      </c>
      <c r="AH218">
        <v>5</v>
      </c>
      <c r="AI218" t="s">
        <v>2101</v>
      </c>
    </row>
    <row r="219" spans="1:35" ht="16.5" thickBot="1">
      <c r="A219" s="3" t="s">
        <v>798</v>
      </c>
      <c r="B219" s="3" t="s">
        <v>799</v>
      </c>
      <c r="C219" s="3" t="s">
        <v>756</v>
      </c>
      <c r="D219" s="4">
        <v>2015</v>
      </c>
      <c r="E219" s="5" t="s">
        <v>73</v>
      </c>
      <c r="G219">
        <v>1</v>
      </c>
      <c r="I219" t="s">
        <v>1786</v>
      </c>
      <c r="J219" s="18">
        <v>0.89600000000000002</v>
      </c>
      <c r="K219" s="72" t="s">
        <v>1943</v>
      </c>
      <c r="L219" s="68"/>
      <c r="M219" s="68">
        <v>0</v>
      </c>
      <c r="N219" s="14">
        <v>1402</v>
      </c>
      <c r="O219" s="13" t="s">
        <v>1809</v>
      </c>
      <c r="P219">
        <v>1</v>
      </c>
      <c r="S219">
        <v>4</v>
      </c>
      <c r="T219">
        <v>5</v>
      </c>
      <c r="Z219">
        <v>0</v>
      </c>
      <c r="AA219">
        <v>1</v>
      </c>
      <c r="AF219">
        <v>1</v>
      </c>
    </row>
    <row r="220" spans="1:35" ht="16.5" thickBot="1">
      <c r="A220" s="3" t="s">
        <v>800</v>
      </c>
      <c r="B220" s="3" t="s">
        <v>801</v>
      </c>
      <c r="C220" s="3" t="s">
        <v>802</v>
      </c>
      <c r="D220" s="4">
        <v>2015</v>
      </c>
      <c r="E220" s="5" t="s">
        <v>73</v>
      </c>
      <c r="G220">
        <v>1</v>
      </c>
      <c r="I220" t="s">
        <v>1786</v>
      </c>
      <c r="J220" s="18">
        <v>3.387</v>
      </c>
      <c r="K220" s="72" t="s">
        <v>1940</v>
      </c>
      <c r="L220" s="18"/>
      <c r="M220" s="18">
        <v>0</v>
      </c>
      <c r="N220" s="14">
        <v>1503</v>
      </c>
      <c r="O220" s="13" t="s">
        <v>1809</v>
      </c>
      <c r="P220">
        <v>1</v>
      </c>
      <c r="S220">
        <v>0</v>
      </c>
      <c r="T220">
        <v>0</v>
      </c>
      <c r="AA220">
        <v>1</v>
      </c>
    </row>
    <row r="221" spans="1:35" ht="16.5" thickBot="1">
      <c r="A221" s="10" t="s">
        <v>803</v>
      </c>
      <c r="B221" s="3" t="s">
        <v>805</v>
      </c>
      <c r="C221" s="3" t="s">
        <v>167</v>
      </c>
      <c r="D221" s="4">
        <v>2012</v>
      </c>
      <c r="E221" s="5" t="s">
        <v>73</v>
      </c>
      <c r="G221">
        <v>1</v>
      </c>
      <c r="I221">
        <v>1</v>
      </c>
      <c r="J221" s="18"/>
      <c r="K221" s="12" t="s">
        <v>1945</v>
      </c>
      <c r="L221" s="18"/>
      <c r="M221" s="18">
        <v>1</v>
      </c>
      <c r="N221" s="14">
        <v>1503</v>
      </c>
      <c r="O221" s="13" t="s">
        <v>1809</v>
      </c>
      <c r="P221">
        <v>1</v>
      </c>
      <c r="S221">
        <v>2</v>
      </c>
      <c r="T221">
        <v>5</v>
      </c>
      <c r="X221">
        <v>1</v>
      </c>
      <c r="Z221">
        <v>2</v>
      </c>
      <c r="AA221">
        <v>1</v>
      </c>
    </row>
    <row r="222" spans="1:35" ht="16.5" thickBot="1">
      <c r="A222" s="3" t="s">
        <v>806</v>
      </c>
      <c r="B222" s="3" t="s">
        <v>807</v>
      </c>
      <c r="C222" s="3" t="s">
        <v>124</v>
      </c>
      <c r="D222" s="4">
        <v>2021</v>
      </c>
      <c r="E222" s="5" t="s">
        <v>73</v>
      </c>
      <c r="G222">
        <v>1</v>
      </c>
      <c r="I222" t="s">
        <v>1783</v>
      </c>
      <c r="J222" s="8">
        <v>0.88</v>
      </c>
      <c r="K222" s="72" t="s">
        <v>1963</v>
      </c>
      <c r="L222" s="8"/>
      <c r="M222" s="8">
        <v>0</v>
      </c>
      <c r="N222" s="14">
        <v>0</v>
      </c>
      <c r="O222" s="13" t="s">
        <v>1811</v>
      </c>
      <c r="P222">
        <v>1</v>
      </c>
      <c r="S222">
        <v>3</v>
      </c>
      <c r="T222">
        <v>5</v>
      </c>
      <c r="V222">
        <v>1</v>
      </c>
      <c r="W222">
        <v>1</v>
      </c>
      <c r="Z222">
        <v>0</v>
      </c>
      <c r="AA222">
        <v>1</v>
      </c>
    </row>
    <row r="223" spans="1:35" ht="16.5" thickBot="1">
      <c r="A223" s="3" t="s">
        <v>808</v>
      </c>
      <c r="B223" s="3" t="s">
        <v>809</v>
      </c>
      <c r="C223" s="3" t="s">
        <v>255</v>
      </c>
      <c r="D223" s="4">
        <v>2019</v>
      </c>
      <c r="E223" s="5" t="s">
        <v>73</v>
      </c>
      <c r="G223">
        <v>1</v>
      </c>
      <c r="I223">
        <v>4</v>
      </c>
      <c r="J223" s="18">
        <v>3.2890000000000001</v>
      </c>
      <c r="K223" s="72" t="s">
        <v>1958</v>
      </c>
      <c r="L223" s="18"/>
      <c r="M223" s="18">
        <v>0</v>
      </c>
      <c r="N223" s="14">
        <v>0</v>
      </c>
      <c r="O223" s="13" t="s">
        <v>1811</v>
      </c>
      <c r="P223">
        <v>1</v>
      </c>
      <c r="S223">
        <v>0</v>
      </c>
      <c r="T223">
        <v>0</v>
      </c>
      <c r="V223">
        <v>1</v>
      </c>
      <c r="AA223">
        <v>1</v>
      </c>
      <c r="AE223">
        <v>1</v>
      </c>
    </row>
    <row r="224" spans="1:35" ht="16.5" thickBot="1">
      <c r="A224" s="3" t="s">
        <v>100</v>
      </c>
      <c r="B224" s="3" t="s">
        <v>101</v>
      </c>
      <c r="C224" s="3" t="s">
        <v>102</v>
      </c>
      <c r="D224" s="3">
        <v>2021</v>
      </c>
      <c r="E224" s="6" t="s">
        <v>73</v>
      </c>
      <c r="G224">
        <v>1</v>
      </c>
      <c r="J224" s="18">
        <v>8.1739999999999995</v>
      </c>
      <c r="K224" s="72" t="s">
        <v>1941</v>
      </c>
      <c r="L224" s="68" t="s">
        <v>1952</v>
      </c>
      <c r="M224" s="68">
        <v>0</v>
      </c>
      <c r="N224" s="14">
        <v>0</v>
      </c>
      <c r="O224" s="13" t="s">
        <v>1811</v>
      </c>
      <c r="P224">
        <v>0</v>
      </c>
      <c r="Q224">
        <v>5</v>
      </c>
      <c r="S224">
        <v>0</v>
      </c>
      <c r="T224">
        <v>0</v>
      </c>
      <c r="V224">
        <v>1</v>
      </c>
      <c r="W224">
        <v>1</v>
      </c>
      <c r="AA224">
        <v>1</v>
      </c>
      <c r="AC224">
        <v>1</v>
      </c>
    </row>
    <row r="225" spans="1:33" ht="16.5" thickBot="1">
      <c r="A225" s="3" t="s">
        <v>812</v>
      </c>
      <c r="B225" s="3" t="s">
        <v>813</v>
      </c>
      <c r="C225" s="3" t="s">
        <v>814</v>
      </c>
      <c r="D225" s="4">
        <v>2018</v>
      </c>
      <c r="E225" s="5" t="s">
        <v>73</v>
      </c>
      <c r="G225">
        <v>1</v>
      </c>
      <c r="I225" t="s">
        <v>1797</v>
      </c>
      <c r="J225" s="18">
        <v>3</v>
      </c>
      <c r="K225" s="72" t="s">
        <v>1945</v>
      </c>
      <c r="L225" s="18"/>
      <c r="M225" s="18">
        <v>1</v>
      </c>
      <c r="N225" s="14">
        <v>1503</v>
      </c>
      <c r="O225" s="13" t="s">
        <v>1813</v>
      </c>
      <c r="P225">
        <v>1</v>
      </c>
      <c r="S225">
        <v>0</v>
      </c>
      <c r="T225">
        <v>0</v>
      </c>
      <c r="AA225">
        <v>1</v>
      </c>
    </row>
    <row r="226" spans="1:33" ht="16.5" thickBot="1">
      <c r="A226" s="3" t="s">
        <v>815</v>
      </c>
      <c r="B226" s="3" t="s">
        <v>816</v>
      </c>
      <c r="C226" s="3" t="s">
        <v>817</v>
      </c>
      <c r="D226" s="4">
        <v>2015</v>
      </c>
      <c r="E226" s="5" t="s">
        <v>73</v>
      </c>
      <c r="G226">
        <v>1</v>
      </c>
      <c r="H226">
        <v>1</v>
      </c>
      <c r="I226" t="s">
        <v>1797</v>
      </c>
      <c r="J226" s="18">
        <v>1.26</v>
      </c>
      <c r="K226" s="72" t="s">
        <v>1946</v>
      </c>
      <c r="L226" s="18"/>
      <c r="M226" s="18">
        <v>0</v>
      </c>
      <c r="N226" s="14">
        <v>806</v>
      </c>
      <c r="O226" s="13" t="s">
        <v>1813</v>
      </c>
      <c r="P226">
        <v>1</v>
      </c>
      <c r="R226">
        <v>1</v>
      </c>
      <c r="S226" t="s">
        <v>1797</v>
      </c>
      <c r="T226">
        <v>5</v>
      </c>
      <c r="V226">
        <v>1</v>
      </c>
      <c r="X226">
        <v>1</v>
      </c>
      <c r="AA226">
        <v>1</v>
      </c>
      <c r="AF226">
        <v>1</v>
      </c>
    </row>
    <row r="227" spans="1:33" ht="16.5" thickBot="1">
      <c r="A227" s="3" t="s">
        <v>818</v>
      </c>
      <c r="B227" s="3" t="s">
        <v>819</v>
      </c>
      <c r="C227" s="3" t="s">
        <v>820</v>
      </c>
      <c r="D227" s="4">
        <v>2020</v>
      </c>
      <c r="E227" s="5" t="s">
        <v>73</v>
      </c>
      <c r="G227">
        <v>1</v>
      </c>
      <c r="I227">
        <v>4</v>
      </c>
      <c r="J227" s="13">
        <v>1.3560000000000001</v>
      </c>
      <c r="K227" s="12" t="s">
        <v>2028</v>
      </c>
      <c r="L227" t="s">
        <v>1971</v>
      </c>
      <c r="M227">
        <v>0</v>
      </c>
      <c r="N227" s="14">
        <v>0</v>
      </c>
      <c r="O227" s="13" t="s">
        <v>1811</v>
      </c>
      <c r="P227">
        <v>1</v>
      </c>
      <c r="S227" s="12" t="s">
        <v>1786</v>
      </c>
      <c r="T227">
        <v>5</v>
      </c>
      <c r="V227">
        <v>1</v>
      </c>
      <c r="Z227">
        <v>0</v>
      </c>
      <c r="AA227">
        <v>1</v>
      </c>
    </row>
    <row r="228" spans="1:33" ht="16.5" thickBot="1">
      <c r="A228" s="3" t="s">
        <v>821</v>
      </c>
      <c r="B228" s="3" t="s">
        <v>822</v>
      </c>
      <c r="C228" s="3" t="s">
        <v>308</v>
      </c>
      <c r="D228" s="4">
        <v>2019</v>
      </c>
      <c r="E228" s="5" t="s">
        <v>73</v>
      </c>
      <c r="G228">
        <v>1</v>
      </c>
      <c r="I228" t="s">
        <v>1783</v>
      </c>
      <c r="J228" s="14">
        <v>5.3609999999999998</v>
      </c>
      <c r="K228" s="12" t="s">
        <v>1976</v>
      </c>
      <c r="L228" s="18"/>
      <c r="M228" s="18">
        <v>0</v>
      </c>
      <c r="N228" s="14">
        <v>806</v>
      </c>
      <c r="O228" s="13" t="s">
        <v>1814</v>
      </c>
      <c r="P228">
        <v>0</v>
      </c>
      <c r="Q228">
        <v>2</v>
      </c>
      <c r="S228" t="s">
        <v>1784</v>
      </c>
      <c r="T228">
        <v>2</v>
      </c>
      <c r="Z228">
        <v>0</v>
      </c>
      <c r="AA228">
        <v>1</v>
      </c>
    </row>
    <row r="229" spans="1:33" ht="16.5" thickBot="1">
      <c r="A229" s="3" t="s">
        <v>825</v>
      </c>
      <c r="B229" s="3" t="s">
        <v>826</v>
      </c>
      <c r="C229" s="3" t="s">
        <v>196</v>
      </c>
      <c r="D229" s="4">
        <v>2019</v>
      </c>
      <c r="E229" s="5" t="s">
        <v>73</v>
      </c>
      <c r="G229">
        <v>1</v>
      </c>
      <c r="I229" t="s">
        <v>1786</v>
      </c>
      <c r="J229" s="14">
        <v>7.2460000000000004</v>
      </c>
      <c r="K229" s="72" t="s">
        <v>1995</v>
      </c>
      <c r="L229" s="68" t="s">
        <v>1996</v>
      </c>
      <c r="M229" s="68">
        <v>0</v>
      </c>
      <c r="N229" s="14">
        <v>1503</v>
      </c>
      <c r="O229" s="13" t="s">
        <v>1809</v>
      </c>
      <c r="P229">
        <v>1</v>
      </c>
      <c r="S229" t="s">
        <v>1786</v>
      </c>
      <c r="T229">
        <v>5</v>
      </c>
      <c r="V229">
        <v>1</v>
      </c>
      <c r="Z229">
        <v>0</v>
      </c>
      <c r="AA229">
        <v>1</v>
      </c>
      <c r="AE229">
        <v>1</v>
      </c>
    </row>
    <row r="230" spans="1:33" ht="16.5" thickBot="1">
      <c r="A230" s="33" t="s">
        <v>827</v>
      </c>
      <c r="B230" s="3" t="s">
        <v>828</v>
      </c>
      <c r="C230" s="3" t="s">
        <v>829</v>
      </c>
      <c r="D230" s="4">
        <v>2019</v>
      </c>
      <c r="E230" s="5" t="s">
        <v>73</v>
      </c>
      <c r="G230">
        <v>1</v>
      </c>
      <c r="I230" t="s">
        <v>1786</v>
      </c>
      <c r="J230" s="14">
        <v>4.1470000000000002</v>
      </c>
      <c r="K230" s="72" t="s">
        <v>1954</v>
      </c>
      <c r="L230" s="69"/>
      <c r="M230" s="69">
        <v>0</v>
      </c>
      <c r="N230" s="14">
        <v>1506</v>
      </c>
      <c r="O230" s="13" t="s">
        <v>1809</v>
      </c>
      <c r="P230">
        <v>1</v>
      </c>
      <c r="S230">
        <v>4</v>
      </c>
      <c r="T230">
        <v>5</v>
      </c>
      <c r="V230">
        <v>1</v>
      </c>
      <c r="Z230">
        <v>1</v>
      </c>
      <c r="AA230">
        <v>1</v>
      </c>
      <c r="AE230">
        <v>1</v>
      </c>
    </row>
    <row r="231" spans="1:33" ht="16.5" thickBot="1">
      <c r="A231" s="3" t="s">
        <v>830</v>
      </c>
      <c r="B231" s="3" t="s">
        <v>831</v>
      </c>
      <c r="C231" s="3" t="s">
        <v>832</v>
      </c>
      <c r="D231" s="4">
        <v>2018</v>
      </c>
      <c r="E231" s="5" t="s">
        <v>73</v>
      </c>
      <c r="G231">
        <v>1</v>
      </c>
      <c r="I231" t="s">
        <v>1786</v>
      </c>
      <c r="J231" s="14">
        <v>2.75</v>
      </c>
      <c r="K231" s="72" t="s">
        <v>1933</v>
      </c>
      <c r="L231" s="69"/>
      <c r="M231" s="69">
        <v>1</v>
      </c>
      <c r="N231" s="14">
        <v>1503</v>
      </c>
      <c r="O231" s="13" t="s">
        <v>1809</v>
      </c>
      <c r="P231">
        <v>0</v>
      </c>
      <c r="Q231">
        <v>3</v>
      </c>
      <c r="S231">
        <v>1</v>
      </c>
      <c r="T231">
        <v>2</v>
      </c>
      <c r="W231">
        <v>1</v>
      </c>
      <c r="X231">
        <v>1</v>
      </c>
      <c r="Z231">
        <v>0</v>
      </c>
      <c r="AA231">
        <v>1</v>
      </c>
      <c r="AC231">
        <v>1</v>
      </c>
    </row>
    <row r="232" spans="1:33" ht="16.5" thickBot="1">
      <c r="A232" s="33" t="s">
        <v>833</v>
      </c>
      <c r="B232" s="3" t="s">
        <v>834</v>
      </c>
      <c r="C232" s="3" t="s">
        <v>337</v>
      </c>
      <c r="D232" s="4">
        <v>2018</v>
      </c>
      <c r="E232" s="5" t="s">
        <v>73</v>
      </c>
      <c r="G232">
        <v>1</v>
      </c>
      <c r="I232" t="s">
        <v>1791</v>
      </c>
      <c r="J232" s="14">
        <v>9.36</v>
      </c>
      <c r="K232" s="72" t="s">
        <v>1963</v>
      </c>
      <c r="L232" s="14"/>
      <c r="M232" s="14">
        <v>0</v>
      </c>
      <c r="N232" s="14">
        <v>1505</v>
      </c>
      <c r="O232" s="13" t="s">
        <v>1814</v>
      </c>
      <c r="P232">
        <v>3</v>
      </c>
      <c r="S232">
        <v>0</v>
      </c>
      <c r="T232">
        <v>0</v>
      </c>
      <c r="V232">
        <v>1</v>
      </c>
      <c r="X232">
        <v>1</v>
      </c>
      <c r="AA232">
        <v>1</v>
      </c>
      <c r="AE232">
        <v>1</v>
      </c>
    </row>
    <row r="233" spans="1:33" ht="16.5" thickBot="1">
      <c r="A233" s="3" t="s">
        <v>42</v>
      </c>
      <c r="B233" s="3" t="s">
        <v>43</v>
      </c>
      <c r="C233" s="3" t="s">
        <v>44</v>
      </c>
      <c r="D233" s="4">
        <v>2015</v>
      </c>
      <c r="E233" s="5" t="s">
        <v>19</v>
      </c>
      <c r="G233">
        <v>1</v>
      </c>
      <c r="I233" t="s">
        <v>1786</v>
      </c>
      <c r="J233" s="14">
        <v>0.54900000000000004</v>
      </c>
      <c r="K233" s="12" t="s">
        <v>2024</v>
      </c>
      <c r="L233" s="21" t="s">
        <v>1941</v>
      </c>
      <c r="M233" s="21">
        <v>0</v>
      </c>
      <c r="N233" s="14">
        <v>0</v>
      </c>
      <c r="O233" s="13" t="s">
        <v>1817</v>
      </c>
      <c r="P233">
        <v>3</v>
      </c>
      <c r="S233">
        <v>6</v>
      </c>
      <c r="T233">
        <v>2</v>
      </c>
      <c r="X233">
        <v>1</v>
      </c>
      <c r="Z233">
        <v>0</v>
      </c>
      <c r="AA233">
        <v>1</v>
      </c>
    </row>
    <row r="234" spans="1:33" ht="16.5" thickBot="1">
      <c r="A234" s="3" t="s">
        <v>835</v>
      </c>
      <c r="B234" s="3" t="s">
        <v>836</v>
      </c>
      <c r="C234" s="3" t="s">
        <v>837</v>
      </c>
      <c r="D234" s="4">
        <v>2020</v>
      </c>
      <c r="E234" s="5" t="s">
        <v>73</v>
      </c>
      <c r="G234">
        <v>1</v>
      </c>
      <c r="H234">
        <v>1</v>
      </c>
      <c r="I234" s="12" t="s">
        <v>1786</v>
      </c>
      <c r="J234" s="13">
        <v>4.3440000000000003</v>
      </c>
      <c r="K234" s="72" t="s">
        <v>1933</v>
      </c>
      <c r="L234" s="69" t="s">
        <v>1962</v>
      </c>
      <c r="M234" s="69">
        <v>1</v>
      </c>
      <c r="N234" s="14">
        <v>806</v>
      </c>
      <c r="O234" s="13" t="s">
        <v>1814</v>
      </c>
      <c r="P234">
        <v>1</v>
      </c>
      <c r="S234" s="12">
        <v>6</v>
      </c>
      <c r="T234">
        <v>5</v>
      </c>
      <c r="V234">
        <v>1</v>
      </c>
      <c r="Z234">
        <v>0</v>
      </c>
      <c r="AA234">
        <v>1</v>
      </c>
    </row>
    <row r="235" spans="1:33" ht="16.5" thickBot="1">
      <c r="A235" s="3" t="s">
        <v>838</v>
      </c>
      <c r="B235" s="3" t="s">
        <v>839</v>
      </c>
      <c r="C235" s="3" t="s">
        <v>840</v>
      </c>
      <c r="D235" s="4">
        <v>2016</v>
      </c>
      <c r="E235" s="5" t="s">
        <v>73</v>
      </c>
      <c r="G235">
        <v>1</v>
      </c>
      <c r="I235" t="s">
        <v>1783</v>
      </c>
      <c r="J235" s="14">
        <v>5.774</v>
      </c>
      <c r="K235" s="72" t="s">
        <v>1943</v>
      </c>
      <c r="L235" s="68" t="s">
        <v>1964</v>
      </c>
      <c r="M235" s="68">
        <v>1</v>
      </c>
      <c r="N235" s="14">
        <v>1503</v>
      </c>
      <c r="O235" s="13" t="s">
        <v>1814</v>
      </c>
      <c r="P235">
        <v>0</v>
      </c>
      <c r="Q235">
        <v>1</v>
      </c>
      <c r="S235" t="s">
        <v>1786</v>
      </c>
      <c r="T235">
        <v>2</v>
      </c>
      <c r="X235">
        <v>1</v>
      </c>
      <c r="Z235">
        <v>0</v>
      </c>
      <c r="AA235">
        <v>1</v>
      </c>
    </row>
    <row r="236" spans="1:33" ht="16.5" thickBot="1">
      <c r="A236" s="3" t="s">
        <v>841</v>
      </c>
      <c r="B236" s="3" t="s">
        <v>842</v>
      </c>
      <c r="C236" s="3" t="s">
        <v>11</v>
      </c>
      <c r="D236" s="4">
        <v>2017</v>
      </c>
      <c r="E236" s="5" t="s">
        <v>73</v>
      </c>
      <c r="G236">
        <v>1</v>
      </c>
      <c r="I236" t="s">
        <v>1783</v>
      </c>
      <c r="J236" s="14">
        <v>2.8769999999999998</v>
      </c>
      <c r="K236" s="72" t="s">
        <v>1948</v>
      </c>
      <c r="L236" s="69" t="s">
        <v>1933</v>
      </c>
      <c r="M236" s="69">
        <v>0</v>
      </c>
      <c r="N236" s="14">
        <v>1503</v>
      </c>
      <c r="O236" s="13" t="s">
        <v>1809</v>
      </c>
      <c r="P236">
        <v>0</v>
      </c>
      <c r="Q236">
        <v>1</v>
      </c>
      <c r="S236" t="s">
        <v>1785</v>
      </c>
      <c r="T236">
        <v>2</v>
      </c>
      <c r="Z236">
        <v>0</v>
      </c>
      <c r="AA236">
        <v>1</v>
      </c>
    </row>
    <row r="237" spans="1:33" ht="16.5" thickBot="1">
      <c r="A237" s="3" t="s">
        <v>849</v>
      </c>
      <c r="B237" s="3" t="s">
        <v>850</v>
      </c>
      <c r="C237" s="3" t="s">
        <v>294</v>
      </c>
      <c r="D237" s="4">
        <v>2017</v>
      </c>
      <c r="E237" s="5" t="s">
        <v>73</v>
      </c>
      <c r="G237">
        <v>1</v>
      </c>
      <c r="J237" s="13">
        <v>2.089</v>
      </c>
      <c r="K237" s="72" t="s">
        <v>1941</v>
      </c>
      <c r="L237" s="13"/>
      <c r="M237" s="13">
        <v>0</v>
      </c>
      <c r="N237" s="14">
        <v>0</v>
      </c>
      <c r="O237" s="13" t="s">
        <v>1811</v>
      </c>
      <c r="P237">
        <v>1</v>
      </c>
      <c r="S237">
        <v>0</v>
      </c>
      <c r="T237">
        <v>0</v>
      </c>
      <c r="V237">
        <v>1</v>
      </c>
      <c r="W237">
        <v>1</v>
      </c>
      <c r="AA237">
        <v>1</v>
      </c>
    </row>
    <row r="238" spans="1:33" ht="16.5" thickBot="1">
      <c r="A238" s="3" t="s">
        <v>851</v>
      </c>
      <c r="B238" s="3" t="s">
        <v>852</v>
      </c>
      <c r="C238" s="3" t="s">
        <v>582</v>
      </c>
      <c r="D238" s="4">
        <v>2019</v>
      </c>
      <c r="E238" s="5" t="s">
        <v>73</v>
      </c>
      <c r="G238">
        <v>1</v>
      </c>
      <c r="I238" t="s">
        <v>1786</v>
      </c>
      <c r="J238" s="13">
        <v>0.57999999999999996</v>
      </c>
      <c r="K238" s="12" t="s">
        <v>1933</v>
      </c>
      <c r="L238" s="13"/>
      <c r="M238" s="13">
        <v>1</v>
      </c>
      <c r="N238" s="14">
        <v>1503</v>
      </c>
      <c r="O238" s="13" t="s">
        <v>1810</v>
      </c>
      <c r="P238">
        <v>0</v>
      </c>
      <c r="Q238">
        <v>7</v>
      </c>
      <c r="S238">
        <v>6</v>
      </c>
      <c r="T238">
        <v>5</v>
      </c>
      <c r="V238">
        <v>1</v>
      </c>
      <c r="W238">
        <v>1</v>
      </c>
      <c r="Z238">
        <v>0</v>
      </c>
      <c r="AA238">
        <v>1</v>
      </c>
      <c r="AG238" t="s">
        <v>2080</v>
      </c>
    </row>
    <row r="239" spans="1:33" ht="16.5" thickBot="1">
      <c r="A239" s="3" t="s">
        <v>853</v>
      </c>
      <c r="B239" s="3" t="s">
        <v>854</v>
      </c>
      <c r="C239" s="3" t="s">
        <v>399</v>
      </c>
      <c r="D239" s="4">
        <v>2017</v>
      </c>
      <c r="E239" s="5" t="s">
        <v>73</v>
      </c>
      <c r="G239">
        <v>1</v>
      </c>
      <c r="I239" t="s">
        <v>1786</v>
      </c>
      <c r="J239" s="14">
        <v>1.1890000000000001</v>
      </c>
      <c r="K239" s="72" t="s">
        <v>1933</v>
      </c>
      <c r="L239" s="14"/>
      <c r="M239" s="14">
        <v>1</v>
      </c>
      <c r="N239" s="14">
        <v>0</v>
      </c>
      <c r="O239" s="13" t="s">
        <v>1811</v>
      </c>
      <c r="P239">
        <v>1</v>
      </c>
      <c r="S239">
        <v>1</v>
      </c>
      <c r="T239">
        <v>5</v>
      </c>
      <c r="V239">
        <v>1</v>
      </c>
      <c r="X239">
        <v>1</v>
      </c>
      <c r="Z239">
        <v>0</v>
      </c>
      <c r="AA239">
        <v>1</v>
      </c>
    </row>
    <row r="240" spans="1:33" ht="16.5" thickBot="1">
      <c r="A240" s="3" t="s">
        <v>855</v>
      </c>
      <c r="B240" s="3" t="s">
        <v>856</v>
      </c>
      <c r="C240" s="3" t="s">
        <v>13</v>
      </c>
      <c r="D240" s="4">
        <v>2014</v>
      </c>
      <c r="E240" s="5" t="s">
        <v>73</v>
      </c>
      <c r="G240">
        <v>1</v>
      </c>
      <c r="J240" s="14">
        <v>1.3260000000000001</v>
      </c>
      <c r="K240" s="72" t="s">
        <v>1943</v>
      </c>
      <c r="L240" s="69" t="s">
        <v>2003</v>
      </c>
      <c r="M240" s="69">
        <v>0</v>
      </c>
      <c r="N240" s="14">
        <v>1503</v>
      </c>
      <c r="O240" s="13" t="s">
        <v>1809</v>
      </c>
      <c r="P240">
        <v>1</v>
      </c>
      <c r="S240">
        <v>0</v>
      </c>
      <c r="T240">
        <v>0</v>
      </c>
      <c r="V240">
        <v>1</v>
      </c>
      <c r="W240">
        <v>1</v>
      </c>
      <c r="AA240">
        <v>1</v>
      </c>
    </row>
    <row r="241" spans="1:35" ht="16.5" thickBot="1">
      <c r="A241" s="33" t="s">
        <v>860</v>
      </c>
      <c r="B241" s="3" t="s">
        <v>861</v>
      </c>
      <c r="C241" s="3" t="s">
        <v>47</v>
      </c>
      <c r="D241" s="4">
        <v>2015</v>
      </c>
      <c r="E241" s="5" t="s">
        <v>73</v>
      </c>
      <c r="G241">
        <v>1</v>
      </c>
      <c r="I241" t="s">
        <v>1791</v>
      </c>
      <c r="J241" s="21">
        <v>1.2330000000000001</v>
      </c>
      <c r="K241" s="72" t="s">
        <v>1958</v>
      </c>
      <c r="L241" s="69" t="s">
        <v>1933</v>
      </c>
      <c r="M241" s="69">
        <v>0</v>
      </c>
      <c r="N241" s="14">
        <v>1503</v>
      </c>
      <c r="O241" s="13" t="s">
        <v>1810</v>
      </c>
      <c r="P241">
        <v>1</v>
      </c>
      <c r="S241">
        <v>0</v>
      </c>
      <c r="T241">
        <v>0</v>
      </c>
      <c r="V241">
        <v>1</v>
      </c>
      <c r="AA241">
        <v>1</v>
      </c>
      <c r="AE241">
        <v>1</v>
      </c>
    </row>
    <row r="242" spans="1:35" ht="16.5" thickBot="1">
      <c r="A242" s="3" t="s">
        <v>862</v>
      </c>
      <c r="B242" s="3" t="s">
        <v>863</v>
      </c>
      <c r="C242" s="3" t="s">
        <v>294</v>
      </c>
      <c r="D242" s="4">
        <v>2018</v>
      </c>
      <c r="E242" s="5" t="s">
        <v>73</v>
      </c>
      <c r="G242">
        <v>1</v>
      </c>
      <c r="J242" s="13">
        <v>2.129</v>
      </c>
      <c r="K242" s="72" t="s">
        <v>1941</v>
      </c>
      <c r="L242" s="8"/>
      <c r="M242" s="8">
        <v>0</v>
      </c>
      <c r="N242" s="14">
        <v>0</v>
      </c>
      <c r="O242" s="13" t="s">
        <v>1811</v>
      </c>
      <c r="P242">
        <v>0</v>
      </c>
      <c r="Q242">
        <v>6</v>
      </c>
      <c r="S242">
        <v>0</v>
      </c>
      <c r="T242">
        <v>0</v>
      </c>
      <c r="V242">
        <v>1</v>
      </c>
      <c r="W242">
        <v>1</v>
      </c>
      <c r="AA242">
        <v>1</v>
      </c>
      <c r="AG242" t="s">
        <v>2061</v>
      </c>
    </row>
    <row r="243" spans="1:35" ht="16.5" thickBot="1">
      <c r="A243" s="3" t="s">
        <v>864</v>
      </c>
      <c r="B243" s="3" t="s">
        <v>865</v>
      </c>
      <c r="C243" s="3" t="s">
        <v>607</v>
      </c>
      <c r="D243" s="4">
        <v>2018</v>
      </c>
      <c r="E243" s="5" t="s">
        <v>73</v>
      </c>
      <c r="G243">
        <v>1</v>
      </c>
      <c r="J243" s="13">
        <v>2.6019999999999999</v>
      </c>
      <c r="K243" s="12" t="s">
        <v>1958</v>
      </c>
      <c r="L243" s="8"/>
      <c r="M243" s="8">
        <v>0</v>
      </c>
      <c r="N243" s="14">
        <v>0</v>
      </c>
      <c r="O243" s="13" t="s">
        <v>1811</v>
      </c>
      <c r="P243">
        <v>1</v>
      </c>
      <c r="S243">
        <v>0</v>
      </c>
      <c r="T243">
        <v>0</v>
      </c>
      <c r="V243">
        <v>1</v>
      </c>
      <c r="X243">
        <v>1</v>
      </c>
      <c r="AA243">
        <v>1</v>
      </c>
    </row>
    <row r="244" spans="1:35" ht="16.5" thickBot="1">
      <c r="A244" s="3" t="s">
        <v>866</v>
      </c>
      <c r="B244" s="3" t="s">
        <v>867</v>
      </c>
      <c r="C244" s="3" t="s">
        <v>868</v>
      </c>
      <c r="D244" s="4">
        <v>2020</v>
      </c>
      <c r="E244" s="5" t="s">
        <v>73</v>
      </c>
      <c r="F244">
        <v>1</v>
      </c>
      <c r="G244">
        <v>1</v>
      </c>
      <c r="I244" s="12" t="s">
        <v>1786</v>
      </c>
      <c r="J244" s="13">
        <v>3.2509999999999999</v>
      </c>
      <c r="K244" s="12" t="s">
        <v>1948</v>
      </c>
      <c r="L244" s="8"/>
      <c r="M244" s="8">
        <v>0</v>
      </c>
      <c r="N244" s="14">
        <v>0</v>
      </c>
      <c r="O244" s="13" t="s">
        <v>1811</v>
      </c>
      <c r="P244">
        <v>1</v>
      </c>
      <c r="S244">
        <v>4</v>
      </c>
      <c r="T244">
        <v>5</v>
      </c>
      <c r="V244">
        <v>1</v>
      </c>
      <c r="Z244">
        <v>0</v>
      </c>
      <c r="AA244">
        <v>1</v>
      </c>
    </row>
    <row r="245" spans="1:35" ht="16.5" thickBot="1">
      <c r="A245" s="3" t="s">
        <v>869</v>
      </c>
      <c r="B245" s="3" t="s">
        <v>870</v>
      </c>
      <c r="C245" s="3" t="s">
        <v>774</v>
      </c>
      <c r="D245" s="4">
        <v>2013</v>
      </c>
      <c r="E245" s="5" t="s">
        <v>73</v>
      </c>
      <c r="G245">
        <v>1</v>
      </c>
      <c r="I245" t="s">
        <v>1783</v>
      </c>
      <c r="J245" s="13">
        <v>1.4890000000000001</v>
      </c>
      <c r="K245" s="72" t="s">
        <v>1943</v>
      </c>
      <c r="L245" s="8"/>
      <c r="M245" s="8">
        <v>1</v>
      </c>
      <c r="N245" s="14">
        <v>1503</v>
      </c>
      <c r="O245" s="13" t="s">
        <v>1809</v>
      </c>
      <c r="P245">
        <v>0</v>
      </c>
      <c r="Q245">
        <v>2</v>
      </c>
      <c r="S245" t="s">
        <v>1787</v>
      </c>
      <c r="T245">
        <v>2</v>
      </c>
      <c r="X245">
        <v>1</v>
      </c>
      <c r="Z245">
        <v>0</v>
      </c>
      <c r="AA245">
        <v>1</v>
      </c>
    </row>
    <row r="246" spans="1:35" ht="15" thickBot="1">
      <c r="A246" s="5" t="s">
        <v>1840</v>
      </c>
      <c r="B246" s="22" t="s">
        <v>1850</v>
      </c>
      <c r="C246" s="5" t="s">
        <v>1860</v>
      </c>
      <c r="D246" s="5">
        <v>2020</v>
      </c>
      <c r="E246" s="8" t="s">
        <v>1865</v>
      </c>
      <c r="G246" s="5">
        <v>1</v>
      </c>
      <c r="I246" s="5">
        <v>1</v>
      </c>
      <c r="J246" s="21"/>
      <c r="K246" s="72" t="s">
        <v>1948</v>
      </c>
      <c r="L246" s="68" t="s">
        <v>1973</v>
      </c>
      <c r="M246" s="68">
        <v>0</v>
      </c>
      <c r="N246" s="21"/>
      <c r="O246" s="21"/>
      <c r="P246" s="5">
        <v>0</v>
      </c>
      <c r="Q246" s="5">
        <v>1</v>
      </c>
      <c r="S246" s="5">
        <v>4</v>
      </c>
      <c r="T246" s="5">
        <v>2</v>
      </c>
      <c r="Z246" s="5">
        <v>0</v>
      </c>
      <c r="AA246" s="5">
        <v>1</v>
      </c>
    </row>
    <row r="247" spans="1:35" ht="16.5" thickBot="1">
      <c r="A247" s="3" t="s">
        <v>871</v>
      </c>
      <c r="B247" s="3" t="s">
        <v>872</v>
      </c>
      <c r="C247" s="3" t="s">
        <v>873</v>
      </c>
      <c r="D247" s="4">
        <v>2014</v>
      </c>
      <c r="E247" s="5" t="s">
        <v>73</v>
      </c>
      <c r="G247">
        <v>1</v>
      </c>
      <c r="I247">
        <v>3</v>
      </c>
      <c r="J247" s="14">
        <v>2.4420000000000002</v>
      </c>
      <c r="K247" s="12" t="s">
        <v>1933</v>
      </c>
      <c r="L247" s="18"/>
      <c r="M247" s="18">
        <v>1</v>
      </c>
      <c r="N247" s="14">
        <v>1503</v>
      </c>
      <c r="O247" s="13" t="s">
        <v>1809</v>
      </c>
      <c r="P247">
        <v>1</v>
      </c>
      <c r="S247">
        <v>6</v>
      </c>
      <c r="T247">
        <v>5</v>
      </c>
      <c r="Z247">
        <v>2</v>
      </c>
      <c r="AA247">
        <v>1</v>
      </c>
    </row>
    <row r="248" spans="1:35" ht="16.5" thickBot="1">
      <c r="A248" s="3" t="s">
        <v>874</v>
      </c>
      <c r="B248" s="3" t="s">
        <v>875</v>
      </c>
      <c r="C248" s="3" t="s">
        <v>428</v>
      </c>
      <c r="D248" s="4">
        <v>2019</v>
      </c>
      <c r="E248" s="5" t="s">
        <v>73</v>
      </c>
      <c r="G248">
        <v>1</v>
      </c>
      <c r="I248">
        <v>3</v>
      </c>
      <c r="J248" s="14">
        <v>3.278</v>
      </c>
      <c r="K248" s="72" t="s">
        <v>1943</v>
      </c>
      <c r="L248" s="68" t="s">
        <v>1941</v>
      </c>
      <c r="M248" s="68">
        <v>1</v>
      </c>
      <c r="N248" s="14">
        <v>1503</v>
      </c>
      <c r="O248" s="13" t="s">
        <v>1809</v>
      </c>
      <c r="P248">
        <v>1</v>
      </c>
      <c r="S248">
        <v>2</v>
      </c>
      <c r="T248">
        <v>5</v>
      </c>
      <c r="W248">
        <v>1</v>
      </c>
      <c r="X248">
        <v>1</v>
      </c>
      <c r="Z248">
        <v>0</v>
      </c>
      <c r="AA248">
        <v>1</v>
      </c>
      <c r="AH248">
        <v>1</v>
      </c>
      <c r="AI248" t="s">
        <v>2103</v>
      </c>
    </row>
    <row r="249" spans="1:35" ht="16.5" thickBot="1">
      <c r="A249" s="3" t="s">
        <v>876</v>
      </c>
      <c r="B249" s="3" t="s">
        <v>877</v>
      </c>
      <c r="C249" s="3" t="s">
        <v>878</v>
      </c>
      <c r="D249" s="4">
        <v>2014</v>
      </c>
      <c r="E249" s="5" t="s">
        <v>73</v>
      </c>
      <c r="G249">
        <v>1</v>
      </c>
      <c r="I249" t="s">
        <v>1786</v>
      </c>
      <c r="J249" s="14">
        <v>2.14</v>
      </c>
      <c r="K249" s="12" t="s">
        <v>1945</v>
      </c>
      <c r="L249" t="s">
        <v>1941</v>
      </c>
      <c r="M249">
        <v>1</v>
      </c>
      <c r="N249" s="14">
        <v>1503</v>
      </c>
      <c r="O249" s="13" t="s">
        <v>1809</v>
      </c>
      <c r="P249">
        <v>1</v>
      </c>
      <c r="S249">
        <v>0</v>
      </c>
      <c r="T249">
        <v>0</v>
      </c>
      <c r="V249">
        <v>1</v>
      </c>
      <c r="W249">
        <v>1</v>
      </c>
      <c r="X249">
        <v>1</v>
      </c>
      <c r="AA249">
        <v>1</v>
      </c>
    </row>
    <row r="250" spans="1:35" ht="16.5" thickBot="1">
      <c r="A250" s="3" t="s">
        <v>879</v>
      </c>
      <c r="B250" s="3" t="s">
        <v>880</v>
      </c>
      <c r="C250" s="3" t="s">
        <v>255</v>
      </c>
      <c r="D250" s="4">
        <v>2017</v>
      </c>
      <c r="E250" s="5" t="s">
        <v>73</v>
      </c>
      <c r="G250">
        <v>1</v>
      </c>
      <c r="I250">
        <v>4</v>
      </c>
      <c r="J250" s="14">
        <v>3.907</v>
      </c>
      <c r="K250" s="72" t="s">
        <v>1958</v>
      </c>
      <c r="L250" s="18"/>
      <c r="M250" s="18">
        <v>0</v>
      </c>
      <c r="N250" s="14">
        <v>0</v>
      </c>
      <c r="O250" s="13" t="s">
        <v>1811</v>
      </c>
      <c r="P250">
        <v>1</v>
      </c>
      <c r="S250">
        <v>0</v>
      </c>
      <c r="T250">
        <v>0</v>
      </c>
      <c r="V250">
        <v>1</v>
      </c>
      <c r="X250">
        <v>1</v>
      </c>
      <c r="AA250">
        <v>1</v>
      </c>
    </row>
    <row r="251" spans="1:35" ht="16.5" thickBot="1">
      <c r="A251" s="3" t="s">
        <v>881</v>
      </c>
      <c r="B251" s="3" t="s">
        <v>882</v>
      </c>
      <c r="C251" s="3" t="s">
        <v>774</v>
      </c>
      <c r="D251" s="4">
        <v>2015</v>
      </c>
      <c r="E251" s="5" t="s">
        <v>73</v>
      </c>
      <c r="G251">
        <v>1</v>
      </c>
      <c r="J251" s="14">
        <v>1.669</v>
      </c>
      <c r="K251" s="72" t="s">
        <v>1943</v>
      </c>
      <c r="L251" s="18"/>
      <c r="M251" s="18">
        <v>0</v>
      </c>
      <c r="N251" s="14">
        <v>1503</v>
      </c>
      <c r="O251" s="13" t="s">
        <v>1809</v>
      </c>
      <c r="P251">
        <v>3</v>
      </c>
      <c r="V251">
        <v>1</v>
      </c>
      <c r="X251">
        <v>1</v>
      </c>
      <c r="AA251">
        <v>1</v>
      </c>
    </row>
    <row r="252" spans="1:35" ht="16.5" thickBot="1">
      <c r="A252" s="3" t="s">
        <v>883</v>
      </c>
      <c r="B252" s="3" t="s">
        <v>884</v>
      </c>
      <c r="C252" s="3" t="s">
        <v>428</v>
      </c>
      <c r="D252" s="4">
        <v>2011</v>
      </c>
      <c r="E252" s="5" t="s">
        <v>73</v>
      </c>
      <c r="G252">
        <v>1</v>
      </c>
      <c r="I252" t="s">
        <v>1786</v>
      </c>
      <c r="J252" s="14">
        <v>1.25</v>
      </c>
      <c r="K252" s="72" t="s">
        <v>1943</v>
      </c>
      <c r="L252" s="68" t="s">
        <v>1941</v>
      </c>
      <c r="M252" s="68">
        <v>1</v>
      </c>
      <c r="N252" s="14">
        <v>1503</v>
      </c>
      <c r="O252" s="13" t="s">
        <v>1809</v>
      </c>
      <c r="P252">
        <v>0</v>
      </c>
      <c r="Q252">
        <v>1</v>
      </c>
      <c r="S252">
        <v>0</v>
      </c>
      <c r="T252">
        <v>0</v>
      </c>
      <c r="V252">
        <v>1</v>
      </c>
      <c r="AA252">
        <v>1</v>
      </c>
      <c r="AE252">
        <v>1</v>
      </c>
    </row>
    <row r="253" spans="1:35" ht="16.5" thickBot="1">
      <c r="A253" s="3" t="s">
        <v>885</v>
      </c>
      <c r="B253" s="3" t="s">
        <v>886</v>
      </c>
      <c r="C253" s="3" t="s">
        <v>136</v>
      </c>
      <c r="D253" s="4">
        <v>2011</v>
      </c>
      <c r="E253" s="5" t="s">
        <v>73</v>
      </c>
      <c r="G253">
        <v>1</v>
      </c>
      <c r="I253" t="s">
        <v>1783</v>
      </c>
      <c r="J253" s="14">
        <v>4.3079999999999998</v>
      </c>
      <c r="K253" s="72" t="s">
        <v>1941</v>
      </c>
      <c r="L253" s="18"/>
      <c r="M253" s="18">
        <v>1</v>
      </c>
      <c r="N253" s="14">
        <v>1503</v>
      </c>
      <c r="O253" s="13" t="s">
        <v>1814</v>
      </c>
      <c r="P253">
        <v>1</v>
      </c>
      <c r="S253" t="s">
        <v>1792</v>
      </c>
      <c r="T253">
        <v>5</v>
      </c>
      <c r="V253">
        <v>1</v>
      </c>
      <c r="Z253">
        <v>1</v>
      </c>
      <c r="AA253">
        <v>1</v>
      </c>
      <c r="AE253">
        <v>1</v>
      </c>
      <c r="AF253">
        <v>1</v>
      </c>
    </row>
    <row r="254" spans="1:35" ht="16.5" thickBot="1">
      <c r="A254" s="3" t="s">
        <v>887</v>
      </c>
      <c r="B254" s="3" t="s">
        <v>888</v>
      </c>
      <c r="C254" s="3" t="s">
        <v>889</v>
      </c>
      <c r="D254" s="4">
        <v>2012</v>
      </c>
      <c r="E254" s="5" t="s">
        <v>73</v>
      </c>
      <c r="G254">
        <v>1</v>
      </c>
      <c r="I254" t="s">
        <v>1786</v>
      </c>
      <c r="J254" s="13">
        <v>1.9510000000000001</v>
      </c>
      <c r="K254" s="72" t="s">
        <v>1945</v>
      </c>
      <c r="L254" s="13"/>
      <c r="M254" s="13">
        <v>1</v>
      </c>
      <c r="N254" s="14">
        <v>1503</v>
      </c>
      <c r="O254" s="13" t="s">
        <v>1809</v>
      </c>
      <c r="P254">
        <v>1</v>
      </c>
      <c r="S254">
        <v>0</v>
      </c>
      <c r="T254">
        <v>0</v>
      </c>
      <c r="V254">
        <v>1</v>
      </c>
      <c r="AA254">
        <v>1</v>
      </c>
      <c r="AC254">
        <v>1</v>
      </c>
      <c r="AE254">
        <v>1</v>
      </c>
    </row>
    <row r="255" spans="1:35" ht="16.5" thickBot="1">
      <c r="A255" s="3" t="s">
        <v>890</v>
      </c>
      <c r="B255" s="3" t="s">
        <v>891</v>
      </c>
      <c r="C255" s="3" t="s">
        <v>892</v>
      </c>
      <c r="D255" s="4">
        <v>2016</v>
      </c>
      <c r="E255" s="5" t="s">
        <v>73</v>
      </c>
      <c r="G255">
        <v>1</v>
      </c>
      <c r="I255">
        <v>1</v>
      </c>
      <c r="J255" s="14">
        <v>2.0049999999999999</v>
      </c>
      <c r="K255" s="12" t="s">
        <v>1941</v>
      </c>
      <c r="L255" s="14"/>
      <c r="M255" s="14">
        <v>1</v>
      </c>
      <c r="N255" s="14">
        <v>1503</v>
      </c>
      <c r="O255" s="13" t="s">
        <v>1809</v>
      </c>
      <c r="P255">
        <v>1</v>
      </c>
      <c r="S255">
        <v>6</v>
      </c>
      <c r="T255">
        <v>2</v>
      </c>
      <c r="W255">
        <v>1</v>
      </c>
      <c r="Z255">
        <v>0</v>
      </c>
      <c r="AA255">
        <v>1</v>
      </c>
      <c r="AE255">
        <v>1</v>
      </c>
    </row>
    <row r="256" spans="1:35" ht="16.5" thickBot="1">
      <c r="A256" s="3" t="s">
        <v>895</v>
      </c>
      <c r="B256" s="3" t="s">
        <v>896</v>
      </c>
      <c r="C256" s="3" t="s">
        <v>585</v>
      </c>
      <c r="D256" s="4">
        <v>2020</v>
      </c>
      <c r="E256" s="5" t="s">
        <v>73</v>
      </c>
      <c r="G256">
        <v>1</v>
      </c>
      <c r="I256" s="12" t="s">
        <v>1783</v>
      </c>
      <c r="J256" s="14">
        <v>5.298</v>
      </c>
      <c r="K256" s="12" t="s">
        <v>1958</v>
      </c>
      <c r="L256" s="14"/>
      <c r="M256" s="14">
        <v>0</v>
      </c>
      <c r="N256" s="14">
        <v>1503</v>
      </c>
      <c r="O256" s="13" t="s">
        <v>1813</v>
      </c>
      <c r="P256">
        <v>1</v>
      </c>
      <c r="S256" s="12" t="s">
        <v>1794</v>
      </c>
      <c r="T256">
        <v>5</v>
      </c>
      <c r="Z256">
        <v>0</v>
      </c>
      <c r="AA256">
        <v>1</v>
      </c>
    </row>
    <row r="257" spans="1:35" ht="16.5" thickBot="1">
      <c r="A257" s="33" t="s">
        <v>897</v>
      </c>
      <c r="B257" s="3" t="s">
        <v>898</v>
      </c>
      <c r="C257" s="3" t="s">
        <v>899</v>
      </c>
      <c r="D257" s="4">
        <v>2020</v>
      </c>
      <c r="E257" s="5" t="s">
        <v>73</v>
      </c>
      <c r="F257">
        <v>1</v>
      </c>
      <c r="G257">
        <v>1</v>
      </c>
      <c r="H257">
        <v>1</v>
      </c>
      <c r="I257" s="12" t="s">
        <v>1791</v>
      </c>
      <c r="J257" s="13">
        <v>2.4220000000000002</v>
      </c>
      <c r="K257" s="72" t="s">
        <v>1933</v>
      </c>
      <c r="L257" s="69"/>
      <c r="M257" s="69">
        <v>1</v>
      </c>
      <c r="N257" s="14">
        <v>1502</v>
      </c>
      <c r="O257" s="13" t="s">
        <v>1809</v>
      </c>
      <c r="P257">
        <v>1</v>
      </c>
      <c r="S257">
        <v>0</v>
      </c>
      <c r="T257">
        <v>0</v>
      </c>
      <c r="AA257">
        <v>1</v>
      </c>
      <c r="AE257">
        <v>1</v>
      </c>
    </row>
    <row r="258" spans="1:35" ht="16.5" thickBot="1">
      <c r="A258" s="3" t="s">
        <v>900</v>
      </c>
      <c r="B258" s="3" t="s">
        <v>901</v>
      </c>
      <c r="C258" s="3" t="s">
        <v>532</v>
      </c>
      <c r="D258" s="4">
        <v>2016</v>
      </c>
      <c r="E258" s="5" t="s">
        <v>73</v>
      </c>
      <c r="G258">
        <v>1</v>
      </c>
      <c r="I258" t="s">
        <v>1797</v>
      </c>
      <c r="J258" s="14">
        <v>2.024</v>
      </c>
      <c r="K258" s="72" t="s">
        <v>1933</v>
      </c>
      <c r="L258" s="69"/>
      <c r="M258" s="69">
        <v>1</v>
      </c>
      <c r="N258" s="14">
        <v>1503</v>
      </c>
      <c r="O258" s="13" t="s">
        <v>1809</v>
      </c>
      <c r="P258">
        <v>1</v>
      </c>
      <c r="S258">
        <v>2</v>
      </c>
      <c r="T258">
        <v>5</v>
      </c>
      <c r="W258">
        <v>1</v>
      </c>
      <c r="Z258">
        <v>0</v>
      </c>
      <c r="AA258">
        <v>1</v>
      </c>
      <c r="AH258">
        <v>2</v>
      </c>
      <c r="AI258" t="s">
        <v>2087</v>
      </c>
    </row>
    <row r="259" spans="1:35" ht="16.5" thickBot="1">
      <c r="A259" s="3" t="s">
        <v>45</v>
      </c>
      <c r="B259" s="3" t="s">
        <v>46</v>
      </c>
      <c r="C259" s="3" t="s">
        <v>47</v>
      </c>
      <c r="D259" s="4">
        <v>2018</v>
      </c>
      <c r="E259" s="5" t="s">
        <v>19</v>
      </c>
      <c r="G259">
        <v>1</v>
      </c>
      <c r="I259" t="s">
        <v>1786</v>
      </c>
      <c r="J259" s="21">
        <v>1.915</v>
      </c>
      <c r="K259" s="72" t="s">
        <v>1958</v>
      </c>
      <c r="L259" s="69" t="s">
        <v>1933</v>
      </c>
      <c r="M259" s="69">
        <v>0</v>
      </c>
      <c r="N259" s="14">
        <v>1503</v>
      </c>
      <c r="O259" s="13" t="s">
        <v>1810</v>
      </c>
      <c r="P259">
        <v>0</v>
      </c>
      <c r="Q259">
        <v>7</v>
      </c>
      <c r="R259">
        <v>1</v>
      </c>
      <c r="S259">
        <v>0</v>
      </c>
      <c r="T259">
        <v>0</v>
      </c>
      <c r="V259">
        <v>1</v>
      </c>
      <c r="X259">
        <v>1</v>
      </c>
      <c r="AA259">
        <v>1</v>
      </c>
      <c r="AG259" t="s">
        <v>2047</v>
      </c>
    </row>
    <row r="260" spans="1:35" ht="16.5" thickBot="1">
      <c r="A260" s="3" t="s">
        <v>902</v>
      </c>
      <c r="B260" s="3" t="s">
        <v>903</v>
      </c>
      <c r="C260" s="3" t="s">
        <v>904</v>
      </c>
      <c r="D260" s="4">
        <v>2015</v>
      </c>
      <c r="E260" s="5" t="s">
        <v>73</v>
      </c>
      <c r="G260">
        <v>1</v>
      </c>
      <c r="I260">
        <v>4</v>
      </c>
      <c r="J260" s="13" t="s">
        <v>1811</v>
      </c>
      <c r="K260" s="72" t="s">
        <v>1947</v>
      </c>
      <c r="L260" s="13"/>
      <c r="M260" s="13">
        <v>0</v>
      </c>
      <c r="N260" s="14">
        <v>1503</v>
      </c>
      <c r="O260" s="13" t="s">
        <v>1813</v>
      </c>
      <c r="P260">
        <v>3</v>
      </c>
      <c r="S260">
        <v>1</v>
      </c>
      <c r="T260">
        <v>5</v>
      </c>
      <c r="AA260">
        <v>1</v>
      </c>
    </row>
    <row r="261" spans="1:35" ht="16.5" thickBot="1">
      <c r="A261" s="3" t="s">
        <v>907</v>
      </c>
      <c r="B261" s="3" t="s">
        <v>908</v>
      </c>
      <c r="C261" s="3" t="s">
        <v>909</v>
      </c>
      <c r="D261" s="4">
        <v>2020</v>
      </c>
      <c r="E261" s="5" t="s">
        <v>73</v>
      </c>
      <c r="G261">
        <v>1</v>
      </c>
      <c r="I261" s="12" t="s">
        <v>1789</v>
      </c>
      <c r="J261" s="13">
        <v>5.94</v>
      </c>
      <c r="K261" s="72" t="s">
        <v>1933</v>
      </c>
      <c r="L261" s="8"/>
      <c r="M261" s="8">
        <v>1</v>
      </c>
      <c r="N261" s="14">
        <v>1503</v>
      </c>
      <c r="O261" s="13" t="s">
        <v>1810</v>
      </c>
      <c r="P261">
        <v>0</v>
      </c>
      <c r="Q261">
        <v>2</v>
      </c>
      <c r="S261" s="12" t="s">
        <v>1787</v>
      </c>
      <c r="T261">
        <v>2</v>
      </c>
      <c r="X261">
        <v>1</v>
      </c>
      <c r="Z261">
        <v>0</v>
      </c>
      <c r="AA261">
        <v>1</v>
      </c>
    </row>
    <row r="262" spans="1:35" ht="16.5" thickBot="1">
      <c r="A262" s="3" t="s">
        <v>910</v>
      </c>
      <c r="B262" s="3" t="s">
        <v>911</v>
      </c>
      <c r="C262" s="3" t="s">
        <v>180</v>
      </c>
      <c r="D262" s="4">
        <v>2014</v>
      </c>
      <c r="E262" s="5" t="s">
        <v>73</v>
      </c>
      <c r="G262">
        <v>1</v>
      </c>
      <c r="I262" t="s">
        <v>1786</v>
      </c>
      <c r="J262" s="13"/>
      <c r="K262" s="72" t="s">
        <v>1941</v>
      </c>
      <c r="L262" s="68"/>
      <c r="M262" s="68">
        <v>1</v>
      </c>
      <c r="N262" s="14">
        <v>1503</v>
      </c>
      <c r="O262" s="13"/>
      <c r="P262">
        <v>1</v>
      </c>
      <c r="S262">
        <v>2</v>
      </c>
      <c r="T262">
        <v>5</v>
      </c>
      <c r="Z262">
        <v>0</v>
      </c>
      <c r="AA262">
        <v>1</v>
      </c>
      <c r="AH262">
        <v>1</v>
      </c>
      <c r="AI262" t="s">
        <v>2085</v>
      </c>
    </row>
    <row r="263" spans="1:35" ht="16.5" thickBot="1">
      <c r="A263" s="3" t="s">
        <v>912</v>
      </c>
      <c r="B263" s="3" t="s">
        <v>913</v>
      </c>
      <c r="C263" s="3" t="s">
        <v>914</v>
      </c>
      <c r="D263" s="4">
        <v>2019</v>
      </c>
      <c r="E263" s="5" t="s">
        <v>73</v>
      </c>
      <c r="G263">
        <v>1</v>
      </c>
      <c r="I263" t="s">
        <v>1795</v>
      </c>
      <c r="J263" s="14">
        <v>7.4320000000000004</v>
      </c>
      <c r="K263" s="12" t="s">
        <v>1933</v>
      </c>
      <c r="L263" t="s">
        <v>1954</v>
      </c>
      <c r="M263">
        <v>0</v>
      </c>
      <c r="N263" s="14">
        <v>1506</v>
      </c>
      <c r="O263" s="13" t="s">
        <v>1814</v>
      </c>
      <c r="P263">
        <v>1</v>
      </c>
      <c r="S263">
        <v>2</v>
      </c>
      <c r="T263">
        <v>5</v>
      </c>
      <c r="W263">
        <v>1</v>
      </c>
      <c r="Z263">
        <v>0</v>
      </c>
      <c r="AA263">
        <v>1</v>
      </c>
      <c r="AG263" s="15"/>
      <c r="AH263" s="15">
        <v>1</v>
      </c>
      <c r="AI263" t="s">
        <v>2125</v>
      </c>
    </row>
    <row r="264" spans="1:35" ht="16.5" thickBot="1">
      <c r="A264" s="3" t="s">
        <v>915</v>
      </c>
      <c r="B264" s="3" t="s">
        <v>916</v>
      </c>
      <c r="C264" s="3" t="s">
        <v>917</v>
      </c>
      <c r="D264" s="4">
        <v>2020</v>
      </c>
      <c r="E264" s="5" t="s">
        <v>73</v>
      </c>
      <c r="G264">
        <v>1</v>
      </c>
      <c r="I264" s="12" t="s">
        <v>1783</v>
      </c>
      <c r="J264" s="13">
        <v>4.1340000000000003</v>
      </c>
      <c r="K264" s="72" t="s">
        <v>1933</v>
      </c>
      <c r="L264" s="68" t="s">
        <v>1998</v>
      </c>
      <c r="M264" s="68">
        <v>1</v>
      </c>
      <c r="N264" s="14">
        <v>1507</v>
      </c>
      <c r="O264" s="13" t="s">
        <v>1813</v>
      </c>
      <c r="P264">
        <v>0</v>
      </c>
      <c r="Q264">
        <v>1</v>
      </c>
      <c r="S264" s="12" t="s">
        <v>1786</v>
      </c>
      <c r="T264">
        <v>1</v>
      </c>
      <c r="Z264">
        <v>0</v>
      </c>
      <c r="AA264">
        <v>1</v>
      </c>
    </row>
    <row r="265" spans="1:35" ht="16.5" thickBot="1">
      <c r="A265" s="3" t="s">
        <v>918</v>
      </c>
      <c r="B265" s="3" t="s">
        <v>919</v>
      </c>
      <c r="C265" s="3" t="s">
        <v>365</v>
      </c>
      <c r="D265" s="4">
        <v>2015</v>
      </c>
      <c r="E265" s="5" t="s">
        <v>73</v>
      </c>
      <c r="G265">
        <v>1</v>
      </c>
      <c r="H265">
        <v>1</v>
      </c>
      <c r="I265" t="s">
        <v>1787</v>
      </c>
      <c r="J265" s="14">
        <v>3.0249999999999999</v>
      </c>
      <c r="K265" s="72" t="s">
        <v>1956</v>
      </c>
      <c r="L265" s="68" t="s">
        <v>1962</v>
      </c>
      <c r="M265" s="68">
        <v>0</v>
      </c>
      <c r="N265" s="14">
        <v>0</v>
      </c>
      <c r="O265" s="13" t="s">
        <v>1811</v>
      </c>
      <c r="P265">
        <v>1</v>
      </c>
      <c r="S265" t="s">
        <v>1797</v>
      </c>
      <c r="T265">
        <v>5</v>
      </c>
      <c r="V265">
        <v>1</v>
      </c>
      <c r="Z265">
        <v>0</v>
      </c>
      <c r="AA265">
        <v>1</v>
      </c>
      <c r="AF265">
        <v>1</v>
      </c>
    </row>
    <row r="266" spans="1:35" ht="16.5" thickBot="1">
      <c r="A266" s="3" t="s">
        <v>920</v>
      </c>
      <c r="B266" s="3" t="s">
        <v>921</v>
      </c>
      <c r="C266" s="3" t="s">
        <v>922</v>
      </c>
      <c r="D266" s="4">
        <v>2015</v>
      </c>
      <c r="E266" s="5" t="s">
        <v>73</v>
      </c>
      <c r="G266">
        <v>1</v>
      </c>
      <c r="H266">
        <v>1</v>
      </c>
      <c r="I266">
        <v>1</v>
      </c>
      <c r="J266" s="14">
        <v>2.0139999999999998</v>
      </c>
      <c r="K266" s="72" t="s">
        <v>1963</v>
      </c>
      <c r="L266" s="14"/>
      <c r="M266" s="14">
        <v>0</v>
      </c>
      <c r="N266" s="14">
        <v>0</v>
      </c>
      <c r="O266" s="13" t="s">
        <v>1811</v>
      </c>
      <c r="P266">
        <v>1</v>
      </c>
      <c r="S266" t="s">
        <v>1784</v>
      </c>
      <c r="T266">
        <v>5</v>
      </c>
      <c r="V266">
        <v>1</v>
      </c>
      <c r="W266">
        <v>1</v>
      </c>
      <c r="Z266">
        <v>0</v>
      </c>
      <c r="AA266">
        <v>1</v>
      </c>
      <c r="AF266">
        <v>1</v>
      </c>
    </row>
    <row r="267" spans="1:35" ht="16.5" thickBot="1">
      <c r="A267" s="3" t="s">
        <v>923</v>
      </c>
      <c r="B267" s="3" t="s">
        <v>924</v>
      </c>
      <c r="C267" s="3" t="s">
        <v>925</v>
      </c>
      <c r="D267" s="4">
        <v>2017</v>
      </c>
      <c r="E267" s="5" t="s">
        <v>73</v>
      </c>
      <c r="G267">
        <v>1</v>
      </c>
      <c r="I267" t="s">
        <v>1783</v>
      </c>
      <c r="J267" s="13">
        <v>0.47</v>
      </c>
      <c r="K267" s="72" t="s">
        <v>1933</v>
      </c>
      <c r="L267" s="13"/>
      <c r="M267" s="13">
        <v>1</v>
      </c>
      <c r="N267" s="14">
        <v>0</v>
      </c>
      <c r="O267" s="13" t="s">
        <v>1811</v>
      </c>
      <c r="P267">
        <v>0</v>
      </c>
      <c r="Q267">
        <v>2</v>
      </c>
      <c r="S267">
        <v>3</v>
      </c>
      <c r="T267">
        <v>2</v>
      </c>
      <c r="X267">
        <v>1</v>
      </c>
      <c r="Z267">
        <v>0</v>
      </c>
      <c r="AA267">
        <v>1</v>
      </c>
    </row>
    <row r="268" spans="1:35" ht="16.5" thickBot="1">
      <c r="A268" s="3" t="s">
        <v>926</v>
      </c>
      <c r="B268" s="3" t="s">
        <v>927</v>
      </c>
      <c r="C268" s="3" t="s">
        <v>928</v>
      </c>
      <c r="D268" s="4">
        <v>2014</v>
      </c>
      <c r="E268" s="5" t="s">
        <v>73</v>
      </c>
      <c r="G268">
        <v>1</v>
      </c>
      <c r="I268" t="s">
        <v>1787</v>
      </c>
      <c r="J268" s="13"/>
      <c r="K268" s="72" t="s">
        <v>1933</v>
      </c>
      <c r="L268" s="13"/>
      <c r="M268" s="13">
        <v>1</v>
      </c>
      <c r="N268" s="14">
        <v>0</v>
      </c>
      <c r="O268" s="13" t="s">
        <v>1811</v>
      </c>
      <c r="P268">
        <v>1</v>
      </c>
      <c r="S268">
        <v>2</v>
      </c>
      <c r="T268">
        <v>5</v>
      </c>
      <c r="Z268">
        <v>3</v>
      </c>
      <c r="AA268">
        <v>1</v>
      </c>
    </row>
    <row r="269" spans="1:35" ht="16.5" thickBot="1">
      <c r="A269" s="3" t="s">
        <v>932</v>
      </c>
      <c r="B269" s="3" t="s">
        <v>933</v>
      </c>
      <c r="C269" s="3" t="s">
        <v>925</v>
      </c>
      <c r="D269" s="4">
        <v>2018</v>
      </c>
      <c r="E269" s="5" t="s">
        <v>73</v>
      </c>
      <c r="G269">
        <v>1</v>
      </c>
      <c r="J269" s="13">
        <v>0.55000000000000004</v>
      </c>
      <c r="K269" s="72" t="s">
        <v>1933</v>
      </c>
      <c r="L269" s="13"/>
      <c r="M269" s="13">
        <v>1</v>
      </c>
      <c r="N269" s="14">
        <v>0</v>
      </c>
      <c r="O269" s="13" t="s">
        <v>1811</v>
      </c>
      <c r="P269">
        <v>0</v>
      </c>
      <c r="Q269">
        <v>7</v>
      </c>
      <c r="S269">
        <v>0</v>
      </c>
      <c r="T269">
        <v>0</v>
      </c>
      <c r="V269">
        <v>1</v>
      </c>
      <c r="AA269">
        <v>1</v>
      </c>
      <c r="AC269">
        <v>1</v>
      </c>
      <c r="AG269" t="s">
        <v>2077</v>
      </c>
    </row>
    <row r="270" spans="1:35" ht="16.5" thickBot="1">
      <c r="A270" s="3" t="s">
        <v>934</v>
      </c>
      <c r="B270" s="3" t="s">
        <v>935</v>
      </c>
      <c r="C270" s="3" t="s">
        <v>936</v>
      </c>
      <c r="D270" s="4">
        <v>2014</v>
      </c>
      <c r="E270" s="5" t="s">
        <v>73</v>
      </c>
      <c r="G270">
        <v>1</v>
      </c>
      <c r="I270" t="s">
        <v>1791</v>
      </c>
      <c r="J270" s="13">
        <v>3.8180000000000001</v>
      </c>
      <c r="K270" s="73" t="s">
        <v>1995</v>
      </c>
      <c r="L270" s="69" t="s">
        <v>1933</v>
      </c>
      <c r="M270" s="69">
        <v>0</v>
      </c>
      <c r="N270" s="14">
        <v>0</v>
      </c>
      <c r="O270" s="13" t="s">
        <v>1811</v>
      </c>
      <c r="P270">
        <v>1</v>
      </c>
      <c r="S270" t="s">
        <v>1784</v>
      </c>
      <c r="T270">
        <v>5</v>
      </c>
      <c r="V270">
        <v>1</v>
      </c>
      <c r="Z270">
        <v>0</v>
      </c>
      <c r="AA270">
        <v>1</v>
      </c>
    </row>
    <row r="271" spans="1:35" ht="16.5" thickBot="1">
      <c r="A271" s="3" t="s">
        <v>937</v>
      </c>
      <c r="B271" s="3" t="s">
        <v>938</v>
      </c>
      <c r="C271" s="3" t="s">
        <v>868</v>
      </c>
      <c r="D271" s="4">
        <v>2015</v>
      </c>
      <c r="E271" s="5" t="s">
        <v>73</v>
      </c>
      <c r="G271">
        <v>1</v>
      </c>
      <c r="I271">
        <v>1</v>
      </c>
      <c r="J271" s="13">
        <v>1.343</v>
      </c>
      <c r="K271" s="12" t="s">
        <v>1948</v>
      </c>
      <c r="L271" s="13"/>
      <c r="M271" s="13">
        <v>0</v>
      </c>
      <c r="N271" s="14">
        <v>0</v>
      </c>
      <c r="O271" s="13" t="s">
        <v>1811</v>
      </c>
      <c r="P271">
        <v>1</v>
      </c>
      <c r="S271">
        <v>1</v>
      </c>
      <c r="T271">
        <v>5</v>
      </c>
      <c r="V271">
        <v>1</v>
      </c>
      <c r="Z271">
        <v>0</v>
      </c>
      <c r="AA271">
        <v>1</v>
      </c>
    </row>
    <row r="272" spans="1:35" ht="16.5" thickBot="1">
      <c r="A272" s="3" t="s">
        <v>939</v>
      </c>
      <c r="B272" s="3" t="s">
        <v>940</v>
      </c>
      <c r="C272" s="3" t="s">
        <v>941</v>
      </c>
      <c r="D272" s="4">
        <v>2012</v>
      </c>
      <c r="E272" s="5" t="s">
        <v>73</v>
      </c>
      <c r="G272">
        <v>1</v>
      </c>
      <c r="I272">
        <v>1</v>
      </c>
      <c r="J272" s="14">
        <v>0.871</v>
      </c>
      <c r="K272" s="72" t="s">
        <v>1948</v>
      </c>
      <c r="L272" s="68" t="s">
        <v>1970</v>
      </c>
      <c r="M272" s="68">
        <v>0</v>
      </c>
      <c r="N272" s="14">
        <v>0</v>
      </c>
      <c r="O272" s="13" t="s">
        <v>1811</v>
      </c>
      <c r="P272">
        <v>1</v>
      </c>
      <c r="S272">
        <v>1</v>
      </c>
      <c r="T272">
        <v>5</v>
      </c>
      <c r="V272">
        <v>1</v>
      </c>
      <c r="X272">
        <v>1</v>
      </c>
      <c r="Z272">
        <v>0</v>
      </c>
      <c r="AA272">
        <v>1</v>
      </c>
    </row>
    <row r="273" spans="1:35" ht="16.5" thickBot="1">
      <c r="A273" s="3" t="s">
        <v>942</v>
      </c>
      <c r="B273" s="3" t="s">
        <v>943</v>
      </c>
      <c r="C273" s="3" t="s">
        <v>944</v>
      </c>
      <c r="D273" s="4">
        <v>2015</v>
      </c>
      <c r="E273" s="5" t="s">
        <v>73</v>
      </c>
      <c r="G273">
        <v>1</v>
      </c>
      <c r="I273">
        <v>1</v>
      </c>
      <c r="J273" s="13"/>
      <c r="K273" s="72" t="s">
        <v>1945</v>
      </c>
      <c r="L273" s="8"/>
      <c r="M273" s="8">
        <v>1</v>
      </c>
      <c r="N273" s="14">
        <v>1503</v>
      </c>
      <c r="O273" s="13" t="s">
        <v>1813</v>
      </c>
      <c r="P273">
        <v>1</v>
      </c>
      <c r="S273" t="s">
        <v>1786</v>
      </c>
      <c r="T273">
        <v>5</v>
      </c>
      <c r="Z273">
        <v>1</v>
      </c>
      <c r="AA273">
        <v>1</v>
      </c>
      <c r="AE273">
        <v>1</v>
      </c>
      <c r="AF273">
        <v>1</v>
      </c>
    </row>
    <row r="274" spans="1:35" ht="16.5" thickBot="1">
      <c r="A274" s="3" t="s">
        <v>945</v>
      </c>
      <c r="B274" s="3" t="s">
        <v>946</v>
      </c>
      <c r="C274" s="3" t="s">
        <v>675</v>
      </c>
      <c r="D274" s="4">
        <v>2018</v>
      </c>
      <c r="E274" s="5" t="s">
        <v>73</v>
      </c>
      <c r="G274">
        <v>1</v>
      </c>
      <c r="I274">
        <v>1</v>
      </c>
      <c r="J274" s="14">
        <v>1.867</v>
      </c>
      <c r="K274" s="72" t="s">
        <v>1971</v>
      </c>
      <c r="L274" s="14"/>
      <c r="M274" s="14">
        <v>0</v>
      </c>
      <c r="N274" s="14">
        <v>1503</v>
      </c>
      <c r="O274" s="13" t="s">
        <v>1814</v>
      </c>
      <c r="P274">
        <v>0</v>
      </c>
      <c r="Q274">
        <v>1</v>
      </c>
      <c r="S274">
        <v>4</v>
      </c>
      <c r="T274">
        <v>2</v>
      </c>
      <c r="W274">
        <v>1</v>
      </c>
      <c r="Z274">
        <v>0</v>
      </c>
      <c r="AA274">
        <v>1</v>
      </c>
    </row>
    <row r="275" spans="1:35" ht="16.5" thickBot="1">
      <c r="A275" s="3" t="s">
        <v>103</v>
      </c>
      <c r="B275" s="3" t="s">
        <v>104</v>
      </c>
      <c r="C275" s="3" t="s">
        <v>105</v>
      </c>
      <c r="D275" s="4">
        <v>2020</v>
      </c>
      <c r="E275" s="5" t="s">
        <v>106</v>
      </c>
      <c r="G275">
        <v>1</v>
      </c>
      <c r="J275" s="13">
        <v>0.38</v>
      </c>
      <c r="K275" s="72" t="s">
        <v>1987</v>
      </c>
      <c r="L275" s="68" t="s">
        <v>1976</v>
      </c>
      <c r="M275" s="68">
        <v>0</v>
      </c>
      <c r="N275" s="14">
        <v>806</v>
      </c>
      <c r="O275" s="13" t="s">
        <v>1810</v>
      </c>
      <c r="P275">
        <v>1</v>
      </c>
      <c r="S275">
        <v>6</v>
      </c>
      <c r="T275">
        <v>5</v>
      </c>
      <c r="X275">
        <v>1</v>
      </c>
      <c r="Z275">
        <v>0</v>
      </c>
      <c r="AA275">
        <v>1</v>
      </c>
    </row>
    <row r="276" spans="1:35" ht="16.5" thickBot="1">
      <c r="A276" s="3" t="s">
        <v>107</v>
      </c>
      <c r="B276" s="3" t="s">
        <v>108</v>
      </c>
      <c r="C276" s="3" t="s">
        <v>109</v>
      </c>
      <c r="D276" s="4">
        <v>2020</v>
      </c>
      <c r="E276" s="5" t="s">
        <v>73</v>
      </c>
      <c r="G276">
        <v>1</v>
      </c>
      <c r="I276">
        <v>1</v>
      </c>
      <c r="J276" s="13">
        <v>2.2930000000000001</v>
      </c>
      <c r="K276" s="72" t="s">
        <v>1963</v>
      </c>
      <c r="L276" s="13"/>
      <c r="M276" s="13">
        <v>0</v>
      </c>
      <c r="N276" s="14">
        <v>1505</v>
      </c>
      <c r="O276" s="13" t="s">
        <v>1813</v>
      </c>
      <c r="P276">
        <v>0</v>
      </c>
      <c r="Q276">
        <v>1</v>
      </c>
      <c r="S276">
        <v>4</v>
      </c>
      <c r="T276">
        <v>2</v>
      </c>
      <c r="Z276">
        <v>0</v>
      </c>
      <c r="AA276">
        <v>1</v>
      </c>
    </row>
    <row r="277" spans="1:35" ht="16.5" thickBot="1">
      <c r="A277" s="3" t="s">
        <v>947</v>
      </c>
      <c r="B277" s="3" t="s">
        <v>948</v>
      </c>
      <c r="C277" s="3" t="s">
        <v>949</v>
      </c>
      <c r="D277" s="4">
        <v>2016</v>
      </c>
      <c r="E277" s="5" t="s">
        <v>73</v>
      </c>
      <c r="G277">
        <v>1</v>
      </c>
      <c r="I277">
        <v>1</v>
      </c>
      <c r="J277" s="14">
        <v>1.242</v>
      </c>
      <c r="K277" s="72" t="s">
        <v>1933</v>
      </c>
      <c r="L277" s="14"/>
      <c r="M277" s="14">
        <v>1</v>
      </c>
      <c r="N277" s="14">
        <v>0</v>
      </c>
      <c r="O277" s="13" t="s">
        <v>1811</v>
      </c>
      <c r="P277">
        <v>3</v>
      </c>
      <c r="S277">
        <v>6</v>
      </c>
      <c r="T277">
        <v>5</v>
      </c>
      <c r="W277">
        <v>1</v>
      </c>
      <c r="Z277">
        <v>0</v>
      </c>
      <c r="AA277">
        <v>1</v>
      </c>
    </row>
    <row r="278" spans="1:35" ht="15" thickBot="1">
      <c r="A278" s="12" t="s">
        <v>1819</v>
      </c>
      <c r="B278" s="12" t="s">
        <v>1824</v>
      </c>
      <c r="C278" s="12" t="s">
        <v>1829</v>
      </c>
      <c r="D278" s="26">
        <v>2021</v>
      </c>
      <c r="E278" s="12" t="s">
        <v>1835</v>
      </c>
      <c r="F278" s="12"/>
      <c r="G278" s="26">
        <v>1</v>
      </c>
      <c r="H278" s="12"/>
      <c r="I278" s="26">
        <v>4</v>
      </c>
      <c r="J278" s="23"/>
      <c r="K278" s="72" t="s">
        <v>1943</v>
      </c>
      <c r="L278" s="69" t="s">
        <v>2003</v>
      </c>
      <c r="M278" s="69">
        <v>0</v>
      </c>
      <c r="N278" s="23"/>
      <c r="O278" s="23"/>
      <c r="P278" s="26">
        <v>1</v>
      </c>
      <c r="Q278" s="26"/>
      <c r="R278" s="26">
        <v>1</v>
      </c>
      <c r="S278" s="12" t="s">
        <v>1808</v>
      </c>
      <c r="T278" s="12"/>
      <c r="U278" s="12"/>
      <c r="V278" s="12"/>
      <c r="W278" s="12"/>
      <c r="X278" s="26">
        <v>1</v>
      </c>
      <c r="Y278" s="12"/>
      <c r="Z278" s="26">
        <v>0</v>
      </c>
      <c r="AA278" s="26">
        <v>1</v>
      </c>
      <c r="AB278" s="12"/>
      <c r="AC278" s="12"/>
      <c r="AD278" s="12"/>
    </row>
    <row r="279" spans="1:35" ht="16.5" thickBot="1">
      <c r="A279" s="3" t="s">
        <v>954</v>
      </c>
      <c r="B279" s="3" t="s">
        <v>955</v>
      </c>
      <c r="C279" s="3" t="s">
        <v>13</v>
      </c>
      <c r="D279" s="4">
        <v>2021</v>
      </c>
      <c r="E279" s="5" t="s">
        <v>73</v>
      </c>
      <c r="G279">
        <v>1</v>
      </c>
      <c r="I279" t="s">
        <v>1797</v>
      </c>
      <c r="J279" s="14">
        <v>6.43</v>
      </c>
      <c r="K279" s="72" t="s">
        <v>1943</v>
      </c>
      <c r="L279" s="69" t="s">
        <v>2003</v>
      </c>
      <c r="M279" s="69">
        <v>0</v>
      </c>
      <c r="N279" s="14">
        <v>1503</v>
      </c>
      <c r="O279" s="13" t="s">
        <v>1809</v>
      </c>
      <c r="P279">
        <v>1</v>
      </c>
      <c r="R279">
        <v>1</v>
      </c>
      <c r="S279" t="s">
        <v>1808</v>
      </c>
      <c r="T279">
        <v>5</v>
      </c>
      <c r="V279">
        <v>1</v>
      </c>
      <c r="X279">
        <v>1</v>
      </c>
      <c r="Z279">
        <v>0</v>
      </c>
      <c r="AA279">
        <v>1</v>
      </c>
      <c r="AF279">
        <v>1</v>
      </c>
    </row>
    <row r="280" spans="1:35" ht="16.5" thickBot="1">
      <c r="A280" s="3" t="s">
        <v>956</v>
      </c>
      <c r="B280" s="3" t="s">
        <v>957</v>
      </c>
      <c r="C280" s="3" t="s">
        <v>497</v>
      </c>
      <c r="D280" s="4">
        <v>2015</v>
      </c>
      <c r="E280" s="5" t="s">
        <v>73</v>
      </c>
      <c r="G280">
        <v>1</v>
      </c>
      <c r="I280">
        <v>1</v>
      </c>
      <c r="J280" s="14">
        <v>2.2429999999999999</v>
      </c>
      <c r="K280" s="12" t="s">
        <v>2029</v>
      </c>
      <c r="L280" s="18"/>
      <c r="M280" s="18">
        <v>0</v>
      </c>
      <c r="N280" s="14">
        <v>1503</v>
      </c>
      <c r="O280" s="13" t="s">
        <v>1809</v>
      </c>
      <c r="P280">
        <v>0</v>
      </c>
      <c r="Q280">
        <v>1</v>
      </c>
      <c r="S280">
        <v>4</v>
      </c>
      <c r="T280">
        <v>2</v>
      </c>
      <c r="X280">
        <v>1</v>
      </c>
      <c r="Z280">
        <v>0</v>
      </c>
      <c r="AA280">
        <v>1</v>
      </c>
    </row>
    <row r="281" spans="1:35" ht="16.5" thickBot="1">
      <c r="A281" s="3" t="s">
        <v>958</v>
      </c>
      <c r="B281" s="3" t="s">
        <v>959</v>
      </c>
      <c r="C281" s="3" t="s">
        <v>960</v>
      </c>
      <c r="D281" s="4">
        <v>2011</v>
      </c>
      <c r="E281" s="5" t="s">
        <v>73</v>
      </c>
      <c r="G281">
        <v>1</v>
      </c>
      <c r="I281">
        <v>3</v>
      </c>
      <c r="J281" s="14">
        <v>1.25</v>
      </c>
      <c r="K281" s="72" t="s">
        <v>1941</v>
      </c>
      <c r="L281" s="68" t="s">
        <v>1933</v>
      </c>
      <c r="M281" s="68">
        <v>1</v>
      </c>
      <c r="N281" s="14">
        <v>0</v>
      </c>
      <c r="O281" s="13" t="s">
        <v>1811</v>
      </c>
      <c r="P281">
        <v>1</v>
      </c>
      <c r="S281">
        <v>2</v>
      </c>
      <c r="T281">
        <v>5</v>
      </c>
      <c r="Z281">
        <v>0</v>
      </c>
      <c r="AA281">
        <v>1</v>
      </c>
      <c r="AH281">
        <v>1</v>
      </c>
      <c r="AI281" t="s">
        <v>2112</v>
      </c>
    </row>
    <row r="282" spans="1:35" ht="16.5" thickBot="1">
      <c r="A282" s="3" t="s">
        <v>961</v>
      </c>
      <c r="B282" s="3" t="s">
        <v>962</v>
      </c>
      <c r="C282" s="3" t="s">
        <v>963</v>
      </c>
      <c r="D282" s="4">
        <v>2020</v>
      </c>
      <c r="E282" s="5" t="s">
        <v>73</v>
      </c>
      <c r="G282">
        <v>1</v>
      </c>
      <c r="I282" s="12" t="s">
        <v>1793</v>
      </c>
      <c r="J282" s="13">
        <v>3.879</v>
      </c>
      <c r="K282" s="72" t="s">
        <v>1977</v>
      </c>
      <c r="L282" s="8"/>
      <c r="M282" s="8">
        <v>0</v>
      </c>
      <c r="N282" s="14">
        <v>806</v>
      </c>
      <c r="O282" s="13" t="s">
        <v>1809</v>
      </c>
      <c r="P282">
        <v>1</v>
      </c>
      <c r="S282" s="12" t="s">
        <v>1789</v>
      </c>
      <c r="T282">
        <v>5</v>
      </c>
      <c r="X282">
        <v>1</v>
      </c>
      <c r="Z282">
        <v>0</v>
      </c>
      <c r="AA282">
        <v>1</v>
      </c>
    </row>
    <row r="283" spans="1:35" ht="16.5" thickBot="1">
      <c r="A283" s="3" t="s">
        <v>964</v>
      </c>
      <c r="B283" s="3" t="s">
        <v>967</v>
      </c>
      <c r="C283" s="3" t="s">
        <v>968</v>
      </c>
      <c r="D283" s="4">
        <v>2015</v>
      </c>
      <c r="E283" s="5" t="s">
        <v>73</v>
      </c>
      <c r="G283">
        <v>1</v>
      </c>
      <c r="I283">
        <v>1</v>
      </c>
      <c r="J283" s="13" t="s">
        <v>1811</v>
      </c>
      <c r="K283" s="72" t="s">
        <v>1986</v>
      </c>
      <c r="L283" s="8"/>
      <c r="M283" s="8">
        <v>0</v>
      </c>
      <c r="N283" s="14">
        <v>0</v>
      </c>
      <c r="O283" s="13" t="s">
        <v>1811</v>
      </c>
      <c r="P283">
        <v>1</v>
      </c>
      <c r="S283">
        <v>6</v>
      </c>
      <c r="T283">
        <v>5</v>
      </c>
      <c r="V283">
        <v>1</v>
      </c>
      <c r="Z283">
        <v>1</v>
      </c>
      <c r="AA283">
        <v>1</v>
      </c>
      <c r="AE283">
        <v>1</v>
      </c>
    </row>
    <row r="284" spans="1:35" ht="16.5" thickBot="1">
      <c r="A284" s="3" t="s">
        <v>969</v>
      </c>
      <c r="B284" s="3" t="s">
        <v>970</v>
      </c>
      <c r="C284" s="3" t="s">
        <v>438</v>
      </c>
      <c r="D284" s="4">
        <v>2012</v>
      </c>
      <c r="E284" s="5" t="s">
        <v>73</v>
      </c>
      <c r="G284">
        <v>1</v>
      </c>
      <c r="I284">
        <v>1</v>
      </c>
      <c r="J284" s="13"/>
      <c r="K284" s="72" t="s">
        <v>1943</v>
      </c>
      <c r="L284" s="13"/>
      <c r="M284" s="13">
        <v>0</v>
      </c>
      <c r="N284" s="14">
        <v>1503</v>
      </c>
      <c r="O284" s="13" t="s">
        <v>1813</v>
      </c>
      <c r="P284">
        <v>3</v>
      </c>
      <c r="S284">
        <v>6</v>
      </c>
      <c r="T284">
        <v>5</v>
      </c>
      <c r="Z284">
        <v>2</v>
      </c>
      <c r="AA284">
        <v>1</v>
      </c>
    </row>
    <row r="285" spans="1:35" ht="16.5" thickBot="1">
      <c r="A285" s="3" t="s">
        <v>971</v>
      </c>
      <c r="B285" s="3" t="s">
        <v>972</v>
      </c>
      <c r="C285" s="3" t="s">
        <v>13</v>
      </c>
      <c r="D285" s="4">
        <v>2021</v>
      </c>
      <c r="E285" s="5" t="s">
        <v>73</v>
      </c>
      <c r="G285">
        <v>1</v>
      </c>
      <c r="I285" t="s">
        <v>1797</v>
      </c>
      <c r="J285" s="14">
        <v>6.43</v>
      </c>
      <c r="K285" s="72" t="s">
        <v>1943</v>
      </c>
      <c r="L285" s="69" t="s">
        <v>2003</v>
      </c>
      <c r="M285" s="69">
        <v>0</v>
      </c>
      <c r="N285" s="14">
        <v>1503</v>
      </c>
      <c r="O285" s="13" t="s">
        <v>1809</v>
      </c>
      <c r="P285">
        <v>1</v>
      </c>
      <c r="S285" t="s">
        <v>1794</v>
      </c>
      <c r="T285">
        <v>5</v>
      </c>
      <c r="W285">
        <v>1</v>
      </c>
      <c r="X285">
        <v>1</v>
      </c>
      <c r="Z285">
        <v>1</v>
      </c>
      <c r="AA285">
        <v>1</v>
      </c>
    </row>
    <row r="286" spans="1:35" ht="16.5" thickBot="1">
      <c r="A286" s="3" t="s">
        <v>973</v>
      </c>
      <c r="B286" s="3" t="s">
        <v>974</v>
      </c>
      <c r="C286" s="3" t="s">
        <v>949</v>
      </c>
      <c r="D286" s="4">
        <v>2014</v>
      </c>
      <c r="E286" s="5" t="s">
        <v>73</v>
      </c>
      <c r="G286">
        <v>1</v>
      </c>
      <c r="I286">
        <v>4</v>
      </c>
      <c r="J286" s="14">
        <v>1.125</v>
      </c>
      <c r="K286" s="72" t="s">
        <v>1933</v>
      </c>
      <c r="L286" s="14"/>
      <c r="M286" s="14">
        <v>1</v>
      </c>
      <c r="N286" s="14">
        <v>0</v>
      </c>
      <c r="O286" s="13" t="s">
        <v>1811</v>
      </c>
      <c r="P286">
        <v>1</v>
      </c>
      <c r="S286">
        <v>0</v>
      </c>
      <c r="T286">
        <v>0</v>
      </c>
      <c r="V286">
        <v>1</v>
      </c>
      <c r="X286">
        <v>1</v>
      </c>
      <c r="AA286">
        <v>1</v>
      </c>
    </row>
    <row r="287" spans="1:35" ht="16.5" thickBot="1">
      <c r="A287" s="3" t="s">
        <v>975</v>
      </c>
      <c r="B287" s="3" t="s">
        <v>976</v>
      </c>
      <c r="C287" s="3" t="s">
        <v>977</v>
      </c>
      <c r="D287" s="4">
        <v>2014</v>
      </c>
      <c r="E287" s="5" t="s">
        <v>73</v>
      </c>
      <c r="G287">
        <v>1</v>
      </c>
      <c r="I287" t="s">
        <v>1791</v>
      </c>
      <c r="J287" s="14">
        <v>0.98899999999999999</v>
      </c>
      <c r="K287" s="72" t="s">
        <v>1963</v>
      </c>
      <c r="L287" s="14"/>
      <c r="M287" s="14">
        <v>0</v>
      </c>
      <c r="N287" s="14">
        <v>0</v>
      </c>
      <c r="O287" s="13" t="s">
        <v>1811</v>
      </c>
      <c r="P287">
        <v>1</v>
      </c>
      <c r="S287">
        <v>2</v>
      </c>
      <c r="T287">
        <v>5</v>
      </c>
      <c r="Z287">
        <v>0</v>
      </c>
      <c r="AA287">
        <v>1</v>
      </c>
      <c r="AH287">
        <v>2</v>
      </c>
      <c r="AI287" t="s">
        <v>2116</v>
      </c>
    </row>
    <row r="288" spans="1:35" ht="16.5" thickBot="1">
      <c r="A288" s="3" t="s">
        <v>978</v>
      </c>
      <c r="B288" s="3" t="s">
        <v>979</v>
      </c>
      <c r="C288" s="3" t="s">
        <v>980</v>
      </c>
      <c r="D288" s="4">
        <v>2017</v>
      </c>
      <c r="E288" s="5" t="s">
        <v>73</v>
      </c>
      <c r="G288">
        <v>1</v>
      </c>
      <c r="I288">
        <v>1</v>
      </c>
      <c r="J288" s="14">
        <v>3.5529999999999999</v>
      </c>
      <c r="K288" s="72" t="s">
        <v>1941</v>
      </c>
      <c r="L288" s="14"/>
      <c r="M288" s="14">
        <v>0</v>
      </c>
      <c r="N288" s="14">
        <v>0</v>
      </c>
      <c r="O288" s="13" t="s">
        <v>1811</v>
      </c>
      <c r="P288">
        <v>1</v>
      </c>
      <c r="S288">
        <v>0</v>
      </c>
      <c r="T288">
        <v>0</v>
      </c>
      <c r="V288">
        <v>1</v>
      </c>
      <c r="W288">
        <v>1</v>
      </c>
      <c r="AA288">
        <v>1</v>
      </c>
    </row>
    <row r="289" spans="1:35" ht="16.5" thickBot="1">
      <c r="A289" s="3" t="s">
        <v>981</v>
      </c>
      <c r="B289" s="3" t="s">
        <v>982</v>
      </c>
      <c r="C289" s="3" t="s">
        <v>983</v>
      </c>
      <c r="D289" s="4">
        <v>2018</v>
      </c>
      <c r="E289" s="5" t="s">
        <v>73</v>
      </c>
      <c r="G289">
        <v>1</v>
      </c>
      <c r="I289" t="s">
        <v>1797</v>
      </c>
      <c r="J289" s="14">
        <v>1.0209999999999999</v>
      </c>
      <c r="K289" s="72" t="s">
        <v>1933</v>
      </c>
      <c r="L289" s="14"/>
      <c r="M289" s="14">
        <v>1</v>
      </c>
      <c r="N289" s="14">
        <v>0</v>
      </c>
      <c r="O289" s="13" t="s">
        <v>1811</v>
      </c>
      <c r="P289">
        <v>0</v>
      </c>
      <c r="Q289">
        <v>7</v>
      </c>
      <c r="S289" t="s">
        <v>1789</v>
      </c>
      <c r="T289">
        <v>5</v>
      </c>
      <c r="Z289">
        <v>0</v>
      </c>
      <c r="AA289">
        <v>1</v>
      </c>
      <c r="AH289">
        <v>1</v>
      </c>
      <c r="AI289" t="s">
        <v>2129</v>
      </c>
    </row>
    <row r="290" spans="1:35" ht="16.5" thickBot="1">
      <c r="A290" s="3" t="s">
        <v>984</v>
      </c>
      <c r="B290" s="3" t="s">
        <v>985</v>
      </c>
      <c r="C290" s="3" t="s">
        <v>243</v>
      </c>
      <c r="D290" s="4">
        <v>2017</v>
      </c>
      <c r="E290" s="5" t="s">
        <v>73</v>
      </c>
      <c r="G290">
        <v>1</v>
      </c>
      <c r="I290" t="s">
        <v>1787</v>
      </c>
      <c r="J290" s="14">
        <v>3.3069999999999999</v>
      </c>
      <c r="K290" s="12" t="s">
        <v>1937</v>
      </c>
      <c r="L290" s="21" t="s">
        <v>1941</v>
      </c>
      <c r="M290" s="69">
        <v>0</v>
      </c>
      <c r="N290" s="14">
        <v>0</v>
      </c>
      <c r="O290" s="13" t="s">
        <v>1811</v>
      </c>
      <c r="P290">
        <v>1</v>
      </c>
      <c r="S290">
        <v>2</v>
      </c>
      <c r="T290">
        <v>5</v>
      </c>
      <c r="W290">
        <v>1</v>
      </c>
      <c r="Z290">
        <v>0</v>
      </c>
      <c r="AA290">
        <v>1</v>
      </c>
      <c r="AH290">
        <v>3</v>
      </c>
      <c r="AI290" t="s">
        <v>2123</v>
      </c>
    </row>
    <row r="291" spans="1:35" ht="16.5" thickBot="1">
      <c r="A291" s="3" t="s">
        <v>986</v>
      </c>
      <c r="B291" s="3" t="s">
        <v>987</v>
      </c>
      <c r="C291" s="3" t="s">
        <v>988</v>
      </c>
      <c r="D291" s="4">
        <v>2015</v>
      </c>
      <c r="E291" s="5" t="s">
        <v>73</v>
      </c>
      <c r="G291">
        <v>1</v>
      </c>
      <c r="I291" t="s">
        <v>1786</v>
      </c>
      <c r="J291" s="13">
        <v>1.532</v>
      </c>
      <c r="K291" s="12" t="s">
        <v>1994</v>
      </c>
      <c r="L291" t="s">
        <v>1996</v>
      </c>
      <c r="M291">
        <v>0</v>
      </c>
      <c r="N291" s="14">
        <v>1503</v>
      </c>
      <c r="O291" s="13" t="s">
        <v>1809</v>
      </c>
      <c r="P291">
        <v>1</v>
      </c>
      <c r="S291" t="s">
        <v>1786</v>
      </c>
      <c r="T291">
        <v>5</v>
      </c>
      <c r="V291">
        <v>1</v>
      </c>
      <c r="X291">
        <v>1</v>
      </c>
      <c r="Z291">
        <v>0</v>
      </c>
      <c r="AA291">
        <v>1</v>
      </c>
    </row>
    <row r="292" spans="1:35" ht="16.5" thickBot="1">
      <c r="A292" s="3" t="s">
        <v>989</v>
      </c>
      <c r="B292" s="3" t="s">
        <v>990</v>
      </c>
      <c r="C292" s="3" t="s">
        <v>786</v>
      </c>
      <c r="D292" s="4">
        <v>2014</v>
      </c>
      <c r="E292" s="5" t="s">
        <v>73</v>
      </c>
      <c r="G292">
        <v>1</v>
      </c>
      <c r="J292" s="14">
        <v>1.9510000000000001</v>
      </c>
      <c r="K292" s="12" t="s">
        <v>1941</v>
      </c>
      <c r="L292" s="18"/>
      <c r="M292" s="18">
        <v>1</v>
      </c>
      <c r="N292" s="14">
        <v>1503</v>
      </c>
      <c r="O292" s="13" t="s">
        <v>1809</v>
      </c>
      <c r="P292">
        <v>3</v>
      </c>
      <c r="S292">
        <v>0</v>
      </c>
      <c r="T292">
        <v>0</v>
      </c>
      <c r="V292">
        <v>1</v>
      </c>
      <c r="W292">
        <v>1</v>
      </c>
      <c r="AA292">
        <v>1</v>
      </c>
    </row>
    <row r="293" spans="1:35" ht="16.5" thickBot="1">
      <c r="A293" s="3" t="s">
        <v>991</v>
      </c>
      <c r="B293" s="3" t="s">
        <v>992</v>
      </c>
      <c r="C293" s="3" t="s">
        <v>515</v>
      </c>
      <c r="D293" s="4">
        <v>2016</v>
      </c>
      <c r="E293" s="5" t="s">
        <v>73</v>
      </c>
      <c r="G293">
        <v>1</v>
      </c>
      <c r="H293">
        <v>1</v>
      </c>
      <c r="I293" t="s">
        <v>1786</v>
      </c>
      <c r="J293" s="14">
        <v>1.371</v>
      </c>
      <c r="K293" s="72" t="s">
        <v>1963</v>
      </c>
      <c r="L293" s="18"/>
      <c r="M293" s="18">
        <v>0</v>
      </c>
      <c r="N293" s="14">
        <v>1505</v>
      </c>
      <c r="O293" s="13" t="s">
        <v>1809</v>
      </c>
      <c r="P293">
        <v>1</v>
      </c>
      <c r="S293">
        <v>4</v>
      </c>
      <c r="T293">
        <v>5</v>
      </c>
      <c r="V293">
        <v>1</v>
      </c>
      <c r="X293">
        <v>1</v>
      </c>
      <c r="Z293">
        <v>0</v>
      </c>
      <c r="AA293">
        <v>1</v>
      </c>
    </row>
    <row r="294" spans="1:35" ht="16.5" thickBot="1">
      <c r="A294" s="3" t="s">
        <v>993</v>
      </c>
      <c r="B294" s="3" t="s">
        <v>994</v>
      </c>
      <c r="C294" s="3" t="s">
        <v>995</v>
      </c>
      <c r="D294" s="4">
        <v>2019</v>
      </c>
      <c r="E294" s="5" t="s">
        <v>73</v>
      </c>
      <c r="G294">
        <v>1</v>
      </c>
      <c r="H294">
        <v>1</v>
      </c>
      <c r="I294">
        <v>4</v>
      </c>
      <c r="J294" s="13">
        <v>0.45</v>
      </c>
      <c r="K294" s="12" t="s">
        <v>1933</v>
      </c>
      <c r="L294" s="8"/>
      <c r="M294" s="8">
        <v>1</v>
      </c>
      <c r="N294" s="14">
        <v>806</v>
      </c>
      <c r="O294" s="13" t="s">
        <v>1813</v>
      </c>
      <c r="P294">
        <v>0</v>
      </c>
      <c r="Q294">
        <v>1</v>
      </c>
      <c r="S294" t="s">
        <v>1791</v>
      </c>
      <c r="T294">
        <v>2</v>
      </c>
      <c r="Z294">
        <v>0</v>
      </c>
      <c r="AA294">
        <v>1</v>
      </c>
    </row>
    <row r="295" spans="1:35" ht="16.5" thickBot="1">
      <c r="A295" s="3" t="s">
        <v>996</v>
      </c>
      <c r="B295" s="3" t="s">
        <v>997</v>
      </c>
      <c r="C295" s="3" t="s">
        <v>998</v>
      </c>
      <c r="D295" s="4">
        <v>2019</v>
      </c>
      <c r="E295" s="5" t="s">
        <v>73</v>
      </c>
      <c r="G295">
        <v>1</v>
      </c>
      <c r="I295" t="s">
        <v>1787</v>
      </c>
      <c r="J295" s="14">
        <v>1.9810000000000001</v>
      </c>
      <c r="K295" s="72" t="s">
        <v>1975</v>
      </c>
      <c r="L295" s="14"/>
      <c r="M295" s="14">
        <v>0</v>
      </c>
      <c r="N295" s="14">
        <v>1503</v>
      </c>
      <c r="O295" s="13" t="s">
        <v>1809</v>
      </c>
      <c r="P295">
        <v>1</v>
      </c>
      <c r="S295">
        <v>2</v>
      </c>
      <c r="T295">
        <v>5</v>
      </c>
      <c r="Z295">
        <v>0</v>
      </c>
      <c r="AA295">
        <v>1</v>
      </c>
      <c r="AH295">
        <v>1</v>
      </c>
      <c r="AI295" t="s">
        <v>2095</v>
      </c>
    </row>
    <row r="296" spans="1:35" ht="16.5" thickBot="1">
      <c r="A296" s="3" t="s">
        <v>999</v>
      </c>
      <c r="B296" s="3" t="s">
        <v>1000</v>
      </c>
      <c r="C296" s="3" t="s">
        <v>1001</v>
      </c>
      <c r="D296" s="4">
        <v>2011</v>
      </c>
      <c r="E296" s="5" t="s">
        <v>73</v>
      </c>
      <c r="G296">
        <v>1</v>
      </c>
      <c r="I296" t="s">
        <v>1791</v>
      </c>
      <c r="J296" s="13"/>
      <c r="K296" s="12" t="s">
        <v>1933</v>
      </c>
      <c r="L296" s="8"/>
      <c r="M296" s="8">
        <v>1</v>
      </c>
      <c r="N296" s="14">
        <v>0</v>
      </c>
      <c r="O296" s="13" t="s">
        <v>1811</v>
      </c>
      <c r="P296">
        <v>1</v>
      </c>
      <c r="S296" t="s">
        <v>1799</v>
      </c>
      <c r="T296">
        <v>5</v>
      </c>
      <c r="Z296">
        <v>0</v>
      </c>
      <c r="AA296">
        <v>1</v>
      </c>
    </row>
    <row r="297" spans="1:35" ht="16.5" thickBot="1">
      <c r="A297" s="3" t="s">
        <v>1002</v>
      </c>
      <c r="B297" s="3" t="s">
        <v>1003</v>
      </c>
      <c r="C297" s="3" t="s">
        <v>1004</v>
      </c>
      <c r="D297" s="4">
        <v>2012</v>
      </c>
      <c r="E297" s="5" t="s">
        <v>73</v>
      </c>
      <c r="G297">
        <v>1</v>
      </c>
      <c r="I297" t="s">
        <v>1786</v>
      </c>
      <c r="J297" s="13"/>
      <c r="K297" s="72" t="s">
        <v>1963</v>
      </c>
      <c r="L297" s="69" t="s">
        <v>2005</v>
      </c>
      <c r="M297" s="69">
        <v>0</v>
      </c>
      <c r="N297" s="14">
        <v>1505</v>
      </c>
      <c r="O297" s="13" t="s">
        <v>1810</v>
      </c>
      <c r="P297">
        <v>1</v>
      </c>
      <c r="S297" t="s">
        <v>1789</v>
      </c>
      <c r="T297">
        <v>5</v>
      </c>
      <c r="Z297">
        <v>0</v>
      </c>
      <c r="AA297">
        <v>1</v>
      </c>
    </row>
    <row r="298" spans="1:35" ht="16.5" thickBot="1">
      <c r="A298" s="3" t="s">
        <v>1007</v>
      </c>
      <c r="B298" s="3" t="s">
        <v>1008</v>
      </c>
      <c r="C298" s="3" t="s">
        <v>1009</v>
      </c>
      <c r="D298" s="4">
        <v>2016</v>
      </c>
      <c r="E298" s="5" t="s">
        <v>73</v>
      </c>
      <c r="G298">
        <v>1</v>
      </c>
      <c r="I298">
        <v>1</v>
      </c>
      <c r="J298" s="13"/>
      <c r="K298" s="72" t="s">
        <v>1963</v>
      </c>
      <c r="L298" s="13"/>
      <c r="M298" s="13">
        <v>0</v>
      </c>
      <c r="N298" s="14">
        <v>0</v>
      </c>
      <c r="O298" s="13" t="s">
        <v>1811</v>
      </c>
      <c r="P298">
        <v>3</v>
      </c>
      <c r="S298">
        <v>6</v>
      </c>
      <c r="T298">
        <v>5</v>
      </c>
      <c r="X298">
        <v>1</v>
      </c>
      <c r="Z298">
        <v>0</v>
      </c>
      <c r="AA298">
        <v>1</v>
      </c>
    </row>
    <row r="299" spans="1:35" ht="16.5" thickBot="1">
      <c r="A299" s="3" t="s">
        <v>1010</v>
      </c>
      <c r="B299" s="3" t="s">
        <v>1011</v>
      </c>
      <c r="C299" s="3" t="s">
        <v>448</v>
      </c>
      <c r="D299" s="4">
        <v>2014</v>
      </c>
      <c r="E299" s="5" t="s">
        <v>73</v>
      </c>
      <c r="G299">
        <v>1</v>
      </c>
      <c r="I299" t="s">
        <v>1786</v>
      </c>
      <c r="J299" s="14">
        <v>2.694</v>
      </c>
      <c r="K299" s="72" t="s">
        <v>1946</v>
      </c>
      <c r="L299" s="69" t="s">
        <v>1941</v>
      </c>
      <c r="M299" s="69">
        <v>0</v>
      </c>
      <c r="N299" s="14">
        <v>806</v>
      </c>
      <c r="O299" s="13" t="s">
        <v>1809</v>
      </c>
      <c r="P299">
        <v>0</v>
      </c>
      <c r="Q299">
        <v>3</v>
      </c>
      <c r="S299">
        <v>1</v>
      </c>
      <c r="T299">
        <v>2</v>
      </c>
      <c r="X299">
        <v>1</v>
      </c>
      <c r="Z299">
        <v>3</v>
      </c>
      <c r="AA299">
        <v>1</v>
      </c>
      <c r="AC299">
        <v>1</v>
      </c>
      <c r="AD299">
        <v>1</v>
      </c>
    </row>
    <row r="300" spans="1:35" ht="16.5" thickBot="1">
      <c r="A300" s="3" t="s">
        <v>1012</v>
      </c>
      <c r="B300" s="3" t="s">
        <v>1013</v>
      </c>
      <c r="C300" s="3" t="s">
        <v>1014</v>
      </c>
      <c r="D300" s="4">
        <v>2020</v>
      </c>
      <c r="E300" s="5" t="s">
        <v>73</v>
      </c>
      <c r="G300">
        <v>1</v>
      </c>
      <c r="I300" s="12" t="s">
        <v>1786</v>
      </c>
      <c r="J300" s="13">
        <v>1.4570000000000001</v>
      </c>
      <c r="K300" s="72" t="s">
        <v>1969</v>
      </c>
      <c r="L300" s="13"/>
      <c r="M300" s="13">
        <v>0</v>
      </c>
      <c r="N300" s="14">
        <v>1503</v>
      </c>
      <c r="O300" s="13" t="s">
        <v>1813</v>
      </c>
      <c r="P300">
        <v>1</v>
      </c>
      <c r="S300">
        <v>1</v>
      </c>
      <c r="T300">
        <v>5</v>
      </c>
      <c r="V300">
        <v>1</v>
      </c>
      <c r="Z300">
        <v>0</v>
      </c>
      <c r="AA300">
        <v>1</v>
      </c>
    </row>
    <row r="301" spans="1:35" ht="16.5" thickBot="1">
      <c r="A301" s="3" t="s">
        <v>113</v>
      </c>
      <c r="B301" s="3" t="s">
        <v>114</v>
      </c>
      <c r="C301" s="3" t="s">
        <v>115</v>
      </c>
      <c r="D301" s="4">
        <v>2020</v>
      </c>
      <c r="E301" s="5" t="s">
        <v>73</v>
      </c>
      <c r="G301">
        <v>1</v>
      </c>
      <c r="I301">
        <v>3</v>
      </c>
      <c r="J301" s="13">
        <v>0.57999999999999996</v>
      </c>
      <c r="K301" s="72" t="s">
        <v>1996</v>
      </c>
      <c r="L301" s="13"/>
      <c r="M301" s="13">
        <v>0</v>
      </c>
      <c r="N301" s="14">
        <v>1505</v>
      </c>
      <c r="O301" s="13" t="s">
        <v>1813</v>
      </c>
      <c r="P301">
        <v>1</v>
      </c>
      <c r="S301">
        <v>2</v>
      </c>
      <c r="T301">
        <v>5</v>
      </c>
      <c r="Z301">
        <v>0</v>
      </c>
      <c r="AA301">
        <v>1</v>
      </c>
      <c r="AH301">
        <v>3</v>
      </c>
      <c r="AI301" t="s">
        <v>2097</v>
      </c>
    </row>
    <row r="302" spans="1:35" ht="16.5" thickBot="1">
      <c r="A302" s="3" t="s">
        <v>1015</v>
      </c>
      <c r="B302" s="3" t="s">
        <v>1016</v>
      </c>
      <c r="C302" s="3" t="s">
        <v>736</v>
      </c>
      <c r="D302" s="4">
        <v>2013</v>
      </c>
      <c r="E302" s="5" t="s">
        <v>73</v>
      </c>
      <c r="G302">
        <v>1</v>
      </c>
      <c r="I302" t="s">
        <v>1786</v>
      </c>
      <c r="J302" s="14">
        <v>3.5249999999999999</v>
      </c>
      <c r="K302" s="12" t="s">
        <v>1933</v>
      </c>
      <c r="L302" s="18"/>
      <c r="M302" s="18">
        <v>1</v>
      </c>
      <c r="N302" s="14">
        <v>1503</v>
      </c>
      <c r="O302" s="13" t="s">
        <v>1814</v>
      </c>
      <c r="P302">
        <v>1</v>
      </c>
      <c r="S302">
        <v>6</v>
      </c>
      <c r="T302">
        <v>5</v>
      </c>
      <c r="V302">
        <v>1</v>
      </c>
      <c r="AA302">
        <v>1</v>
      </c>
      <c r="AE302">
        <v>1</v>
      </c>
    </row>
    <row r="303" spans="1:35" ht="16.5" thickBot="1">
      <c r="A303" s="3" t="s">
        <v>1017</v>
      </c>
      <c r="B303" s="3" t="s">
        <v>1018</v>
      </c>
      <c r="C303" s="3" t="s">
        <v>130</v>
      </c>
      <c r="D303" s="4">
        <v>2020</v>
      </c>
      <c r="E303" s="5" t="s">
        <v>73</v>
      </c>
      <c r="G303">
        <v>1</v>
      </c>
      <c r="I303">
        <v>1</v>
      </c>
      <c r="J303" s="13">
        <v>3.8239999999999998</v>
      </c>
      <c r="K303" s="12" t="s">
        <v>1933</v>
      </c>
      <c r="L303" s="8"/>
      <c r="M303" s="8">
        <v>0</v>
      </c>
      <c r="N303" s="14">
        <v>1503</v>
      </c>
      <c r="O303" s="13" t="s">
        <v>1810</v>
      </c>
      <c r="P303">
        <v>0</v>
      </c>
      <c r="Q303" t="s">
        <v>1787</v>
      </c>
      <c r="S303" s="12" t="s">
        <v>1786</v>
      </c>
      <c r="T303">
        <v>2</v>
      </c>
      <c r="Z303">
        <v>0</v>
      </c>
      <c r="AA303">
        <v>1</v>
      </c>
    </row>
    <row r="304" spans="1:35" ht="16.5" thickBot="1">
      <c r="A304" s="3" t="s">
        <v>48</v>
      </c>
      <c r="B304" s="3" t="s">
        <v>49</v>
      </c>
      <c r="C304" s="3" t="s">
        <v>47</v>
      </c>
      <c r="D304" s="4">
        <v>2018</v>
      </c>
      <c r="E304" s="5" t="s">
        <v>19</v>
      </c>
      <c r="G304">
        <v>1</v>
      </c>
      <c r="I304">
        <v>4</v>
      </c>
      <c r="J304" s="21">
        <v>1.915</v>
      </c>
      <c r="K304" s="72" t="s">
        <v>1958</v>
      </c>
      <c r="L304" s="68" t="s">
        <v>1933</v>
      </c>
      <c r="M304" s="68">
        <v>0</v>
      </c>
      <c r="N304" s="14">
        <v>1503</v>
      </c>
      <c r="O304" s="13" t="s">
        <v>1810</v>
      </c>
      <c r="P304">
        <v>1</v>
      </c>
      <c r="S304">
        <v>1</v>
      </c>
      <c r="T304">
        <v>5</v>
      </c>
      <c r="V304">
        <v>1</v>
      </c>
      <c r="Z304">
        <v>0</v>
      </c>
      <c r="AA304">
        <v>1</v>
      </c>
    </row>
    <row r="305" spans="1:35" ht="16.5" thickBot="1">
      <c r="A305" s="3" t="s">
        <v>163</v>
      </c>
      <c r="B305" s="3" t="s">
        <v>164</v>
      </c>
      <c r="C305" s="3" t="s">
        <v>25</v>
      </c>
      <c r="D305" s="4">
        <v>2020</v>
      </c>
      <c r="E305" s="6" t="s">
        <v>73</v>
      </c>
      <c r="G305">
        <v>1</v>
      </c>
      <c r="I305" t="s">
        <v>1794</v>
      </c>
      <c r="J305" s="13">
        <v>5.5460000000000003</v>
      </c>
      <c r="K305" s="12" t="s">
        <v>1945</v>
      </c>
      <c r="L305" s="8"/>
      <c r="M305" s="8">
        <v>1</v>
      </c>
      <c r="N305" s="14">
        <v>0</v>
      </c>
      <c r="O305" s="13" t="s">
        <v>1811</v>
      </c>
      <c r="P305">
        <v>3</v>
      </c>
      <c r="S305">
        <v>6</v>
      </c>
      <c r="T305">
        <v>2</v>
      </c>
      <c r="Z305">
        <v>0</v>
      </c>
      <c r="AA305">
        <v>1</v>
      </c>
    </row>
    <row r="306" spans="1:35" ht="16.5" thickBot="1">
      <c r="A306" s="3" t="s">
        <v>1021</v>
      </c>
      <c r="B306" s="3" t="s">
        <v>1022</v>
      </c>
      <c r="C306" s="3" t="s">
        <v>31</v>
      </c>
      <c r="D306" s="4">
        <v>2017</v>
      </c>
      <c r="E306" s="5" t="s">
        <v>73</v>
      </c>
      <c r="G306">
        <v>1</v>
      </c>
      <c r="I306" t="s">
        <v>1783</v>
      </c>
      <c r="J306" s="14">
        <v>1.5569999999999999</v>
      </c>
      <c r="K306" s="72" t="s">
        <v>1976</v>
      </c>
      <c r="L306" s="68" t="s">
        <v>1960</v>
      </c>
      <c r="M306" s="68">
        <v>0</v>
      </c>
      <c r="N306" s="14">
        <v>806</v>
      </c>
      <c r="O306" s="13" t="s">
        <v>1809</v>
      </c>
      <c r="P306">
        <v>1</v>
      </c>
      <c r="S306" t="s">
        <v>1787</v>
      </c>
      <c r="T306">
        <v>2</v>
      </c>
      <c r="X306">
        <v>1</v>
      </c>
      <c r="Z306">
        <v>0</v>
      </c>
      <c r="AA306">
        <v>1</v>
      </c>
    </row>
    <row r="307" spans="1:35" ht="16.5" thickBot="1">
      <c r="A307" s="3" t="s">
        <v>1023</v>
      </c>
      <c r="B307" s="3" t="s">
        <v>1024</v>
      </c>
      <c r="C307" s="3" t="s">
        <v>448</v>
      </c>
      <c r="D307" s="4">
        <v>2017</v>
      </c>
      <c r="E307" s="5" t="s">
        <v>73</v>
      </c>
      <c r="G307">
        <v>1</v>
      </c>
      <c r="I307" t="s">
        <v>1783</v>
      </c>
      <c r="J307" s="14">
        <v>3.536</v>
      </c>
      <c r="K307" s="72" t="s">
        <v>1946</v>
      </c>
      <c r="L307" s="68" t="s">
        <v>1941</v>
      </c>
      <c r="M307" s="68">
        <v>0</v>
      </c>
      <c r="N307" s="14">
        <v>806</v>
      </c>
      <c r="O307" s="13" t="s">
        <v>1809</v>
      </c>
      <c r="P307">
        <v>3</v>
      </c>
      <c r="S307">
        <v>4</v>
      </c>
      <c r="T307">
        <v>5</v>
      </c>
      <c r="V307">
        <v>1</v>
      </c>
      <c r="Z307">
        <v>0</v>
      </c>
      <c r="AA307">
        <v>1</v>
      </c>
    </row>
    <row r="308" spans="1:35" ht="16.5" thickBot="1">
      <c r="A308" s="10" t="s">
        <v>1025</v>
      </c>
      <c r="B308" s="3" t="s">
        <v>1026</v>
      </c>
      <c r="C308" s="3" t="s">
        <v>136</v>
      </c>
      <c r="D308" s="4">
        <v>2015</v>
      </c>
      <c r="E308" s="5" t="s">
        <v>73</v>
      </c>
      <c r="G308">
        <v>1</v>
      </c>
      <c r="I308">
        <v>3</v>
      </c>
      <c r="J308" s="14">
        <v>3.81</v>
      </c>
      <c r="K308" s="72" t="s">
        <v>1941</v>
      </c>
      <c r="L308" s="18"/>
      <c r="M308" s="18">
        <v>1</v>
      </c>
      <c r="N308" s="14">
        <v>1503</v>
      </c>
      <c r="O308" s="13" t="s">
        <v>1814</v>
      </c>
      <c r="P308">
        <v>1</v>
      </c>
      <c r="S308">
        <v>2</v>
      </c>
      <c r="T308">
        <v>5</v>
      </c>
      <c r="W308">
        <v>1</v>
      </c>
      <c r="Z308">
        <v>0</v>
      </c>
      <c r="AA308">
        <v>1</v>
      </c>
      <c r="AH308">
        <v>1</v>
      </c>
      <c r="AI308" t="s">
        <v>2100</v>
      </c>
    </row>
    <row r="309" spans="1:35" ht="16.5" thickBot="1">
      <c r="A309" s="3" t="s">
        <v>1029</v>
      </c>
      <c r="B309" s="3" t="s">
        <v>1030</v>
      </c>
      <c r="C309" s="3" t="s">
        <v>294</v>
      </c>
      <c r="D309" s="4">
        <v>2018</v>
      </c>
      <c r="E309" s="5" t="s">
        <v>73</v>
      </c>
      <c r="G309">
        <v>1</v>
      </c>
      <c r="J309" s="13">
        <v>2.129</v>
      </c>
      <c r="K309" s="72" t="s">
        <v>1941</v>
      </c>
      <c r="L309" s="8"/>
      <c r="M309" s="8">
        <v>0</v>
      </c>
      <c r="N309" s="14">
        <v>0</v>
      </c>
      <c r="O309" s="13" t="s">
        <v>1811</v>
      </c>
      <c r="P309">
        <v>1</v>
      </c>
      <c r="S309">
        <v>0</v>
      </c>
      <c r="T309">
        <v>0</v>
      </c>
      <c r="V309">
        <v>1</v>
      </c>
      <c r="W309">
        <v>1</v>
      </c>
      <c r="AA309">
        <v>1</v>
      </c>
    </row>
    <row r="310" spans="1:35" ht="16.5" thickBot="1">
      <c r="A310" s="3" t="s">
        <v>1031</v>
      </c>
      <c r="B310" s="3" t="s">
        <v>1032</v>
      </c>
      <c r="C310" s="3" t="s">
        <v>1033</v>
      </c>
      <c r="D310" s="4">
        <v>2019</v>
      </c>
      <c r="E310" s="5" t="s">
        <v>73</v>
      </c>
      <c r="G310">
        <v>1</v>
      </c>
      <c r="I310" t="s">
        <v>1786</v>
      </c>
      <c r="J310" s="14">
        <v>4.0629999999999997</v>
      </c>
      <c r="K310" s="12" t="s">
        <v>1958</v>
      </c>
      <c r="L310" s="18"/>
      <c r="M310" s="18">
        <v>0</v>
      </c>
      <c r="N310" s="14">
        <v>1503</v>
      </c>
      <c r="O310" s="13" t="s">
        <v>1809</v>
      </c>
      <c r="P310">
        <v>0</v>
      </c>
      <c r="Q310">
        <v>1</v>
      </c>
      <c r="S310" t="s">
        <v>1786</v>
      </c>
      <c r="T310">
        <v>2</v>
      </c>
      <c r="Z310">
        <v>0</v>
      </c>
      <c r="AA310">
        <v>1</v>
      </c>
    </row>
    <row r="311" spans="1:35" ht="16.5" thickBot="1">
      <c r="A311" s="30" t="s">
        <v>1036</v>
      </c>
      <c r="B311" s="3" t="s">
        <v>1037</v>
      </c>
      <c r="C311" s="3" t="s">
        <v>1038</v>
      </c>
      <c r="D311" s="4">
        <v>2019</v>
      </c>
      <c r="E311" s="5" t="s">
        <v>73</v>
      </c>
      <c r="G311">
        <v>1</v>
      </c>
      <c r="I311" t="s">
        <v>1794</v>
      </c>
      <c r="J311" s="14">
        <v>3.3290000000000002</v>
      </c>
      <c r="K311" s="72" t="s">
        <v>1956</v>
      </c>
      <c r="L311" s="68" t="s">
        <v>1935</v>
      </c>
      <c r="M311" s="68">
        <v>0</v>
      </c>
      <c r="N311" s="14">
        <v>806</v>
      </c>
      <c r="O311" s="13" t="s">
        <v>1809</v>
      </c>
      <c r="P311">
        <v>0</v>
      </c>
      <c r="Q311">
        <v>5</v>
      </c>
      <c r="S311">
        <v>1</v>
      </c>
      <c r="T311">
        <v>5</v>
      </c>
      <c r="V311">
        <v>1</v>
      </c>
      <c r="Z311">
        <v>0</v>
      </c>
      <c r="AA311">
        <v>1</v>
      </c>
      <c r="AC311">
        <v>1</v>
      </c>
      <c r="AG311" t="s">
        <v>2073</v>
      </c>
    </row>
    <row r="312" spans="1:35" ht="16.5" thickBot="1">
      <c r="A312" s="30" t="s">
        <v>1039</v>
      </c>
      <c r="B312" s="3" t="s">
        <v>1040</v>
      </c>
      <c r="C312" s="3" t="s">
        <v>1041</v>
      </c>
      <c r="D312" s="4">
        <v>2018</v>
      </c>
      <c r="E312" s="5" t="s">
        <v>73</v>
      </c>
      <c r="G312">
        <v>1</v>
      </c>
      <c r="I312" t="s">
        <v>1786</v>
      </c>
      <c r="J312" s="14">
        <v>2.742</v>
      </c>
      <c r="K312" s="72" t="s">
        <v>1933</v>
      </c>
      <c r="L312" s="68"/>
      <c r="M312" s="68">
        <v>1</v>
      </c>
      <c r="N312" s="14">
        <v>1503</v>
      </c>
      <c r="O312" s="13" t="s">
        <v>1809</v>
      </c>
      <c r="P312">
        <v>0</v>
      </c>
      <c r="Q312">
        <v>1</v>
      </c>
      <c r="S312">
        <v>4</v>
      </c>
      <c r="T312">
        <v>2</v>
      </c>
      <c r="Z312">
        <v>0</v>
      </c>
      <c r="AA312">
        <v>1</v>
      </c>
    </row>
    <row r="313" spans="1:35" ht="16.5" thickBot="1">
      <c r="A313" s="30" t="s">
        <v>1042</v>
      </c>
      <c r="B313" s="3" t="s">
        <v>1043</v>
      </c>
      <c r="C313" s="3" t="s">
        <v>13</v>
      </c>
      <c r="D313" s="4">
        <v>2018</v>
      </c>
      <c r="E313" s="5" t="s">
        <v>73</v>
      </c>
      <c r="G313">
        <v>1</v>
      </c>
      <c r="I313" t="s">
        <v>1786</v>
      </c>
      <c r="J313" s="14">
        <v>3.7959999999999998</v>
      </c>
      <c r="K313" s="72" t="s">
        <v>1943</v>
      </c>
      <c r="L313" s="68" t="s">
        <v>2003</v>
      </c>
      <c r="M313" s="68">
        <v>0</v>
      </c>
      <c r="N313" s="14">
        <v>1503</v>
      </c>
      <c r="O313" s="13" t="s">
        <v>1809</v>
      </c>
      <c r="P313">
        <v>0</v>
      </c>
      <c r="Q313">
        <v>1</v>
      </c>
      <c r="S313">
        <v>4</v>
      </c>
      <c r="T313">
        <v>2</v>
      </c>
      <c r="X313">
        <v>1</v>
      </c>
      <c r="Z313">
        <v>0</v>
      </c>
      <c r="AA313">
        <v>1</v>
      </c>
    </row>
    <row r="314" spans="1:35" ht="16.5" thickBot="1">
      <c r="A314" s="30" t="s">
        <v>1044</v>
      </c>
      <c r="B314" s="3" t="s">
        <v>1045</v>
      </c>
      <c r="C314" s="3" t="s">
        <v>936</v>
      </c>
      <c r="D314" s="4">
        <v>2020</v>
      </c>
      <c r="E314" s="5" t="s">
        <v>73</v>
      </c>
      <c r="G314">
        <v>1</v>
      </c>
      <c r="I314">
        <v>2</v>
      </c>
      <c r="J314" s="13">
        <v>6.97</v>
      </c>
      <c r="K314" s="72" t="s">
        <v>1995</v>
      </c>
      <c r="L314" s="68" t="s">
        <v>1933</v>
      </c>
      <c r="M314" s="68">
        <v>0</v>
      </c>
      <c r="N314" s="14">
        <v>0</v>
      </c>
      <c r="O314" s="13" t="s">
        <v>1811</v>
      </c>
      <c r="P314">
        <v>0</v>
      </c>
      <c r="Q314">
        <v>2</v>
      </c>
      <c r="S314">
        <v>3</v>
      </c>
      <c r="T314">
        <v>2</v>
      </c>
      <c r="Z314">
        <v>0</v>
      </c>
      <c r="AA314">
        <v>1</v>
      </c>
    </row>
    <row r="315" spans="1:35" ht="16.5" thickBot="1">
      <c r="A315" s="30" t="s">
        <v>1046</v>
      </c>
      <c r="B315" s="3" t="s">
        <v>1047</v>
      </c>
      <c r="C315" s="3" t="s">
        <v>1048</v>
      </c>
      <c r="D315" s="4">
        <v>2012</v>
      </c>
      <c r="E315" s="5" t="s">
        <v>73</v>
      </c>
      <c r="G315">
        <v>1</v>
      </c>
      <c r="J315" s="14">
        <v>1.9730000000000001</v>
      </c>
      <c r="K315" s="72" t="s">
        <v>1939</v>
      </c>
      <c r="L315" s="68"/>
      <c r="M315" s="68">
        <v>0</v>
      </c>
      <c r="N315" s="14">
        <v>0</v>
      </c>
      <c r="O315" s="13" t="s">
        <v>1811</v>
      </c>
      <c r="P315">
        <v>3</v>
      </c>
      <c r="S315" t="s">
        <v>1867</v>
      </c>
      <c r="T315">
        <v>0</v>
      </c>
      <c r="V315">
        <v>1</v>
      </c>
      <c r="AA315">
        <v>1</v>
      </c>
      <c r="AC315">
        <v>1</v>
      </c>
    </row>
    <row r="316" spans="1:35" ht="16.5" thickBot="1">
      <c r="A316" s="30" t="s">
        <v>1052</v>
      </c>
      <c r="B316" s="3" t="s">
        <v>1053</v>
      </c>
      <c r="C316" s="3" t="s">
        <v>1054</v>
      </c>
      <c r="D316" s="4">
        <v>2019</v>
      </c>
      <c r="E316" s="5" t="s">
        <v>73</v>
      </c>
      <c r="G316">
        <v>1</v>
      </c>
      <c r="H316">
        <v>1</v>
      </c>
      <c r="I316" t="s">
        <v>1783</v>
      </c>
      <c r="J316" s="14">
        <v>1.7809999999999999</v>
      </c>
      <c r="K316" s="72" t="s">
        <v>1946</v>
      </c>
      <c r="L316" s="68" t="s">
        <v>1941</v>
      </c>
      <c r="M316" s="68">
        <v>0</v>
      </c>
      <c r="N316" s="14">
        <v>806</v>
      </c>
      <c r="O316" s="13" t="s">
        <v>1809</v>
      </c>
      <c r="P316">
        <v>1</v>
      </c>
      <c r="S316" t="s">
        <v>1799</v>
      </c>
      <c r="T316">
        <v>5</v>
      </c>
      <c r="X316">
        <v>1</v>
      </c>
      <c r="Z316">
        <v>0</v>
      </c>
      <c r="AA316">
        <v>1</v>
      </c>
    </row>
    <row r="317" spans="1:35" ht="16.5" thickBot="1">
      <c r="A317" s="3" t="s">
        <v>1055</v>
      </c>
      <c r="B317" s="3" t="s">
        <v>1056</v>
      </c>
      <c r="C317" s="3" t="s">
        <v>1057</v>
      </c>
      <c r="D317" s="4">
        <v>2018</v>
      </c>
      <c r="E317" s="5" t="s">
        <v>73</v>
      </c>
      <c r="G317">
        <v>1</v>
      </c>
      <c r="I317" t="s">
        <v>1793</v>
      </c>
      <c r="J317" s="14">
        <v>3.0870000000000002</v>
      </c>
      <c r="K317" s="72" t="s">
        <v>1952</v>
      </c>
      <c r="L317" s="68"/>
      <c r="M317" s="68">
        <v>0</v>
      </c>
      <c r="N317" s="14">
        <v>1503</v>
      </c>
      <c r="O317" s="13" t="s">
        <v>1809</v>
      </c>
      <c r="P317">
        <v>0</v>
      </c>
      <c r="Q317">
        <v>1</v>
      </c>
      <c r="S317" t="s">
        <v>1794</v>
      </c>
      <c r="T317">
        <v>2</v>
      </c>
      <c r="V317">
        <v>1</v>
      </c>
      <c r="Z317">
        <v>0</v>
      </c>
      <c r="AA317">
        <v>1</v>
      </c>
      <c r="AH317">
        <v>3</v>
      </c>
    </row>
    <row r="318" spans="1:35" ht="16.5" thickBot="1">
      <c r="A318" s="3" t="s">
        <v>1058</v>
      </c>
      <c r="B318" s="3" t="s">
        <v>1059</v>
      </c>
      <c r="C318" s="3" t="s">
        <v>275</v>
      </c>
      <c r="D318" s="4">
        <v>2018</v>
      </c>
      <c r="E318" s="5" t="s">
        <v>73</v>
      </c>
      <c r="G318">
        <v>1</v>
      </c>
      <c r="I318" t="s">
        <v>1783</v>
      </c>
      <c r="J318" s="14">
        <v>2.1960000000000002</v>
      </c>
      <c r="K318" s="72" t="s">
        <v>1963</v>
      </c>
      <c r="L318" s="68" t="s">
        <v>1985</v>
      </c>
      <c r="M318" s="68">
        <v>0</v>
      </c>
      <c r="N318" s="14">
        <v>1505</v>
      </c>
      <c r="O318" s="13" t="s">
        <v>1809</v>
      </c>
      <c r="P318">
        <v>0</v>
      </c>
      <c r="Q318">
        <v>1</v>
      </c>
      <c r="S318" t="s">
        <v>1786</v>
      </c>
      <c r="T318">
        <v>2</v>
      </c>
      <c r="X318">
        <v>1</v>
      </c>
      <c r="Z318">
        <v>0</v>
      </c>
      <c r="AA318">
        <v>1</v>
      </c>
    </row>
    <row r="319" spans="1:35" ht="16.5" thickBot="1">
      <c r="A319" s="3" t="s">
        <v>165</v>
      </c>
      <c r="B319" s="3" t="s">
        <v>166</v>
      </c>
      <c r="C319" s="3" t="s">
        <v>167</v>
      </c>
      <c r="D319" s="4">
        <v>2021</v>
      </c>
      <c r="E319" s="6" t="s">
        <v>73</v>
      </c>
      <c r="G319">
        <v>1</v>
      </c>
      <c r="I319">
        <v>4</v>
      </c>
      <c r="J319" s="14">
        <v>1.01</v>
      </c>
      <c r="K319" s="12" t="s">
        <v>1945</v>
      </c>
      <c r="L319" s="18"/>
      <c r="M319" s="18">
        <v>1</v>
      </c>
      <c r="N319" s="14">
        <v>1503</v>
      </c>
      <c r="O319" s="13" t="s">
        <v>1809</v>
      </c>
      <c r="P319">
        <v>0</v>
      </c>
      <c r="Q319">
        <v>1</v>
      </c>
      <c r="S319">
        <v>4</v>
      </c>
      <c r="T319">
        <v>2</v>
      </c>
      <c r="W319">
        <v>1</v>
      </c>
      <c r="Z319">
        <v>0</v>
      </c>
      <c r="AA319">
        <v>1</v>
      </c>
    </row>
    <row r="320" spans="1:35" ht="16.5" thickBot="1">
      <c r="A320" s="3" t="s">
        <v>1060</v>
      </c>
      <c r="B320" s="3" t="s">
        <v>1061</v>
      </c>
      <c r="C320" s="3" t="s">
        <v>612</v>
      </c>
      <c r="D320" s="4">
        <v>2019</v>
      </c>
      <c r="E320" s="5" t="s">
        <v>73</v>
      </c>
      <c r="G320">
        <v>1</v>
      </c>
      <c r="I320" t="s">
        <v>1783</v>
      </c>
      <c r="J320" s="14">
        <v>2.9569999999999999</v>
      </c>
      <c r="K320" s="72" t="s">
        <v>1962</v>
      </c>
      <c r="L320" s="18"/>
      <c r="M320" s="18">
        <v>0</v>
      </c>
      <c r="N320" s="14">
        <v>806</v>
      </c>
      <c r="O320" s="13" t="s">
        <v>1814</v>
      </c>
      <c r="P320">
        <v>0</v>
      </c>
      <c r="Q320">
        <v>2</v>
      </c>
      <c r="S320" t="s">
        <v>1787</v>
      </c>
      <c r="T320">
        <v>2</v>
      </c>
      <c r="W320">
        <v>1</v>
      </c>
      <c r="Z320">
        <v>0</v>
      </c>
      <c r="AA320">
        <v>1</v>
      </c>
    </row>
    <row r="321" spans="1:35" ht="16.5" thickBot="1">
      <c r="A321" s="3" t="s">
        <v>1062</v>
      </c>
      <c r="B321" s="3" t="s">
        <v>1063</v>
      </c>
      <c r="C321" s="3" t="s">
        <v>612</v>
      </c>
      <c r="D321" s="4">
        <v>2018</v>
      </c>
      <c r="E321" s="5" t="s">
        <v>73</v>
      </c>
      <c r="G321">
        <v>1</v>
      </c>
      <c r="I321">
        <v>4</v>
      </c>
      <c r="J321" s="14">
        <v>3.1030000000000002</v>
      </c>
      <c r="K321" s="72" t="s">
        <v>1962</v>
      </c>
      <c r="L321" s="18"/>
      <c r="M321" s="18">
        <v>0</v>
      </c>
      <c r="N321" s="14">
        <v>806</v>
      </c>
      <c r="O321" s="13" t="s">
        <v>1814</v>
      </c>
      <c r="P321">
        <v>0</v>
      </c>
      <c r="Q321">
        <v>2</v>
      </c>
      <c r="S321">
        <v>6</v>
      </c>
      <c r="T321">
        <v>5</v>
      </c>
      <c r="Z321">
        <v>0</v>
      </c>
      <c r="AA321">
        <v>1</v>
      </c>
    </row>
    <row r="322" spans="1:35" ht="16.5" thickBot="1">
      <c r="A322" s="3" t="s">
        <v>1064</v>
      </c>
      <c r="B322" s="3" t="s">
        <v>1065</v>
      </c>
      <c r="C322" s="3" t="s">
        <v>1066</v>
      </c>
      <c r="D322" s="4">
        <v>2018</v>
      </c>
      <c r="E322" s="5" t="s">
        <v>73</v>
      </c>
      <c r="G322">
        <v>1</v>
      </c>
      <c r="I322" t="s">
        <v>1786</v>
      </c>
      <c r="J322" s="14">
        <v>1.825</v>
      </c>
      <c r="K322" s="12" t="s">
        <v>2023</v>
      </c>
      <c r="L322" s="18"/>
      <c r="M322" s="18">
        <v>0</v>
      </c>
      <c r="N322" s="14">
        <v>1503</v>
      </c>
      <c r="O322" s="13" t="s">
        <v>1809</v>
      </c>
      <c r="P322">
        <v>1</v>
      </c>
      <c r="S322">
        <v>6</v>
      </c>
      <c r="T322">
        <v>5</v>
      </c>
      <c r="V322">
        <v>1</v>
      </c>
      <c r="X322">
        <v>1</v>
      </c>
      <c r="Z322">
        <v>0</v>
      </c>
      <c r="AA322">
        <v>1</v>
      </c>
    </row>
    <row r="323" spans="1:35" ht="16.5" thickBot="1">
      <c r="A323" s="3" t="s">
        <v>50</v>
      </c>
      <c r="B323" s="3" t="s">
        <v>51</v>
      </c>
      <c r="C323" s="3" t="s">
        <v>28</v>
      </c>
      <c r="D323" s="4">
        <v>2016</v>
      </c>
      <c r="E323" s="5" t="s">
        <v>19</v>
      </c>
      <c r="G323">
        <v>1</v>
      </c>
      <c r="I323" t="s">
        <v>1786</v>
      </c>
      <c r="J323" s="14">
        <v>3.9620000000000002</v>
      </c>
      <c r="K323" s="72" t="s">
        <v>1933</v>
      </c>
      <c r="L323" s="18"/>
      <c r="M323" s="18">
        <v>1</v>
      </c>
      <c r="N323" s="14">
        <v>0</v>
      </c>
      <c r="O323" s="13" t="s">
        <v>1811</v>
      </c>
      <c r="P323">
        <v>0</v>
      </c>
      <c r="Q323">
        <v>5</v>
      </c>
      <c r="S323">
        <v>6</v>
      </c>
      <c r="T323">
        <v>5</v>
      </c>
      <c r="V323">
        <v>1</v>
      </c>
      <c r="X323">
        <v>1</v>
      </c>
      <c r="Z323">
        <v>0</v>
      </c>
      <c r="AA323">
        <v>1</v>
      </c>
      <c r="AC323">
        <v>1</v>
      </c>
    </row>
    <row r="324" spans="1:35" ht="16.5" thickBot="1">
      <c r="A324" s="3" t="s">
        <v>1067</v>
      </c>
      <c r="B324" s="3" t="s">
        <v>1068</v>
      </c>
      <c r="C324" s="3" t="s">
        <v>14</v>
      </c>
      <c r="D324" s="4">
        <v>2020</v>
      </c>
      <c r="E324" s="5" t="s">
        <v>73</v>
      </c>
      <c r="G324">
        <v>1</v>
      </c>
      <c r="I324">
        <v>4</v>
      </c>
      <c r="J324" s="13">
        <v>14.098000000000001</v>
      </c>
      <c r="K324" s="72" t="s">
        <v>1989</v>
      </c>
      <c r="L324" s="68" t="s">
        <v>1971</v>
      </c>
      <c r="M324" s="68">
        <v>0</v>
      </c>
      <c r="N324" s="14">
        <v>806</v>
      </c>
      <c r="O324" s="13" t="s">
        <v>1814</v>
      </c>
      <c r="P324">
        <v>1</v>
      </c>
      <c r="S324" s="12" t="s">
        <v>1784</v>
      </c>
      <c r="T324">
        <v>5</v>
      </c>
      <c r="V324">
        <v>1</v>
      </c>
      <c r="Z324">
        <v>0</v>
      </c>
      <c r="AA324">
        <v>1</v>
      </c>
    </row>
    <row r="325" spans="1:35" ht="16.5" thickBot="1">
      <c r="A325" s="3" t="s">
        <v>1069</v>
      </c>
      <c r="B325" s="3" t="s">
        <v>1070</v>
      </c>
      <c r="C325" s="3" t="s">
        <v>1071</v>
      </c>
      <c r="D325" s="4">
        <v>2020</v>
      </c>
      <c r="E325" s="5" t="s">
        <v>73</v>
      </c>
      <c r="G325">
        <v>1</v>
      </c>
      <c r="I325">
        <v>1</v>
      </c>
      <c r="J325" s="13">
        <v>2.218</v>
      </c>
      <c r="K325" s="72" t="s">
        <v>1944</v>
      </c>
      <c r="L325" s="68"/>
      <c r="M325" s="68">
        <v>0</v>
      </c>
      <c r="N325" s="14">
        <v>0</v>
      </c>
      <c r="O325" s="13" t="s">
        <v>1811</v>
      </c>
      <c r="P325">
        <v>1</v>
      </c>
      <c r="S325">
        <v>1</v>
      </c>
      <c r="T325">
        <v>5</v>
      </c>
      <c r="V325">
        <v>1</v>
      </c>
      <c r="W325">
        <v>1</v>
      </c>
      <c r="Z325">
        <v>0</v>
      </c>
      <c r="AA325">
        <v>1</v>
      </c>
    </row>
    <row r="326" spans="1:35" ht="16.5" thickBot="1">
      <c r="A326" s="3" t="s">
        <v>1069</v>
      </c>
      <c r="B326" s="3" t="s">
        <v>1072</v>
      </c>
      <c r="C326" s="3" t="s">
        <v>1073</v>
      </c>
      <c r="D326" s="4">
        <v>2020</v>
      </c>
      <c r="E326" s="5" t="s">
        <v>73</v>
      </c>
      <c r="G326">
        <v>1</v>
      </c>
      <c r="I326">
        <v>1</v>
      </c>
      <c r="J326" s="13">
        <v>3.2309999999999999</v>
      </c>
      <c r="K326" s="72" t="s">
        <v>1940</v>
      </c>
      <c r="L326" s="69" t="s">
        <v>1941</v>
      </c>
      <c r="M326" s="69">
        <v>0</v>
      </c>
      <c r="N326" s="14">
        <v>0</v>
      </c>
      <c r="O326" s="13" t="s">
        <v>1811</v>
      </c>
      <c r="P326">
        <v>1</v>
      </c>
      <c r="S326">
        <v>1</v>
      </c>
      <c r="T326">
        <v>5</v>
      </c>
      <c r="V326">
        <v>1</v>
      </c>
      <c r="W326">
        <v>1</v>
      </c>
      <c r="Z326">
        <v>0</v>
      </c>
      <c r="AA326">
        <v>1</v>
      </c>
    </row>
    <row r="327" spans="1:35" ht="16.5" thickBot="1">
      <c r="A327" s="3" t="s">
        <v>1069</v>
      </c>
      <c r="B327" s="3" t="s">
        <v>1074</v>
      </c>
      <c r="C327" s="3" t="s">
        <v>1075</v>
      </c>
      <c r="D327" s="4">
        <v>2021</v>
      </c>
      <c r="E327" s="5" t="s">
        <v>73</v>
      </c>
      <c r="G327">
        <v>1</v>
      </c>
      <c r="I327">
        <v>1</v>
      </c>
      <c r="J327" s="13">
        <v>2.0259</v>
      </c>
      <c r="K327" s="72" t="s">
        <v>1941</v>
      </c>
      <c r="L327" s="13"/>
      <c r="M327" s="13">
        <v>0</v>
      </c>
      <c r="N327" s="14">
        <v>0</v>
      </c>
      <c r="O327" s="13" t="s">
        <v>1811</v>
      </c>
      <c r="P327">
        <v>1</v>
      </c>
      <c r="S327">
        <v>1</v>
      </c>
      <c r="T327">
        <v>5</v>
      </c>
      <c r="V327">
        <v>1</v>
      </c>
      <c r="W327">
        <v>1</v>
      </c>
      <c r="Z327">
        <v>0</v>
      </c>
      <c r="AA327">
        <v>1</v>
      </c>
    </row>
    <row r="328" spans="1:35" ht="16.5" thickBot="1">
      <c r="A328" s="3" t="s">
        <v>119</v>
      </c>
      <c r="B328" s="3" t="s">
        <v>120</v>
      </c>
      <c r="C328" s="3" t="s">
        <v>121</v>
      </c>
      <c r="D328" s="4">
        <v>2020</v>
      </c>
      <c r="E328" s="5" t="s">
        <v>73</v>
      </c>
      <c r="G328">
        <v>1</v>
      </c>
      <c r="I328">
        <v>1</v>
      </c>
      <c r="J328" s="13">
        <v>1.393</v>
      </c>
      <c r="K328" s="12" t="s">
        <v>1941</v>
      </c>
      <c r="L328" t="s">
        <v>1952</v>
      </c>
      <c r="M328">
        <v>0</v>
      </c>
      <c r="N328" s="14">
        <v>0</v>
      </c>
      <c r="O328" s="13" t="s">
        <v>1811</v>
      </c>
      <c r="P328">
        <v>1</v>
      </c>
      <c r="S328">
        <v>1</v>
      </c>
      <c r="T328">
        <v>5</v>
      </c>
      <c r="V328">
        <v>1</v>
      </c>
      <c r="Z328">
        <v>0</v>
      </c>
      <c r="AA328">
        <v>1</v>
      </c>
    </row>
    <row r="329" spans="1:35" ht="16.5" thickBot="1">
      <c r="A329" s="3" t="s">
        <v>1076</v>
      </c>
      <c r="B329" s="3" t="s">
        <v>1077</v>
      </c>
      <c r="C329" s="3" t="s">
        <v>1078</v>
      </c>
      <c r="D329" s="4">
        <v>2021</v>
      </c>
      <c r="E329" s="5" t="s">
        <v>73</v>
      </c>
      <c r="G329">
        <v>1</v>
      </c>
      <c r="I329" t="s">
        <v>1786</v>
      </c>
      <c r="J329" s="13">
        <v>3.8679999999999999</v>
      </c>
      <c r="K329" s="72" t="s">
        <v>1942</v>
      </c>
      <c r="L329" s="68"/>
      <c r="M329" s="68">
        <v>0</v>
      </c>
      <c r="N329" s="14">
        <v>1505</v>
      </c>
      <c r="O329" s="13" t="s">
        <v>1809</v>
      </c>
      <c r="P329">
        <v>1</v>
      </c>
      <c r="S329">
        <v>1</v>
      </c>
      <c r="T329">
        <v>5</v>
      </c>
      <c r="V329">
        <v>1</v>
      </c>
      <c r="Z329">
        <v>0</v>
      </c>
      <c r="AA329">
        <v>1</v>
      </c>
    </row>
    <row r="330" spans="1:35" ht="16.5" thickBot="1">
      <c r="A330" s="3" t="s">
        <v>1079</v>
      </c>
      <c r="B330" s="3" t="s">
        <v>1080</v>
      </c>
      <c r="C330" s="3" t="s">
        <v>1788</v>
      </c>
      <c r="D330" s="4">
        <v>2016</v>
      </c>
      <c r="E330" s="5" t="s">
        <v>73</v>
      </c>
      <c r="G330">
        <v>1</v>
      </c>
      <c r="J330" s="21"/>
      <c r="K330" s="12"/>
      <c r="M330" s="68">
        <v>0</v>
      </c>
      <c r="N330" s="14">
        <v>0</v>
      </c>
      <c r="O330" s="13" t="s">
        <v>1811</v>
      </c>
      <c r="P330">
        <v>1</v>
      </c>
      <c r="S330">
        <v>2</v>
      </c>
      <c r="T330">
        <v>5</v>
      </c>
      <c r="Z330">
        <v>0</v>
      </c>
      <c r="AA330">
        <v>4</v>
      </c>
      <c r="AH330">
        <v>1</v>
      </c>
      <c r="AI330" t="s">
        <v>2127</v>
      </c>
    </row>
    <row r="331" spans="1:35" ht="16.5" thickBot="1">
      <c r="A331" s="3" t="s">
        <v>1081</v>
      </c>
      <c r="B331" s="3" t="s">
        <v>1082</v>
      </c>
      <c r="C331" s="3" t="s">
        <v>448</v>
      </c>
      <c r="D331" s="4">
        <v>2016</v>
      </c>
      <c r="E331" s="5" t="s">
        <v>73</v>
      </c>
      <c r="G331">
        <v>1</v>
      </c>
      <c r="I331">
        <v>4</v>
      </c>
      <c r="J331" s="14">
        <v>3.4350000000000001</v>
      </c>
      <c r="K331" s="72" t="s">
        <v>1946</v>
      </c>
      <c r="L331" s="68" t="s">
        <v>1941</v>
      </c>
      <c r="M331" s="68">
        <v>0</v>
      </c>
      <c r="N331" s="14">
        <v>806</v>
      </c>
      <c r="O331" s="13" t="s">
        <v>1809</v>
      </c>
      <c r="P331">
        <v>0</v>
      </c>
      <c r="Q331">
        <v>3</v>
      </c>
      <c r="S331">
        <v>1</v>
      </c>
      <c r="T331">
        <v>2</v>
      </c>
      <c r="X331">
        <v>1</v>
      </c>
      <c r="Z331">
        <v>0</v>
      </c>
      <c r="AA331">
        <v>1</v>
      </c>
      <c r="AC331">
        <v>1</v>
      </c>
    </row>
    <row r="332" spans="1:35" ht="15" thickBot="1">
      <c r="A332" s="5" t="s">
        <v>1841</v>
      </c>
      <c r="B332" s="5" t="s">
        <v>1851</v>
      </c>
      <c r="C332" s="5" t="s">
        <v>1861</v>
      </c>
      <c r="D332" s="5">
        <v>2019</v>
      </c>
      <c r="E332" s="8" t="s">
        <v>1865</v>
      </c>
      <c r="G332" s="5">
        <v>1</v>
      </c>
      <c r="I332" s="5">
        <v>1</v>
      </c>
      <c r="J332" s="21"/>
      <c r="K332" s="72" t="s">
        <v>1949</v>
      </c>
      <c r="L332" s="68" t="s">
        <v>1933</v>
      </c>
      <c r="M332" s="68">
        <v>1</v>
      </c>
      <c r="N332" s="21"/>
      <c r="O332" s="21"/>
      <c r="P332" s="5">
        <v>0</v>
      </c>
      <c r="Q332" s="5">
        <v>2</v>
      </c>
      <c r="S332" s="5">
        <v>3</v>
      </c>
      <c r="T332" s="5">
        <v>2</v>
      </c>
      <c r="X332" s="5">
        <v>1</v>
      </c>
      <c r="Z332" s="5">
        <v>0</v>
      </c>
      <c r="AA332" s="5">
        <v>1</v>
      </c>
      <c r="AG332" t="s">
        <v>2068</v>
      </c>
    </row>
    <row r="333" spans="1:35" ht="16.5" thickBot="1">
      <c r="A333" s="3" t="s">
        <v>52</v>
      </c>
      <c r="B333" s="3" t="s">
        <v>53</v>
      </c>
      <c r="C333" s="3" t="s">
        <v>54</v>
      </c>
      <c r="D333" s="4">
        <v>2019</v>
      </c>
      <c r="E333" s="5" t="s">
        <v>19</v>
      </c>
      <c r="G333">
        <v>1</v>
      </c>
      <c r="I333" t="s">
        <v>1786</v>
      </c>
      <c r="J333" s="13">
        <v>0.23</v>
      </c>
      <c r="K333" s="72" t="s">
        <v>1976</v>
      </c>
      <c r="L333" s="8"/>
      <c r="M333" s="8">
        <v>0</v>
      </c>
      <c r="N333" s="14">
        <v>806</v>
      </c>
      <c r="O333" s="13" t="s">
        <v>1813</v>
      </c>
      <c r="P333">
        <v>0</v>
      </c>
      <c r="Q333">
        <v>2</v>
      </c>
      <c r="R333">
        <v>1</v>
      </c>
      <c r="S333" t="s">
        <v>1787</v>
      </c>
      <c r="T333">
        <v>2</v>
      </c>
      <c r="Z333">
        <v>0</v>
      </c>
      <c r="AA333">
        <v>1</v>
      </c>
      <c r="AI333" s="6"/>
    </row>
    <row r="334" spans="1:35" ht="16.5" thickBot="1">
      <c r="A334" s="3" t="s">
        <v>1083</v>
      </c>
      <c r="B334" s="3" t="s">
        <v>1084</v>
      </c>
      <c r="C334" s="3" t="s">
        <v>1085</v>
      </c>
      <c r="D334" s="4">
        <v>2019</v>
      </c>
      <c r="E334" s="5" t="s">
        <v>73</v>
      </c>
      <c r="G334">
        <v>1</v>
      </c>
      <c r="I334">
        <v>4</v>
      </c>
      <c r="J334" s="14">
        <v>1.8939999999999999</v>
      </c>
      <c r="K334" s="72" t="s">
        <v>1945</v>
      </c>
      <c r="L334" s="68"/>
      <c r="M334" s="68">
        <v>1</v>
      </c>
      <c r="N334" s="14">
        <v>0</v>
      </c>
      <c r="O334" s="13" t="s">
        <v>1811</v>
      </c>
      <c r="P334">
        <v>1</v>
      </c>
      <c r="S334">
        <v>1</v>
      </c>
      <c r="T334">
        <v>5</v>
      </c>
      <c r="V334">
        <v>1</v>
      </c>
      <c r="X334">
        <v>1</v>
      </c>
      <c r="Z334">
        <v>0</v>
      </c>
      <c r="AA334">
        <v>1</v>
      </c>
    </row>
    <row r="335" spans="1:35" ht="16.5" thickBot="1">
      <c r="A335" s="3" t="s">
        <v>1086</v>
      </c>
      <c r="B335" s="3" t="s">
        <v>1087</v>
      </c>
      <c r="C335" s="3" t="s">
        <v>142</v>
      </c>
      <c r="D335" s="4">
        <v>2015</v>
      </c>
      <c r="E335" s="5" t="s">
        <v>73</v>
      </c>
      <c r="G335">
        <v>1</v>
      </c>
      <c r="I335" t="s">
        <v>1786</v>
      </c>
      <c r="J335" s="14">
        <v>1.9370000000000001</v>
      </c>
      <c r="K335" s="72" t="s">
        <v>1964</v>
      </c>
      <c r="L335" s="18"/>
      <c r="M335" s="18">
        <v>0</v>
      </c>
      <c r="N335" s="14">
        <v>0</v>
      </c>
      <c r="O335" s="13" t="s">
        <v>1811</v>
      </c>
      <c r="P335">
        <v>1</v>
      </c>
      <c r="S335" t="s">
        <v>1784</v>
      </c>
      <c r="T335">
        <v>5</v>
      </c>
      <c r="X335">
        <v>1</v>
      </c>
      <c r="Z335">
        <v>0</v>
      </c>
      <c r="AA335">
        <v>1</v>
      </c>
    </row>
    <row r="336" spans="1:35" ht="16.5" thickBot="1">
      <c r="A336" s="3" t="s">
        <v>1088</v>
      </c>
      <c r="B336" s="3" t="s">
        <v>1089</v>
      </c>
      <c r="C336" s="3" t="s">
        <v>574</v>
      </c>
      <c r="D336" s="4">
        <v>2019</v>
      </c>
      <c r="E336" s="5" t="s">
        <v>73</v>
      </c>
      <c r="G336">
        <v>1</v>
      </c>
      <c r="I336" t="s">
        <v>1786</v>
      </c>
      <c r="J336" s="14">
        <v>1.304</v>
      </c>
      <c r="K336" s="72" t="s">
        <v>1955</v>
      </c>
      <c r="L336" s="68" t="s">
        <v>1962</v>
      </c>
      <c r="M336" s="68">
        <v>0</v>
      </c>
      <c r="N336" s="14">
        <v>806</v>
      </c>
      <c r="O336" s="13" t="s">
        <v>1810</v>
      </c>
      <c r="P336">
        <v>0</v>
      </c>
      <c r="Q336">
        <v>3</v>
      </c>
      <c r="S336">
        <v>1</v>
      </c>
      <c r="T336">
        <v>2</v>
      </c>
      <c r="V336">
        <v>1</v>
      </c>
      <c r="X336">
        <v>1</v>
      </c>
      <c r="Z336">
        <v>0</v>
      </c>
      <c r="AA336">
        <v>1</v>
      </c>
      <c r="AC336">
        <v>1</v>
      </c>
      <c r="AE336">
        <v>1</v>
      </c>
    </row>
    <row r="337" spans="1:35" ht="16.5" thickBot="1">
      <c r="A337" s="3" t="s">
        <v>1090</v>
      </c>
      <c r="B337" s="3" t="s">
        <v>1091</v>
      </c>
      <c r="C337" s="3" t="s">
        <v>360</v>
      </c>
      <c r="D337" s="4">
        <v>2017</v>
      </c>
      <c r="E337" s="5" t="s">
        <v>73</v>
      </c>
      <c r="G337">
        <v>1</v>
      </c>
      <c r="I337" t="s">
        <v>1786</v>
      </c>
      <c r="J337" s="14">
        <v>2.7440000000000002</v>
      </c>
      <c r="K337" s="72" t="s">
        <v>1956</v>
      </c>
      <c r="L337" s="68" t="s">
        <v>1962</v>
      </c>
      <c r="M337" s="68">
        <v>0</v>
      </c>
      <c r="N337" s="14">
        <v>0</v>
      </c>
      <c r="O337" s="13" t="s">
        <v>1811</v>
      </c>
      <c r="P337">
        <v>1</v>
      </c>
      <c r="S337">
        <v>6</v>
      </c>
      <c r="T337">
        <v>5</v>
      </c>
      <c r="X337">
        <v>1</v>
      </c>
      <c r="Z337">
        <v>0</v>
      </c>
      <c r="AA337">
        <v>1</v>
      </c>
    </row>
    <row r="338" spans="1:35" ht="16.5" thickBot="1">
      <c r="A338" s="3" t="s">
        <v>1092</v>
      </c>
      <c r="B338" s="3" t="s">
        <v>1093</v>
      </c>
      <c r="C338" s="3" t="s">
        <v>365</v>
      </c>
      <c r="D338" s="4">
        <v>2019</v>
      </c>
      <c r="E338" s="5" t="s">
        <v>73</v>
      </c>
      <c r="G338">
        <v>1</v>
      </c>
      <c r="J338" s="14">
        <v>3.9489999999999998</v>
      </c>
      <c r="K338" s="72" t="s">
        <v>1956</v>
      </c>
      <c r="L338" s="68" t="s">
        <v>1962</v>
      </c>
      <c r="M338" s="68">
        <v>0</v>
      </c>
      <c r="N338" s="14">
        <v>0</v>
      </c>
      <c r="O338" s="13" t="s">
        <v>1811</v>
      </c>
      <c r="P338">
        <v>3</v>
      </c>
      <c r="S338">
        <v>6</v>
      </c>
      <c r="T338">
        <v>5</v>
      </c>
      <c r="X338">
        <v>1</v>
      </c>
      <c r="Z338">
        <v>0</v>
      </c>
      <c r="AA338">
        <v>1</v>
      </c>
    </row>
    <row r="339" spans="1:35" ht="16.5" thickBot="1">
      <c r="A339" s="3" t="s">
        <v>1094</v>
      </c>
      <c r="B339" s="3" t="s">
        <v>1095</v>
      </c>
      <c r="C339" s="3" t="s">
        <v>1096</v>
      </c>
      <c r="D339" s="4">
        <v>2016</v>
      </c>
      <c r="E339" s="5" t="s">
        <v>73</v>
      </c>
      <c r="G339">
        <v>1</v>
      </c>
      <c r="I339">
        <v>4</v>
      </c>
      <c r="J339" s="14">
        <v>2.7629999999999999</v>
      </c>
      <c r="K339" s="72" t="s">
        <v>1962</v>
      </c>
      <c r="L339" s="14"/>
      <c r="M339" s="14">
        <v>0</v>
      </c>
      <c r="N339" s="14">
        <v>806</v>
      </c>
      <c r="O339" s="13" t="s">
        <v>1814</v>
      </c>
      <c r="P339">
        <v>1</v>
      </c>
      <c r="S339">
        <v>6</v>
      </c>
      <c r="T339">
        <v>5</v>
      </c>
      <c r="X339">
        <v>1</v>
      </c>
      <c r="Z339">
        <v>0</v>
      </c>
      <c r="AA339">
        <v>1</v>
      </c>
    </row>
    <row r="340" spans="1:35" ht="16.5" thickBot="1">
      <c r="A340" s="3" t="s">
        <v>1097</v>
      </c>
      <c r="B340" s="3" t="s">
        <v>1098</v>
      </c>
      <c r="C340" s="3" t="s">
        <v>672</v>
      </c>
      <c r="D340" s="4">
        <v>2017</v>
      </c>
      <c r="E340" s="5" t="s">
        <v>73</v>
      </c>
      <c r="G340">
        <v>1</v>
      </c>
      <c r="J340" s="14">
        <v>1.1879999999999999</v>
      </c>
      <c r="K340" s="72" t="s">
        <v>1974</v>
      </c>
      <c r="L340" s="18"/>
      <c r="M340" s="18">
        <v>0</v>
      </c>
      <c r="N340" s="14">
        <v>1503</v>
      </c>
      <c r="O340" s="13" t="s">
        <v>1809</v>
      </c>
      <c r="P340">
        <v>1</v>
      </c>
      <c r="S340">
        <v>2</v>
      </c>
      <c r="T340">
        <v>5</v>
      </c>
      <c r="X340">
        <v>1</v>
      </c>
      <c r="Z340">
        <v>0</v>
      </c>
      <c r="AA340">
        <v>1</v>
      </c>
      <c r="AH340">
        <v>1</v>
      </c>
      <c r="AI340" t="s">
        <v>2094</v>
      </c>
    </row>
    <row r="341" spans="1:35" ht="16.5" thickBot="1">
      <c r="A341" s="3" t="s">
        <v>168</v>
      </c>
      <c r="B341" s="3" t="s">
        <v>169</v>
      </c>
      <c r="C341" s="3" t="s">
        <v>170</v>
      </c>
      <c r="D341" s="4">
        <v>2021</v>
      </c>
      <c r="E341" s="6" t="s">
        <v>73</v>
      </c>
      <c r="F341">
        <v>1</v>
      </c>
      <c r="G341">
        <v>1</v>
      </c>
      <c r="I341" t="s">
        <v>1783</v>
      </c>
      <c r="J341" s="13">
        <v>3.048</v>
      </c>
      <c r="K341" s="72" t="s">
        <v>1963</v>
      </c>
      <c r="L341" s="8"/>
      <c r="M341" s="8">
        <v>0</v>
      </c>
      <c r="N341" s="14">
        <v>0</v>
      </c>
      <c r="O341" s="13" t="s">
        <v>1811</v>
      </c>
      <c r="P341">
        <v>1</v>
      </c>
      <c r="S341">
        <v>6</v>
      </c>
      <c r="T341">
        <v>5</v>
      </c>
      <c r="V341">
        <v>1</v>
      </c>
      <c r="Z341">
        <v>0</v>
      </c>
      <c r="AA341">
        <v>1</v>
      </c>
    </row>
    <row r="342" spans="1:35" ht="16.5" thickBot="1">
      <c r="A342" s="3" t="s">
        <v>1099</v>
      </c>
      <c r="B342" s="3" t="s">
        <v>1100</v>
      </c>
      <c r="C342" s="3" t="s">
        <v>142</v>
      </c>
      <c r="D342" s="4">
        <v>2019</v>
      </c>
      <c r="E342" s="5" t="s">
        <v>73</v>
      </c>
      <c r="G342">
        <v>1</v>
      </c>
      <c r="I342" t="s">
        <v>1789</v>
      </c>
      <c r="J342" s="14">
        <v>3.4609999999999999</v>
      </c>
      <c r="K342" s="72" t="s">
        <v>1964</v>
      </c>
      <c r="L342" s="18"/>
      <c r="M342" s="18">
        <v>0</v>
      </c>
      <c r="N342" s="14">
        <v>0</v>
      </c>
      <c r="O342" s="13" t="s">
        <v>1811</v>
      </c>
      <c r="P342">
        <v>1</v>
      </c>
      <c r="R342">
        <v>1</v>
      </c>
      <c r="S342">
        <v>0</v>
      </c>
      <c r="T342">
        <v>0</v>
      </c>
      <c r="V342">
        <v>1</v>
      </c>
      <c r="W342">
        <v>1</v>
      </c>
      <c r="AA342">
        <v>1</v>
      </c>
    </row>
    <row r="343" spans="1:35" ht="16.5" thickBot="1">
      <c r="A343" s="3" t="s">
        <v>1101</v>
      </c>
      <c r="B343" s="3" t="s">
        <v>1102</v>
      </c>
      <c r="C343" s="3" t="s">
        <v>252</v>
      </c>
      <c r="D343" s="4">
        <v>2018</v>
      </c>
      <c r="E343" s="5" t="s">
        <v>73</v>
      </c>
      <c r="G343">
        <v>1</v>
      </c>
      <c r="I343" t="s">
        <v>1783</v>
      </c>
      <c r="J343" s="14">
        <v>4.7789999999999999</v>
      </c>
      <c r="K343" s="72" t="s">
        <v>1963</v>
      </c>
      <c r="L343" s="18"/>
      <c r="M343" s="18">
        <v>0</v>
      </c>
      <c r="N343" s="14">
        <v>1505</v>
      </c>
      <c r="O343" s="13" t="s">
        <v>1814</v>
      </c>
      <c r="P343">
        <v>0</v>
      </c>
      <c r="Q343" t="s">
        <v>1789</v>
      </c>
      <c r="S343" t="s">
        <v>1793</v>
      </c>
      <c r="T343">
        <v>2</v>
      </c>
      <c r="Z343">
        <v>0</v>
      </c>
      <c r="AA343">
        <v>1</v>
      </c>
    </row>
    <row r="344" spans="1:35" ht="16.5" thickBot="1">
      <c r="A344" s="3" t="s">
        <v>1103</v>
      </c>
      <c r="B344" s="3" t="s">
        <v>1104</v>
      </c>
      <c r="C344" s="3" t="s">
        <v>391</v>
      </c>
      <c r="D344" s="4">
        <v>2017</v>
      </c>
      <c r="E344" s="5" t="s">
        <v>73</v>
      </c>
      <c r="G344">
        <v>1</v>
      </c>
      <c r="I344">
        <v>2</v>
      </c>
      <c r="J344" s="14">
        <v>0.78100000000000003</v>
      </c>
      <c r="K344" s="72" t="s">
        <v>1963</v>
      </c>
      <c r="L344" s="18"/>
      <c r="M344" s="18">
        <v>0</v>
      </c>
      <c r="N344" s="14">
        <v>1505</v>
      </c>
      <c r="O344" s="13" t="s">
        <v>1814</v>
      </c>
      <c r="P344">
        <v>3</v>
      </c>
      <c r="S344">
        <v>6</v>
      </c>
      <c r="T344">
        <v>5</v>
      </c>
      <c r="Z344">
        <v>0</v>
      </c>
      <c r="AA344">
        <v>1</v>
      </c>
    </row>
    <row r="345" spans="1:35" ht="16.5" thickBot="1">
      <c r="A345" s="3" t="s">
        <v>1105</v>
      </c>
      <c r="B345" s="3" t="s">
        <v>1106</v>
      </c>
      <c r="C345" s="3" t="s">
        <v>25</v>
      </c>
      <c r="D345" s="4">
        <v>2011</v>
      </c>
      <c r="E345" s="5" t="s">
        <v>73</v>
      </c>
      <c r="G345">
        <v>1</v>
      </c>
      <c r="I345" t="s">
        <v>1786</v>
      </c>
      <c r="J345" s="13">
        <v>1.0429999999999999</v>
      </c>
      <c r="K345" s="12" t="s">
        <v>1945</v>
      </c>
      <c r="L345" s="8"/>
      <c r="M345" s="8">
        <v>1</v>
      </c>
      <c r="N345" s="14">
        <v>0</v>
      </c>
      <c r="O345" s="13" t="s">
        <v>1811</v>
      </c>
      <c r="P345">
        <v>1</v>
      </c>
      <c r="S345">
        <v>0</v>
      </c>
      <c r="T345">
        <v>0</v>
      </c>
      <c r="V345">
        <v>1</v>
      </c>
      <c r="AA345">
        <v>1</v>
      </c>
    </row>
    <row r="346" spans="1:35" ht="16.5" thickBot="1">
      <c r="A346" s="3" t="s">
        <v>1111</v>
      </c>
      <c r="B346" s="3" t="s">
        <v>1112</v>
      </c>
      <c r="C346" s="3" t="s">
        <v>243</v>
      </c>
      <c r="D346" s="4">
        <v>2013</v>
      </c>
      <c r="E346" s="5" t="s">
        <v>73</v>
      </c>
      <c r="G346">
        <v>1</v>
      </c>
      <c r="I346" t="s">
        <v>1786</v>
      </c>
      <c r="J346" s="14">
        <v>2.0059999999999998</v>
      </c>
      <c r="K346" s="12" t="s">
        <v>1937</v>
      </c>
      <c r="L346" s="21" t="s">
        <v>1941</v>
      </c>
      <c r="M346" s="21">
        <v>1</v>
      </c>
      <c r="N346" s="14">
        <v>1503</v>
      </c>
      <c r="O346" s="13" t="s">
        <v>1814</v>
      </c>
      <c r="P346">
        <v>1</v>
      </c>
      <c r="R346">
        <v>1</v>
      </c>
      <c r="S346">
        <v>1</v>
      </c>
      <c r="T346">
        <v>5</v>
      </c>
      <c r="V346">
        <v>1</v>
      </c>
      <c r="W346">
        <v>1</v>
      </c>
      <c r="Z346">
        <v>0</v>
      </c>
      <c r="AA346">
        <v>1</v>
      </c>
    </row>
    <row r="347" spans="1:35" ht="16.5" thickBot="1">
      <c r="A347" s="3" t="s">
        <v>1113</v>
      </c>
      <c r="B347" s="3" t="s">
        <v>1114</v>
      </c>
      <c r="C347" s="3" t="s">
        <v>428</v>
      </c>
      <c r="D347" s="4">
        <v>2015</v>
      </c>
      <c r="E347" s="5" t="s">
        <v>73</v>
      </c>
      <c r="G347">
        <v>1</v>
      </c>
      <c r="I347" t="s">
        <v>1786</v>
      </c>
      <c r="J347" s="14">
        <v>2.25</v>
      </c>
      <c r="K347" s="72" t="s">
        <v>1943</v>
      </c>
      <c r="L347" s="68" t="s">
        <v>1941</v>
      </c>
      <c r="M347" s="68">
        <v>1</v>
      </c>
      <c r="N347" s="14">
        <v>1503</v>
      </c>
      <c r="O347" s="13" t="s">
        <v>1809</v>
      </c>
      <c r="P347">
        <v>1</v>
      </c>
      <c r="S347">
        <v>0</v>
      </c>
      <c r="T347">
        <v>0</v>
      </c>
      <c r="V347">
        <v>1</v>
      </c>
      <c r="W347">
        <v>1</v>
      </c>
      <c r="X347">
        <v>1</v>
      </c>
      <c r="AA347">
        <v>1</v>
      </c>
    </row>
    <row r="348" spans="1:35" ht="16.5" thickBot="1">
      <c r="A348" s="3" t="s">
        <v>1115</v>
      </c>
      <c r="B348" s="3" t="s">
        <v>1116</v>
      </c>
      <c r="C348" s="3" t="s">
        <v>102</v>
      </c>
      <c r="D348" s="4">
        <v>2018</v>
      </c>
      <c r="E348" s="5" t="s">
        <v>73</v>
      </c>
      <c r="G348">
        <v>1</v>
      </c>
      <c r="I348" t="s">
        <v>1786</v>
      </c>
      <c r="J348" s="14">
        <v>5</v>
      </c>
      <c r="K348" s="72" t="s">
        <v>1941</v>
      </c>
      <c r="L348" s="69" t="s">
        <v>1952</v>
      </c>
      <c r="M348" s="69">
        <v>1</v>
      </c>
      <c r="N348" s="14">
        <v>0</v>
      </c>
      <c r="O348" s="13" t="s">
        <v>1811</v>
      </c>
      <c r="P348">
        <v>1</v>
      </c>
      <c r="R348">
        <v>1</v>
      </c>
      <c r="S348">
        <v>0</v>
      </c>
      <c r="T348">
        <v>0</v>
      </c>
      <c r="V348">
        <v>1</v>
      </c>
      <c r="W348">
        <v>1</v>
      </c>
      <c r="X348">
        <v>1</v>
      </c>
      <c r="AA348">
        <v>1</v>
      </c>
    </row>
    <row r="349" spans="1:35" ht="16.5" thickBot="1">
      <c r="A349" s="3" t="s">
        <v>1117</v>
      </c>
      <c r="B349" s="3" t="s">
        <v>1118</v>
      </c>
      <c r="C349" s="3" t="s">
        <v>102</v>
      </c>
      <c r="D349" s="4">
        <v>2014</v>
      </c>
      <c r="E349" s="5" t="s">
        <v>73</v>
      </c>
      <c r="G349">
        <v>1</v>
      </c>
      <c r="I349" t="s">
        <v>1786</v>
      </c>
      <c r="J349" s="14">
        <v>3.0379999999999998</v>
      </c>
      <c r="K349" s="72" t="s">
        <v>1941</v>
      </c>
      <c r="L349" s="68" t="s">
        <v>1952</v>
      </c>
      <c r="M349" s="74">
        <v>1</v>
      </c>
      <c r="N349" s="14">
        <v>0</v>
      </c>
      <c r="O349" s="13" t="s">
        <v>1811</v>
      </c>
      <c r="P349">
        <v>1</v>
      </c>
      <c r="S349" t="s">
        <v>1784</v>
      </c>
      <c r="T349">
        <v>5</v>
      </c>
      <c r="V349">
        <v>1</v>
      </c>
      <c r="W349">
        <v>1</v>
      </c>
      <c r="Z349">
        <v>0</v>
      </c>
      <c r="AA349">
        <v>1</v>
      </c>
    </row>
    <row r="350" spans="1:35" ht="16.5" thickBot="1">
      <c r="A350" s="3" t="s">
        <v>1119</v>
      </c>
      <c r="B350" s="3" t="s">
        <v>1120</v>
      </c>
      <c r="C350" s="3" t="s">
        <v>1121</v>
      </c>
      <c r="D350" s="4">
        <v>2013</v>
      </c>
      <c r="E350" s="5" t="s">
        <v>73</v>
      </c>
      <c r="G350">
        <v>1</v>
      </c>
      <c r="I350" t="s">
        <v>1786</v>
      </c>
      <c r="J350" s="13">
        <v>1.907</v>
      </c>
      <c r="K350" s="72" t="s">
        <v>1980</v>
      </c>
      <c r="L350" s="13"/>
      <c r="M350" s="13">
        <v>0</v>
      </c>
      <c r="N350" s="14">
        <v>1503</v>
      </c>
      <c r="O350" s="13" t="s">
        <v>1814</v>
      </c>
      <c r="P350">
        <v>1</v>
      </c>
      <c r="S350">
        <v>0</v>
      </c>
      <c r="T350">
        <v>0</v>
      </c>
      <c r="V350">
        <v>1</v>
      </c>
      <c r="X350">
        <v>1</v>
      </c>
      <c r="AA350">
        <v>1</v>
      </c>
      <c r="AC350">
        <v>1</v>
      </c>
    </row>
    <row r="351" spans="1:35" ht="16.5" thickBot="1">
      <c r="A351" s="33" t="s">
        <v>1122</v>
      </c>
      <c r="B351" s="3" t="s">
        <v>1123</v>
      </c>
      <c r="C351" s="3" t="s">
        <v>1124</v>
      </c>
      <c r="D351" s="4">
        <v>2017</v>
      </c>
      <c r="E351" s="5" t="s">
        <v>73</v>
      </c>
      <c r="F351">
        <v>1</v>
      </c>
      <c r="G351">
        <v>1</v>
      </c>
      <c r="H351">
        <v>1</v>
      </c>
      <c r="I351" t="s">
        <v>1791</v>
      </c>
      <c r="J351" s="14">
        <v>2.88</v>
      </c>
      <c r="K351" s="72" t="s">
        <v>1983</v>
      </c>
      <c r="L351" s="69" t="s">
        <v>1984</v>
      </c>
      <c r="M351" s="69">
        <v>0</v>
      </c>
      <c r="N351" s="14">
        <v>1505</v>
      </c>
      <c r="O351" s="13" t="s">
        <v>1809</v>
      </c>
      <c r="P351">
        <v>1</v>
      </c>
      <c r="S351">
        <v>0</v>
      </c>
      <c r="T351">
        <v>0</v>
      </c>
      <c r="AA351">
        <v>1</v>
      </c>
      <c r="AE351">
        <v>1</v>
      </c>
    </row>
    <row r="352" spans="1:35" ht="16.5" thickBot="1">
      <c r="A352" s="3" t="s">
        <v>1125</v>
      </c>
      <c r="B352" s="3" t="s">
        <v>1126</v>
      </c>
      <c r="C352" s="3" t="s">
        <v>604</v>
      </c>
      <c r="D352" s="4">
        <v>2020</v>
      </c>
      <c r="E352" s="5" t="s">
        <v>73</v>
      </c>
      <c r="G352">
        <v>1</v>
      </c>
      <c r="I352">
        <v>1</v>
      </c>
      <c r="J352" s="14">
        <v>3.242</v>
      </c>
      <c r="K352" s="12" t="s">
        <v>1933</v>
      </c>
      <c r="L352" s="14"/>
      <c r="M352" s="14">
        <v>1</v>
      </c>
      <c r="N352" s="14">
        <v>1503</v>
      </c>
      <c r="O352" s="13" t="s">
        <v>1813</v>
      </c>
      <c r="P352">
        <v>0</v>
      </c>
      <c r="Q352">
        <v>1</v>
      </c>
      <c r="S352">
        <v>4</v>
      </c>
      <c r="T352">
        <v>2</v>
      </c>
      <c r="W352">
        <v>1</v>
      </c>
      <c r="Z352">
        <v>0</v>
      </c>
      <c r="AA352">
        <v>1</v>
      </c>
    </row>
    <row r="353" spans="1:33" ht="13.5" thickBot="1">
      <c r="A353" s="5" t="s">
        <v>1842</v>
      </c>
      <c r="B353" s="5" t="s">
        <v>1852</v>
      </c>
      <c r="C353" s="5" t="s">
        <v>1862</v>
      </c>
      <c r="D353" s="5">
        <v>2019</v>
      </c>
      <c r="E353" s="8" t="s">
        <v>1865</v>
      </c>
      <c r="G353" s="5">
        <v>1</v>
      </c>
      <c r="J353" s="21"/>
      <c r="K353" s="72" t="s">
        <v>1993</v>
      </c>
      <c r="L353" s="21"/>
      <c r="M353" s="21">
        <v>0</v>
      </c>
      <c r="N353" s="21"/>
      <c r="O353" s="21"/>
      <c r="P353" s="5">
        <v>1</v>
      </c>
      <c r="Q353" s="5"/>
      <c r="S353" s="5">
        <v>6</v>
      </c>
      <c r="Z353" s="5">
        <v>0</v>
      </c>
      <c r="AA353" s="5">
        <v>1</v>
      </c>
      <c r="AC353" s="5"/>
    </row>
    <row r="354" spans="1:33" ht="16.5" thickBot="1">
      <c r="A354" s="3" t="s">
        <v>1127</v>
      </c>
      <c r="B354" s="3" t="s">
        <v>1128</v>
      </c>
      <c r="C354" s="3" t="s">
        <v>1129</v>
      </c>
      <c r="D354" s="4">
        <v>2020</v>
      </c>
      <c r="E354" s="5" t="s">
        <v>73</v>
      </c>
      <c r="G354">
        <v>1</v>
      </c>
      <c r="J354" s="13">
        <v>2.5489999999999999</v>
      </c>
      <c r="K354" s="72" t="s">
        <v>1938</v>
      </c>
      <c r="L354" s="68" t="s">
        <v>1959</v>
      </c>
      <c r="M354" s="68">
        <v>0</v>
      </c>
      <c r="N354" s="14">
        <v>1504</v>
      </c>
      <c r="O354" s="13" t="s">
        <v>1809</v>
      </c>
      <c r="P354">
        <v>3</v>
      </c>
      <c r="S354">
        <v>0</v>
      </c>
      <c r="T354">
        <v>0</v>
      </c>
      <c r="W354">
        <v>1</v>
      </c>
      <c r="AA354">
        <v>1</v>
      </c>
      <c r="AC354">
        <v>1</v>
      </c>
    </row>
    <row r="355" spans="1:33" ht="16.5" thickBot="1">
      <c r="A355" s="3" t="s">
        <v>1130</v>
      </c>
      <c r="B355" s="3" t="s">
        <v>1131</v>
      </c>
      <c r="C355" s="3" t="s">
        <v>10</v>
      </c>
      <c r="D355" s="4">
        <v>2018</v>
      </c>
      <c r="E355" s="5" t="s">
        <v>73</v>
      </c>
      <c r="G355">
        <v>1</v>
      </c>
      <c r="I355">
        <v>1</v>
      </c>
      <c r="J355" s="13">
        <v>4.9980000000000002</v>
      </c>
      <c r="K355" s="72" t="s">
        <v>1994</v>
      </c>
      <c r="L355" s="68" t="s">
        <v>1995</v>
      </c>
      <c r="M355" s="68">
        <v>0</v>
      </c>
      <c r="N355" s="14">
        <v>1503</v>
      </c>
      <c r="O355" s="13" t="s">
        <v>1809</v>
      </c>
      <c r="P355">
        <v>0</v>
      </c>
      <c r="Q355">
        <v>1</v>
      </c>
      <c r="S355" t="s">
        <v>1786</v>
      </c>
      <c r="T355">
        <v>2</v>
      </c>
      <c r="V355">
        <v>1</v>
      </c>
      <c r="Z355">
        <v>0</v>
      </c>
      <c r="AA355">
        <v>1</v>
      </c>
    </row>
    <row r="356" spans="1:33" ht="16.5" thickBot="1">
      <c r="A356" s="3" t="s">
        <v>1132</v>
      </c>
      <c r="B356" s="3" t="s">
        <v>1133</v>
      </c>
      <c r="C356" s="3" t="s">
        <v>10</v>
      </c>
      <c r="D356" s="4">
        <v>2018</v>
      </c>
      <c r="E356" s="5" t="s">
        <v>73</v>
      </c>
      <c r="G356">
        <v>1</v>
      </c>
      <c r="I356" t="s">
        <v>1786</v>
      </c>
      <c r="J356" s="13">
        <v>4.9980000000000002</v>
      </c>
      <c r="K356" s="72" t="s">
        <v>1994</v>
      </c>
      <c r="L356" s="69" t="s">
        <v>1995</v>
      </c>
      <c r="M356" s="69">
        <v>0</v>
      </c>
      <c r="N356" s="14">
        <v>1503</v>
      </c>
      <c r="O356" s="13" t="s">
        <v>1809</v>
      </c>
      <c r="P356">
        <v>1</v>
      </c>
      <c r="S356">
        <v>4</v>
      </c>
      <c r="T356">
        <v>5</v>
      </c>
      <c r="V356">
        <v>1</v>
      </c>
      <c r="X356">
        <v>1</v>
      </c>
      <c r="Z356">
        <v>2</v>
      </c>
      <c r="AA356">
        <v>1</v>
      </c>
    </row>
    <row r="357" spans="1:33" ht="16.5" thickBot="1">
      <c r="A357" s="3" t="s">
        <v>1134</v>
      </c>
      <c r="B357" s="3" t="s">
        <v>1135</v>
      </c>
      <c r="C357" s="3" t="s">
        <v>10</v>
      </c>
      <c r="D357" s="4">
        <v>2020</v>
      </c>
      <c r="E357" s="5" t="s">
        <v>73</v>
      </c>
      <c r="G357">
        <v>1</v>
      </c>
      <c r="I357">
        <v>1</v>
      </c>
      <c r="J357" s="13">
        <v>7.8849999999999998</v>
      </c>
      <c r="K357" s="72" t="s">
        <v>1994</v>
      </c>
      <c r="L357" s="68" t="s">
        <v>1995</v>
      </c>
      <c r="M357" s="68">
        <v>0</v>
      </c>
      <c r="N357" s="14">
        <v>1503</v>
      </c>
      <c r="O357" s="13" t="s">
        <v>1809</v>
      </c>
      <c r="P357">
        <v>1</v>
      </c>
      <c r="S357" s="12" t="s">
        <v>1786</v>
      </c>
      <c r="T357">
        <v>5</v>
      </c>
      <c r="V357">
        <v>1</v>
      </c>
      <c r="X357">
        <v>1</v>
      </c>
      <c r="Z357">
        <v>0</v>
      </c>
      <c r="AA357">
        <v>1</v>
      </c>
    </row>
    <row r="358" spans="1:33" ht="16.5" thickBot="1">
      <c r="A358" s="3" t="s">
        <v>1136</v>
      </c>
      <c r="B358" s="3" t="s">
        <v>1137</v>
      </c>
      <c r="C358" s="3" t="s">
        <v>1138</v>
      </c>
      <c r="D358" s="4">
        <v>2016</v>
      </c>
      <c r="E358" s="5" t="s">
        <v>73</v>
      </c>
      <c r="G358">
        <v>1</v>
      </c>
      <c r="I358" t="s">
        <v>1786</v>
      </c>
      <c r="J358" s="14">
        <v>2.625</v>
      </c>
      <c r="K358" s="12" t="s">
        <v>1952</v>
      </c>
      <c r="L358" s="21" t="s">
        <v>1982</v>
      </c>
      <c r="M358" s="21">
        <v>0</v>
      </c>
      <c r="N358" s="14">
        <v>0</v>
      </c>
      <c r="O358" s="13" t="s">
        <v>1811</v>
      </c>
      <c r="P358">
        <v>0</v>
      </c>
      <c r="Q358">
        <v>7</v>
      </c>
      <c r="S358">
        <v>0</v>
      </c>
      <c r="T358">
        <v>0</v>
      </c>
      <c r="V358">
        <v>1</v>
      </c>
      <c r="X358">
        <v>1</v>
      </c>
      <c r="AA358">
        <v>1</v>
      </c>
      <c r="AG358" t="s">
        <v>2072</v>
      </c>
    </row>
    <row r="359" spans="1:33" ht="16.5" thickBot="1">
      <c r="A359" s="3" t="s">
        <v>1139</v>
      </c>
      <c r="B359" s="3" t="s">
        <v>1140</v>
      </c>
      <c r="C359" s="3" t="s">
        <v>868</v>
      </c>
      <c r="D359" s="4">
        <v>2020</v>
      </c>
      <c r="E359" s="5" t="s">
        <v>73</v>
      </c>
      <c r="G359">
        <v>1</v>
      </c>
      <c r="I359" s="12" t="s">
        <v>1797</v>
      </c>
      <c r="J359" s="13">
        <v>3.2509999999999999</v>
      </c>
      <c r="K359" s="12" t="s">
        <v>1948</v>
      </c>
      <c r="L359" s="8"/>
      <c r="M359" s="8">
        <v>0</v>
      </c>
      <c r="N359" s="14">
        <v>0</v>
      </c>
      <c r="O359" s="13" t="s">
        <v>1811</v>
      </c>
      <c r="P359">
        <v>1</v>
      </c>
      <c r="S359" s="12" t="s">
        <v>1789</v>
      </c>
      <c r="T359">
        <v>5</v>
      </c>
      <c r="X359">
        <v>1</v>
      </c>
      <c r="Z359">
        <v>0</v>
      </c>
      <c r="AA359">
        <v>1</v>
      </c>
    </row>
    <row r="360" spans="1:33" ht="16.5" thickBot="1">
      <c r="A360" s="3" t="s">
        <v>1141</v>
      </c>
      <c r="B360" s="3" t="s">
        <v>1142</v>
      </c>
      <c r="C360" s="3" t="s">
        <v>438</v>
      </c>
      <c r="D360" s="4">
        <v>2020</v>
      </c>
      <c r="E360" s="5" t="s">
        <v>73</v>
      </c>
      <c r="G360">
        <v>1</v>
      </c>
      <c r="I360" t="s">
        <v>1786</v>
      </c>
      <c r="J360" s="13">
        <v>4.4119999999999999</v>
      </c>
      <c r="K360" s="72" t="s">
        <v>1943</v>
      </c>
      <c r="L360" s="13"/>
      <c r="M360" s="13">
        <v>0</v>
      </c>
      <c r="N360" s="14">
        <v>1503</v>
      </c>
      <c r="O360" s="13" t="s">
        <v>1813</v>
      </c>
      <c r="P360">
        <v>0</v>
      </c>
      <c r="Q360">
        <v>1</v>
      </c>
      <c r="S360">
        <v>1</v>
      </c>
      <c r="T360">
        <v>2</v>
      </c>
      <c r="X360">
        <v>1</v>
      </c>
      <c r="Z360">
        <v>0</v>
      </c>
      <c r="AA360">
        <v>1</v>
      </c>
    </row>
    <row r="361" spans="1:33" ht="16.5" thickBot="1">
      <c r="A361" s="3" t="s">
        <v>1145</v>
      </c>
      <c r="B361" s="3" t="s">
        <v>1146</v>
      </c>
      <c r="C361" s="3" t="s">
        <v>15</v>
      </c>
      <c r="D361" s="4">
        <v>2014</v>
      </c>
      <c r="E361" s="5" t="s">
        <v>73</v>
      </c>
      <c r="G361">
        <v>1</v>
      </c>
      <c r="I361">
        <v>1</v>
      </c>
      <c r="J361" s="14">
        <v>1.29</v>
      </c>
      <c r="K361" s="72" t="s">
        <v>1949</v>
      </c>
      <c r="L361" s="69" t="s">
        <v>1933</v>
      </c>
      <c r="M361" s="69">
        <v>1</v>
      </c>
      <c r="N361" s="14">
        <v>806</v>
      </c>
      <c r="O361" s="13" t="s">
        <v>1814</v>
      </c>
      <c r="P361">
        <v>3</v>
      </c>
      <c r="S361">
        <v>1</v>
      </c>
      <c r="T361">
        <v>5</v>
      </c>
      <c r="V361">
        <v>1</v>
      </c>
      <c r="Z361">
        <v>0</v>
      </c>
      <c r="AA361">
        <v>1</v>
      </c>
    </row>
    <row r="362" spans="1:33" ht="16.5" thickBot="1">
      <c r="A362" s="3" t="s">
        <v>1147</v>
      </c>
      <c r="B362" s="3" t="s">
        <v>1148</v>
      </c>
      <c r="C362" s="3" t="s">
        <v>963</v>
      </c>
      <c r="D362" s="4">
        <v>2019</v>
      </c>
      <c r="E362" s="5" t="s">
        <v>73</v>
      </c>
      <c r="G362">
        <v>1</v>
      </c>
      <c r="I362" t="s">
        <v>1789</v>
      </c>
      <c r="J362" s="14">
        <v>2.4950000000000001</v>
      </c>
      <c r="K362" s="72" t="s">
        <v>1977</v>
      </c>
      <c r="L362" s="18"/>
      <c r="M362" s="18">
        <v>0</v>
      </c>
      <c r="N362" s="14">
        <v>806</v>
      </c>
      <c r="O362" s="13" t="s">
        <v>1809</v>
      </c>
      <c r="P362">
        <v>0</v>
      </c>
      <c r="Q362">
        <v>2</v>
      </c>
      <c r="S362" t="s">
        <v>1787</v>
      </c>
      <c r="T362">
        <v>2</v>
      </c>
      <c r="Z362">
        <v>0</v>
      </c>
      <c r="AA362">
        <v>1</v>
      </c>
    </row>
    <row r="363" spans="1:33" ht="16.5" thickBot="1">
      <c r="A363" s="3" t="s">
        <v>122</v>
      </c>
      <c r="B363" s="3" t="s">
        <v>123</v>
      </c>
      <c r="C363" s="3" t="s">
        <v>124</v>
      </c>
      <c r="D363" s="4">
        <v>2021</v>
      </c>
      <c r="E363" s="5" t="s">
        <v>73</v>
      </c>
      <c r="G363">
        <v>1</v>
      </c>
      <c r="I363" t="s">
        <v>1786</v>
      </c>
      <c r="J363" s="13">
        <v>0.88</v>
      </c>
      <c r="K363" s="72" t="s">
        <v>1963</v>
      </c>
      <c r="L363" s="8"/>
      <c r="M363" s="8">
        <v>0</v>
      </c>
      <c r="N363" s="14">
        <v>0</v>
      </c>
      <c r="O363" s="13" t="s">
        <v>1811</v>
      </c>
      <c r="P363">
        <v>0</v>
      </c>
      <c r="Q363">
        <v>1</v>
      </c>
      <c r="S363">
        <v>4</v>
      </c>
      <c r="T363">
        <v>2</v>
      </c>
      <c r="W363">
        <v>1</v>
      </c>
      <c r="X363">
        <v>1</v>
      </c>
      <c r="Z363">
        <v>0</v>
      </c>
      <c r="AA363">
        <v>1</v>
      </c>
    </row>
    <row r="364" spans="1:33" ht="16.5" thickBot="1">
      <c r="A364" s="3" t="s">
        <v>1149</v>
      </c>
      <c r="B364" s="3" t="s">
        <v>1150</v>
      </c>
      <c r="C364" s="3" t="s">
        <v>428</v>
      </c>
      <c r="D364" s="4">
        <v>2016</v>
      </c>
      <c r="E364" s="5" t="s">
        <v>73</v>
      </c>
      <c r="G364">
        <v>1</v>
      </c>
      <c r="I364">
        <v>1</v>
      </c>
      <c r="J364" s="14">
        <v>2.694</v>
      </c>
      <c r="K364" s="72" t="s">
        <v>1943</v>
      </c>
      <c r="L364" s="68" t="s">
        <v>1941</v>
      </c>
      <c r="M364" s="68">
        <v>1</v>
      </c>
      <c r="N364" s="14">
        <v>1503</v>
      </c>
      <c r="O364" s="13" t="s">
        <v>1809</v>
      </c>
      <c r="P364">
        <v>0</v>
      </c>
      <c r="Q364">
        <v>5</v>
      </c>
      <c r="S364">
        <v>0</v>
      </c>
      <c r="T364">
        <v>0</v>
      </c>
      <c r="V364">
        <v>1</v>
      </c>
      <c r="W364">
        <v>1</v>
      </c>
      <c r="AA364">
        <v>1</v>
      </c>
    </row>
    <row r="365" spans="1:33" ht="16.5" thickBot="1">
      <c r="A365" s="3" t="s">
        <v>1151</v>
      </c>
      <c r="B365" s="3" t="s">
        <v>1152</v>
      </c>
      <c r="C365" s="3" t="s">
        <v>1153</v>
      </c>
      <c r="D365" s="4">
        <v>2015</v>
      </c>
      <c r="E365" s="5" t="s">
        <v>73</v>
      </c>
      <c r="G365">
        <v>1</v>
      </c>
      <c r="I365" t="s">
        <v>1786</v>
      </c>
      <c r="J365" s="14">
        <v>0.77800000000000002</v>
      </c>
      <c r="K365" s="72" t="s">
        <v>1933</v>
      </c>
      <c r="L365" s="69"/>
      <c r="M365" s="69">
        <v>1</v>
      </c>
      <c r="N365" s="14">
        <v>0</v>
      </c>
      <c r="O365" s="13" t="s">
        <v>1811</v>
      </c>
      <c r="P365">
        <v>1</v>
      </c>
      <c r="S365">
        <v>0</v>
      </c>
      <c r="T365">
        <v>0</v>
      </c>
      <c r="V365">
        <v>1</v>
      </c>
      <c r="X365">
        <v>1</v>
      </c>
      <c r="AA365">
        <v>1</v>
      </c>
    </row>
    <row r="366" spans="1:33" ht="16.5" thickBot="1">
      <c r="A366" s="3" t="s">
        <v>1154</v>
      </c>
      <c r="B366" s="3" t="s">
        <v>1155</v>
      </c>
      <c r="C366" s="3" t="s">
        <v>1156</v>
      </c>
      <c r="D366" s="4">
        <v>2019</v>
      </c>
      <c r="E366" s="5" t="s">
        <v>73</v>
      </c>
      <c r="G366">
        <v>1</v>
      </c>
      <c r="I366" t="s">
        <v>1786</v>
      </c>
      <c r="J366" s="14">
        <v>2.613</v>
      </c>
      <c r="K366" s="72" t="s">
        <v>1933</v>
      </c>
      <c r="L366" s="14"/>
      <c r="M366" s="14">
        <v>1</v>
      </c>
      <c r="N366" s="14">
        <v>1503</v>
      </c>
      <c r="O366" s="13" t="s">
        <v>1810</v>
      </c>
      <c r="P366">
        <v>1</v>
      </c>
      <c r="R366">
        <v>1</v>
      </c>
      <c r="S366">
        <v>0</v>
      </c>
      <c r="T366">
        <v>0</v>
      </c>
      <c r="V366">
        <v>1</v>
      </c>
      <c r="W366">
        <v>1</v>
      </c>
      <c r="X366">
        <v>1</v>
      </c>
      <c r="AA366">
        <v>1</v>
      </c>
    </row>
    <row r="367" spans="1:33" ht="16.5" thickBot="1">
      <c r="A367" s="33" t="s">
        <v>1157</v>
      </c>
      <c r="B367" s="3" t="s">
        <v>1158</v>
      </c>
      <c r="C367" s="3" t="s">
        <v>255</v>
      </c>
      <c r="D367" s="4">
        <v>2012</v>
      </c>
      <c r="E367" s="5" t="s">
        <v>73</v>
      </c>
      <c r="G367">
        <v>1</v>
      </c>
      <c r="I367" t="s">
        <v>1786</v>
      </c>
      <c r="J367" s="14">
        <v>1.9510000000000001</v>
      </c>
      <c r="K367" s="72" t="s">
        <v>1958</v>
      </c>
      <c r="L367" s="14"/>
      <c r="M367" s="14">
        <v>0</v>
      </c>
      <c r="N367" s="14">
        <v>0</v>
      </c>
      <c r="O367" s="13" t="s">
        <v>1811</v>
      </c>
      <c r="P367">
        <v>1</v>
      </c>
      <c r="S367">
        <v>0</v>
      </c>
      <c r="T367">
        <v>0</v>
      </c>
      <c r="V367">
        <v>1</v>
      </c>
      <c r="W367">
        <v>1</v>
      </c>
      <c r="Z367">
        <v>1</v>
      </c>
      <c r="AA367">
        <v>1</v>
      </c>
      <c r="AE367">
        <v>1</v>
      </c>
    </row>
    <row r="368" spans="1:33" ht="16.5" thickBot="1">
      <c r="A368" s="3" t="s">
        <v>1159</v>
      </c>
      <c r="B368" s="3" t="s">
        <v>1160</v>
      </c>
      <c r="C368" s="3" t="s">
        <v>1161</v>
      </c>
      <c r="D368" s="4">
        <v>2020</v>
      </c>
      <c r="E368" s="5" t="s">
        <v>73</v>
      </c>
      <c r="G368">
        <v>1</v>
      </c>
      <c r="I368" t="s">
        <v>1786</v>
      </c>
      <c r="J368" s="14">
        <v>3.24</v>
      </c>
      <c r="K368" s="12" t="s">
        <v>1940</v>
      </c>
      <c r="L368" s="21" t="s">
        <v>1973</v>
      </c>
      <c r="M368" s="21">
        <v>0</v>
      </c>
      <c r="N368" s="14">
        <v>0</v>
      </c>
      <c r="O368" s="13" t="s">
        <v>1811</v>
      </c>
      <c r="P368">
        <v>3</v>
      </c>
      <c r="S368">
        <v>1</v>
      </c>
      <c r="T368">
        <v>5</v>
      </c>
      <c r="V368">
        <v>1</v>
      </c>
      <c r="W368">
        <v>1</v>
      </c>
      <c r="Z368">
        <v>0</v>
      </c>
      <c r="AA368">
        <v>1</v>
      </c>
    </row>
    <row r="369" spans="1:35" ht="16.5" thickBot="1">
      <c r="A369" s="3" t="s">
        <v>1162</v>
      </c>
      <c r="B369" s="3" t="s">
        <v>1163</v>
      </c>
      <c r="C369" s="3" t="s">
        <v>102</v>
      </c>
      <c r="D369" s="4">
        <v>2016</v>
      </c>
      <c r="E369" s="5" t="s">
        <v>73</v>
      </c>
      <c r="G369">
        <v>1</v>
      </c>
      <c r="I369">
        <v>4</v>
      </c>
      <c r="J369" s="14">
        <v>3.6070000000000002</v>
      </c>
      <c r="K369" s="72" t="s">
        <v>1941</v>
      </c>
      <c r="L369" s="69" t="s">
        <v>1952</v>
      </c>
      <c r="M369" s="69">
        <v>1</v>
      </c>
      <c r="N369" s="14">
        <v>0</v>
      </c>
      <c r="O369" s="13" t="s">
        <v>1811</v>
      </c>
      <c r="P369">
        <v>1</v>
      </c>
      <c r="S369">
        <v>0</v>
      </c>
      <c r="T369">
        <v>0</v>
      </c>
      <c r="AA369">
        <v>1</v>
      </c>
      <c r="AE369">
        <v>1</v>
      </c>
    </row>
    <row r="370" spans="1:35" ht="16.5" thickBot="1">
      <c r="A370" s="3" t="s">
        <v>1164</v>
      </c>
      <c r="B370" s="3" t="s">
        <v>1165</v>
      </c>
      <c r="C370" s="3" t="s">
        <v>1166</v>
      </c>
      <c r="D370" s="4">
        <v>2020</v>
      </c>
      <c r="E370" s="5" t="s">
        <v>73</v>
      </c>
      <c r="F370">
        <v>1</v>
      </c>
      <c r="G370">
        <v>1</v>
      </c>
      <c r="I370" t="s">
        <v>1791</v>
      </c>
      <c r="J370" s="13">
        <v>2.0529999999999999</v>
      </c>
      <c r="K370" s="12" t="s">
        <v>1941</v>
      </c>
      <c r="L370" s="13"/>
      <c r="M370" s="13">
        <v>1</v>
      </c>
      <c r="N370" s="14">
        <v>0</v>
      </c>
      <c r="O370" s="13" t="s">
        <v>1811</v>
      </c>
      <c r="P370">
        <v>1</v>
      </c>
      <c r="S370">
        <v>2</v>
      </c>
      <c r="T370">
        <v>5</v>
      </c>
      <c r="X370">
        <v>1</v>
      </c>
      <c r="Z370">
        <v>0</v>
      </c>
      <c r="AA370">
        <v>1</v>
      </c>
      <c r="AE370">
        <v>1</v>
      </c>
      <c r="AH370">
        <v>1</v>
      </c>
      <c r="AI370" t="s">
        <v>2090</v>
      </c>
    </row>
    <row r="371" spans="1:35" ht="16.5" thickBot="1">
      <c r="A371" s="3" t="s">
        <v>1167</v>
      </c>
      <c r="B371" s="3" t="s">
        <v>1168</v>
      </c>
      <c r="C371" s="3" t="s">
        <v>892</v>
      </c>
      <c r="D371" s="4">
        <v>2014</v>
      </c>
      <c r="E371" s="5" t="s">
        <v>73</v>
      </c>
      <c r="G371">
        <v>1</v>
      </c>
      <c r="I371" t="s">
        <v>1786</v>
      </c>
      <c r="J371" s="14">
        <v>1.9510000000000001</v>
      </c>
      <c r="K371" s="12" t="s">
        <v>1941</v>
      </c>
      <c r="L371" s="14"/>
      <c r="M371" s="14">
        <v>1</v>
      </c>
      <c r="N371" s="14">
        <v>1503</v>
      </c>
      <c r="O371" s="13" t="s">
        <v>1809</v>
      </c>
      <c r="P371">
        <v>1</v>
      </c>
      <c r="S371">
        <v>0</v>
      </c>
      <c r="T371">
        <v>0</v>
      </c>
      <c r="V371">
        <v>1</v>
      </c>
      <c r="AA371">
        <v>1</v>
      </c>
      <c r="AE371">
        <v>1</v>
      </c>
    </row>
    <row r="372" spans="1:35" ht="16.5" thickBot="1">
      <c r="A372" s="33" t="s">
        <v>1169</v>
      </c>
      <c r="B372" s="3" t="s">
        <v>1170</v>
      </c>
      <c r="C372" s="3" t="s">
        <v>1171</v>
      </c>
      <c r="D372" s="4">
        <v>2011</v>
      </c>
      <c r="E372" s="5" t="s">
        <v>73</v>
      </c>
      <c r="G372">
        <v>1</v>
      </c>
      <c r="I372" t="s">
        <v>1786</v>
      </c>
      <c r="J372" s="14">
        <v>0.875</v>
      </c>
      <c r="K372" s="12" t="s">
        <v>1933</v>
      </c>
      <c r="L372" s="14"/>
      <c r="M372" s="14">
        <v>1</v>
      </c>
      <c r="N372" s="14">
        <v>1503</v>
      </c>
      <c r="O372" s="13" t="s">
        <v>1813</v>
      </c>
      <c r="P372">
        <v>1</v>
      </c>
      <c r="S372">
        <v>0</v>
      </c>
      <c r="T372">
        <v>0</v>
      </c>
      <c r="V372">
        <v>1</v>
      </c>
      <c r="AA372">
        <v>1</v>
      </c>
      <c r="AE372">
        <v>1</v>
      </c>
    </row>
    <row r="373" spans="1:35" ht="16.5" thickBot="1">
      <c r="A373" s="3" t="s">
        <v>1172</v>
      </c>
      <c r="B373" s="3" t="s">
        <v>1173</v>
      </c>
      <c r="C373" s="3" t="s">
        <v>717</v>
      </c>
      <c r="D373" s="4">
        <v>2021</v>
      </c>
      <c r="E373" s="5" t="s">
        <v>73</v>
      </c>
      <c r="G373">
        <v>1</v>
      </c>
      <c r="J373" s="14">
        <v>4.2969999999999997</v>
      </c>
      <c r="K373" s="72" t="s">
        <v>1941</v>
      </c>
      <c r="L373" s="69"/>
      <c r="M373" s="69">
        <v>0</v>
      </c>
      <c r="N373" s="14">
        <v>0</v>
      </c>
      <c r="O373" s="13" t="s">
        <v>1811</v>
      </c>
      <c r="P373">
        <v>1</v>
      </c>
      <c r="S373">
        <v>0</v>
      </c>
      <c r="T373">
        <v>0</v>
      </c>
      <c r="W373">
        <v>1</v>
      </c>
      <c r="X373">
        <v>1</v>
      </c>
      <c r="AA373">
        <v>1</v>
      </c>
    </row>
    <row r="374" spans="1:35" ht="16.5" thickBot="1">
      <c r="A374" s="33" t="s">
        <v>1174</v>
      </c>
      <c r="B374" s="3" t="s">
        <v>1175</v>
      </c>
      <c r="C374" s="3" t="s">
        <v>1176</v>
      </c>
      <c r="D374" s="4">
        <v>2016</v>
      </c>
      <c r="E374" s="5" t="s">
        <v>73</v>
      </c>
      <c r="G374">
        <v>1</v>
      </c>
      <c r="I374" t="s">
        <v>1791</v>
      </c>
      <c r="J374" s="14">
        <v>2.7869999999999999</v>
      </c>
      <c r="K374" s="72" t="s">
        <v>1953</v>
      </c>
      <c r="L374" s="69" t="s">
        <v>1933</v>
      </c>
      <c r="M374" s="69">
        <v>0</v>
      </c>
      <c r="N374" s="14">
        <v>1504</v>
      </c>
      <c r="O374" s="13" t="s">
        <v>1814</v>
      </c>
      <c r="P374">
        <v>0</v>
      </c>
      <c r="Q374">
        <v>7</v>
      </c>
      <c r="S374">
        <v>4</v>
      </c>
      <c r="T374">
        <v>5</v>
      </c>
      <c r="V374">
        <v>1</v>
      </c>
      <c r="W374">
        <v>1</v>
      </c>
      <c r="Z374">
        <v>1</v>
      </c>
      <c r="AA374">
        <v>1</v>
      </c>
      <c r="AE374">
        <v>1</v>
      </c>
    </row>
    <row r="375" spans="1:35" ht="16.5" thickBot="1">
      <c r="A375" s="3" t="s">
        <v>1177</v>
      </c>
      <c r="B375" s="3" t="s">
        <v>1178</v>
      </c>
      <c r="C375" s="3" t="s">
        <v>22</v>
      </c>
      <c r="D375" s="4">
        <v>2013</v>
      </c>
      <c r="E375" s="5" t="s">
        <v>73</v>
      </c>
      <c r="G375">
        <v>1</v>
      </c>
      <c r="I375" t="s">
        <v>1798</v>
      </c>
      <c r="J375" s="14">
        <v>1.395</v>
      </c>
      <c r="K375" s="72" t="s">
        <v>1945</v>
      </c>
      <c r="L375" s="69" t="s">
        <v>1933</v>
      </c>
      <c r="M375" s="69">
        <v>1</v>
      </c>
      <c r="N375" s="14">
        <v>1503</v>
      </c>
      <c r="O375" s="13" t="s">
        <v>1814</v>
      </c>
      <c r="P375">
        <v>0</v>
      </c>
      <c r="Q375">
        <v>2</v>
      </c>
      <c r="S375" t="s">
        <v>1787</v>
      </c>
      <c r="T375">
        <v>2</v>
      </c>
      <c r="X375">
        <v>1</v>
      </c>
      <c r="Z375">
        <v>0</v>
      </c>
      <c r="AA375">
        <v>1</v>
      </c>
    </row>
    <row r="376" spans="1:35" ht="16.5" thickBot="1">
      <c r="A376" s="3" t="s">
        <v>1181</v>
      </c>
      <c r="B376" s="3" t="s">
        <v>1183</v>
      </c>
      <c r="C376" s="3" t="s">
        <v>275</v>
      </c>
      <c r="D376" s="4">
        <v>2016</v>
      </c>
      <c r="E376" s="5" t="s">
        <v>73</v>
      </c>
      <c r="G376">
        <v>1</v>
      </c>
      <c r="J376" s="13"/>
      <c r="K376" s="72" t="s">
        <v>1963</v>
      </c>
      <c r="L376" s="69" t="s">
        <v>1985</v>
      </c>
      <c r="M376" s="69">
        <v>0</v>
      </c>
      <c r="N376" s="14">
        <v>1505</v>
      </c>
      <c r="O376" s="13" t="s">
        <v>1809</v>
      </c>
      <c r="P376">
        <v>3</v>
      </c>
      <c r="S376">
        <v>6</v>
      </c>
      <c r="T376">
        <v>5</v>
      </c>
      <c r="Z376">
        <v>0</v>
      </c>
      <c r="AA376">
        <v>1</v>
      </c>
    </row>
    <row r="377" spans="1:35" ht="16.5" thickBot="1">
      <c r="A377" s="3" t="s">
        <v>1181</v>
      </c>
      <c r="B377" s="3" t="s">
        <v>1182</v>
      </c>
      <c r="C377" s="3" t="s">
        <v>615</v>
      </c>
      <c r="D377" s="4">
        <v>2016</v>
      </c>
      <c r="E377" s="5" t="s">
        <v>73</v>
      </c>
      <c r="G377">
        <v>1</v>
      </c>
      <c r="J377" s="14"/>
      <c r="K377" s="72" t="s">
        <v>1963</v>
      </c>
      <c r="L377" s="14"/>
      <c r="M377" s="14">
        <v>0</v>
      </c>
      <c r="N377" s="14">
        <v>0</v>
      </c>
      <c r="O377" s="13" t="s">
        <v>1811</v>
      </c>
      <c r="P377">
        <v>3</v>
      </c>
      <c r="S377">
        <v>6</v>
      </c>
      <c r="T377">
        <v>5</v>
      </c>
      <c r="X377">
        <v>1</v>
      </c>
      <c r="Z377">
        <v>0</v>
      </c>
      <c r="AA377">
        <v>1</v>
      </c>
    </row>
    <row r="378" spans="1:35" ht="16.5" thickBot="1">
      <c r="A378" s="3" t="s">
        <v>1184</v>
      </c>
      <c r="B378" s="3" t="s">
        <v>1185</v>
      </c>
      <c r="C378" s="3" t="s">
        <v>571</v>
      </c>
      <c r="D378" s="4">
        <v>2019</v>
      </c>
      <c r="E378" s="5" t="s">
        <v>73</v>
      </c>
      <c r="G378">
        <v>1</v>
      </c>
      <c r="I378">
        <v>4</v>
      </c>
      <c r="J378" s="13">
        <v>4.2210000000000001</v>
      </c>
      <c r="K378" s="12" t="s">
        <v>1958</v>
      </c>
      <c r="L378" s="21" t="s">
        <v>1933</v>
      </c>
      <c r="M378" s="21">
        <v>0</v>
      </c>
      <c r="N378" s="14">
        <v>1503</v>
      </c>
      <c r="O378" s="13" t="s">
        <v>1809</v>
      </c>
      <c r="P378">
        <v>1</v>
      </c>
      <c r="S378">
        <v>0</v>
      </c>
      <c r="T378">
        <v>0</v>
      </c>
      <c r="V378">
        <v>1</v>
      </c>
      <c r="AA378">
        <v>1</v>
      </c>
    </row>
    <row r="379" spans="1:35" ht="16.5" thickBot="1">
      <c r="A379" s="3" t="s">
        <v>171</v>
      </c>
      <c r="B379" s="3" t="s">
        <v>172</v>
      </c>
      <c r="C379" s="3" t="s">
        <v>47</v>
      </c>
      <c r="D379" s="4">
        <v>2020</v>
      </c>
      <c r="E379" s="6" t="s">
        <v>73</v>
      </c>
      <c r="G379">
        <v>1</v>
      </c>
      <c r="J379" s="21">
        <v>3.0830000000000002</v>
      </c>
      <c r="K379" s="72" t="s">
        <v>1958</v>
      </c>
      <c r="L379" s="69" t="s">
        <v>1933</v>
      </c>
      <c r="M379" s="69">
        <v>0</v>
      </c>
      <c r="N379" s="14">
        <v>1503</v>
      </c>
      <c r="O379" s="13" t="s">
        <v>1810</v>
      </c>
      <c r="P379">
        <v>1</v>
      </c>
      <c r="S379">
        <v>0</v>
      </c>
      <c r="T379">
        <v>0</v>
      </c>
      <c r="V379">
        <v>1</v>
      </c>
      <c r="X379">
        <v>1</v>
      </c>
      <c r="AA379">
        <v>1</v>
      </c>
    </row>
    <row r="380" spans="1:35" ht="16.5" thickBot="1">
      <c r="A380" s="3" t="s">
        <v>171</v>
      </c>
      <c r="B380" s="3" t="s">
        <v>1186</v>
      </c>
      <c r="C380" s="3" t="s">
        <v>571</v>
      </c>
      <c r="D380" s="4">
        <v>2021</v>
      </c>
      <c r="E380" s="5" t="s">
        <v>73</v>
      </c>
      <c r="G380">
        <v>1</v>
      </c>
      <c r="J380" s="14">
        <v>5.8979999999999997</v>
      </c>
      <c r="K380" s="12" t="s">
        <v>1958</v>
      </c>
      <c r="L380" s="21" t="s">
        <v>1933</v>
      </c>
      <c r="M380" s="21">
        <v>0</v>
      </c>
      <c r="N380" s="14">
        <v>1503</v>
      </c>
      <c r="O380" s="13" t="s">
        <v>1809</v>
      </c>
      <c r="P380">
        <v>1</v>
      </c>
      <c r="S380">
        <v>0</v>
      </c>
      <c r="T380">
        <v>0</v>
      </c>
      <c r="V380">
        <v>1</v>
      </c>
      <c r="X380">
        <v>1</v>
      </c>
      <c r="AA380">
        <v>1</v>
      </c>
    </row>
    <row r="381" spans="1:35" ht="16.5" thickBot="1">
      <c r="A381" s="3" t="s">
        <v>1187</v>
      </c>
      <c r="B381" s="3" t="s">
        <v>1188</v>
      </c>
      <c r="C381" s="3" t="s">
        <v>1189</v>
      </c>
      <c r="D381" s="4">
        <v>2018</v>
      </c>
      <c r="E381" s="5" t="s">
        <v>73</v>
      </c>
      <c r="G381">
        <v>1</v>
      </c>
      <c r="I381" t="s">
        <v>1791</v>
      </c>
      <c r="J381" s="14">
        <v>0.69</v>
      </c>
      <c r="K381" s="12" t="s">
        <v>1963</v>
      </c>
      <c r="L381" s="14"/>
      <c r="M381" s="14">
        <v>0</v>
      </c>
      <c r="N381" s="14">
        <v>0</v>
      </c>
      <c r="O381" s="13" t="s">
        <v>1811</v>
      </c>
      <c r="P381">
        <v>1</v>
      </c>
      <c r="S381">
        <v>2</v>
      </c>
      <c r="T381">
        <v>5</v>
      </c>
      <c r="X381">
        <v>1</v>
      </c>
      <c r="Z381">
        <v>0</v>
      </c>
      <c r="AA381">
        <v>1</v>
      </c>
      <c r="AH381">
        <v>4</v>
      </c>
      <c r="AI381" t="s">
        <v>2117</v>
      </c>
    </row>
    <row r="382" spans="1:35" ht="16.5" thickBot="1">
      <c r="A382" s="3" t="s">
        <v>1190</v>
      </c>
      <c r="B382" s="3" t="s">
        <v>1191</v>
      </c>
      <c r="C382" s="3" t="s">
        <v>1192</v>
      </c>
      <c r="D382" s="4">
        <v>2019</v>
      </c>
      <c r="E382" s="5" t="s">
        <v>73</v>
      </c>
      <c r="G382">
        <v>1</v>
      </c>
      <c r="J382" s="14">
        <v>2.121</v>
      </c>
      <c r="K382" s="72" t="s">
        <v>1933</v>
      </c>
      <c r="L382" s="69"/>
      <c r="M382" s="69">
        <v>1</v>
      </c>
      <c r="N382" s="14">
        <v>806</v>
      </c>
      <c r="O382" s="13" t="s">
        <v>1813</v>
      </c>
      <c r="P382">
        <v>0</v>
      </c>
      <c r="Q382">
        <v>4</v>
      </c>
      <c r="S382">
        <v>1</v>
      </c>
      <c r="T382">
        <v>2</v>
      </c>
      <c r="Z382">
        <v>0</v>
      </c>
      <c r="AA382">
        <v>1</v>
      </c>
      <c r="AC382">
        <v>1</v>
      </c>
    </row>
    <row r="383" spans="1:35" ht="16.5" thickBot="1">
      <c r="A383" s="3" t="s">
        <v>1195</v>
      </c>
      <c r="B383" s="3" t="s">
        <v>1196</v>
      </c>
      <c r="C383" s="3" t="s">
        <v>977</v>
      </c>
      <c r="D383" s="4">
        <v>2018</v>
      </c>
      <c r="E383" s="5" t="s">
        <v>73</v>
      </c>
      <c r="F383">
        <v>1</v>
      </c>
      <c r="G383">
        <v>1</v>
      </c>
      <c r="I383" t="s">
        <v>1797</v>
      </c>
      <c r="J383" s="14">
        <v>2.4209999999999998</v>
      </c>
      <c r="K383" s="72" t="s">
        <v>1963</v>
      </c>
      <c r="L383" s="14"/>
      <c r="M383" s="14">
        <v>0</v>
      </c>
      <c r="N383" s="14">
        <v>0</v>
      </c>
      <c r="O383" s="13" t="s">
        <v>1811</v>
      </c>
      <c r="P383">
        <v>1</v>
      </c>
      <c r="S383">
        <v>0</v>
      </c>
      <c r="T383">
        <v>0</v>
      </c>
      <c r="V383">
        <v>1</v>
      </c>
      <c r="W383">
        <v>1</v>
      </c>
      <c r="X383">
        <v>1</v>
      </c>
      <c r="AA383">
        <v>1</v>
      </c>
    </row>
    <row r="384" spans="1:35" ht="16.5" thickBot="1">
      <c r="A384" s="3" t="s">
        <v>1197</v>
      </c>
      <c r="B384" s="3" t="s">
        <v>1198</v>
      </c>
      <c r="C384" s="3" t="s">
        <v>1199</v>
      </c>
      <c r="D384" s="4">
        <v>2015</v>
      </c>
      <c r="E384" s="5" t="s">
        <v>73</v>
      </c>
      <c r="G384">
        <v>1</v>
      </c>
      <c r="I384">
        <v>3</v>
      </c>
      <c r="J384" s="13"/>
      <c r="K384" s="72" t="s">
        <v>1944</v>
      </c>
      <c r="L384" s="68" t="s">
        <v>1939</v>
      </c>
      <c r="M384" s="68">
        <v>0</v>
      </c>
      <c r="N384" s="14">
        <v>0</v>
      </c>
      <c r="O384" s="13" t="s">
        <v>1811</v>
      </c>
      <c r="P384">
        <v>1</v>
      </c>
      <c r="S384">
        <v>2</v>
      </c>
      <c r="T384">
        <v>5</v>
      </c>
      <c r="V384">
        <v>1</v>
      </c>
      <c r="Z384">
        <v>0</v>
      </c>
      <c r="AA384">
        <v>1</v>
      </c>
      <c r="AH384">
        <v>4</v>
      </c>
      <c r="AI384" t="s">
        <v>2088</v>
      </c>
    </row>
    <row r="385" spans="1:35" ht="16.5" thickBot="1">
      <c r="A385" s="3" t="s">
        <v>1200</v>
      </c>
      <c r="B385" s="3" t="s">
        <v>1201</v>
      </c>
      <c r="C385" s="3" t="s">
        <v>1202</v>
      </c>
      <c r="D385" s="4">
        <v>2012</v>
      </c>
      <c r="E385" s="5" t="s">
        <v>73</v>
      </c>
      <c r="G385">
        <v>1</v>
      </c>
      <c r="J385" s="14">
        <v>2.2080000000000002</v>
      </c>
      <c r="K385" s="72" t="s">
        <v>1941</v>
      </c>
      <c r="L385" s="14"/>
      <c r="M385" s="14">
        <v>1</v>
      </c>
      <c r="N385" s="14">
        <v>1503</v>
      </c>
      <c r="O385" s="13" t="s">
        <v>1809</v>
      </c>
      <c r="P385">
        <v>1</v>
      </c>
      <c r="S385">
        <v>6</v>
      </c>
      <c r="T385">
        <v>5</v>
      </c>
      <c r="Z385">
        <v>1</v>
      </c>
      <c r="AA385">
        <v>1</v>
      </c>
      <c r="AE385">
        <v>1</v>
      </c>
    </row>
    <row r="386" spans="1:35" ht="16.5" thickBot="1">
      <c r="A386" s="3" t="s">
        <v>1203</v>
      </c>
      <c r="B386" s="3" t="s">
        <v>1204</v>
      </c>
      <c r="C386" s="3" t="s">
        <v>1205</v>
      </c>
      <c r="D386" s="4">
        <v>2014</v>
      </c>
      <c r="E386" s="5" t="s">
        <v>73</v>
      </c>
      <c r="G386">
        <v>1</v>
      </c>
      <c r="J386" s="14">
        <v>2.4500000000000002</v>
      </c>
      <c r="K386" s="12" t="s">
        <v>1952</v>
      </c>
      <c r="L386" s="14"/>
      <c r="M386" s="14">
        <v>0</v>
      </c>
      <c r="N386" s="14">
        <v>1503</v>
      </c>
      <c r="O386" s="13" t="s">
        <v>1809</v>
      </c>
      <c r="P386">
        <v>1</v>
      </c>
      <c r="S386">
        <v>6</v>
      </c>
      <c r="T386">
        <v>5</v>
      </c>
      <c r="Z386">
        <v>1</v>
      </c>
      <c r="AA386">
        <v>1</v>
      </c>
      <c r="AE386">
        <v>1</v>
      </c>
    </row>
    <row r="387" spans="1:35" ht="16.5" thickBot="1">
      <c r="A387" s="30" t="s">
        <v>55</v>
      </c>
      <c r="B387" s="30" t="s">
        <v>56</v>
      </c>
      <c r="C387" s="30" t="s">
        <v>57</v>
      </c>
      <c r="D387" s="31">
        <v>2013</v>
      </c>
      <c r="E387" s="5" t="s">
        <v>19</v>
      </c>
      <c r="F387" s="5"/>
      <c r="G387" s="5">
        <v>1</v>
      </c>
      <c r="H387" s="5"/>
      <c r="I387" s="5" t="s">
        <v>1789</v>
      </c>
      <c r="J387" s="51"/>
      <c r="K387" s="72" t="s">
        <v>1933</v>
      </c>
      <c r="L387" s="51"/>
      <c r="M387" s="51">
        <v>1</v>
      </c>
      <c r="N387" s="27">
        <v>0</v>
      </c>
      <c r="O387" s="27" t="s">
        <v>1811</v>
      </c>
      <c r="P387" s="5">
        <v>3</v>
      </c>
      <c r="Q387" s="5"/>
      <c r="R387" s="5">
        <v>1</v>
      </c>
      <c r="S387" s="5" t="s">
        <v>1784</v>
      </c>
      <c r="T387" s="5">
        <v>5</v>
      </c>
      <c r="U387" s="5"/>
      <c r="V387" s="5"/>
      <c r="W387" s="5">
        <v>1</v>
      </c>
      <c r="X387" s="5"/>
      <c r="Y387" s="5"/>
      <c r="Z387" s="5">
        <v>0</v>
      </c>
      <c r="AA387" s="5">
        <v>1</v>
      </c>
      <c r="AB387" s="5"/>
      <c r="AC387" s="5"/>
      <c r="AD387" s="5"/>
      <c r="AE387" s="5"/>
      <c r="AF387" s="5"/>
    </row>
    <row r="388" spans="1:35" ht="16.5" thickBot="1">
      <c r="A388" s="3" t="s">
        <v>1206</v>
      </c>
      <c r="B388" s="3" t="s">
        <v>1207</v>
      </c>
      <c r="C388" s="3" t="s">
        <v>428</v>
      </c>
      <c r="D388" s="4">
        <v>2017</v>
      </c>
      <c r="E388" s="5" t="s">
        <v>73</v>
      </c>
      <c r="G388">
        <v>1</v>
      </c>
      <c r="I388">
        <v>1</v>
      </c>
      <c r="J388" s="14">
        <v>2.5760000000000001</v>
      </c>
      <c r="K388" s="72" t="s">
        <v>1943</v>
      </c>
      <c r="L388" s="68" t="s">
        <v>1941</v>
      </c>
      <c r="M388" s="68">
        <v>1</v>
      </c>
      <c r="N388" s="14">
        <v>1503</v>
      </c>
      <c r="O388" s="13" t="s">
        <v>1809</v>
      </c>
      <c r="P388">
        <v>0</v>
      </c>
      <c r="Q388">
        <v>1</v>
      </c>
      <c r="S388">
        <v>0</v>
      </c>
      <c r="T388">
        <v>0</v>
      </c>
      <c r="AA388">
        <v>1</v>
      </c>
      <c r="AE388">
        <v>1</v>
      </c>
    </row>
    <row r="389" spans="1:35" ht="16.5" thickBot="1">
      <c r="A389" s="3" t="s">
        <v>1208</v>
      </c>
      <c r="B389" s="3" t="s">
        <v>1209</v>
      </c>
      <c r="C389" s="3" t="s">
        <v>1210</v>
      </c>
      <c r="D389" s="4">
        <v>2015</v>
      </c>
      <c r="E389" s="5" t="s">
        <v>73</v>
      </c>
      <c r="G389">
        <v>1</v>
      </c>
      <c r="I389" t="s">
        <v>1794</v>
      </c>
      <c r="J389" s="14">
        <v>1.022</v>
      </c>
      <c r="K389" s="72" t="s">
        <v>1963</v>
      </c>
      <c r="L389" s="68" t="s">
        <v>2005</v>
      </c>
      <c r="M389" s="68">
        <v>0</v>
      </c>
      <c r="N389" s="14">
        <v>1505</v>
      </c>
      <c r="O389" s="13" t="s">
        <v>1809</v>
      </c>
      <c r="P389">
        <v>3</v>
      </c>
      <c r="S389" t="s">
        <v>1805</v>
      </c>
      <c r="T389">
        <v>5</v>
      </c>
      <c r="X389">
        <v>1</v>
      </c>
      <c r="Z389">
        <v>3</v>
      </c>
      <c r="AA389">
        <v>1</v>
      </c>
      <c r="AE389">
        <v>1</v>
      </c>
    </row>
    <row r="390" spans="1:35" ht="16.5" thickBot="1">
      <c r="A390" s="3" t="s">
        <v>1216</v>
      </c>
      <c r="B390" s="3" t="s">
        <v>1218</v>
      </c>
      <c r="C390" s="3" t="s">
        <v>672</v>
      </c>
      <c r="D390" s="4">
        <v>2014</v>
      </c>
      <c r="E390" s="5" t="s">
        <v>73</v>
      </c>
      <c r="G390">
        <v>1</v>
      </c>
      <c r="J390" s="14">
        <v>1.103</v>
      </c>
      <c r="K390" s="72" t="s">
        <v>1974</v>
      </c>
      <c r="L390" s="18"/>
      <c r="M390" s="18">
        <v>0</v>
      </c>
      <c r="N390" s="14">
        <v>0</v>
      </c>
      <c r="O390" s="13" t="s">
        <v>1811</v>
      </c>
      <c r="P390">
        <v>0</v>
      </c>
      <c r="Q390">
        <v>1</v>
      </c>
      <c r="S390">
        <v>4</v>
      </c>
      <c r="T390">
        <v>2</v>
      </c>
      <c r="X390">
        <v>1</v>
      </c>
      <c r="Z390">
        <v>0</v>
      </c>
      <c r="AA390">
        <v>1</v>
      </c>
    </row>
    <row r="391" spans="1:35" ht="16.5" thickBot="1">
      <c r="A391" s="3" t="s">
        <v>1216</v>
      </c>
      <c r="B391" s="3" t="s">
        <v>1217</v>
      </c>
      <c r="C391" s="3" t="s">
        <v>252</v>
      </c>
      <c r="D391" s="4">
        <v>2015</v>
      </c>
      <c r="E391" s="5" t="s">
        <v>73</v>
      </c>
      <c r="G391">
        <v>1</v>
      </c>
      <c r="I391" t="s">
        <v>1786</v>
      </c>
      <c r="J391" s="14">
        <v>1.93</v>
      </c>
      <c r="K391" s="72" t="s">
        <v>1963</v>
      </c>
      <c r="L391" s="18"/>
      <c r="M391" s="18">
        <v>0</v>
      </c>
      <c r="N391" s="14">
        <v>1505</v>
      </c>
      <c r="O391" s="13" t="s">
        <v>1814</v>
      </c>
      <c r="P391">
        <v>0</v>
      </c>
      <c r="Q391">
        <v>1</v>
      </c>
      <c r="S391">
        <v>4</v>
      </c>
      <c r="T391">
        <v>2</v>
      </c>
      <c r="W391">
        <v>1</v>
      </c>
      <c r="Z391">
        <v>0</v>
      </c>
      <c r="AA391">
        <v>1</v>
      </c>
    </row>
    <row r="392" spans="1:35" ht="16.5" thickBot="1">
      <c r="A392" s="3" t="s">
        <v>1219</v>
      </c>
      <c r="B392" s="3" t="s">
        <v>1220</v>
      </c>
      <c r="C392" s="3" t="s">
        <v>892</v>
      </c>
      <c r="D392" s="4">
        <v>2013</v>
      </c>
      <c r="E392" s="5" t="s">
        <v>73</v>
      </c>
      <c r="G392">
        <v>1</v>
      </c>
      <c r="I392">
        <v>4</v>
      </c>
      <c r="J392" s="14">
        <v>1.861</v>
      </c>
      <c r="K392" s="12" t="s">
        <v>1941</v>
      </c>
      <c r="L392" s="18"/>
      <c r="M392" s="18">
        <v>1</v>
      </c>
      <c r="N392" s="14">
        <v>1503</v>
      </c>
      <c r="O392" s="13" t="s">
        <v>1809</v>
      </c>
      <c r="P392">
        <v>1</v>
      </c>
      <c r="S392">
        <v>0</v>
      </c>
      <c r="T392">
        <v>0</v>
      </c>
      <c r="V392">
        <v>1</v>
      </c>
      <c r="AA392">
        <v>1</v>
      </c>
      <c r="AE392">
        <v>1</v>
      </c>
    </row>
    <row r="393" spans="1:35" ht="16.5" thickBot="1">
      <c r="A393" s="3" t="s">
        <v>1221</v>
      </c>
      <c r="B393" s="3" t="s">
        <v>1222</v>
      </c>
      <c r="C393" s="3" t="s">
        <v>10</v>
      </c>
      <c r="D393" s="4">
        <v>2020</v>
      </c>
      <c r="E393" s="5" t="s">
        <v>73</v>
      </c>
      <c r="G393">
        <v>1</v>
      </c>
      <c r="I393" t="s">
        <v>1791</v>
      </c>
      <c r="J393" s="14">
        <v>7.8849999999999998</v>
      </c>
      <c r="K393" s="72" t="s">
        <v>1994</v>
      </c>
      <c r="L393" s="68" t="s">
        <v>1995</v>
      </c>
      <c r="M393" s="68">
        <v>0</v>
      </c>
      <c r="N393" s="14">
        <v>1503</v>
      </c>
      <c r="O393" s="13" t="s">
        <v>1809</v>
      </c>
      <c r="P393">
        <v>3</v>
      </c>
      <c r="S393" t="s">
        <v>1789</v>
      </c>
      <c r="T393">
        <v>5</v>
      </c>
      <c r="X393">
        <v>1</v>
      </c>
      <c r="Z393">
        <v>0</v>
      </c>
      <c r="AA393">
        <v>1</v>
      </c>
    </row>
    <row r="394" spans="1:35" ht="16.5" thickBot="1">
      <c r="A394" s="3" t="s">
        <v>1223</v>
      </c>
      <c r="B394" s="3" t="s">
        <v>1224</v>
      </c>
      <c r="C394" s="3" t="s">
        <v>615</v>
      </c>
      <c r="D394" s="4">
        <v>2017</v>
      </c>
      <c r="E394" s="5" t="s">
        <v>73</v>
      </c>
      <c r="G394">
        <v>1</v>
      </c>
      <c r="I394" t="s">
        <v>1786</v>
      </c>
      <c r="J394" s="14">
        <v>2.919</v>
      </c>
      <c r="K394" s="72" t="s">
        <v>1963</v>
      </c>
      <c r="L394" s="18"/>
      <c r="M394" s="18">
        <v>0</v>
      </c>
      <c r="N394" s="14">
        <v>0</v>
      </c>
      <c r="O394" s="13" t="s">
        <v>1811</v>
      </c>
      <c r="P394">
        <v>0</v>
      </c>
      <c r="Q394">
        <v>1</v>
      </c>
      <c r="S394">
        <v>4</v>
      </c>
      <c r="T394">
        <v>2</v>
      </c>
      <c r="V394">
        <v>1</v>
      </c>
      <c r="X394">
        <v>1</v>
      </c>
      <c r="Z394">
        <v>0</v>
      </c>
      <c r="AA394">
        <v>1</v>
      </c>
    </row>
    <row r="395" spans="1:35" ht="16.5" thickBot="1">
      <c r="A395" s="3" t="s">
        <v>1225</v>
      </c>
      <c r="B395" s="3" t="s">
        <v>1226</v>
      </c>
      <c r="C395" s="3" t="s">
        <v>1227</v>
      </c>
      <c r="D395" s="4">
        <v>2018</v>
      </c>
      <c r="E395" s="5" t="s">
        <v>73</v>
      </c>
      <c r="G395">
        <v>1</v>
      </c>
      <c r="I395" t="s">
        <v>1786</v>
      </c>
      <c r="J395" s="13"/>
      <c r="K395" s="72" t="s">
        <v>1933</v>
      </c>
      <c r="L395" s="69" t="s">
        <v>1990</v>
      </c>
      <c r="M395" s="69">
        <v>1</v>
      </c>
      <c r="N395" s="14">
        <v>0</v>
      </c>
      <c r="O395" s="13" t="s">
        <v>1811</v>
      </c>
      <c r="P395">
        <v>3</v>
      </c>
      <c r="S395">
        <v>1</v>
      </c>
      <c r="T395">
        <v>5</v>
      </c>
      <c r="V395">
        <v>1</v>
      </c>
      <c r="Z395">
        <v>0</v>
      </c>
      <c r="AA395">
        <v>1</v>
      </c>
    </row>
    <row r="396" spans="1:35" ht="16.5" thickBot="1">
      <c r="A396" s="3" t="s">
        <v>1230</v>
      </c>
      <c r="B396" s="3" t="s">
        <v>1231</v>
      </c>
      <c r="C396" s="3" t="s">
        <v>820</v>
      </c>
      <c r="D396" s="4">
        <v>2020</v>
      </c>
      <c r="E396" s="5" t="s">
        <v>73</v>
      </c>
      <c r="G396">
        <v>1</v>
      </c>
      <c r="I396" t="s">
        <v>1786</v>
      </c>
      <c r="J396" s="13">
        <v>1.3560000000000001</v>
      </c>
      <c r="K396" s="12" t="s">
        <v>2028</v>
      </c>
      <c r="L396" s="21" t="s">
        <v>1971</v>
      </c>
      <c r="M396" s="21">
        <v>0</v>
      </c>
      <c r="N396" s="14">
        <v>0</v>
      </c>
      <c r="O396" s="13" t="s">
        <v>1811</v>
      </c>
      <c r="P396">
        <v>1</v>
      </c>
      <c r="S396">
        <v>6</v>
      </c>
      <c r="T396">
        <v>5</v>
      </c>
      <c r="V396">
        <v>1</v>
      </c>
      <c r="X396">
        <v>1</v>
      </c>
      <c r="Z396">
        <v>0</v>
      </c>
      <c r="AA396">
        <v>1</v>
      </c>
    </row>
    <row r="397" spans="1:35" ht="16.5" thickBot="1">
      <c r="A397" s="3" t="s">
        <v>1234</v>
      </c>
      <c r="B397" s="3" t="s">
        <v>1235</v>
      </c>
      <c r="C397" s="3" t="s">
        <v>1236</v>
      </c>
      <c r="D397" s="4">
        <v>2019</v>
      </c>
      <c r="E397" s="5" t="s">
        <v>73</v>
      </c>
      <c r="G397">
        <v>1</v>
      </c>
      <c r="I397">
        <v>4</v>
      </c>
      <c r="J397" s="13">
        <v>0.57999999999999996</v>
      </c>
      <c r="K397" s="12" t="s">
        <v>1952</v>
      </c>
      <c r="L397" s="13"/>
      <c r="M397" s="13">
        <v>0</v>
      </c>
      <c r="N397" s="14">
        <v>1503</v>
      </c>
      <c r="O397" s="13" t="s">
        <v>1813</v>
      </c>
      <c r="P397">
        <v>0</v>
      </c>
      <c r="Q397">
        <v>1</v>
      </c>
      <c r="S397">
        <v>4</v>
      </c>
      <c r="T397">
        <v>2</v>
      </c>
      <c r="X397">
        <v>1</v>
      </c>
      <c r="Z397">
        <v>0</v>
      </c>
      <c r="AA397">
        <v>1</v>
      </c>
    </row>
    <row r="398" spans="1:35" ht="16.5" thickBot="1">
      <c r="A398" s="3" t="s">
        <v>1237</v>
      </c>
      <c r="B398" s="3" t="s">
        <v>1238</v>
      </c>
      <c r="C398" s="3" t="s">
        <v>102</v>
      </c>
      <c r="D398" s="4">
        <v>2018</v>
      </c>
      <c r="E398" s="5" t="s">
        <v>73</v>
      </c>
      <c r="G398">
        <v>1</v>
      </c>
      <c r="I398" t="s">
        <v>1797</v>
      </c>
      <c r="J398" s="13">
        <v>5</v>
      </c>
      <c r="K398" s="72" t="s">
        <v>1941</v>
      </c>
      <c r="L398" s="69" t="s">
        <v>1952</v>
      </c>
      <c r="M398" s="69">
        <v>1</v>
      </c>
      <c r="N398" s="14">
        <v>0</v>
      </c>
      <c r="O398" s="13" t="s">
        <v>1811</v>
      </c>
      <c r="P398">
        <v>1</v>
      </c>
      <c r="S398">
        <v>0</v>
      </c>
      <c r="T398">
        <v>0</v>
      </c>
      <c r="V398">
        <v>1</v>
      </c>
      <c r="W398">
        <v>1</v>
      </c>
      <c r="X398">
        <v>1</v>
      </c>
      <c r="AA398">
        <v>1</v>
      </c>
    </row>
    <row r="399" spans="1:35" ht="15" thickBot="1">
      <c r="A399" s="5" t="s">
        <v>1843</v>
      </c>
      <c r="B399" s="5" t="s">
        <v>1853</v>
      </c>
      <c r="C399" s="5" t="s">
        <v>1860</v>
      </c>
      <c r="D399" s="5">
        <v>2019</v>
      </c>
      <c r="E399" s="8" t="s">
        <v>1865</v>
      </c>
      <c r="G399" s="5">
        <v>1</v>
      </c>
      <c r="I399" s="5" t="s">
        <v>1797</v>
      </c>
      <c r="J399" s="21"/>
      <c r="K399" s="72" t="s">
        <v>1948</v>
      </c>
      <c r="L399" s="68" t="s">
        <v>1973</v>
      </c>
      <c r="M399" s="68">
        <v>0</v>
      </c>
      <c r="N399" s="21"/>
      <c r="O399" s="21"/>
      <c r="P399" s="5">
        <v>1</v>
      </c>
      <c r="Q399" s="5"/>
      <c r="S399" s="5" t="s">
        <v>1784</v>
      </c>
      <c r="V399" s="5">
        <v>1</v>
      </c>
      <c r="X399" s="5">
        <v>1</v>
      </c>
      <c r="Z399" s="5">
        <v>0</v>
      </c>
      <c r="AA399" s="5">
        <v>1</v>
      </c>
    </row>
    <row r="400" spans="1:35" ht="16.5" thickBot="1">
      <c r="A400" s="3" t="s">
        <v>128</v>
      </c>
      <c r="B400" s="3" t="s">
        <v>129</v>
      </c>
      <c r="C400" s="3" t="s">
        <v>130</v>
      </c>
      <c r="D400" s="4">
        <v>2021</v>
      </c>
      <c r="E400" s="6" t="s">
        <v>73</v>
      </c>
      <c r="G400">
        <v>1</v>
      </c>
      <c r="I400" t="s">
        <v>1793</v>
      </c>
      <c r="J400" s="13">
        <v>3.8239999999999998</v>
      </c>
      <c r="K400" s="12" t="s">
        <v>1933</v>
      </c>
      <c r="L400" s="8"/>
      <c r="M400" s="8">
        <v>1</v>
      </c>
      <c r="N400" s="14">
        <v>1503</v>
      </c>
      <c r="O400" s="13" t="s">
        <v>1810</v>
      </c>
      <c r="P400">
        <v>1</v>
      </c>
      <c r="S400">
        <v>2</v>
      </c>
      <c r="T400">
        <v>5</v>
      </c>
      <c r="W400">
        <v>1</v>
      </c>
      <c r="Z400">
        <v>0</v>
      </c>
      <c r="AA400">
        <v>1</v>
      </c>
      <c r="AH400">
        <v>1</v>
      </c>
      <c r="AI400" t="s">
        <v>2124</v>
      </c>
    </row>
    <row r="401" spans="1:35" ht="16.5" thickBot="1">
      <c r="A401" s="3" t="s">
        <v>1243</v>
      </c>
      <c r="B401" s="3" t="s">
        <v>1244</v>
      </c>
      <c r="C401" s="3" t="s">
        <v>615</v>
      </c>
      <c r="D401" s="4">
        <v>2015</v>
      </c>
      <c r="E401" s="5" t="s">
        <v>73</v>
      </c>
      <c r="G401">
        <v>1</v>
      </c>
      <c r="I401" t="s">
        <v>1786</v>
      </c>
      <c r="J401" s="13"/>
      <c r="K401" s="72" t="s">
        <v>1963</v>
      </c>
      <c r="L401" s="8"/>
      <c r="M401" s="8">
        <v>0</v>
      </c>
      <c r="N401" s="14">
        <v>0</v>
      </c>
      <c r="O401" s="13" t="s">
        <v>1811</v>
      </c>
      <c r="P401">
        <v>0</v>
      </c>
      <c r="Q401">
        <v>1</v>
      </c>
      <c r="S401">
        <v>4</v>
      </c>
      <c r="T401">
        <v>2</v>
      </c>
      <c r="X401">
        <v>1</v>
      </c>
      <c r="Z401">
        <v>0</v>
      </c>
      <c r="AA401">
        <v>1</v>
      </c>
      <c r="AE401">
        <v>1</v>
      </c>
    </row>
    <row r="402" spans="1:35" ht="16.5" thickBot="1">
      <c r="A402" s="3" t="s">
        <v>1253</v>
      </c>
      <c r="B402" s="3" t="s">
        <v>1254</v>
      </c>
      <c r="C402" s="3" t="s">
        <v>308</v>
      </c>
      <c r="D402" s="4">
        <v>2014</v>
      </c>
      <c r="E402" s="5" t="s">
        <v>73</v>
      </c>
      <c r="G402">
        <v>1</v>
      </c>
      <c r="I402">
        <v>4</v>
      </c>
      <c r="J402" s="14">
        <v>5.3109999999999999</v>
      </c>
      <c r="K402" s="12" t="s">
        <v>1976</v>
      </c>
      <c r="L402" s="14"/>
      <c r="M402" s="14">
        <v>0</v>
      </c>
      <c r="N402" s="14">
        <v>806</v>
      </c>
      <c r="O402" s="13" t="s">
        <v>1814</v>
      </c>
      <c r="P402">
        <v>0</v>
      </c>
      <c r="Q402">
        <v>5</v>
      </c>
      <c r="S402">
        <v>4</v>
      </c>
      <c r="T402">
        <v>5</v>
      </c>
      <c r="X402">
        <v>1</v>
      </c>
      <c r="Z402">
        <v>0</v>
      </c>
      <c r="AA402">
        <v>1</v>
      </c>
      <c r="AG402" t="s">
        <v>2051</v>
      </c>
    </row>
    <row r="403" spans="1:35" ht="39.75" thickBot="1">
      <c r="A403" s="3" t="s">
        <v>1250</v>
      </c>
      <c r="B403" s="3" t="s">
        <v>1251</v>
      </c>
      <c r="C403" s="3" t="s">
        <v>1252</v>
      </c>
      <c r="D403" s="4">
        <v>2011</v>
      </c>
      <c r="E403" s="5" t="s">
        <v>73</v>
      </c>
      <c r="G403">
        <v>1</v>
      </c>
      <c r="I403" t="s">
        <v>1794</v>
      </c>
      <c r="J403" s="13">
        <v>2.415</v>
      </c>
      <c r="K403" s="72" t="s">
        <v>1941</v>
      </c>
      <c r="L403" s="68" t="s">
        <v>1968</v>
      </c>
      <c r="M403" s="68">
        <v>1</v>
      </c>
      <c r="N403" s="14">
        <v>1503</v>
      </c>
      <c r="O403" s="13" t="s">
        <v>1815</v>
      </c>
      <c r="P403">
        <v>0</v>
      </c>
      <c r="Q403">
        <v>5</v>
      </c>
      <c r="S403">
        <v>0</v>
      </c>
      <c r="T403">
        <v>0</v>
      </c>
      <c r="AA403">
        <v>1</v>
      </c>
    </row>
    <row r="404" spans="1:35" ht="16.5" thickBot="1">
      <c r="A404" s="3" t="s">
        <v>1255</v>
      </c>
      <c r="B404" s="3" t="s">
        <v>1256</v>
      </c>
      <c r="C404" s="3" t="s">
        <v>1257</v>
      </c>
      <c r="D404" s="4">
        <v>2019</v>
      </c>
      <c r="E404" s="5" t="s">
        <v>73</v>
      </c>
      <c r="G404">
        <v>1</v>
      </c>
      <c r="J404" s="14">
        <v>2.2839999999999998</v>
      </c>
      <c r="K404" s="72" t="s">
        <v>1950</v>
      </c>
      <c r="L404" s="69" t="s">
        <v>1941</v>
      </c>
      <c r="M404" s="69">
        <v>0</v>
      </c>
      <c r="N404" s="14">
        <v>0</v>
      </c>
      <c r="O404" s="13" t="s">
        <v>1811</v>
      </c>
      <c r="P404">
        <v>1</v>
      </c>
      <c r="S404">
        <v>0</v>
      </c>
      <c r="T404">
        <v>0</v>
      </c>
      <c r="V404">
        <v>1</v>
      </c>
      <c r="W404">
        <v>1</v>
      </c>
      <c r="AA404">
        <v>1</v>
      </c>
    </row>
    <row r="405" spans="1:35" ht="16.5" thickBot="1">
      <c r="A405" s="3" t="s">
        <v>1258</v>
      </c>
      <c r="B405" s="3" t="s">
        <v>1259</v>
      </c>
      <c r="C405" s="3" t="s">
        <v>1260</v>
      </c>
      <c r="D405" s="4">
        <v>2020</v>
      </c>
      <c r="E405" s="5" t="s">
        <v>73</v>
      </c>
      <c r="G405">
        <v>1</v>
      </c>
      <c r="J405" s="13">
        <v>6.0129999999999999</v>
      </c>
      <c r="K405" s="12" t="s">
        <v>1971</v>
      </c>
      <c r="L405" s="21" t="s">
        <v>1961</v>
      </c>
      <c r="M405" s="21">
        <v>0</v>
      </c>
      <c r="N405" s="14">
        <v>0</v>
      </c>
      <c r="O405" s="13" t="s">
        <v>1811</v>
      </c>
      <c r="P405">
        <v>3</v>
      </c>
      <c r="S405">
        <v>0</v>
      </c>
      <c r="T405">
        <v>0</v>
      </c>
      <c r="V405">
        <v>1</v>
      </c>
      <c r="X405">
        <v>1</v>
      </c>
      <c r="AA405">
        <v>1</v>
      </c>
      <c r="AG405" s="5"/>
      <c r="AH405" s="5"/>
    </row>
    <row r="406" spans="1:35" ht="16.5" thickBot="1">
      <c r="A406" s="3" t="s">
        <v>131</v>
      </c>
      <c r="B406" s="3" t="s">
        <v>132</v>
      </c>
      <c r="C406" s="3" t="s">
        <v>133</v>
      </c>
      <c r="D406" s="4">
        <v>2021</v>
      </c>
      <c r="E406" s="6" t="s">
        <v>73</v>
      </c>
      <c r="G406">
        <v>1</v>
      </c>
      <c r="I406">
        <v>4</v>
      </c>
      <c r="J406" s="13">
        <v>2.8540000000000001</v>
      </c>
      <c r="K406" s="72" t="s">
        <v>1960</v>
      </c>
      <c r="L406" s="13"/>
      <c r="M406" s="13">
        <v>0</v>
      </c>
      <c r="N406" s="14">
        <v>0</v>
      </c>
      <c r="O406" s="13" t="s">
        <v>1811</v>
      </c>
      <c r="P406">
        <v>1</v>
      </c>
      <c r="S406">
        <v>1</v>
      </c>
      <c r="T406">
        <v>5</v>
      </c>
      <c r="V406">
        <v>1</v>
      </c>
      <c r="X406">
        <v>1</v>
      </c>
      <c r="Z406">
        <v>0</v>
      </c>
      <c r="AA406">
        <v>1</v>
      </c>
    </row>
    <row r="407" spans="1:35" ht="15" thickBot="1">
      <c r="A407" s="5" t="s">
        <v>1844</v>
      </c>
      <c r="B407" s="5" t="s">
        <v>1854</v>
      </c>
      <c r="C407" s="5" t="s">
        <v>1863</v>
      </c>
      <c r="D407" s="5">
        <v>2019</v>
      </c>
      <c r="E407" s="8" t="s">
        <v>1865</v>
      </c>
      <c r="G407" s="5">
        <v>1</v>
      </c>
      <c r="I407" s="5" t="s">
        <v>1786</v>
      </c>
      <c r="J407" s="21"/>
      <c r="K407" s="72" t="s">
        <v>1988</v>
      </c>
      <c r="L407" s="69" t="s">
        <v>1975</v>
      </c>
      <c r="M407" s="69">
        <v>0</v>
      </c>
      <c r="N407" s="21"/>
      <c r="O407" s="21"/>
      <c r="P407" s="5">
        <v>1</v>
      </c>
      <c r="Q407" s="5"/>
      <c r="S407" s="5">
        <v>1</v>
      </c>
      <c r="V407">
        <v>1</v>
      </c>
      <c r="X407" s="5">
        <v>1</v>
      </c>
      <c r="AA407" s="5">
        <v>1</v>
      </c>
    </row>
    <row r="408" spans="1:35" ht="16.5" thickBot="1">
      <c r="A408" s="3" t="s">
        <v>1261</v>
      </c>
      <c r="B408" s="3" t="s">
        <v>1262</v>
      </c>
      <c r="C408" s="3" t="s">
        <v>1263</v>
      </c>
      <c r="D408" s="4">
        <v>2020</v>
      </c>
      <c r="E408" s="5" t="s">
        <v>73</v>
      </c>
      <c r="G408">
        <v>1</v>
      </c>
      <c r="I408">
        <v>4</v>
      </c>
      <c r="J408" s="14">
        <v>1.9670000000000001</v>
      </c>
      <c r="K408" s="12" t="s">
        <v>1992</v>
      </c>
      <c r="L408" s="21" t="s">
        <v>1969</v>
      </c>
      <c r="M408" s="21">
        <v>0</v>
      </c>
      <c r="N408" s="14">
        <v>0</v>
      </c>
      <c r="O408" s="13" t="s">
        <v>1811</v>
      </c>
      <c r="P408">
        <v>1</v>
      </c>
      <c r="S408">
        <v>1</v>
      </c>
      <c r="T408">
        <v>5</v>
      </c>
      <c r="V408">
        <v>1</v>
      </c>
      <c r="X408">
        <v>1</v>
      </c>
      <c r="Z408">
        <v>0</v>
      </c>
      <c r="AA408">
        <v>1</v>
      </c>
    </row>
    <row r="409" spans="1:35" ht="16.5" thickBot="1">
      <c r="A409" s="3" t="s">
        <v>1264</v>
      </c>
      <c r="B409" s="3" t="s">
        <v>1265</v>
      </c>
      <c r="C409" s="3" t="s">
        <v>612</v>
      </c>
      <c r="D409" s="4">
        <v>2019</v>
      </c>
      <c r="E409" s="5" t="s">
        <v>73</v>
      </c>
      <c r="G409">
        <v>1</v>
      </c>
      <c r="H409">
        <v>1</v>
      </c>
      <c r="I409" t="s">
        <v>1786</v>
      </c>
      <c r="J409" s="14">
        <v>2.9569999999999999</v>
      </c>
      <c r="K409" s="72" t="s">
        <v>1962</v>
      </c>
      <c r="L409" s="14"/>
      <c r="M409" s="14">
        <v>0</v>
      </c>
      <c r="N409" s="14">
        <v>806</v>
      </c>
      <c r="O409" s="13" t="s">
        <v>1814</v>
      </c>
      <c r="P409">
        <v>0</v>
      </c>
      <c r="Q409">
        <v>5</v>
      </c>
      <c r="S409">
        <v>4</v>
      </c>
      <c r="T409">
        <v>5</v>
      </c>
      <c r="V409">
        <v>1</v>
      </c>
      <c r="W409">
        <v>1</v>
      </c>
      <c r="X409">
        <v>1</v>
      </c>
      <c r="Z409">
        <v>0</v>
      </c>
      <c r="AA409">
        <v>1</v>
      </c>
      <c r="AC409">
        <v>1</v>
      </c>
    </row>
    <row r="410" spans="1:35" ht="16.5" thickBot="1">
      <c r="A410" s="3" t="s">
        <v>1266</v>
      </c>
      <c r="B410" s="3" t="s">
        <v>1267</v>
      </c>
      <c r="C410" s="3" t="s">
        <v>1268</v>
      </c>
      <c r="D410" s="4">
        <v>2016</v>
      </c>
      <c r="E410" s="5" t="s">
        <v>73</v>
      </c>
      <c r="G410">
        <v>1</v>
      </c>
      <c r="I410">
        <v>1</v>
      </c>
      <c r="J410" s="13"/>
      <c r="K410" s="72" t="s">
        <v>2007</v>
      </c>
      <c r="L410" s="8"/>
      <c r="M410" s="8">
        <v>0</v>
      </c>
      <c r="N410" s="14">
        <v>0</v>
      </c>
      <c r="O410" s="13" t="s">
        <v>1811</v>
      </c>
      <c r="P410">
        <v>0</v>
      </c>
      <c r="Q410">
        <v>5</v>
      </c>
      <c r="S410">
        <v>0</v>
      </c>
      <c r="T410">
        <v>0</v>
      </c>
      <c r="V410">
        <v>1</v>
      </c>
      <c r="X410">
        <v>1</v>
      </c>
      <c r="AA410">
        <v>1</v>
      </c>
      <c r="AC410">
        <v>1</v>
      </c>
    </row>
    <row r="411" spans="1:35" ht="13.5" thickBot="1">
      <c r="A411" s="5" t="s">
        <v>1836</v>
      </c>
      <c r="B411" s="5" t="s">
        <v>1846</v>
      </c>
      <c r="C411" s="5" t="s">
        <v>1856</v>
      </c>
      <c r="D411" s="5">
        <v>2019</v>
      </c>
      <c r="E411" s="8" t="s">
        <v>1865</v>
      </c>
      <c r="G411" s="5">
        <v>1</v>
      </c>
      <c r="H411" s="5">
        <v>1</v>
      </c>
      <c r="I411" s="5" t="s">
        <v>1786</v>
      </c>
      <c r="J411" s="27">
        <v>806</v>
      </c>
      <c r="K411" s="72" t="s">
        <v>1962</v>
      </c>
      <c r="L411" s="5"/>
      <c r="M411" s="5">
        <v>0</v>
      </c>
      <c r="N411" s="27" t="s">
        <v>1814</v>
      </c>
      <c r="O411" s="21"/>
      <c r="P411" s="5">
        <v>1</v>
      </c>
      <c r="Q411" s="5"/>
      <c r="S411" s="5">
        <v>4</v>
      </c>
      <c r="V411">
        <v>1</v>
      </c>
      <c r="X411" s="5">
        <v>1</v>
      </c>
      <c r="AA411" s="5">
        <v>1</v>
      </c>
    </row>
    <row r="412" spans="1:35" ht="16.5" thickBot="1">
      <c r="A412" s="3" t="s">
        <v>1271</v>
      </c>
      <c r="B412" s="3" t="s">
        <v>1272</v>
      </c>
      <c r="C412" s="3" t="s">
        <v>399</v>
      </c>
      <c r="D412" s="4">
        <v>2015</v>
      </c>
      <c r="E412" s="5" t="s">
        <v>73</v>
      </c>
      <c r="G412">
        <v>1</v>
      </c>
      <c r="I412" t="s">
        <v>1786</v>
      </c>
      <c r="J412" s="14">
        <v>0.40500000000000003</v>
      </c>
      <c r="K412" s="72" t="s">
        <v>1933</v>
      </c>
      <c r="L412" s="18"/>
      <c r="M412" s="18">
        <v>1</v>
      </c>
      <c r="N412" s="14">
        <v>0</v>
      </c>
      <c r="O412" s="13" t="s">
        <v>1811</v>
      </c>
      <c r="P412">
        <v>3</v>
      </c>
      <c r="S412">
        <v>0</v>
      </c>
      <c r="T412">
        <v>0</v>
      </c>
      <c r="V412">
        <v>1</v>
      </c>
      <c r="W412">
        <v>1</v>
      </c>
      <c r="X412">
        <v>1</v>
      </c>
      <c r="AA412">
        <v>1</v>
      </c>
    </row>
    <row r="413" spans="1:35" ht="16.5" thickBot="1">
      <c r="A413" s="3" t="s">
        <v>1273</v>
      </c>
      <c r="B413" s="3" t="s">
        <v>1274</v>
      </c>
      <c r="C413" s="3"/>
      <c r="D413" s="4">
        <v>2016</v>
      </c>
      <c r="E413" s="5" t="s">
        <v>73</v>
      </c>
      <c r="G413">
        <v>1</v>
      </c>
      <c r="I413" t="s">
        <v>1783</v>
      </c>
      <c r="J413" s="21"/>
      <c r="K413" s="12"/>
      <c r="M413">
        <v>0</v>
      </c>
      <c r="N413" s="14">
        <v>0</v>
      </c>
      <c r="O413" s="13" t="s">
        <v>1811</v>
      </c>
      <c r="P413">
        <v>1</v>
      </c>
      <c r="R413">
        <v>1</v>
      </c>
      <c r="S413">
        <v>6</v>
      </c>
      <c r="T413">
        <v>5</v>
      </c>
      <c r="V413">
        <v>1</v>
      </c>
      <c r="X413">
        <v>1</v>
      </c>
      <c r="Z413">
        <v>0</v>
      </c>
      <c r="AA413">
        <v>2</v>
      </c>
      <c r="AC413">
        <v>1</v>
      </c>
    </row>
    <row r="414" spans="1:35" ht="16.5" thickBot="1">
      <c r="A414" s="3" t="s">
        <v>1277</v>
      </c>
      <c r="B414" s="3" t="s">
        <v>1278</v>
      </c>
      <c r="C414" s="3" t="s">
        <v>1279</v>
      </c>
      <c r="D414" s="4">
        <v>2020</v>
      </c>
      <c r="E414" s="5" t="s">
        <v>73</v>
      </c>
      <c r="G414">
        <v>1</v>
      </c>
      <c r="I414" t="s">
        <v>1783</v>
      </c>
      <c r="J414" s="13">
        <v>7.5549999999999997</v>
      </c>
      <c r="K414" s="72" t="s">
        <v>1976</v>
      </c>
      <c r="L414" s="8"/>
      <c r="M414" s="8">
        <v>0</v>
      </c>
      <c r="N414" s="14">
        <v>806</v>
      </c>
      <c r="O414" s="13" t="s">
        <v>1814</v>
      </c>
      <c r="P414">
        <v>0</v>
      </c>
      <c r="Q414">
        <v>2</v>
      </c>
      <c r="S414" t="s">
        <v>1797</v>
      </c>
      <c r="T414">
        <v>2</v>
      </c>
      <c r="X414">
        <v>1</v>
      </c>
      <c r="Z414">
        <v>0</v>
      </c>
      <c r="AA414">
        <v>1</v>
      </c>
    </row>
    <row r="415" spans="1:35" ht="16.5" thickBot="1">
      <c r="A415" s="3" t="s">
        <v>1280</v>
      </c>
      <c r="B415" s="3" t="s">
        <v>1281</v>
      </c>
      <c r="C415" s="3" t="s">
        <v>451</v>
      </c>
      <c r="D415" s="4">
        <v>2015</v>
      </c>
      <c r="E415" s="5" t="s">
        <v>73</v>
      </c>
      <c r="G415">
        <v>1</v>
      </c>
      <c r="I415">
        <v>4</v>
      </c>
      <c r="J415" s="14">
        <v>1.4179999999999999</v>
      </c>
      <c r="K415" s="72" t="s">
        <v>1933</v>
      </c>
      <c r="L415" s="68"/>
      <c r="M415" s="68">
        <v>1</v>
      </c>
      <c r="N415" s="14">
        <v>1503</v>
      </c>
      <c r="O415" s="13" t="s">
        <v>1814</v>
      </c>
      <c r="P415">
        <v>0</v>
      </c>
      <c r="Q415">
        <v>1</v>
      </c>
      <c r="S415">
        <v>4</v>
      </c>
      <c r="T415">
        <v>2</v>
      </c>
      <c r="W415">
        <v>1</v>
      </c>
      <c r="Z415">
        <v>0</v>
      </c>
      <c r="AA415">
        <v>1</v>
      </c>
    </row>
    <row r="416" spans="1:35" ht="13.5" thickBot="1">
      <c r="A416" s="5" t="s">
        <v>1845</v>
      </c>
      <c r="B416" s="5" t="s">
        <v>1855</v>
      </c>
      <c r="C416" s="5" t="s">
        <v>1864</v>
      </c>
      <c r="D416" s="5">
        <v>2019</v>
      </c>
      <c r="E416" s="8" t="s">
        <v>1865</v>
      </c>
      <c r="G416" s="5">
        <v>1</v>
      </c>
      <c r="I416" s="5" t="s">
        <v>1787</v>
      </c>
      <c r="J416" s="21"/>
      <c r="K416" s="72" t="s">
        <v>1997</v>
      </c>
      <c r="M416">
        <v>0</v>
      </c>
      <c r="N416" s="21"/>
      <c r="O416" s="21"/>
      <c r="P416" s="5">
        <v>1</v>
      </c>
      <c r="Q416" s="5"/>
      <c r="S416" s="5">
        <v>2</v>
      </c>
      <c r="T416">
        <v>5</v>
      </c>
      <c r="Z416" s="5">
        <v>0</v>
      </c>
      <c r="AA416" s="5">
        <v>1</v>
      </c>
      <c r="AH416">
        <v>1</v>
      </c>
      <c r="AI416" t="s">
        <v>2099</v>
      </c>
    </row>
    <row r="417" spans="1:35" ht="16.5" thickBot="1">
      <c r="A417" s="3" t="s">
        <v>1282</v>
      </c>
      <c r="B417" s="3" t="s">
        <v>1283</v>
      </c>
      <c r="C417" s="3" t="s">
        <v>1284</v>
      </c>
      <c r="D417" s="4">
        <v>2019</v>
      </c>
      <c r="E417" s="5" t="s">
        <v>73</v>
      </c>
      <c r="G417">
        <v>1</v>
      </c>
      <c r="I417" t="s">
        <v>1787</v>
      </c>
      <c r="J417" s="21">
        <v>4.7080000000000002</v>
      </c>
      <c r="K417" s="72" t="s">
        <v>1997</v>
      </c>
      <c r="M417">
        <v>0</v>
      </c>
      <c r="N417" s="14">
        <v>806</v>
      </c>
      <c r="O417" s="13" t="s">
        <v>1809</v>
      </c>
      <c r="P417">
        <v>1</v>
      </c>
      <c r="S417">
        <v>2</v>
      </c>
      <c r="T417">
        <v>5</v>
      </c>
      <c r="Z417">
        <v>0</v>
      </c>
      <c r="AA417">
        <v>1</v>
      </c>
      <c r="AH417">
        <v>1</v>
      </c>
      <c r="AI417" t="s">
        <v>2099</v>
      </c>
    </row>
    <row r="418" spans="1:35" ht="16.5" thickBot="1">
      <c r="A418" s="3" t="s">
        <v>173</v>
      </c>
      <c r="B418" s="3" t="s">
        <v>174</v>
      </c>
      <c r="C418" s="3" t="s">
        <v>175</v>
      </c>
      <c r="D418" s="4">
        <v>2020</v>
      </c>
      <c r="E418" s="5" t="s">
        <v>73</v>
      </c>
      <c r="G418">
        <v>1</v>
      </c>
      <c r="I418" t="s">
        <v>1786</v>
      </c>
      <c r="J418" s="13">
        <v>4.5609999999999999</v>
      </c>
      <c r="K418" s="72" t="s">
        <v>1941</v>
      </c>
      <c r="L418" s="8"/>
      <c r="M418" s="8">
        <v>1</v>
      </c>
      <c r="N418" s="14">
        <v>0</v>
      </c>
      <c r="O418" s="13" t="s">
        <v>1811</v>
      </c>
      <c r="P418">
        <v>0</v>
      </c>
      <c r="Q418">
        <v>1</v>
      </c>
      <c r="S418">
        <v>4</v>
      </c>
      <c r="T418">
        <v>2</v>
      </c>
      <c r="W418">
        <v>1</v>
      </c>
      <c r="Z418">
        <v>0</v>
      </c>
      <c r="AA418">
        <v>1</v>
      </c>
    </row>
    <row r="419" spans="1:35" ht="16.5" thickBot="1">
      <c r="A419" s="3" t="s">
        <v>58</v>
      </c>
      <c r="B419" s="3" t="s">
        <v>1289</v>
      </c>
      <c r="C419" s="3" t="s">
        <v>1290</v>
      </c>
      <c r="D419" s="4">
        <v>2017</v>
      </c>
      <c r="E419" s="5" t="s">
        <v>73</v>
      </c>
      <c r="G419">
        <v>1</v>
      </c>
      <c r="I419" t="s">
        <v>1786</v>
      </c>
      <c r="J419" s="14">
        <v>3.5350000000000001</v>
      </c>
      <c r="K419" s="72" t="s">
        <v>1963</v>
      </c>
      <c r="L419" s="14"/>
      <c r="M419" s="14">
        <v>0</v>
      </c>
      <c r="N419" s="14">
        <v>1505</v>
      </c>
      <c r="O419" s="13" t="s">
        <v>1814</v>
      </c>
      <c r="P419">
        <v>1</v>
      </c>
      <c r="S419">
        <v>0</v>
      </c>
      <c r="T419">
        <v>0</v>
      </c>
      <c r="V419">
        <v>1</v>
      </c>
      <c r="AA419">
        <v>1</v>
      </c>
      <c r="AE419">
        <v>1</v>
      </c>
    </row>
    <row r="420" spans="1:35" ht="16.5" thickBot="1">
      <c r="A420" s="3" t="s">
        <v>1291</v>
      </c>
      <c r="B420" s="3" t="s">
        <v>1292</v>
      </c>
      <c r="C420" s="3" t="s">
        <v>1293</v>
      </c>
      <c r="D420" s="4">
        <v>2011</v>
      </c>
      <c r="E420" s="5" t="s">
        <v>73</v>
      </c>
      <c r="G420">
        <v>1</v>
      </c>
      <c r="I420">
        <v>4</v>
      </c>
      <c r="J420" s="13"/>
      <c r="K420" s="12" t="s">
        <v>1933</v>
      </c>
      <c r="L420" s="13"/>
      <c r="M420" s="13">
        <v>1</v>
      </c>
      <c r="N420" s="14">
        <v>0</v>
      </c>
      <c r="O420" s="13" t="s">
        <v>1811</v>
      </c>
      <c r="P420">
        <v>0</v>
      </c>
      <c r="Q420">
        <v>1</v>
      </c>
      <c r="S420">
        <v>4</v>
      </c>
      <c r="T420">
        <v>2</v>
      </c>
      <c r="Z420">
        <v>1</v>
      </c>
      <c r="AA420">
        <v>1</v>
      </c>
    </row>
    <row r="421" spans="1:35" ht="15" thickBot="1">
      <c r="A421" s="12" t="s">
        <v>1823</v>
      </c>
      <c r="B421" s="32" t="s">
        <v>1828</v>
      </c>
      <c r="C421" s="12" t="s">
        <v>1834</v>
      </c>
      <c r="D421" s="26">
        <v>2020</v>
      </c>
      <c r="E421" s="12" t="s">
        <v>1835</v>
      </c>
      <c r="F421" s="12"/>
      <c r="G421" s="26">
        <v>1</v>
      </c>
      <c r="H421" s="12"/>
      <c r="I421" s="12" t="s">
        <v>1797</v>
      </c>
      <c r="J421" s="23"/>
      <c r="K421" s="72" t="s">
        <v>1989</v>
      </c>
      <c r="L421" s="69" t="s">
        <v>1971</v>
      </c>
      <c r="M421" s="69">
        <v>0</v>
      </c>
      <c r="N421" s="23"/>
      <c r="O421" s="23"/>
      <c r="P421" s="26">
        <v>1</v>
      </c>
      <c r="Q421" s="26"/>
      <c r="R421" s="12"/>
      <c r="S421" s="12" t="s">
        <v>1789</v>
      </c>
      <c r="T421" s="26">
        <v>2</v>
      </c>
      <c r="U421" s="12"/>
      <c r="V421" s="12"/>
      <c r="W421" s="12"/>
      <c r="X421" s="12"/>
      <c r="Y421" s="12"/>
      <c r="Z421" s="12"/>
      <c r="AA421" s="26">
        <v>1</v>
      </c>
      <c r="AB421" s="12"/>
      <c r="AC421" s="12"/>
      <c r="AD421" s="12"/>
    </row>
    <row r="422" spans="1:35" ht="16.5" thickBot="1">
      <c r="A422" s="3" t="s">
        <v>1297</v>
      </c>
      <c r="B422" s="3" t="s">
        <v>1298</v>
      </c>
      <c r="C422" s="3" t="s">
        <v>136</v>
      </c>
      <c r="D422" s="4">
        <v>2013</v>
      </c>
      <c r="E422" s="5" t="s">
        <v>73</v>
      </c>
      <c r="G422">
        <v>1</v>
      </c>
      <c r="I422">
        <v>4</v>
      </c>
      <c r="J422" s="14">
        <v>4.367</v>
      </c>
      <c r="K422" s="72" t="s">
        <v>1941</v>
      </c>
      <c r="L422" s="14"/>
      <c r="M422" s="14">
        <v>1</v>
      </c>
      <c r="N422" s="14">
        <v>1503</v>
      </c>
      <c r="O422" s="13" t="s">
        <v>1814</v>
      </c>
      <c r="P422">
        <v>1</v>
      </c>
      <c r="S422">
        <v>0</v>
      </c>
      <c r="T422">
        <v>0</v>
      </c>
      <c r="V422">
        <v>1</v>
      </c>
      <c r="AA422">
        <v>1</v>
      </c>
      <c r="AE422">
        <v>1</v>
      </c>
    </row>
    <row r="423" spans="1:35" ht="16.5" thickBot="1">
      <c r="A423" s="33" t="s">
        <v>1299</v>
      </c>
      <c r="B423" s="3" t="s">
        <v>1300</v>
      </c>
      <c r="C423" s="3" t="s">
        <v>1301</v>
      </c>
      <c r="D423" s="4">
        <v>2012</v>
      </c>
      <c r="E423" s="5" t="s">
        <v>73</v>
      </c>
      <c r="J423" s="14">
        <v>15.265000000000001</v>
      </c>
      <c r="K423" s="72" t="s">
        <v>1941</v>
      </c>
      <c r="L423" s="68"/>
      <c r="M423" s="68">
        <v>1</v>
      </c>
      <c r="N423" s="14">
        <v>1503</v>
      </c>
      <c r="O423" s="13" t="s">
        <v>1814</v>
      </c>
      <c r="P423">
        <v>0</v>
      </c>
      <c r="Q423">
        <v>1</v>
      </c>
      <c r="AA423">
        <v>1</v>
      </c>
      <c r="AE423">
        <v>1</v>
      </c>
    </row>
    <row r="424" spans="1:35" ht="16.5" thickBot="1">
      <c r="A424" s="3" t="s">
        <v>1302</v>
      </c>
      <c r="B424" s="3" t="s">
        <v>1303</v>
      </c>
      <c r="C424" s="3" t="s">
        <v>435</v>
      </c>
      <c r="D424" s="4">
        <v>2016</v>
      </c>
      <c r="E424" s="5" t="s">
        <v>73</v>
      </c>
      <c r="G424">
        <v>1</v>
      </c>
      <c r="I424">
        <v>4</v>
      </c>
      <c r="J424" s="14"/>
      <c r="K424" s="12" t="s">
        <v>1945</v>
      </c>
      <c r="L424" s="21" t="s">
        <v>1941</v>
      </c>
      <c r="M424" s="21">
        <v>1</v>
      </c>
      <c r="N424" s="14">
        <v>1503</v>
      </c>
      <c r="O424" s="13" t="s">
        <v>1814</v>
      </c>
      <c r="P424">
        <v>0</v>
      </c>
      <c r="Q424">
        <v>5</v>
      </c>
      <c r="S424">
        <v>0</v>
      </c>
      <c r="T424">
        <v>0</v>
      </c>
      <c r="V424">
        <v>1</v>
      </c>
      <c r="W424">
        <v>1</v>
      </c>
      <c r="AA424">
        <v>1</v>
      </c>
      <c r="AC424">
        <v>1</v>
      </c>
    </row>
    <row r="425" spans="1:35" ht="16.5" thickBot="1">
      <c r="A425" s="3" t="s">
        <v>1304</v>
      </c>
      <c r="B425" s="3" t="s">
        <v>1305</v>
      </c>
      <c r="C425" s="3" t="s">
        <v>308</v>
      </c>
      <c r="D425" s="4">
        <v>2012</v>
      </c>
      <c r="E425" s="5" t="s">
        <v>73</v>
      </c>
      <c r="G425">
        <v>1</v>
      </c>
      <c r="I425" t="s">
        <v>1783</v>
      </c>
      <c r="J425" s="14">
        <v>4.6589999999999998</v>
      </c>
      <c r="K425" s="12" t="s">
        <v>1976</v>
      </c>
      <c r="L425" s="14"/>
      <c r="M425" s="14">
        <v>0</v>
      </c>
      <c r="N425" s="14">
        <v>806</v>
      </c>
      <c r="O425" s="13" t="s">
        <v>1814</v>
      </c>
      <c r="P425">
        <v>1</v>
      </c>
      <c r="S425" t="s">
        <v>1793</v>
      </c>
      <c r="T425">
        <v>5</v>
      </c>
      <c r="V425">
        <v>1</v>
      </c>
      <c r="W425">
        <v>1</v>
      </c>
      <c r="Z425">
        <v>0</v>
      </c>
      <c r="AA425">
        <v>1</v>
      </c>
    </row>
    <row r="426" spans="1:35" ht="16.5" thickBot="1">
      <c r="A426" s="3" t="s">
        <v>1306</v>
      </c>
      <c r="B426" s="3" t="s">
        <v>1307</v>
      </c>
      <c r="C426" s="3" t="s">
        <v>365</v>
      </c>
      <c r="D426" s="4">
        <v>2015</v>
      </c>
      <c r="E426" s="5" t="s">
        <v>73</v>
      </c>
      <c r="G426">
        <v>1</v>
      </c>
      <c r="J426" s="14">
        <v>3.0249999999999999</v>
      </c>
      <c r="K426" s="72" t="s">
        <v>1956</v>
      </c>
      <c r="L426" s="69" t="s">
        <v>1962</v>
      </c>
      <c r="M426" s="69">
        <v>0</v>
      </c>
      <c r="N426" s="14">
        <v>0</v>
      </c>
      <c r="O426" s="13" t="s">
        <v>1811</v>
      </c>
      <c r="P426">
        <v>0</v>
      </c>
      <c r="Q426">
        <v>1</v>
      </c>
      <c r="S426">
        <v>4</v>
      </c>
      <c r="T426">
        <v>2</v>
      </c>
      <c r="Z426">
        <v>0</v>
      </c>
      <c r="AA426">
        <v>1</v>
      </c>
    </row>
    <row r="427" spans="1:35" ht="16.5" thickBot="1">
      <c r="A427" s="3" t="s">
        <v>1308</v>
      </c>
      <c r="B427" s="3" t="s">
        <v>1309</v>
      </c>
      <c r="C427" s="3" t="s">
        <v>1310</v>
      </c>
      <c r="D427" s="4">
        <v>2020</v>
      </c>
      <c r="E427" s="5" t="s">
        <v>73</v>
      </c>
      <c r="G427">
        <v>1</v>
      </c>
      <c r="I427">
        <v>1</v>
      </c>
      <c r="J427" s="13">
        <v>2.4409999999999998</v>
      </c>
      <c r="K427" s="72" t="s">
        <v>2002</v>
      </c>
      <c r="L427" s="69" t="s">
        <v>1968</v>
      </c>
      <c r="M427" s="69">
        <v>0</v>
      </c>
      <c r="N427" s="14">
        <v>0</v>
      </c>
      <c r="O427" s="13" t="s">
        <v>1811</v>
      </c>
      <c r="P427">
        <v>0</v>
      </c>
      <c r="Q427">
        <v>1</v>
      </c>
      <c r="S427">
        <v>6</v>
      </c>
      <c r="T427">
        <v>5</v>
      </c>
      <c r="Z427">
        <v>3</v>
      </c>
      <c r="AA427">
        <v>1</v>
      </c>
    </row>
    <row r="428" spans="1:35" ht="16.5" thickBot="1">
      <c r="A428" s="3" t="s">
        <v>1311</v>
      </c>
      <c r="B428" s="3" t="s">
        <v>1312</v>
      </c>
      <c r="C428" s="3" t="s">
        <v>1313</v>
      </c>
      <c r="D428" s="4">
        <v>2017</v>
      </c>
      <c r="E428" s="5" t="s">
        <v>73</v>
      </c>
      <c r="G428">
        <v>1</v>
      </c>
      <c r="J428" s="14">
        <v>2.4820000000000002</v>
      </c>
      <c r="K428" s="72" t="s">
        <v>1989</v>
      </c>
      <c r="L428" s="14"/>
      <c r="M428" s="14">
        <v>0</v>
      </c>
      <c r="N428" s="14">
        <v>806</v>
      </c>
      <c r="O428" s="13" t="s">
        <v>1809</v>
      </c>
      <c r="P428">
        <v>3</v>
      </c>
      <c r="S428">
        <v>0</v>
      </c>
      <c r="T428">
        <v>0</v>
      </c>
      <c r="AA428">
        <v>1</v>
      </c>
    </row>
    <row r="429" spans="1:35" ht="16.5" thickBot="1">
      <c r="A429" s="3" t="s">
        <v>1314</v>
      </c>
      <c r="B429" s="3" t="s">
        <v>1315</v>
      </c>
      <c r="C429" s="3" t="s">
        <v>1316</v>
      </c>
      <c r="D429" s="4">
        <v>2017</v>
      </c>
      <c r="E429" s="5" t="s">
        <v>73</v>
      </c>
      <c r="G429">
        <v>1</v>
      </c>
      <c r="I429">
        <v>4</v>
      </c>
      <c r="J429" s="13">
        <v>0.09</v>
      </c>
      <c r="K429" s="12" t="s">
        <v>1963</v>
      </c>
      <c r="L429" s="13"/>
      <c r="M429" s="13">
        <v>0</v>
      </c>
      <c r="N429" s="14">
        <v>0</v>
      </c>
      <c r="O429" s="13" t="s">
        <v>1811</v>
      </c>
      <c r="P429">
        <v>0</v>
      </c>
      <c r="Q429">
        <v>5</v>
      </c>
      <c r="R429">
        <v>1</v>
      </c>
      <c r="S429">
        <v>0</v>
      </c>
      <c r="T429">
        <v>0</v>
      </c>
      <c r="X429">
        <v>1</v>
      </c>
      <c r="AA429">
        <v>1</v>
      </c>
      <c r="AC429">
        <v>1</v>
      </c>
    </row>
    <row r="430" spans="1:35" ht="16.5" thickBot="1">
      <c r="A430" s="3" t="s">
        <v>1317</v>
      </c>
      <c r="B430" s="3" t="s">
        <v>1318</v>
      </c>
      <c r="C430" s="3" t="s">
        <v>1319</v>
      </c>
      <c r="D430" s="4">
        <v>2014</v>
      </c>
      <c r="E430" s="5" t="s">
        <v>73</v>
      </c>
      <c r="G430">
        <v>1</v>
      </c>
      <c r="I430">
        <v>3</v>
      </c>
      <c r="J430" s="14">
        <v>1.667</v>
      </c>
      <c r="K430" s="72" t="s">
        <v>1941</v>
      </c>
      <c r="L430" s="14"/>
      <c r="M430" s="14">
        <v>1</v>
      </c>
      <c r="N430" s="14">
        <v>0</v>
      </c>
      <c r="O430" s="13" t="s">
        <v>1811</v>
      </c>
      <c r="P430">
        <v>1</v>
      </c>
      <c r="S430">
        <v>2</v>
      </c>
      <c r="T430">
        <v>5</v>
      </c>
      <c r="W430">
        <v>1</v>
      </c>
      <c r="Z430">
        <v>0</v>
      </c>
      <c r="AA430">
        <v>1</v>
      </c>
      <c r="AH430">
        <v>1</v>
      </c>
      <c r="AI430" t="s">
        <v>2113</v>
      </c>
    </row>
    <row r="431" spans="1:35" ht="16.5" thickBot="1">
      <c r="A431" s="3" t="s">
        <v>1323</v>
      </c>
      <c r="B431" s="3" t="s">
        <v>1324</v>
      </c>
      <c r="C431" s="3" t="s">
        <v>604</v>
      </c>
      <c r="D431" s="4">
        <v>2019</v>
      </c>
      <c r="E431" s="5" t="s">
        <v>73</v>
      </c>
      <c r="G431">
        <v>1</v>
      </c>
      <c r="I431">
        <v>1</v>
      </c>
      <c r="J431" s="14">
        <v>1.9770000000000001</v>
      </c>
      <c r="K431" s="12" t="s">
        <v>1933</v>
      </c>
      <c r="L431" s="14"/>
      <c r="M431" s="14">
        <v>1</v>
      </c>
      <c r="N431" s="14">
        <v>1503</v>
      </c>
      <c r="O431" s="13" t="s">
        <v>1813</v>
      </c>
      <c r="P431">
        <v>0</v>
      </c>
      <c r="Q431">
        <v>1</v>
      </c>
      <c r="S431" t="s">
        <v>1786</v>
      </c>
      <c r="T431">
        <v>2</v>
      </c>
      <c r="W431">
        <v>1</v>
      </c>
      <c r="Z431">
        <v>0</v>
      </c>
      <c r="AA431">
        <v>1</v>
      </c>
    </row>
    <row r="432" spans="1:35" ht="16.5" thickBot="1">
      <c r="A432" s="3" t="s">
        <v>1327</v>
      </c>
      <c r="B432" s="3" t="s">
        <v>1328</v>
      </c>
      <c r="C432" s="3" t="s">
        <v>1329</v>
      </c>
      <c r="D432" s="4">
        <v>2016</v>
      </c>
      <c r="E432" s="5" t="s">
        <v>73</v>
      </c>
      <c r="G432">
        <v>1</v>
      </c>
      <c r="I432" t="s">
        <v>1791</v>
      </c>
      <c r="J432" s="14">
        <v>2.4809999999999999</v>
      </c>
      <c r="K432" s="72" t="s">
        <v>1933</v>
      </c>
      <c r="L432" s="14"/>
      <c r="M432" s="14">
        <v>1</v>
      </c>
      <c r="N432" s="14">
        <v>1503</v>
      </c>
      <c r="O432" s="13" t="s">
        <v>1813</v>
      </c>
      <c r="P432">
        <v>1</v>
      </c>
      <c r="S432" t="s">
        <v>1807</v>
      </c>
      <c r="T432">
        <v>5</v>
      </c>
      <c r="X432">
        <v>1</v>
      </c>
      <c r="Z432">
        <v>3</v>
      </c>
      <c r="AA432">
        <v>1</v>
      </c>
    </row>
    <row r="433" spans="1:35" ht="16.5" thickBot="1">
      <c r="A433" s="3" t="s">
        <v>1330</v>
      </c>
      <c r="B433" s="3" t="s">
        <v>1331</v>
      </c>
      <c r="C433" s="3" t="s">
        <v>167</v>
      </c>
      <c r="D433" s="4">
        <v>2018</v>
      </c>
      <c r="E433" s="5" t="s">
        <v>73</v>
      </c>
      <c r="G433">
        <v>1</v>
      </c>
      <c r="I433">
        <v>1</v>
      </c>
      <c r="J433" s="14">
        <v>0.78</v>
      </c>
      <c r="K433" s="12" t="s">
        <v>1945</v>
      </c>
      <c r="L433" s="18"/>
      <c r="M433" s="18">
        <v>1</v>
      </c>
      <c r="N433" s="14">
        <v>1503</v>
      </c>
      <c r="O433" s="13" t="s">
        <v>1809</v>
      </c>
      <c r="P433">
        <v>1</v>
      </c>
      <c r="S433">
        <v>2</v>
      </c>
      <c r="T433">
        <v>5</v>
      </c>
      <c r="X433">
        <v>1</v>
      </c>
      <c r="Z433">
        <v>0</v>
      </c>
      <c r="AA433">
        <v>1</v>
      </c>
      <c r="AH433">
        <v>3</v>
      </c>
      <c r="AI433" t="s">
        <v>2121</v>
      </c>
    </row>
    <row r="434" spans="1:35" ht="16.5" thickBot="1">
      <c r="A434" s="3" t="s">
        <v>1332</v>
      </c>
      <c r="B434" s="3" t="s">
        <v>1333</v>
      </c>
      <c r="C434" s="3" t="s">
        <v>1334</v>
      </c>
      <c r="D434" s="4">
        <v>2015</v>
      </c>
      <c r="E434" s="5" t="s">
        <v>73</v>
      </c>
      <c r="G434">
        <v>1</v>
      </c>
      <c r="J434" s="13"/>
      <c r="K434" s="72" t="s">
        <v>2021</v>
      </c>
      <c r="L434" s="69" t="s">
        <v>1941</v>
      </c>
      <c r="M434" s="69">
        <v>0</v>
      </c>
      <c r="N434" s="14">
        <v>0</v>
      </c>
      <c r="O434" s="13" t="s">
        <v>1811</v>
      </c>
      <c r="P434">
        <v>0</v>
      </c>
      <c r="Q434">
        <v>7</v>
      </c>
      <c r="S434">
        <v>0</v>
      </c>
      <c r="T434">
        <v>0</v>
      </c>
      <c r="V434">
        <v>1</v>
      </c>
      <c r="W434">
        <v>1</v>
      </c>
      <c r="AA434">
        <v>1</v>
      </c>
      <c r="AG434" t="s">
        <v>2064</v>
      </c>
    </row>
    <row r="435" spans="1:35" ht="16.5" thickBot="1">
      <c r="A435" s="3" t="s">
        <v>1335</v>
      </c>
      <c r="B435" s="3" t="s">
        <v>1336</v>
      </c>
      <c r="C435" s="3" t="s">
        <v>683</v>
      </c>
      <c r="D435" s="4">
        <v>2011</v>
      </c>
      <c r="E435" s="5" t="s">
        <v>73</v>
      </c>
      <c r="G435">
        <v>1</v>
      </c>
      <c r="I435">
        <v>4</v>
      </c>
      <c r="J435" s="14">
        <v>0.96299999999999997</v>
      </c>
      <c r="K435" s="72" t="s">
        <v>1943</v>
      </c>
      <c r="L435" s="69" t="s">
        <v>2003</v>
      </c>
      <c r="M435" s="69">
        <v>0</v>
      </c>
      <c r="N435" s="14">
        <v>1503</v>
      </c>
      <c r="O435" s="13" t="s">
        <v>1809</v>
      </c>
      <c r="P435">
        <v>1</v>
      </c>
      <c r="S435">
        <v>4</v>
      </c>
      <c r="T435">
        <v>5</v>
      </c>
      <c r="Z435">
        <v>1</v>
      </c>
      <c r="AA435">
        <v>1</v>
      </c>
    </row>
    <row r="436" spans="1:35" ht="16.5" thickBot="1">
      <c r="A436" s="3" t="s">
        <v>1337</v>
      </c>
      <c r="B436" s="3" t="s">
        <v>1338</v>
      </c>
      <c r="C436" s="3" t="s">
        <v>243</v>
      </c>
      <c r="D436" s="4">
        <v>2013</v>
      </c>
      <c r="E436" s="5" t="s">
        <v>73</v>
      </c>
      <c r="G436">
        <v>1</v>
      </c>
      <c r="I436" t="s">
        <v>1786</v>
      </c>
      <c r="J436" s="14">
        <v>2.0059999999999998</v>
      </c>
      <c r="K436" s="12" t="s">
        <v>1937</v>
      </c>
      <c r="L436" s="21" t="s">
        <v>1941</v>
      </c>
      <c r="M436" s="21">
        <v>1</v>
      </c>
      <c r="N436" s="14">
        <v>1503</v>
      </c>
      <c r="O436" s="13" t="s">
        <v>1814</v>
      </c>
      <c r="P436">
        <v>1</v>
      </c>
      <c r="S436">
        <v>4</v>
      </c>
      <c r="T436">
        <v>5</v>
      </c>
      <c r="W436">
        <v>1</v>
      </c>
      <c r="X436">
        <v>1</v>
      </c>
      <c r="Z436">
        <v>0</v>
      </c>
      <c r="AA436">
        <v>1</v>
      </c>
      <c r="AF436">
        <v>1</v>
      </c>
    </row>
    <row r="437" spans="1:35" ht="16.5" thickBot="1">
      <c r="A437" s="33" t="s">
        <v>1339</v>
      </c>
      <c r="B437" s="3" t="s">
        <v>1340</v>
      </c>
      <c r="C437" s="3" t="s">
        <v>1341</v>
      </c>
      <c r="D437" s="4">
        <v>2010</v>
      </c>
      <c r="E437" s="5" t="s">
        <v>73</v>
      </c>
      <c r="G437">
        <v>1</v>
      </c>
      <c r="I437" t="s">
        <v>1786</v>
      </c>
      <c r="J437" s="19"/>
      <c r="K437" s="72" t="s">
        <v>1945</v>
      </c>
      <c r="L437" s="70" t="s">
        <v>1949</v>
      </c>
      <c r="M437" s="70">
        <v>1</v>
      </c>
      <c r="N437" s="14">
        <v>1503</v>
      </c>
      <c r="O437" s="13" t="s">
        <v>1813</v>
      </c>
      <c r="P437">
        <v>1</v>
      </c>
      <c r="S437">
        <v>0</v>
      </c>
      <c r="T437">
        <v>0</v>
      </c>
      <c r="V437">
        <v>1</v>
      </c>
      <c r="AA437">
        <v>1</v>
      </c>
      <c r="AE437">
        <v>1</v>
      </c>
    </row>
    <row r="438" spans="1:35" ht="16.5" thickBot="1">
      <c r="A438" s="3" t="s">
        <v>1343</v>
      </c>
      <c r="B438" s="3" t="s">
        <v>1344</v>
      </c>
      <c r="C438" s="3" t="s">
        <v>963</v>
      </c>
      <c r="D438" s="4">
        <v>2017</v>
      </c>
      <c r="E438" s="5" t="s">
        <v>73</v>
      </c>
      <c r="G438">
        <v>1</v>
      </c>
      <c r="I438" t="s">
        <v>1789</v>
      </c>
      <c r="J438" s="18">
        <v>1.639</v>
      </c>
      <c r="K438" s="72" t="s">
        <v>1977</v>
      </c>
      <c r="L438" s="18"/>
      <c r="M438" s="18">
        <v>0</v>
      </c>
      <c r="N438" s="14">
        <v>806</v>
      </c>
      <c r="O438" s="13" t="s">
        <v>1809</v>
      </c>
      <c r="P438">
        <v>1</v>
      </c>
      <c r="S438" t="s">
        <v>1784</v>
      </c>
      <c r="T438">
        <v>5</v>
      </c>
      <c r="V438">
        <v>1</v>
      </c>
      <c r="X438">
        <v>1</v>
      </c>
      <c r="Z438">
        <v>0</v>
      </c>
      <c r="AA438">
        <v>1</v>
      </c>
    </row>
    <row r="439" spans="1:35" ht="16.5" thickBot="1">
      <c r="A439" s="3" t="s">
        <v>1345</v>
      </c>
      <c r="B439" s="3" t="s">
        <v>1346</v>
      </c>
      <c r="C439" s="3" t="s">
        <v>1347</v>
      </c>
      <c r="D439" s="4">
        <v>2016</v>
      </c>
      <c r="E439" s="5" t="s">
        <v>73</v>
      </c>
      <c r="G439">
        <v>1</v>
      </c>
      <c r="I439">
        <v>4</v>
      </c>
      <c r="J439" s="18">
        <v>4.0339999999999998</v>
      </c>
      <c r="K439" s="72" t="s">
        <v>1956</v>
      </c>
      <c r="L439" s="68" t="s">
        <v>1933</v>
      </c>
      <c r="M439" s="68">
        <v>0</v>
      </c>
      <c r="N439" s="14">
        <v>1503</v>
      </c>
      <c r="O439" s="13" t="s">
        <v>1809</v>
      </c>
      <c r="P439">
        <v>0</v>
      </c>
      <c r="Q439">
        <v>1</v>
      </c>
      <c r="S439" t="s">
        <v>1786</v>
      </c>
      <c r="T439">
        <v>2</v>
      </c>
      <c r="X439">
        <v>1</v>
      </c>
      <c r="Z439">
        <v>2</v>
      </c>
      <c r="AA439">
        <v>1</v>
      </c>
    </row>
    <row r="440" spans="1:35" ht="16.5" thickBot="1">
      <c r="A440" s="3" t="s">
        <v>1348</v>
      </c>
      <c r="B440" s="3" t="s">
        <v>1349</v>
      </c>
      <c r="C440" s="3" t="s">
        <v>1350</v>
      </c>
      <c r="D440" s="4">
        <v>2016</v>
      </c>
      <c r="E440" s="5" t="s">
        <v>73</v>
      </c>
      <c r="G440">
        <v>1</v>
      </c>
      <c r="I440">
        <v>4</v>
      </c>
      <c r="J440" s="14">
        <v>4.6669999999999998</v>
      </c>
      <c r="K440" s="12" t="s">
        <v>1941</v>
      </c>
      <c r="L440" s="14"/>
      <c r="M440" s="14">
        <v>1</v>
      </c>
      <c r="N440" s="14">
        <v>0</v>
      </c>
      <c r="O440" s="13" t="s">
        <v>1811</v>
      </c>
      <c r="P440">
        <v>1</v>
      </c>
      <c r="S440">
        <v>6</v>
      </c>
      <c r="T440">
        <v>5</v>
      </c>
      <c r="V440">
        <v>1</v>
      </c>
      <c r="Z440">
        <v>0</v>
      </c>
      <c r="AA440">
        <v>1</v>
      </c>
      <c r="AE440">
        <v>1</v>
      </c>
    </row>
    <row r="441" spans="1:35" ht="16.5" thickBot="1">
      <c r="A441" s="10" t="s">
        <v>1351</v>
      </c>
      <c r="B441" s="3" t="s">
        <v>1352</v>
      </c>
      <c r="C441" s="3" t="s">
        <v>1353</v>
      </c>
      <c r="D441" s="4">
        <v>2015</v>
      </c>
      <c r="E441" s="5" t="s">
        <v>73</v>
      </c>
      <c r="G441">
        <v>1</v>
      </c>
      <c r="I441">
        <v>4</v>
      </c>
      <c r="J441" s="14">
        <v>1.7330000000000001</v>
      </c>
      <c r="K441" s="72" t="s">
        <v>1940</v>
      </c>
      <c r="L441" s="69" t="s">
        <v>1933</v>
      </c>
      <c r="M441" s="69">
        <v>0</v>
      </c>
      <c r="N441" s="14">
        <v>0</v>
      </c>
      <c r="O441" s="13" t="s">
        <v>1811</v>
      </c>
      <c r="P441">
        <v>1</v>
      </c>
      <c r="S441" t="s">
        <v>1784</v>
      </c>
      <c r="T441">
        <v>5</v>
      </c>
      <c r="X441">
        <v>1</v>
      </c>
      <c r="Z441">
        <v>0</v>
      </c>
      <c r="AA441">
        <v>1</v>
      </c>
      <c r="AC441">
        <v>1</v>
      </c>
    </row>
    <row r="442" spans="1:35" ht="16.5" thickBot="1">
      <c r="A442" s="10" t="s">
        <v>1351</v>
      </c>
      <c r="B442" s="3" t="s">
        <v>1354</v>
      </c>
      <c r="C442" s="3" t="s">
        <v>12</v>
      </c>
      <c r="D442" s="4">
        <v>2016</v>
      </c>
      <c r="E442" s="5" t="s">
        <v>73</v>
      </c>
      <c r="G442">
        <v>1</v>
      </c>
      <c r="I442">
        <v>4</v>
      </c>
      <c r="J442" s="14">
        <v>1.921</v>
      </c>
      <c r="K442" s="72" t="s">
        <v>1969</v>
      </c>
      <c r="L442" s="69" t="s">
        <v>1933</v>
      </c>
      <c r="M442" s="69">
        <v>0</v>
      </c>
      <c r="N442" s="14">
        <v>1503</v>
      </c>
      <c r="O442" s="13" t="s">
        <v>1809</v>
      </c>
      <c r="P442">
        <v>0</v>
      </c>
      <c r="Q442">
        <v>5</v>
      </c>
      <c r="S442" t="s">
        <v>1784</v>
      </c>
      <c r="T442">
        <v>5</v>
      </c>
      <c r="X442">
        <v>1</v>
      </c>
      <c r="Z442">
        <v>0</v>
      </c>
      <c r="AA442">
        <v>1</v>
      </c>
      <c r="AC442">
        <v>1</v>
      </c>
    </row>
    <row r="443" spans="1:35" ht="16.5" thickBot="1">
      <c r="A443" s="3" t="s">
        <v>1357</v>
      </c>
      <c r="B443" s="3" t="s">
        <v>1358</v>
      </c>
      <c r="C443" s="3" t="s">
        <v>1359</v>
      </c>
      <c r="D443" s="4">
        <v>2016</v>
      </c>
      <c r="E443" s="5" t="s">
        <v>73</v>
      </c>
      <c r="G443">
        <v>1</v>
      </c>
      <c r="J443" s="13">
        <v>4.2380000000000004</v>
      </c>
      <c r="K443" s="12" t="s">
        <v>1997</v>
      </c>
      <c r="L443" s="21" t="s">
        <v>1960</v>
      </c>
      <c r="M443" s="21">
        <v>0</v>
      </c>
      <c r="N443" s="14">
        <v>0</v>
      </c>
      <c r="O443" s="13" t="s">
        <v>1811</v>
      </c>
      <c r="P443">
        <v>1</v>
      </c>
      <c r="S443">
        <v>0</v>
      </c>
      <c r="T443">
        <v>0</v>
      </c>
      <c r="V443">
        <v>1</v>
      </c>
      <c r="W443">
        <v>1</v>
      </c>
      <c r="X443">
        <v>1</v>
      </c>
      <c r="AA443">
        <v>1</v>
      </c>
    </row>
    <row r="444" spans="1:35" ht="16.5" thickBot="1">
      <c r="A444" s="3" t="s">
        <v>1360</v>
      </c>
      <c r="B444" s="3" t="s">
        <v>1361</v>
      </c>
      <c r="C444" s="3" t="s">
        <v>10</v>
      </c>
      <c r="D444" s="4">
        <v>2014</v>
      </c>
      <c r="E444" s="5" t="s">
        <v>73</v>
      </c>
      <c r="G444">
        <v>1</v>
      </c>
      <c r="J444" s="14">
        <v>2.7519999999999998</v>
      </c>
      <c r="K444" s="72" t="s">
        <v>1994</v>
      </c>
      <c r="L444" s="69" t="s">
        <v>1995</v>
      </c>
      <c r="M444" s="69">
        <v>0</v>
      </c>
      <c r="N444" s="14">
        <v>1503</v>
      </c>
      <c r="O444" s="13" t="s">
        <v>1809</v>
      </c>
      <c r="P444">
        <v>1</v>
      </c>
      <c r="S444">
        <v>0</v>
      </c>
      <c r="T444">
        <v>0</v>
      </c>
      <c r="AA444">
        <v>1</v>
      </c>
    </row>
    <row r="445" spans="1:35" ht="16.5" thickBot="1">
      <c r="A445" s="33" t="s">
        <v>1362</v>
      </c>
      <c r="B445" s="3" t="s">
        <v>1363</v>
      </c>
      <c r="C445" s="3" t="s">
        <v>1364</v>
      </c>
      <c r="D445" s="4">
        <v>2020</v>
      </c>
      <c r="E445" s="5" t="s">
        <v>73</v>
      </c>
      <c r="F445">
        <v>1</v>
      </c>
      <c r="G445">
        <v>1</v>
      </c>
      <c r="I445" t="s">
        <v>1791</v>
      </c>
      <c r="J445" s="20">
        <v>3.0489999999999999</v>
      </c>
      <c r="K445" s="12" t="s">
        <v>2033</v>
      </c>
      <c r="L445" s="21" t="s">
        <v>1943</v>
      </c>
      <c r="M445" s="21">
        <v>0</v>
      </c>
      <c r="N445" s="14">
        <v>0</v>
      </c>
      <c r="O445" s="13" t="s">
        <v>1811</v>
      </c>
      <c r="P445">
        <v>1</v>
      </c>
      <c r="S445">
        <v>0</v>
      </c>
      <c r="T445">
        <v>0</v>
      </c>
      <c r="AA445">
        <v>1</v>
      </c>
      <c r="AE445">
        <v>1</v>
      </c>
    </row>
    <row r="446" spans="1:35" ht="16.5" thickBot="1">
      <c r="A446" s="3" t="s">
        <v>1365</v>
      </c>
      <c r="B446" s="3" t="s">
        <v>1366</v>
      </c>
      <c r="C446" s="3" t="s">
        <v>221</v>
      </c>
      <c r="D446" s="4">
        <v>2020</v>
      </c>
      <c r="E446" s="5" t="s">
        <v>73</v>
      </c>
      <c r="G446">
        <v>1</v>
      </c>
      <c r="I446">
        <v>1</v>
      </c>
      <c r="J446" s="13">
        <v>6.5140000000000002</v>
      </c>
      <c r="K446" s="72" t="s">
        <v>1953</v>
      </c>
      <c r="L446" s="69" t="s">
        <v>1933</v>
      </c>
      <c r="M446" s="69">
        <v>0</v>
      </c>
      <c r="N446" s="14">
        <v>1504</v>
      </c>
      <c r="O446" s="13" t="s">
        <v>1809</v>
      </c>
      <c r="P446">
        <v>0</v>
      </c>
      <c r="Q446">
        <v>1</v>
      </c>
      <c r="S446">
        <v>4</v>
      </c>
      <c r="T446">
        <v>2</v>
      </c>
      <c r="X446">
        <v>1</v>
      </c>
      <c r="Z446">
        <v>0</v>
      </c>
      <c r="AA446">
        <v>1</v>
      </c>
    </row>
    <row r="447" spans="1:35" ht="16.5" thickBot="1">
      <c r="A447" s="3" t="s">
        <v>1367</v>
      </c>
      <c r="B447" s="3" t="s">
        <v>1368</v>
      </c>
      <c r="C447" s="3" t="s">
        <v>302</v>
      </c>
      <c r="D447" s="4">
        <v>2016</v>
      </c>
      <c r="E447" s="5" t="s">
        <v>73</v>
      </c>
      <c r="G447">
        <v>1</v>
      </c>
      <c r="I447">
        <v>1</v>
      </c>
      <c r="J447" s="14">
        <v>4.0720000000000001</v>
      </c>
      <c r="K447" s="12" t="s">
        <v>1933</v>
      </c>
      <c r="L447" s="14"/>
      <c r="M447" s="14">
        <v>1</v>
      </c>
      <c r="N447" s="14">
        <v>1503</v>
      </c>
      <c r="O447" s="13" t="s">
        <v>1809</v>
      </c>
      <c r="P447">
        <v>3</v>
      </c>
      <c r="S447">
        <v>0</v>
      </c>
      <c r="T447">
        <v>0</v>
      </c>
      <c r="V447">
        <v>1</v>
      </c>
      <c r="X447">
        <v>1</v>
      </c>
      <c r="AA447">
        <v>1</v>
      </c>
    </row>
    <row r="448" spans="1:35" ht="16.5" thickBot="1">
      <c r="A448" s="3" t="s">
        <v>1369</v>
      </c>
      <c r="B448" s="3" t="s">
        <v>1370</v>
      </c>
      <c r="C448" s="3" t="s">
        <v>786</v>
      </c>
      <c r="D448" s="4">
        <v>2012</v>
      </c>
      <c r="E448" s="5" t="s">
        <v>73</v>
      </c>
      <c r="G448">
        <v>1</v>
      </c>
      <c r="J448" s="14">
        <v>1.8069999999999999</v>
      </c>
      <c r="K448" s="12" t="s">
        <v>1941</v>
      </c>
      <c r="L448" s="14"/>
      <c r="M448" s="14">
        <v>1</v>
      </c>
      <c r="N448" s="14">
        <v>1503</v>
      </c>
      <c r="O448" s="13" t="s">
        <v>1809</v>
      </c>
      <c r="P448">
        <v>1</v>
      </c>
      <c r="S448">
        <v>0</v>
      </c>
      <c r="T448">
        <v>0</v>
      </c>
      <c r="V448">
        <v>1</v>
      </c>
      <c r="AA448">
        <v>1</v>
      </c>
    </row>
    <row r="449" spans="1:35" ht="16.5" thickBot="1">
      <c r="A449" s="3" t="s">
        <v>1371</v>
      </c>
      <c r="B449" s="3" t="s">
        <v>1372</v>
      </c>
      <c r="C449" s="3" t="s">
        <v>936</v>
      </c>
      <c r="D449" s="4">
        <v>2016</v>
      </c>
      <c r="E449" s="5" t="s">
        <v>73</v>
      </c>
      <c r="G449">
        <v>1</v>
      </c>
      <c r="H449">
        <v>1</v>
      </c>
      <c r="I449">
        <v>4</v>
      </c>
      <c r="J449" s="14">
        <v>5.2069999999999999</v>
      </c>
      <c r="K449" s="72" t="s">
        <v>1995</v>
      </c>
      <c r="L449" s="69" t="s">
        <v>1933</v>
      </c>
      <c r="M449" s="69">
        <v>0</v>
      </c>
      <c r="N449" s="14">
        <v>0</v>
      </c>
      <c r="O449" s="13" t="s">
        <v>1811</v>
      </c>
      <c r="P449">
        <v>1</v>
      </c>
      <c r="S449">
        <v>0</v>
      </c>
      <c r="T449">
        <v>0</v>
      </c>
      <c r="AA449">
        <v>1</v>
      </c>
      <c r="AE449">
        <v>1</v>
      </c>
    </row>
    <row r="450" spans="1:35" ht="16.5" thickBot="1">
      <c r="A450" s="3" t="s">
        <v>1373</v>
      </c>
      <c r="B450" s="3" t="s">
        <v>1374</v>
      </c>
      <c r="C450" s="3" t="s">
        <v>1066</v>
      </c>
      <c r="D450" s="4">
        <v>2011</v>
      </c>
      <c r="E450" s="5"/>
      <c r="G450">
        <v>1</v>
      </c>
      <c r="I450" t="s">
        <v>1786</v>
      </c>
      <c r="J450" s="14">
        <v>0.42899999999999999</v>
      </c>
      <c r="K450" s="12" t="s">
        <v>2023</v>
      </c>
      <c r="L450" s="14"/>
      <c r="M450" s="14">
        <v>0</v>
      </c>
      <c r="N450" s="14">
        <v>1503</v>
      </c>
      <c r="O450" s="13" t="s">
        <v>1809</v>
      </c>
      <c r="P450">
        <v>1</v>
      </c>
      <c r="S450">
        <v>1</v>
      </c>
      <c r="T450">
        <v>5</v>
      </c>
      <c r="V450">
        <v>1</v>
      </c>
      <c r="Z450">
        <v>0</v>
      </c>
      <c r="AA450">
        <v>1</v>
      </c>
    </row>
    <row r="451" spans="1:35" ht="16.5" thickBot="1">
      <c r="A451" s="3" t="s">
        <v>1375</v>
      </c>
      <c r="B451" s="3" t="s">
        <v>1376</v>
      </c>
      <c r="C451" s="3" t="s">
        <v>1377</v>
      </c>
      <c r="D451" s="4">
        <v>2017</v>
      </c>
      <c r="E451" s="5" t="s">
        <v>73</v>
      </c>
      <c r="G451">
        <v>1</v>
      </c>
      <c r="I451">
        <v>2</v>
      </c>
      <c r="J451" s="13"/>
      <c r="K451" s="12" t="s">
        <v>1933</v>
      </c>
      <c r="L451" s="13"/>
      <c r="M451" s="13">
        <v>1</v>
      </c>
      <c r="N451" s="14">
        <v>0</v>
      </c>
      <c r="O451" s="13" t="s">
        <v>1811</v>
      </c>
      <c r="P451">
        <v>1</v>
      </c>
      <c r="S451">
        <v>2</v>
      </c>
      <c r="T451">
        <v>5</v>
      </c>
      <c r="V451">
        <v>1</v>
      </c>
      <c r="Z451">
        <v>0</v>
      </c>
      <c r="AA451">
        <v>2</v>
      </c>
      <c r="AH451">
        <v>5</v>
      </c>
      <c r="AI451" t="s">
        <v>2101</v>
      </c>
    </row>
    <row r="452" spans="1:35" ht="16.5" thickBot="1">
      <c r="A452" s="3" t="s">
        <v>1378</v>
      </c>
      <c r="B452" s="3" t="s">
        <v>1379</v>
      </c>
      <c r="C452" s="3" t="s">
        <v>1153</v>
      </c>
      <c r="D452" s="4">
        <v>2014</v>
      </c>
      <c r="E452" s="5" t="s">
        <v>73</v>
      </c>
      <c r="G452">
        <v>1</v>
      </c>
      <c r="I452" t="s">
        <v>1787</v>
      </c>
      <c r="J452" s="14">
        <v>0.39600000000000002</v>
      </c>
      <c r="K452" s="72" t="s">
        <v>1933</v>
      </c>
      <c r="L452" s="68"/>
      <c r="M452" s="68">
        <v>1</v>
      </c>
      <c r="N452" s="14">
        <v>0</v>
      </c>
      <c r="O452" s="13" t="s">
        <v>1811</v>
      </c>
      <c r="P452">
        <v>1</v>
      </c>
      <c r="S452">
        <v>2</v>
      </c>
      <c r="T452">
        <v>5</v>
      </c>
      <c r="V452">
        <v>1</v>
      </c>
      <c r="Z452">
        <v>0</v>
      </c>
      <c r="AA452">
        <v>1</v>
      </c>
      <c r="AH452">
        <v>5</v>
      </c>
      <c r="AI452" t="s">
        <v>2047</v>
      </c>
    </row>
    <row r="453" spans="1:35" ht="16.5" thickBot="1">
      <c r="A453" s="3" t="s">
        <v>1380</v>
      </c>
      <c r="B453" s="3" t="s">
        <v>1381</v>
      </c>
      <c r="C453" s="3" t="s">
        <v>337</v>
      </c>
      <c r="D453" s="4">
        <v>2014</v>
      </c>
      <c r="E453" s="5" t="s">
        <v>73</v>
      </c>
      <c r="G453">
        <v>1</v>
      </c>
      <c r="I453" t="s">
        <v>1794</v>
      </c>
      <c r="J453" s="13">
        <v>3.8180000000000001</v>
      </c>
      <c r="K453" s="72" t="s">
        <v>1963</v>
      </c>
      <c r="L453" s="8"/>
      <c r="M453" s="8">
        <v>0</v>
      </c>
      <c r="N453" s="14">
        <v>1505</v>
      </c>
      <c r="O453" s="13" t="s">
        <v>1814</v>
      </c>
      <c r="P453">
        <v>0</v>
      </c>
      <c r="Q453">
        <v>2</v>
      </c>
      <c r="S453">
        <v>3</v>
      </c>
      <c r="T453">
        <v>2</v>
      </c>
      <c r="X453">
        <v>1</v>
      </c>
      <c r="Z453">
        <v>0</v>
      </c>
      <c r="AA453">
        <v>1</v>
      </c>
    </row>
    <row r="454" spans="1:35" ht="16.5" thickBot="1">
      <c r="A454" s="3" t="s">
        <v>1382</v>
      </c>
      <c r="B454" s="3" t="s">
        <v>1383</v>
      </c>
      <c r="C454" s="3" t="s">
        <v>607</v>
      </c>
      <c r="D454" s="4">
        <v>2017</v>
      </c>
      <c r="E454" s="5" t="s">
        <v>73</v>
      </c>
      <c r="G454">
        <v>1</v>
      </c>
      <c r="I454">
        <v>4</v>
      </c>
      <c r="J454" s="13">
        <v>2.4660000000000002</v>
      </c>
      <c r="K454" s="12" t="s">
        <v>1958</v>
      </c>
      <c r="L454" s="13"/>
      <c r="M454" s="13">
        <v>0</v>
      </c>
      <c r="N454" s="14">
        <v>0</v>
      </c>
      <c r="O454" s="13" t="s">
        <v>1811</v>
      </c>
      <c r="P454">
        <v>1</v>
      </c>
      <c r="S454">
        <v>0</v>
      </c>
      <c r="T454">
        <v>0</v>
      </c>
      <c r="V454">
        <v>1</v>
      </c>
      <c r="W454">
        <v>1</v>
      </c>
      <c r="AA454">
        <v>1</v>
      </c>
    </row>
    <row r="455" spans="1:35" ht="16.5" thickBot="1">
      <c r="A455" s="3" t="s">
        <v>1384</v>
      </c>
      <c r="B455" s="3" t="s">
        <v>1385</v>
      </c>
      <c r="C455" s="3" t="s">
        <v>1386</v>
      </c>
      <c r="D455" s="4">
        <v>2015</v>
      </c>
      <c r="E455" s="5" t="s">
        <v>73</v>
      </c>
      <c r="G455">
        <v>1</v>
      </c>
      <c r="I455">
        <v>4</v>
      </c>
      <c r="J455" s="14">
        <v>1.9219999999999999</v>
      </c>
      <c r="K455" s="12" t="s">
        <v>1958</v>
      </c>
      <c r="L455" s="14"/>
      <c r="M455" s="14">
        <v>0</v>
      </c>
      <c r="N455" s="14">
        <v>0</v>
      </c>
      <c r="O455" s="13" t="s">
        <v>1811</v>
      </c>
      <c r="P455">
        <v>1</v>
      </c>
      <c r="S455">
        <v>6</v>
      </c>
      <c r="T455">
        <v>5</v>
      </c>
      <c r="Z455">
        <v>2</v>
      </c>
      <c r="AA455">
        <v>1</v>
      </c>
    </row>
    <row r="456" spans="1:35" ht="16.5" thickBot="1">
      <c r="A456" s="3" t="s">
        <v>1387</v>
      </c>
      <c r="B456" s="3" t="s">
        <v>1388</v>
      </c>
      <c r="C456" s="3" t="s">
        <v>1389</v>
      </c>
      <c r="D456" s="4">
        <v>2017</v>
      </c>
      <c r="E456" s="5" t="s">
        <v>73</v>
      </c>
      <c r="G456">
        <v>1</v>
      </c>
      <c r="I456">
        <v>4</v>
      </c>
      <c r="J456" s="14">
        <v>3.2210000000000001</v>
      </c>
      <c r="K456" s="12" t="s">
        <v>1933</v>
      </c>
      <c r="L456" s="14"/>
      <c r="M456" s="14">
        <v>1</v>
      </c>
      <c r="N456" s="14">
        <v>1503</v>
      </c>
      <c r="O456" s="13" t="s">
        <v>1809</v>
      </c>
      <c r="P456">
        <v>1</v>
      </c>
      <c r="S456">
        <v>1</v>
      </c>
      <c r="T456">
        <v>5</v>
      </c>
      <c r="V456">
        <v>1</v>
      </c>
      <c r="Z456">
        <v>0</v>
      </c>
      <c r="AA456">
        <v>1</v>
      </c>
    </row>
    <row r="457" spans="1:35" ht="16.5" thickBot="1">
      <c r="A457" s="3" t="s">
        <v>1390</v>
      </c>
      <c r="B457" s="3" t="s">
        <v>1391</v>
      </c>
      <c r="C457" s="3" t="s">
        <v>720</v>
      </c>
      <c r="D457" s="4">
        <v>2013</v>
      </c>
      <c r="E457" s="5" t="s">
        <v>73</v>
      </c>
      <c r="G457">
        <v>1</v>
      </c>
      <c r="I457">
        <v>1</v>
      </c>
      <c r="J457" s="14">
        <v>2.8860000000000001</v>
      </c>
      <c r="K457" s="72" t="s">
        <v>1933</v>
      </c>
      <c r="L457" s="14"/>
      <c r="M457" s="14">
        <v>1</v>
      </c>
      <c r="N457" s="14">
        <v>1503</v>
      </c>
      <c r="O457" s="13" t="s">
        <v>1809</v>
      </c>
      <c r="P457">
        <v>0</v>
      </c>
      <c r="Q457">
        <v>6</v>
      </c>
      <c r="S457">
        <v>1</v>
      </c>
      <c r="T457">
        <v>5</v>
      </c>
      <c r="V457">
        <v>1</v>
      </c>
      <c r="Z457">
        <v>0</v>
      </c>
      <c r="AA457">
        <v>1</v>
      </c>
      <c r="AG457" t="s">
        <v>2054</v>
      </c>
    </row>
    <row r="458" spans="1:35" ht="16.5" thickBot="1">
      <c r="A458" s="3" t="s">
        <v>1392</v>
      </c>
      <c r="B458" s="3" t="s">
        <v>1393</v>
      </c>
      <c r="C458" s="3" t="s">
        <v>1394</v>
      </c>
      <c r="D458" s="4">
        <v>2018</v>
      </c>
      <c r="E458" s="5" t="s">
        <v>73</v>
      </c>
      <c r="G458">
        <v>1</v>
      </c>
      <c r="I458">
        <v>4</v>
      </c>
      <c r="J458" s="14">
        <v>4.0510000000000002</v>
      </c>
      <c r="K458" s="12" t="s">
        <v>1948</v>
      </c>
      <c r="L458" s="21" t="s">
        <v>2031</v>
      </c>
      <c r="M458" s="21">
        <v>0</v>
      </c>
      <c r="N458" s="14">
        <v>1507</v>
      </c>
      <c r="O458" s="13" t="s">
        <v>1809</v>
      </c>
      <c r="P458">
        <v>0</v>
      </c>
      <c r="Q458">
        <v>3</v>
      </c>
      <c r="S458" t="s">
        <v>1786</v>
      </c>
      <c r="T458">
        <v>2</v>
      </c>
      <c r="Z458">
        <v>0</v>
      </c>
      <c r="AA458">
        <v>1</v>
      </c>
      <c r="AC458">
        <v>1</v>
      </c>
    </row>
    <row r="459" spans="1:35" ht="16.5" thickBot="1">
      <c r="A459" s="3" t="s">
        <v>1395</v>
      </c>
      <c r="B459" s="3" t="s">
        <v>1396</v>
      </c>
      <c r="C459" s="3" t="s">
        <v>949</v>
      </c>
      <c r="D459" s="4">
        <v>2019</v>
      </c>
      <c r="E459" s="5" t="s">
        <v>73</v>
      </c>
      <c r="G459">
        <v>1</v>
      </c>
      <c r="I459" t="s">
        <v>1797</v>
      </c>
      <c r="J459" s="14">
        <v>2.1970000000000001</v>
      </c>
      <c r="K459" s="72" t="s">
        <v>1933</v>
      </c>
      <c r="L459" s="14"/>
      <c r="M459" s="14">
        <v>1</v>
      </c>
      <c r="N459" s="14">
        <v>0</v>
      </c>
      <c r="O459" s="13" t="s">
        <v>1811</v>
      </c>
      <c r="P459">
        <v>1</v>
      </c>
      <c r="S459">
        <v>2</v>
      </c>
      <c r="T459">
        <v>5</v>
      </c>
      <c r="Z459">
        <v>0</v>
      </c>
      <c r="AA459">
        <v>1</v>
      </c>
      <c r="AH459">
        <v>1</v>
      </c>
      <c r="AI459" t="s">
        <v>2110</v>
      </c>
    </row>
    <row r="460" spans="1:35" ht="16.5" thickBot="1">
      <c r="A460" s="3" t="s">
        <v>1397</v>
      </c>
      <c r="B460" s="3" t="s">
        <v>1398</v>
      </c>
      <c r="C460" s="3" t="s">
        <v>868</v>
      </c>
      <c r="D460" s="4">
        <v>2021</v>
      </c>
      <c r="E460" s="5" t="s">
        <v>73</v>
      </c>
      <c r="G460">
        <v>1</v>
      </c>
      <c r="I460" t="s">
        <v>1786</v>
      </c>
      <c r="J460" s="14">
        <v>3.2509999999999999</v>
      </c>
      <c r="K460" s="12" t="s">
        <v>1948</v>
      </c>
      <c r="L460" s="14"/>
      <c r="M460" s="14">
        <v>0</v>
      </c>
      <c r="N460" s="14">
        <v>0</v>
      </c>
      <c r="O460" s="13" t="s">
        <v>1811</v>
      </c>
      <c r="P460">
        <v>0</v>
      </c>
      <c r="Q460">
        <v>3</v>
      </c>
      <c r="S460">
        <v>1</v>
      </c>
      <c r="T460">
        <v>2</v>
      </c>
      <c r="Z460">
        <v>0</v>
      </c>
      <c r="AA460">
        <v>1</v>
      </c>
      <c r="AC460">
        <v>1</v>
      </c>
    </row>
    <row r="461" spans="1:35" ht="16.5" thickBot="1">
      <c r="A461" s="3" t="s">
        <v>1399</v>
      </c>
      <c r="B461" s="3" t="s">
        <v>1400</v>
      </c>
      <c r="C461" s="3" t="s">
        <v>1401</v>
      </c>
      <c r="D461" s="4">
        <v>2020</v>
      </c>
      <c r="E461" s="5" t="s">
        <v>73</v>
      </c>
      <c r="G461">
        <v>1</v>
      </c>
      <c r="I461">
        <v>1</v>
      </c>
      <c r="J461" s="13">
        <v>0.43</v>
      </c>
      <c r="K461" s="72" t="s">
        <v>1943</v>
      </c>
      <c r="L461" s="69"/>
      <c r="M461" s="69">
        <v>0</v>
      </c>
      <c r="N461" s="14">
        <v>1402</v>
      </c>
      <c r="O461" s="13" t="s">
        <v>1813</v>
      </c>
      <c r="P461">
        <v>0</v>
      </c>
      <c r="Q461">
        <v>7</v>
      </c>
      <c r="S461">
        <v>0</v>
      </c>
      <c r="T461">
        <v>0</v>
      </c>
      <c r="V461">
        <v>1</v>
      </c>
      <c r="X461">
        <v>1</v>
      </c>
      <c r="AA461">
        <v>1</v>
      </c>
      <c r="AG461" t="s">
        <v>2066</v>
      </c>
    </row>
    <row r="462" spans="1:35" ht="16.5" thickBot="1">
      <c r="A462" s="3" t="s">
        <v>1402</v>
      </c>
      <c r="B462" s="3" t="s">
        <v>1403</v>
      </c>
      <c r="C462" s="3" t="s">
        <v>736</v>
      </c>
      <c r="D462" s="4">
        <v>2015</v>
      </c>
      <c r="E462" s="5" t="s">
        <v>73</v>
      </c>
      <c r="G462">
        <v>1</v>
      </c>
      <c r="I462" t="s">
        <v>1791</v>
      </c>
      <c r="J462" s="14">
        <v>4.7270000000000003</v>
      </c>
      <c r="K462" s="12" t="s">
        <v>1933</v>
      </c>
      <c r="L462" s="14"/>
      <c r="M462" s="14">
        <v>1</v>
      </c>
      <c r="N462" s="14">
        <v>1503</v>
      </c>
      <c r="O462" s="13" t="s">
        <v>1814</v>
      </c>
      <c r="P462">
        <v>1</v>
      </c>
      <c r="S462" t="s">
        <v>1806</v>
      </c>
      <c r="T462">
        <v>5</v>
      </c>
      <c r="V462">
        <v>1</v>
      </c>
      <c r="W462">
        <v>1</v>
      </c>
      <c r="AA462">
        <v>1</v>
      </c>
      <c r="AE462">
        <v>1</v>
      </c>
    </row>
    <row r="463" spans="1:35" ht="16.5" thickBot="1">
      <c r="A463" s="3" t="s">
        <v>1404</v>
      </c>
      <c r="B463" s="3" t="s">
        <v>1405</v>
      </c>
      <c r="C463" s="3" t="s">
        <v>1406</v>
      </c>
      <c r="D463" s="4">
        <v>2020</v>
      </c>
      <c r="E463" s="5" t="s">
        <v>73</v>
      </c>
      <c r="G463">
        <v>1</v>
      </c>
      <c r="I463">
        <v>4</v>
      </c>
      <c r="J463" s="13">
        <v>1.9159999999999999</v>
      </c>
      <c r="K463" s="12" t="s">
        <v>2025</v>
      </c>
      <c r="L463" s="13"/>
      <c r="M463" s="13">
        <v>0</v>
      </c>
      <c r="N463" s="14">
        <v>0</v>
      </c>
      <c r="O463" s="13" t="s">
        <v>1811</v>
      </c>
      <c r="P463">
        <v>1</v>
      </c>
      <c r="S463">
        <v>0</v>
      </c>
      <c r="T463">
        <v>0</v>
      </c>
      <c r="V463">
        <v>1</v>
      </c>
      <c r="AA463">
        <v>1</v>
      </c>
    </row>
    <row r="464" spans="1:35" ht="16.5" thickBot="1">
      <c r="A464" s="3" t="s">
        <v>1407</v>
      </c>
      <c r="B464" s="3" t="s">
        <v>1408</v>
      </c>
      <c r="C464" s="3" t="s">
        <v>515</v>
      </c>
      <c r="D464" s="4">
        <v>2018</v>
      </c>
      <c r="E464" s="5" t="s">
        <v>73</v>
      </c>
      <c r="G464">
        <v>1</v>
      </c>
      <c r="I464" t="s">
        <v>1783</v>
      </c>
      <c r="J464" s="14">
        <v>1.9610000000000001</v>
      </c>
      <c r="K464" s="72" t="s">
        <v>1963</v>
      </c>
      <c r="L464" s="14"/>
      <c r="M464" s="14">
        <v>0</v>
      </c>
      <c r="N464" s="14">
        <v>1505</v>
      </c>
      <c r="O464" s="13" t="s">
        <v>1809</v>
      </c>
      <c r="P464">
        <v>0</v>
      </c>
      <c r="Q464">
        <v>1</v>
      </c>
      <c r="S464" t="s">
        <v>1786</v>
      </c>
      <c r="T464">
        <v>2</v>
      </c>
      <c r="X464">
        <v>1</v>
      </c>
      <c r="Z464">
        <v>0</v>
      </c>
      <c r="AA464">
        <v>1</v>
      </c>
    </row>
    <row r="465" spans="1:34" ht="16.5" thickBot="1">
      <c r="A465" s="3" t="s">
        <v>1409</v>
      </c>
      <c r="B465" s="3" t="s">
        <v>1410</v>
      </c>
      <c r="C465" s="3" t="s">
        <v>1411</v>
      </c>
      <c r="D465" s="4">
        <v>2018</v>
      </c>
      <c r="E465" s="5" t="s">
        <v>73</v>
      </c>
      <c r="G465">
        <v>1</v>
      </c>
      <c r="I465" t="s">
        <v>1786</v>
      </c>
      <c r="J465" s="14">
        <v>0.82599999999999996</v>
      </c>
      <c r="K465" s="72" t="s">
        <v>1945</v>
      </c>
      <c r="L465" s="14"/>
      <c r="M465" s="14">
        <v>1</v>
      </c>
      <c r="N465" s="14">
        <v>1503</v>
      </c>
      <c r="O465" s="13" t="s">
        <v>1809</v>
      </c>
      <c r="P465">
        <v>1</v>
      </c>
      <c r="S465">
        <v>4</v>
      </c>
      <c r="T465">
        <v>5</v>
      </c>
      <c r="V465">
        <v>1</v>
      </c>
      <c r="Z465">
        <v>3</v>
      </c>
      <c r="AA465">
        <v>1</v>
      </c>
      <c r="AE465">
        <v>1</v>
      </c>
    </row>
    <row r="466" spans="1:34" ht="16.5" thickBot="1">
      <c r="A466" s="3" t="s">
        <v>1415</v>
      </c>
      <c r="B466" s="3" t="s">
        <v>1416</v>
      </c>
      <c r="C466" s="3" t="s">
        <v>25</v>
      </c>
      <c r="D466" s="4">
        <v>2012</v>
      </c>
      <c r="E466" s="5" t="s">
        <v>73</v>
      </c>
      <c r="G466">
        <v>1</v>
      </c>
      <c r="I466" t="s">
        <v>1786</v>
      </c>
      <c r="J466" s="13">
        <v>0.79200000000000004</v>
      </c>
      <c r="K466" s="12" t="s">
        <v>1945</v>
      </c>
      <c r="L466" s="8"/>
      <c r="M466" s="8">
        <v>1</v>
      </c>
      <c r="N466" s="14">
        <v>0</v>
      </c>
      <c r="O466" s="13" t="s">
        <v>1811</v>
      </c>
      <c r="P466">
        <v>0</v>
      </c>
      <c r="Q466">
        <v>7</v>
      </c>
      <c r="S466">
        <v>0</v>
      </c>
      <c r="T466">
        <v>0</v>
      </c>
      <c r="V466">
        <v>1</v>
      </c>
      <c r="X466">
        <v>1</v>
      </c>
      <c r="AA466">
        <v>1</v>
      </c>
      <c r="AG466" t="s">
        <v>2049</v>
      </c>
    </row>
    <row r="467" spans="1:34" ht="39.75" thickBot="1">
      <c r="A467" s="3" t="s">
        <v>1417</v>
      </c>
      <c r="B467" s="3" t="s">
        <v>1418</v>
      </c>
      <c r="C467" s="3" t="s">
        <v>1419</v>
      </c>
      <c r="D467" s="4">
        <v>2020</v>
      </c>
      <c r="E467" s="5" t="s">
        <v>73</v>
      </c>
      <c r="G467">
        <v>1</v>
      </c>
      <c r="I467" t="s">
        <v>1786</v>
      </c>
      <c r="J467" s="13">
        <v>5.5810000000000004</v>
      </c>
      <c r="K467" s="8" t="s">
        <v>1948</v>
      </c>
      <c r="L467" s="13"/>
      <c r="M467" s="13">
        <v>0</v>
      </c>
      <c r="N467" s="14">
        <v>0</v>
      </c>
      <c r="O467" s="13" t="s">
        <v>1811</v>
      </c>
      <c r="P467">
        <v>1</v>
      </c>
      <c r="S467">
        <v>1</v>
      </c>
      <c r="T467">
        <v>5</v>
      </c>
      <c r="V467">
        <v>1</v>
      </c>
      <c r="Z467">
        <v>0</v>
      </c>
      <c r="AA467">
        <v>1</v>
      </c>
    </row>
    <row r="468" spans="1:34" ht="16.5" thickBot="1">
      <c r="A468" s="33" t="s">
        <v>1420</v>
      </c>
      <c r="B468" s="3" t="s">
        <v>1421</v>
      </c>
      <c r="C468" s="3" t="s">
        <v>1422</v>
      </c>
      <c r="D468" s="4">
        <v>2017</v>
      </c>
      <c r="E468" s="5" t="s">
        <v>73</v>
      </c>
      <c r="G468">
        <v>1</v>
      </c>
      <c r="I468" t="s">
        <v>1783</v>
      </c>
      <c r="J468" s="13"/>
      <c r="K468" s="72" t="s">
        <v>1935</v>
      </c>
      <c r="L468" s="69"/>
      <c r="M468" s="69">
        <v>0</v>
      </c>
      <c r="N468" s="14">
        <v>0</v>
      </c>
      <c r="O468" s="13" t="s">
        <v>1811</v>
      </c>
      <c r="P468">
        <v>0</v>
      </c>
      <c r="Q468">
        <v>1</v>
      </c>
      <c r="S468" t="s">
        <v>1783</v>
      </c>
      <c r="T468">
        <v>5</v>
      </c>
      <c r="V468">
        <v>1</v>
      </c>
      <c r="X468">
        <v>1</v>
      </c>
      <c r="Z468">
        <v>1</v>
      </c>
      <c r="AA468">
        <v>1</v>
      </c>
      <c r="AE468">
        <v>1</v>
      </c>
    </row>
    <row r="469" spans="1:34" ht="16.5" thickBot="1">
      <c r="A469" s="3" t="s">
        <v>1423</v>
      </c>
      <c r="B469" s="3" t="s">
        <v>1424</v>
      </c>
      <c r="C469" s="3" t="s">
        <v>1425</v>
      </c>
      <c r="D469" s="4">
        <v>2011</v>
      </c>
      <c r="E469" s="5" t="s">
        <v>73</v>
      </c>
      <c r="G469">
        <v>1</v>
      </c>
      <c r="J469" s="13">
        <v>1.387</v>
      </c>
      <c r="K469" s="12" t="s">
        <v>1960</v>
      </c>
      <c r="L469" s="13"/>
      <c r="M469" s="13">
        <v>0</v>
      </c>
      <c r="N469" s="14">
        <v>0</v>
      </c>
      <c r="O469" s="13" t="s">
        <v>1811</v>
      </c>
      <c r="P469">
        <v>1</v>
      </c>
      <c r="S469">
        <v>0</v>
      </c>
      <c r="T469">
        <v>0</v>
      </c>
      <c r="V469">
        <v>1</v>
      </c>
      <c r="AA469">
        <v>1</v>
      </c>
    </row>
    <row r="470" spans="1:34" ht="16.5" thickBot="1">
      <c r="A470" s="3" t="s">
        <v>1430</v>
      </c>
      <c r="B470" s="3" t="s">
        <v>1431</v>
      </c>
      <c r="C470" s="3" t="s">
        <v>443</v>
      </c>
      <c r="D470" s="4">
        <v>2020</v>
      </c>
      <c r="E470" s="5" t="s">
        <v>73</v>
      </c>
      <c r="G470">
        <v>1</v>
      </c>
      <c r="I470">
        <v>4</v>
      </c>
      <c r="J470" s="13">
        <v>1.75</v>
      </c>
      <c r="K470" s="72" t="s">
        <v>1991</v>
      </c>
      <c r="L470" s="13"/>
      <c r="M470" s="13">
        <v>0</v>
      </c>
      <c r="N470" s="14">
        <v>1503</v>
      </c>
      <c r="O470" s="13" t="s">
        <v>1809</v>
      </c>
      <c r="P470">
        <v>0</v>
      </c>
      <c r="Q470">
        <v>1</v>
      </c>
      <c r="S470">
        <v>4</v>
      </c>
      <c r="T470">
        <v>2</v>
      </c>
      <c r="X470">
        <v>1</v>
      </c>
      <c r="Z470">
        <v>0</v>
      </c>
      <c r="AA470">
        <v>1</v>
      </c>
    </row>
    <row r="471" spans="1:34" ht="16.5" thickBot="1">
      <c r="A471" s="3" t="s">
        <v>1432</v>
      </c>
      <c r="B471" s="3" t="s">
        <v>1433</v>
      </c>
      <c r="C471" s="3" t="s">
        <v>1434</v>
      </c>
      <c r="D471" s="4">
        <v>2019</v>
      </c>
      <c r="E471" s="5" t="s">
        <v>73</v>
      </c>
      <c r="G471">
        <v>1</v>
      </c>
      <c r="I471" t="s">
        <v>1786</v>
      </c>
      <c r="J471" s="13"/>
      <c r="K471" s="12" t="s">
        <v>1980</v>
      </c>
      <c r="L471" s="21" t="s">
        <v>2034</v>
      </c>
      <c r="M471" s="21">
        <v>0</v>
      </c>
      <c r="N471" s="14">
        <v>1505</v>
      </c>
      <c r="O471" s="13" t="s">
        <v>1813</v>
      </c>
      <c r="P471">
        <v>1</v>
      </c>
      <c r="S471" t="s">
        <v>1786</v>
      </c>
      <c r="T471">
        <v>5</v>
      </c>
      <c r="Z471">
        <v>2</v>
      </c>
      <c r="AA471">
        <v>1</v>
      </c>
      <c r="AF471">
        <v>1</v>
      </c>
      <c r="AG471" s="15"/>
      <c r="AH471" s="15"/>
    </row>
    <row r="472" spans="1:34" ht="16.5" thickBot="1">
      <c r="A472" s="3" t="s">
        <v>1435</v>
      </c>
      <c r="B472" s="3" t="s">
        <v>1436</v>
      </c>
      <c r="C472" s="3" t="s">
        <v>76</v>
      </c>
      <c r="D472" s="4">
        <v>2016</v>
      </c>
      <c r="E472" s="5" t="s">
        <v>73</v>
      </c>
      <c r="G472">
        <v>1</v>
      </c>
      <c r="J472" s="14">
        <v>1.8169999999999999</v>
      </c>
      <c r="K472" s="72" t="s">
        <v>1945</v>
      </c>
      <c r="L472" s="69" t="s">
        <v>1933</v>
      </c>
      <c r="M472" s="69">
        <v>1</v>
      </c>
      <c r="N472" s="14">
        <v>1503</v>
      </c>
      <c r="O472" s="13" t="s">
        <v>1814</v>
      </c>
      <c r="P472">
        <v>3</v>
      </c>
      <c r="S472">
        <v>0</v>
      </c>
      <c r="T472">
        <v>0</v>
      </c>
      <c r="V472">
        <v>1</v>
      </c>
      <c r="W472">
        <v>1</v>
      </c>
      <c r="AA472">
        <v>1</v>
      </c>
    </row>
    <row r="473" spans="1:34" ht="16.5" thickBot="1">
      <c r="A473" s="3" t="s">
        <v>1437</v>
      </c>
      <c r="B473" s="3" t="s">
        <v>1438</v>
      </c>
      <c r="C473" s="3" t="s">
        <v>448</v>
      </c>
      <c r="D473" s="4">
        <v>2016</v>
      </c>
      <c r="E473" s="5" t="s">
        <v>73</v>
      </c>
      <c r="G473">
        <v>1</v>
      </c>
      <c r="I473" t="s">
        <v>1786</v>
      </c>
      <c r="J473" s="14">
        <v>3.4350000000000001</v>
      </c>
      <c r="K473" s="72" t="s">
        <v>1946</v>
      </c>
      <c r="L473" s="69" t="s">
        <v>1941</v>
      </c>
      <c r="M473" s="69">
        <v>0</v>
      </c>
      <c r="N473" s="14">
        <v>806</v>
      </c>
      <c r="O473" s="13" t="s">
        <v>1809</v>
      </c>
      <c r="P473">
        <v>0</v>
      </c>
      <c r="Q473">
        <v>3</v>
      </c>
      <c r="S473">
        <v>1</v>
      </c>
      <c r="T473">
        <v>2</v>
      </c>
      <c r="Z473">
        <v>0</v>
      </c>
      <c r="AA473">
        <v>1</v>
      </c>
      <c r="AC473">
        <v>1</v>
      </c>
    </row>
    <row r="474" spans="1:34" ht="16.5" thickBot="1">
      <c r="A474" s="3" t="s">
        <v>1441</v>
      </c>
      <c r="B474" s="3" t="s">
        <v>1442</v>
      </c>
      <c r="C474" s="3" t="s">
        <v>1443</v>
      </c>
      <c r="D474" s="4">
        <v>2019</v>
      </c>
      <c r="E474" s="5" t="s">
        <v>73</v>
      </c>
      <c r="G474">
        <v>1</v>
      </c>
      <c r="I474" t="s">
        <v>1786</v>
      </c>
      <c r="J474" s="13">
        <v>0.78</v>
      </c>
      <c r="K474" s="72" t="s">
        <v>1972</v>
      </c>
      <c r="L474" s="69" t="s">
        <v>1947</v>
      </c>
      <c r="M474" s="69">
        <v>0</v>
      </c>
      <c r="N474" s="14">
        <v>0</v>
      </c>
      <c r="O474" s="13" t="s">
        <v>1811</v>
      </c>
      <c r="P474">
        <v>3</v>
      </c>
      <c r="S474">
        <v>1</v>
      </c>
      <c r="T474">
        <v>5</v>
      </c>
      <c r="V474">
        <v>1</v>
      </c>
      <c r="Z474">
        <v>0</v>
      </c>
      <c r="AA474">
        <v>1</v>
      </c>
    </row>
    <row r="475" spans="1:34" ht="16.5" thickBot="1">
      <c r="A475" s="33" t="s">
        <v>1444</v>
      </c>
      <c r="B475" s="3" t="s">
        <v>1445</v>
      </c>
      <c r="C475" s="3" t="s">
        <v>656</v>
      </c>
      <c r="D475" s="4">
        <v>2009</v>
      </c>
      <c r="E475" s="5" t="s">
        <v>73</v>
      </c>
      <c r="G475">
        <v>1</v>
      </c>
      <c r="I475" t="s">
        <v>1786</v>
      </c>
      <c r="J475" s="14">
        <v>4.4850000000000003</v>
      </c>
      <c r="K475" s="12" t="s">
        <v>1976</v>
      </c>
      <c r="L475" s="14"/>
      <c r="M475" s="14">
        <v>0</v>
      </c>
      <c r="N475" s="14">
        <v>806</v>
      </c>
      <c r="O475" s="13" t="s">
        <v>1814</v>
      </c>
      <c r="P475">
        <v>1</v>
      </c>
      <c r="S475">
        <v>6</v>
      </c>
      <c r="T475">
        <v>5</v>
      </c>
      <c r="V475">
        <v>1</v>
      </c>
      <c r="Z475">
        <v>0</v>
      </c>
      <c r="AA475">
        <v>1</v>
      </c>
      <c r="AE475">
        <v>1</v>
      </c>
    </row>
    <row r="476" spans="1:34" ht="16.5" thickBot="1">
      <c r="A476" s="3" t="s">
        <v>1447</v>
      </c>
      <c r="B476" s="3" t="s">
        <v>1448</v>
      </c>
      <c r="C476" s="3" t="s">
        <v>1449</v>
      </c>
      <c r="D476" s="4">
        <v>2019</v>
      </c>
      <c r="E476" s="5" t="s">
        <v>73</v>
      </c>
      <c r="G476">
        <v>1</v>
      </c>
      <c r="I476" t="s">
        <v>1786</v>
      </c>
      <c r="J476" s="14">
        <v>0.89700000000000002</v>
      </c>
      <c r="K476" s="12" t="s">
        <v>1945</v>
      </c>
      <c r="L476" s="14"/>
      <c r="M476" s="14">
        <v>1</v>
      </c>
      <c r="N476" s="14">
        <v>1503</v>
      </c>
      <c r="O476" s="13" t="s">
        <v>1813</v>
      </c>
      <c r="P476">
        <v>0</v>
      </c>
      <c r="Q476">
        <v>3</v>
      </c>
      <c r="S476">
        <v>6</v>
      </c>
      <c r="T476">
        <v>5</v>
      </c>
      <c r="X476">
        <v>1</v>
      </c>
      <c r="AA476">
        <v>1</v>
      </c>
      <c r="AC476">
        <v>1</v>
      </c>
    </row>
    <row r="477" spans="1:34" ht="16.5" thickBot="1">
      <c r="A477" s="3" t="s">
        <v>1450</v>
      </c>
      <c r="B477" s="3" t="s">
        <v>1451</v>
      </c>
      <c r="C477" s="3" t="s">
        <v>25</v>
      </c>
      <c r="D477" s="4">
        <v>2013</v>
      </c>
      <c r="E477" s="5" t="s">
        <v>73</v>
      </c>
      <c r="G477">
        <v>1</v>
      </c>
      <c r="I477" t="s">
        <v>1786</v>
      </c>
      <c r="J477" s="13">
        <v>0.92800000000000005</v>
      </c>
      <c r="K477" s="12" t="s">
        <v>1945</v>
      </c>
      <c r="L477" s="13"/>
      <c r="M477" s="13">
        <v>1</v>
      </c>
      <c r="N477" s="14">
        <v>0</v>
      </c>
      <c r="O477" s="13" t="s">
        <v>1811</v>
      </c>
      <c r="P477">
        <v>1</v>
      </c>
      <c r="S477">
        <v>6</v>
      </c>
      <c r="T477">
        <v>5</v>
      </c>
      <c r="V477">
        <v>1</v>
      </c>
      <c r="X477">
        <v>1</v>
      </c>
      <c r="Z477">
        <v>0</v>
      </c>
      <c r="AA477">
        <v>1</v>
      </c>
    </row>
    <row r="478" spans="1:34" ht="16.5" thickBot="1">
      <c r="A478" s="3" t="s">
        <v>1452</v>
      </c>
      <c r="B478" s="3" t="s">
        <v>1453</v>
      </c>
      <c r="C478" s="3" t="s">
        <v>840</v>
      </c>
      <c r="D478" s="4">
        <v>2019</v>
      </c>
      <c r="E478" s="5" t="s">
        <v>73</v>
      </c>
      <c r="G478">
        <v>1</v>
      </c>
      <c r="I478">
        <v>4</v>
      </c>
      <c r="J478" s="14">
        <v>7.59</v>
      </c>
      <c r="K478" s="72" t="s">
        <v>1943</v>
      </c>
      <c r="L478" s="68" t="s">
        <v>1964</v>
      </c>
      <c r="M478" s="68">
        <v>0</v>
      </c>
      <c r="N478" s="14">
        <v>1503</v>
      </c>
      <c r="O478" s="13" t="s">
        <v>1814</v>
      </c>
      <c r="P478">
        <v>0</v>
      </c>
      <c r="Q478">
        <v>1</v>
      </c>
      <c r="S478" t="s">
        <v>1792</v>
      </c>
      <c r="T478">
        <v>2</v>
      </c>
      <c r="W478">
        <v>1</v>
      </c>
      <c r="Z478">
        <v>0</v>
      </c>
      <c r="AA478">
        <v>1</v>
      </c>
    </row>
    <row r="479" spans="1:34" ht="16.5" thickBot="1">
      <c r="A479" s="3" t="s">
        <v>1454</v>
      </c>
      <c r="B479" s="3" t="s">
        <v>1455</v>
      </c>
      <c r="C479" s="3" t="s">
        <v>419</v>
      </c>
      <c r="D479" s="4">
        <v>2019</v>
      </c>
      <c r="E479" s="5" t="s">
        <v>73</v>
      </c>
      <c r="G479">
        <v>1</v>
      </c>
      <c r="I479">
        <v>4</v>
      </c>
      <c r="J479" s="13">
        <v>1.1499999999999999</v>
      </c>
      <c r="K479" s="12" t="s">
        <v>2022</v>
      </c>
      <c r="L479" s="13"/>
      <c r="M479" s="13">
        <v>0</v>
      </c>
      <c r="N479" s="14">
        <v>0</v>
      </c>
      <c r="O479" s="13" t="s">
        <v>1811</v>
      </c>
      <c r="P479">
        <v>1</v>
      </c>
      <c r="S479">
        <v>6</v>
      </c>
      <c r="T479">
        <v>5</v>
      </c>
      <c r="V479">
        <v>1</v>
      </c>
      <c r="Z479">
        <v>0</v>
      </c>
      <c r="AA479">
        <v>1</v>
      </c>
    </row>
    <row r="480" spans="1:34" ht="16.5" thickBot="1">
      <c r="A480" s="3" t="s">
        <v>71</v>
      </c>
      <c r="B480" s="3" t="s">
        <v>72</v>
      </c>
      <c r="C480" s="3" t="s">
        <v>57</v>
      </c>
      <c r="D480" s="4">
        <v>2018</v>
      </c>
      <c r="E480" s="5" t="s">
        <v>73</v>
      </c>
      <c r="G480">
        <v>1</v>
      </c>
      <c r="I480" t="s">
        <v>1786</v>
      </c>
      <c r="J480" s="13">
        <v>0.38</v>
      </c>
      <c r="K480" s="72" t="s">
        <v>1933</v>
      </c>
      <c r="L480" s="13"/>
      <c r="M480" s="13">
        <v>1</v>
      </c>
      <c r="N480" s="14">
        <v>806</v>
      </c>
      <c r="O480" s="13" t="s">
        <v>1814</v>
      </c>
      <c r="P480">
        <v>3</v>
      </c>
      <c r="S480" t="s">
        <v>1784</v>
      </c>
      <c r="T480">
        <v>5</v>
      </c>
      <c r="X480">
        <v>1</v>
      </c>
      <c r="Z480">
        <v>0</v>
      </c>
      <c r="AA480">
        <v>1</v>
      </c>
    </row>
    <row r="481" spans="1:35" ht="16.5" thickBot="1">
      <c r="A481" s="3" t="s">
        <v>1456</v>
      </c>
      <c r="B481" s="3" t="s">
        <v>1457</v>
      </c>
      <c r="C481" s="3" t="s">
        <v>13</v>
      </c>
      <c r="D481" s="4">
        <v>2017</v>
      </c>
      <c r="E481" s="5" t="s">
        <v>73</v>
      </c>
      <c r="G481">
        <v>1</v>
      </c>
      <c r="I481" t="s">
        <v>1791</v>
      </c>
      <c r="J481" s="14">
        <v>2.9169999999999998</v>
      </c>
      <c r="K481" s="72" t="s">
        <v>1943</v>
      </c>
      <c r="L481" s="69" t="s">
        <v>2003</v>
      </c>
      <c r="M481" s="69">
        <v>0</v>
      </c>
      <c r="N481" s="14">
        <v>1503</v>
      </c>
      <c r="O481" s="13" t="s">
        <v>1809</v>
      </c>
      <c r="P481">
        <v>1</v>
      </c>
      <c r="S481">
        <v>2</v>
      </c>
      <c r="T481">
        <v>5</v>
      </c>
      <c r="X481">
        <v>1</v>
      </c>
      <c r="Z481">
        <v>0</v>
      </c>
      <c r="AA481">
        <v>1</v>
      </c>
      <c r="AH481">
        <v>1</v>
      </c>
      <c r="AI481" t="s">
        <v>2105</v>
      </c>
    </row>
    <row r="482" spans="1:35" ht="16.5" thickBot="1">
      <c r="A482" s="3" t="s">
        <v>178</v>
      </c>
      <c r="B482" s="3" t="s">
        <v>179</v>
      </c>
      <c r="C482" s="3" t="s">
        <v>180</v>
      </c>
      <c r="D482" s="4">
        <v>2020</v>
      </c>
      <c r="E482" s="5" t="s">
        <v>73</v>
      </c>
      <c r="G482">
        <v>1</v>
      </c>
      <c r="I482" t="s">
        <v>1793</v>
      </c>
      <c r="J482" s="14"/>
      <c r="K482" s="72" t="s">
        <v>1941</v>
      </c>
      <c r="L482" s="69"/>
      <c r="M482" s="69">
        <v>0</v>
      </c>
      <c r="N482" s="14">
        <v>1503</v>
      </c>
      <c r="O482" s="13"/>
      <c r="P482">
        <v>1</v>
      </c>
      <c r="S482">
        <v>2</v>
      </c>
      <c r="T482">
        <v>5</v>
      </c>
      <c r="X482">
        <v>1</v>
      </c>
      <c r="Z482">
        <v>0</v>
      </c>
      <c r="AA482">
        <v>1</v>
      </c>
      <c r="AH482">
        <v>2</v>
      </c>
      <c r="AI482" t="s">
        <v>2086</v>
      </c>
    </row>
    <row r="483" spans="1:35" ht="16.5" thickBot="1">
      <c r="A483" s="3" t="s">
        <v>1458</v>
      </c>
      <c r="B483" s="3" t="s">
        <v>1459</v>
      </c>
      <c r="C483" s="3" t="s">
        <v>736</v>
      </c>
      <c r="D483" s="4">
        <v>2015</v>
      </c>
      <c r="E483" s="5" t="s">
        <v>73</v>
      </c>
      <c r="G483">
        <v>1</v>
      </c>
      <c r="I483" t="s">
        <v>1791</v>
      </c>
      <c r="J483" s="14">
        <v>4.7270000000000003</v>
      </c>
      <c r="K483" s="12" t="s">
        <v>1933</v>
      </c>
      <c r="L483" s="14"/>
      <c r="M483" s="14">
        <v>1</v>
      </c>
      <c r="N483" s="14">
        <v>1503</v>
      </c>
      <c r="O483" s="13" t="s">
        <v>1814</v>
      </c>
      <c r="P483">
        <v>1</v>
      </c>
      <c r="S483">
        <v>2</v>
      </c>
      <c r="T483">
        <v>5</v>
      </c>
      <c r="V483">
        <v>1</v>
      </c>
      <c r="AA483">
        <v>1</v>
      </c>
      <c r="AE483">
        <v>1</v>
      </c>
    </row>
    <row r="484" spans="1:35" ht="16.5" thickBot="1">
      <c r="A484" s="3" t="s">
        <v>1460</v>
      </c>
      <c r="B484" s="3" t="s">
        <v>1461</v>
      </c>
      <c r="C484" s="3" t="s">
        <v>1462</v>
      </c>
      <c r="D484" s="4">
        <v>2012</v>
      </c>
      <c r="E484" s="5" t="s">
        <v>73</v>
      </c>
      <c r="G484">
        <v>1</v>
      </c>
      <c r="I484" t="s">
        <v>1786</v>
      </c>
      <c r="J484" s="14">
        <v>1.2050000000000001</v>
      </c>
      <c r="K484" s="12" t="s">
        <v>1933</v>
      </c>
      <c r="L484" s="14"/>
      <c r="M484" s="14">
        <v>1</v>
      </c>
      <c r="N484" s="14">
        <v>1503</v>
      </c>
      <c r="O484" s="13" t="s">
        <v>1809</v>
      </c>
      <c r="P484">
        <v>0</v>
      </c>
      <c r="Q484" t="s">
        <v>1805</v>
      </c>
      <c r="S484" t="s">
        <v>1784</v>
      </c>
      <c r="T484">
        <v>5</v>
      </c>
      <c r="X484">
        <v>1</v>
      </c>
      <c r="Z484">
        <v>0</v>
      </c>
      <c r="AA484">
        <v>1</v>
      </c>
      <c r="AC484">
        <v>1</v>
      </c>
      <c r="AG484" t="s">
        <v>2057</v>
      </c>
      <c r="AH484">
        <v>2</v>
      </c>
    </row>
    <row r="485" spans="1:35" ht="16.5" thickBot="1">
      <c r="A485" s="3" t="s">
        <v>1463</v>
      </c>
      <c r="B485" s="3" t="s">
        <v>1464</v>
      </c>
      <c r="C485" s="3" t="s">
        <v>1465</v>
      </c>
      <c r="D485" s="4">
        <v>2018</v>
      </c>
      <c r="E485" s="5" t="s">
        <v>73</v>
      </c>
      <c r="G485">
        <v>1</v>
      </c>
      <c r="I485" t="s">
        <v>1789</v>
      </c>
      <c r="J485" s="13">
        <v>4.3730000000000002</v>
      </c>
      <c r="K485" s="12" t="s">
        <v>1976</v>
      </c>
      <c r="L485" s="13"/>
      <c r="M485" s="13">
        <v>0</v>
      </c>
      <c r="N485" s="14">
        <v>806</v>
      </c>
      <c r="O485" s="13" t="s">
        <v>1814</v>
      </c>
      <c r="P485">
        <v>0</v>
      </c>
      <c r="Q485">
        <v>2</v>
      </c>
      <c r="S485">
        <v>3</v>
      </c>
      <c r="T485">
        <v>2</v>
      </c>
      <c r="W485">
        <v>1</v>
      </c>
      <c r="X485">
        <v>1</v>
      </c>
      <c r="Z485">
        <v>0</v>
      </c>
      <c r="AA485">
        <v>1</v>
      </c>
    </row>
    <row r="486" spans="1:35" ht="16.5" thickBot="1">
      <c r="A486" s="3" t="s">
        <v>1466</v>
      </c>
      <c r="B486" s="3" t="s">
        <v>1467</v>
      </c>
      <c r="C486" s="3" t="s">
        <v>136</v>
      </c>
      <c r="D486" s="4">
        <v>2019</v>
      </c>
      <c r="E486" s="5" t="s">
        <v>73</v>
      </c>
      <c r="G486">
        <v>1</v>
      </c>
      <c r="I486" t="s">
        <v>1797</v>
      </c>
      <c r="J486" s="14">
        <v>5.8179999999999996</v>
      </c>
      <c r="K486" s="72" t="s">
        <v>1941</v>
      </c>
      <c r="L486" s="14"/>
      <c r="M486" s="14">
        <v>1</v>
      </c>
      <c r="N486" s="14">
        <v>1503</v>
      </c>
      <c r="O486" s="13" t="s">
        <v>1814</v>
      </c>
      <c r="P486">
        <v>0</v>
      </c>
      <c r="Q486">
        <v>6</v>
      </c>
      <c r="S486">
        <v>2</v>
      </c>
      <c r="T486">
        <v>5</v>
      </c>
      <c r="V486">
        <v>1</v>
      </c>
      <c r="W486">
        <v>1</v>
      </c>
      <c r="X486">
        <v>1</v>
      </c>
      <c r="Z486">
        <v>0</v>
      </c>
      <c r="AA486">
        <v>1</v>
      </c>
      <c r="AC486">
        <v>1</v>
      </c>
      <c r="AE486">
        <v>1</v>
      </c>
      <c r="AG486" t="s">
        <v>2074</v>
      </c>
      <c r="AH486">
        <v>4</v>
      </c>
    </row>
    <row r="487" spans="1:35" ht="16.5" thickBot="1">
      <c r="A487" s="3" t="s">
        <v>1468</v>
      </c>
      <c r="B487" s="3" t="s">
        <v>1469</v>
      </c>
      <c r="C487" s="3" t="s">
        <v>1470</v>
      </c>
      <c r="D487" s="4">
        <v>2020</v>
      </c>
      <c r="E487" s="5" t="s">
        <v>73</v>
      </c>
      <c r="G487">
        <v>1</v>
      </c>
      <c r="I487" t="s">
        <v>1786</v>
      </c>
      <c r="J487" s="13">
        <v>10.981999999999999</v>
      </c>
      <c r="K487" s="72" t="s">
        <v>1954</v>
      </c>
      <c r="L487" s="13"/>
      <c r="M487" s="13">
        <v>0</v>
      </c>
      <c r="N487" s="14">
        <v>1506</v>
      </c>
      <c r="O487" s="13" t="s">
        <v>1814</v>
      </c>
      <c r="P487">
        <v>0</v>
      </c>
      <c r="Q487">
        <v>1</v>
      </c>
      <c r="S487" t="s">
        <v>1786</v>
      </c>
      <c r="T487">
        <v>2</v>
      </c>
      <c r="Z487">
        <v>0</v>
      </c>
      <c r="AA487">
        <v>1</v>
      </c>
    </row>
    <row r="488" spans="1:35" ht="16.5" thickBot="1">
      <c r="A488" s="3" t="s">
        <v>1471</v>
      </c>
      <c r="B488" s="3" t="s">
        <v>1472</v>
      </c>
      <c r="C488" s="3" t="s">
        <v>1176</v>
      </c>
      <c r="D488" s="4">
        <v>2015</v>
      </c>
      <c r="E488" s="5" t="s">
        <v>73</v>
      </c>
      <c r="G488">
        <v>1</v>
      </c>
      <c r="I488">
        <v>4</v>
      </c>
      <c r="J488" s="14">
        <v>2.0609999999999999</v>
      </c>
      <c r="K488" s="72" t="s">
        <v>1953</v>
      </c>
      <c r="L488" s="69" t="s">
        <v>1933</v>
      </c>
      <c r="M488" s="69">
        <v>0</v>
      </c>
      <c r="N488" s="14">
        <v>1504</v>
      </c>
      <c r="O488" s="13" t="s">
        <v>1814</v>
      </c>
      <c r="P488">
        <v>0</v>
      </c>
      <c r="Q488">
        <v>1</v>
      </c>
      <c r="S488" t="s">
        <v>1786</v>
      </c>
      <c r="T488">
        <v>2</v>
      </c>
      <c r="X488">
        <v>1</v>
      </c>
      <c r="Z488">
        <v>0</v>
      </c>
      <c r="AA488">
        <v>1</v>
      </c>
    </row>
    <row r="489" spans="1:35" ht="16.5" thickBot="1">
      <c r="A489" s="3" t="s">
        <v>74</v>
      </c>
      <c r="B489" s="3" t="s">
        <v>75</v>
      </c>
      <c r="C489" s="3" t="s">
        <v>76</v>
      </c>
      <c r="D489" s="4">
        <v>2017</v>
      </c>
      <c r="E489" s="5" t="s">
        <v>73</v>
      </c>
      <c r="G489">
        <v>1</v>
      </c>
      <c r="I489" t="s">
        <v>1783</v>
      </c>
      <c r="J489" s="14">
        <v>2.4740000000000002</v>
      </c>
      <c r="K489" s="72" t="s">
        <v>1945</v>
      </c>
      <c r="L489" s="69" t="s">
        <v>1933</v>
      </c>
      <c r="M489" s="69">
        <v>1</v>
      </c>
      <c r="N489" s="14">
        <v>1503</v>
      </c>
      <c r="O489" s="13" t="s">
        <v>1814</v>
      </c>
      <c r="P489">
        <v>1</v>
      </c>
      <c r="S489" t="s">
        <v>1784</v>
      </c>
      <c r="T489">
        <v>5</v>
      </c>
      <c r="X489">
        <v>1</v>
      </c>
      <c r="Z489">
        <v>0</v>
      </c>
      <c r="AA489">
        <v>1</v>
      </c>
    </row>
    <row r="490" spans="1:35" ht="16.5" thickBot="1">
      <c r="A490" s="3" t="s">
        <v>1473</v>
      </c>
      <c r="B490" s="3" t="s">
        <v>1474</v>
      </c>
      <c r="C490" s="3" t="s">
        <v>252</v>
      </c>
      <c r="D490" s="4">
        <v>2018</v>
      </c>
      <c r="E490" s="5" t="s">
        <v>73</v>
      </c>
      <c r="G490">
        <v>1</v>
      </c>
      <c r="I490">
        <v>4</v>
      </c>
      <c r="J490" s="14">
        <v>4.7789999999999999</v>
      </c>
      <c r="K490" s="72" t="s">
        <v>1963</v>
      </c>
      <c r="L490" s="14"/>
      <c r="M490" s="14">
        <v>0</v>
      </c>
      <c r="N490" s="14">
        <v>1505</v>
      </c>
      <c r="O490" s="13" t="s">
        <v>1814</v>
      </c>
      <c r="P490">
        <v>0</v>
      </c>
      <c r="Q490">
        <v>1</v>
      </c>
      <c r="S490">
        <v>4</v>
      </c>
      <c r="T490">
        <v>2</v>
      </c>
      <c r="W490">
        <v>1</v>
      </c>
      <c r="Z490">
        <v>0</v>
      </c>
      <c r="AA490">
        <v>1</v>
      </c>
    </row>
    <row r="491" spans="1:35" ht="16.5" thickBot="1">
      <c r="A491" s="3" t="s">
        <v>1475</v>
      </c>
      <c r="B491" s="3" t="s">
        <v>1476</v>
      </c>
      <c r="C491" s="3" t="s">
        <v>615</v>
      </c>
      <c r="D491" s="4">
        <v>2019</v>
      </c>
      <c r="E491" s="5" t="s">
        <v>73</v>
      </c>
      <c r="G491">
        <v>1</v>
      </c>
      <c r="I491">
        <v>4</v>
      </c>
      <c r="J491" s="13">
        <v>4.2190000000000003</v>
      </c>
      <c r="K491" s="72" t="s">
        <v>1963</v>
      </c>
      <c r="L491" s="13"/>
      <c r="M491" s="13">
        <v>0</v>
      </c>
      <c r="N491" s="14">
        <v>0</v>
      </c>
      <c r="O491" s="13" t="s">
        <v>1811</v>
      </c>
      <c r="P491">
        <v>1</v>
      </c>
      <c r="S491">
        <v>1</v>
      </c>
      <c r="T491">
        <v>5</v>
      </c>
      <c r="V491">
        <v>1</v>
      </c>
      <c r="Z491">
        <v>0</v>
      </c>
      <c r="AA491">
        <v>1</v>
      </c>
    </row>
    <row r="492" spans="1:35" ht="16.5" thickBot="1">
      <c r="A492" s="3" t="s">
        <v>1477</v>
      </c>
      <c r="B492" s="3" t="s">
        <v>1478</v>
      </c>
      <c r="C492" s="3" t="s">
        <v>1096</v>
      </c>
      <c r="D492" s="4">
        <v>2015</v>
      </c>
      <c r="E492" s="5" t="s">
        <v>73</v>
      </c>
      <c r="G492">
        <v>1</v>
      </c>
      <c r="I492" t="s">
        <v>1786</v>
      </c>
      <c r="J492" s="14">
        <v>3.0470000000000002</v>
      </c>
      <c r="K492" s="72" t="s">
        <v>1962</v>
      </c>
      <c r="L492" s="14"/>
      <c r="M492" s="14">
        <v>0</v>
      </c>
      <c r="N492" s="14">
        <v>806</v>
      </c>
      <c r="O492" s="13" t="s">
        <v>1814</v>
      </c>
      <c r="P492">
        <v>0</v>
      </c>
      <c r="Q492">
        <v>1</v>
      </c>
      <c r="S492" t="s">
        <v>1784</v>
      </c>
      <c r="T492">
        <v>2</v>
      </c>
      <c r="X492">
        <v>1</v>
      </c>
      <c r="Z492">
        <v>2</v>
      </c>
      <c r="AA492">
        <v>1</v>
      </c>
    </row>
    <row r="493" spans="1:35" ht="16.5" thickBot="1">
      <c r="A493" s="3" t="s">
        <v>1479</v>
      </c>
      <c r="B493" s="3" t="s">
        <v>1480</v>
      </c>
      <c r="C493" s="3" t="s">
        <v>343</v>
      </c>
      <c r="D493" s="4">
        <v>2019</v>
      </c>
      <c r="E493" s="5" t="s">
        <v>73</v>
      </c>
      <c r="G493">
        <v>1</v>
      </c>
      <c r="I493" t="s">
        <v>1786</v>
      </c>
      <c r="J493" s="14">
        <v>8.8520000000000003</v>
      </c>
      <c r="K493" s="72" t="s">
        <v>1933</v>
      </c>
      <c r="L493" s="14"/>
      <c r="M493" s="14">
        <v>1</v>
      </c>
      <c r="N493" s="14">
        <v>0</v>
      </c>
      <c r="O493" s="13" t="s">
        <v>1811</v>
      </c>
      <c r="P493">
        <v>1</v>
      </c>
      <c r="S493" t="s">
        <v>1792</v>
      </c>
      <c r="T493">
        <v>5</v>
      </c>
      <c r="V493">
        <v>1</v>
      </c>
      <c r="Z493">
        <v>1</v>
      </c>
      <c r="AA493">
        <v>1</v>
      </c>
      <c r="AE493">
        <v>1</v>
      </c>
    </row>
    <row r="494" spans="1:35" ht="16.5" thickBot="1">
      <c r="A494" s="33" t="s">
        <v>1481</v>
      </c>
      <c r="B494" s="3" t="s">
        <v>1482</v>
      </c>
      <c r="C494" s="3" t="s">
        <v>1483</v>
      </c>
      <c r="D494" s="4">
        <v>2018</v>
      </c>
      <c r="E494" s="5" t="s">
        <v>73</v>
      </c>
      <c r="G494">
        <v>1</v>
      </c>
      <c r="I494" t="s">
        <v>1791</v>
      </c>
      <c r="J494" s="13">
        <v>1</v>
      </c>
      <c r="K494" s="72" t="s">
        <v>2008</v>
      </c>
      <c r="L494" s="69" t="s">
        <v>1933</v>
      </c>
      <c r="M494" s="69">
        <v>0</v>
      </c>
      <c r="N494" s="14">
        <v>0</v>
      </c>
      <c r="O494" s="13" t="s">
        <v>1811</v>
      </c>
      <c r="P494">
        <v>1</v>
      </c>
      <c r="S494">
        <v>0</v>
      </c>
      <c r="T494">
        <v>0</v>
      </c>
      <c r="V494">
        <v>1</v>
      </c>
      <c r="AA494">
        <v>1</v>
      </c>
      <c r="AE494">
        <v>1</v>
      </c>
    </row>
    <row r="495" spans="1:35" ht="16.5" thickBot="1">
      <c r="A495" s="3" t="s">
        <v>1484</v>
      </c>
      <c r="B495" s="3" t="s">
        <v>1485</v>
      </c>
      <c r="C495" s="3" t="s">
        <v>25</v>
      </c>
      <c r="D495" s="4">
        <v>2019</v>
      </c>
      <c r="E495" s="5" t="s">
        <v>73</v>
      </c>
      <c r="G495">
        <v>1</v>
      </c>
      <c r="I495">
        <v>1</v>
      </c>
      <c r="J495" s="13">
        <v>3.04</v>
      </c>
      <c r="K495" s="12" t="s">
        <v>1945</v>
      </c>
      <c r="L495" s="13"/>
      <c r="M495" s="13">
        <v>1</v>
      </c>
      <c r="N495" s="14">
        <v>0</v>
      </c>
      <c r="O495" s="13" t="s">
        <v>1811</v>
      </c>
      <c r="P495">
        <v>0</v>
      </c>
      <c r="Q495">
        <v>3</v>
      </c>
      <c r="S495">
        <v>1</v>
      </c>
      <c r="T495">
        <v>2</v>
      </c>
      <c r="Z495">
        <v>0</v>
      </c>
      <c r="AA495">
        <v>1</v>
      </c>
      <c r="AC495">
        <v>1</v>
      </c>
    </row>
    <row r="496" spans="1:35" ht="16.5" thickBot="1">
      <c r="A496" s="3" t="s">
        <v>1486</v>
      </c>
      <c r="B496" s="3" t="s">
        <v>1487</v>
      </c>
      <c r="C496" s="3" t="s">
        <v>1488</v>
      </c>
      <c r="D496" s="4">
        <v>2015</v>
      </c>
      <c r="E496" s="5" t="s">
        <v>73</v>
      </c>
      <c r="G496">
        <v>1</v>
      </c>
      <c r="I496" t="s">
        <v>1794</v>
      </c>
      <c r="J496" s="14"/>
      <c r="K496" s="12" t="s">
        <v>1941</v>
      </c>
      <c r="L496" s="14"/>
      <c r="M496" s="14">
        <v>1</v>
      </c>
      <c r="N496" s="14">
        <v>0</v>
      </c>
      <c r="O496" s="13" t="s">
        <v>1811</v>
      </c>
      <c r="P496">
        <v>1</v>
      </c>
      <c r="S496" t="s">
        <v>1790</v>
      </c>
      <c r="T496">
        <v>2</v>
      </c>
      <c r="Z496">
        <v>0</v>
      </c>
      <c r="AA496">
        <v>1</v>
      </c>
    </row>
    <row r="497" spans="1:33" ht="16.5" thickBot="1">
      <c r="A497" s="3" t="s">
        <v>1489</v>
      </c>
      <c r="B497" s="3" t="s">
        <v>1490</v>
      </c>
      <c r="C497" s="3" t="s">
        <v>1491</v>
      </c>
      <c r="D497" s="4">
        <v>2020</v>
      </c>
      <c r="E497" s="5" t="s">
        <v>73</v>
      </c>
      <c r="G497">
        <v>1</v>
      </c>
      <c r="I497" t="s">
        <v>1786</v>
      </c>
      <c r="J497" s="13">
        <v>8.5129999999999999</v>
      </c>
      <c r="K497" s="72" t="s">
        <v>1980</v>
      </c>
      <c r="L497" s="13"/>
      <c r="M497" s="13">
        <v>0</v>
      </c>
      <c r="N497" s="14">
        <v>1503</v>
      </c>
      <c r="O497" s="13" t="s">
        <v>1814</v>
      </c>
      <c r="P497">
        <v>3</v>
      </c>
      <c r="S497">
        <v>4</v>
      </c>
      <c r="T497">
        <v>5</v>
      </c>
      <c r="W497">
        <v>1</v>
      </c>
      <c r="X497">
        <v>1</v>
      </c>
      <c r="Z497">
        <v>0</v>
      </c>
      <c r="AA497">
        <v>1</v>
      </c>
    </row>
    <row r="498" spans="1:33" ht="16.5" thickBot="1">
      <c r="A498" s="3" t="s">
        <v>134</v>
      </c>
      <c r="B498" s="3" t="s">
        <v>135</v>
      </c>
      <c r="C498" s="3" t="s">
        <v>136</v>
      </c>
      <c r="D498" s="4">
        <v>2021</v>
      </c>
      <c r="E498" s="6" t="s">
        <v>73</v>
      </c>
      <c r="G498">
        <v>1</v>
      </c>
      <c r="I498">
        <v>4</v>
      </c>
      <c r="J498" s="14">
        <v>7.4290000000000003</v>
      </c>
      <c r="K498" s="73" t="s">
        <v>1941</v>
      </c>
      <c r="L498" s="14"/>
      <c r="M498" s="14">
        <v>1</v>
      </c>
      <c r="N498" s="14">
        <v>1503</v>
      </c>
      <c r="O498" s="13" t="s">
        <v>1814</v>
      </c>
      <c r="P498">
        <v>1</v>
      </c>
      <c r="S498">
        <v>0</v>
      </c>
      <c r="T498">
        <v>0</v>
      </c>
      <c r="V498">
        <v>1</v>
      </c>
      <c r="AA498">
        <v>1</v>
      </c>
      <c r="AE498">
        <v>1</v>
      </c>
    </row>
    <row r="499" spans="1:33" ht="16.5" thickBot="1">
      <c r="A499" s="3" t="s">
        <v>1492</v>
      </c>
      <c r="B499" s="3" t="s">
        <v>1493</v>
      </c>
      <c r="C499" s="3" t="s">
        <v>448</v>
      </c>
      <c r="D499" s="4">
        <v>2018</v>
      </c>
      <c r="E499" s="5" t="s">
        <v>73</v>
      </c>
      <c r="G499">
        <v>1</v>
      </c>
      <c r="I499">
        <v>1</v>
      </c>
      <c r="J499" s="14">
        <v>4.306</v>
      </c>
      <c r="K499" s="72" t="s">
        <v>1946</v>
      </c>
      <c r="L499" s="69" t="s">
        <v>1941</v>
      </c>
      <c r="M499" s="69">
        <v>0</v>
      </c>
      <c r="N499" s="14">
        <v>806</v>
      </c>
      <c r="O499" s="13" t="s">
        <v>1809</v>
      </c>
      <c r="P499">
        <v>1</v>
      </c>
      <c r="S499" t="s">
        <v>1784</v>
      </c>
      <c r="T499">
        <v>5</v>
      </c>
      <c r="V499">
        <v>1</v>
      </c>
      <c r="X499">
        <v>1</v>
      </c>
      <c r="AA499">
        <v>1</v>
      </c>
    </row>
    <row r="500" spans="1:33" ht="16.5" thickBot="1">
      <c r="A500" s="3" t="s">
        <v>1492</v>
      </c>
      <c r="B500" s="3" t="s">
        <v>1494</v>
      </c>
      <c r="C500" s="3" t="s">
        <v>1038</v>
      </c>
      <c r="D500" s="4">
        <v>2018</v>
      </c>
      <c r="E500" s="5" t="s">
        <v>73</v>
      </c>
      <c r="G500">
        <v>1</v>
      </c>
      <c r="I500">
        <v>1</v>
      </c>
      <c r="J500" s="14">
        <v>3.7269999999999999</v>
      </c>
      <c r="K500" s="72" t="s">
        <v>1956</v>
      </c>
      <c r="L500" s="69" t="s">
        <v>1935</v>
      </c>
      <c r="M500" s="69">
        <v>0</v>
      </c>
      <c r="N500" s="14">
        <v>806</v>
      </c>
      <c r="O500" s="13" t="s">
        <v>1809</v>
      </c>
      <c r="P500">
        <v>1</v>
      </c>
      <c r="S500" t="s">
        <v>1784</v>
      </c>
      <c r="T500">
        <v>5</v>
      </c>
      <c r="V500">
        <v>1</v>
      </c>
      <c r="X500">
        <v>1</v>
      </c>
      <c r="AA500">
        <v>1</v>
      </c>
    </row>
    <row r="501" spans="1:33" ht="16.5" thickBot="1">
      <c r="A501" s="3" t="s">
        <v>1495</v>
      </c>
      <c r="B501" s="3" t="s">
        <v>1496</v>
      </c>
      <c r="C501" s="3" t="s">
        <v>612</v>
      </c>
      <c r="D501" s="4">
        <v>2019</v>
      </c>
      <c r="E501" s="5" t="s">
        <v>73</v>
      </c>
      <c r="G501">
        <v>1</v>
      </c>
      <c r="H501">
        <v>1</v>
      </c>
      <c r="I501">
        <v>1</v>
      </c>
      <c r="J501" s="14">
        <v>2.9569999999999999</v>
      </c>
      <c r="K501" s="72" t="s">
        <v>1962</v>
      </c>
      <c r="L501" s="18"/>
      <c r="M501" s="18">
        <v>0</v>
      </c>
      <c r="N501" s="14">
        <v>806</v>
      </c>
      <c r="O501" s="13" t="s">
        <v>1814</v>
      </c>
      <c r="P501">
        <v>1</v>
      </c>
      <c r="S501">
        <v>1</v>
      </c>
      <c r="T501">
        <v>5</v>
      </c>
      <c r="W501">
        <v>1</v>
      </c>
      <c r="X501">
        <v>1</v>
      </c>
      <c r="Z501">
        <v>0</v>
      </c>
      <c r="AA501">
        <v>1</v>
      </c>
    </row>
    <row r="502" spans="1:33" ht="16.5" thickBot="1">
      <c r="A502" s="3" t="s">
        <v>1497</v>
      </c>
      <c r="B502" s="3" t="s">
        <v>1498</v>
      </c>
      <c r="C502" s="3" t="s">
        <v>1499</v>
      </c>
      <c r="D502" s="4">
        <v>2020</v>
      </c>
      <c r="E502" s="5" t="s">
        <v>73</v>
      </c>
      <c r="G502">
        <v>1</v>
      </c>
      <c r="J502" s="13">
        <v>2.423</v>
      </c>
      <c r="K502" s="72" t="s">
        <v>1941</v>
      </c>
      <c r="L502" s="13"/>
      <c r="M502" s="13">
        <v>0</v>
      </c>
      <c r="N502" s="14">
        <v>1503</v>
      </c>
      <c r="O502" s="13" t="s">
        <v>1809</v>
      </c>
      <c r="P502">
        <v>0</v>
      </c>
      <c r="Q502">
        <v>1</v>
      </c>
      <c r="S502">
        <v>4</v>
      </c>
      <c r="T502">
        <v>2</v>
      </c>
      <c r="W502">
        <v>1</v>
      </c>
      <c r="X502">
        <v>1</v>
      </c>
      <c r="Z502">
        <v>0</v>
      </c>
      <c r="AA502">
        <v>1</v>
      </c>
      <c r="AG502">
        <v>0.2</v>
      </c>
    </row>
    <row r="503" spans="1:33" ht="16.5" thickBot="1">
      <c r="A503" s="3" t="s">
        <v>1500</v>
      </c>
      <c r="B503" s="3" t="s">
        <v>1501</v>
      </c>
      <c r="C503" s="3" t="s">
        <v>1502</v>
      </c>
      <c r="D503" s="4">
        <v>2014</v>
      </c>
      <c r="E503" s="5" t="s">
        <v>73</v>
      </c>
      <c r="G503">
        <v>1</v>
      </c>
      <c r="J503" s="13"/>
      <c r="K503" s="72" t="s">
        <v>1941</v>
      </c>
      <c r="L503" s="69"/>
      <c r="M503" s="69">
        <v>0</v>
      </c>
      <c r="N503" s="14">
        <v>0</v>
      </c>
      <c r="O503" s="13" t="s">
        <v>1811</v>
      </c>
      <c r="P503">
        <v>1</v>
      </c>
      <c r="S503">
        <v>0</v>
      </c>
      <c r="T503">
        <v>0</v>
      </c>
      <c r="V503">
        <v>1</v>
      </c>
      <c r="W503">
        <v>1</v>
      </c>
      <c r="AA503">
        <v>1</v>
      </c>
    </row>
    <row r="504" spans="1:33" ht="16.5" thickBot="1">
      <c r="A504" s="3" t="s">
        <v>1503</v>
      </c>
      <c r="B504" s="3" t="s">
        <v>1504</v>
      </c>
      <c r="C504" s="3" t="s">
        <v>1347</v>
      </c>
      <c r="D504" s="4">
        <v>2016</v>
      </c>
      <c r="E504" s="5" t="s">
        <v>73</v>
      </c>
      <c r="G504">
        <v>1</v>
      </c>
      <c r="I504" t="s">
        <v>1797</v>
      </c>
      <c r="J504" s="14">
        <v>4.0339999999999998</v>
      </c>
      <c r="K504" s="72" t="s">
        <v>1956</v>
      </c>
      <c r="L504" s="69" t="s">
        <v>1933</v>
      </c>
      <c r="M504" s="69">
        <v>0</v>
      </c>
      <c r="N504" s="14">
        <v>1503</v>
      </c>
      <c r="O504" s="13" t="s">
        <v>1809</v>
      </c>
      <c r="P504">
        <v>1</v>
      </c>
      <c r="S504" t="s">
        <v>1784</v>
      </c>
      <c r="T504">
        <v>5</v>
      </c>
      <c r="Z504">
        <v>0</v>
      </c>
      <c r="AA504">
        <v>1</v>
      </c>
    </row>
    <row r="505" spans="1:33" ht="16.5" thickBot="1">
      <c r="A505" s="3" t="s">
        <v>181</v>
      </c>
      <c r="B505" s="3" t="s">
        <v>182</v>
      </c>
      <c r="C505" s="3" t="s">
        <v>183</v>
      </c>
      <c r="D505" s="4">
        <v>2021</v>
      </c>
      <c r="E505" s="5" t="s">
        <v>73</v>
      </c>
      <c r="G505">
        <v>1</v>
      </c>
      <c r="I505" t="s">
        <v>1786</v>
      </c>
      <c r="J505" s="13">
        <v>8.1820000000000004</v>
      </c>
      <c r="K505" s="72" t="s">
        <v>1933</v>
      </c>
      <c r="L505" s="13"/>
      <c r="M505" s="13">
        <v>1</v>
      </c>
      <c r="N505" s="14">
        <v>0</v>
      </c>
      <c r="O505" s="13" t="s">
        <v>1811</v>
      </c>
      <c r="P505">
        <v>1</v>
      </c>
      <c r="R505">
        <v>1</v>
      </c>
      <c r="S505" t="s">
        <v>1786</v>
      </c>
      <c r="T505">
        <v>5</v>
      </c>
      <c r="V505">
        <v>1</v>
      </c>
      <c r="W505">
        <v>1</v>
      </c>
      <c r="Z505">
        <v>0</v>
      </c>
      <c r="AA505">
        <v>1</v>
      </c>
    </row>
    <row r="506" spans="1:33" ht="16.5" thickBot="1">
      <c r="A506" s="3" t="s">
        <v>1505</v>
      </c>
      <c r="B506" s="3" t="s">
        <v>1506</v>
      </c>
      <c r="C506" s="3" t="s">
        <v>1236</v>
      </c>
      <c r="D506" s="4">
        <v>2015</v>
      </c>
      <c r="E506" s="5" t="s">
        <v>73</v>
      </c>
      <c r="G506">
        <v>1</v>
      </c>
      <c r="I506" t="s">
        <v>1786</v>
      </c>
      <c r="J506" s="13"/>
      <c r="K506" s="12" t="s">
        <v>1952</v>
      </c>
      <c r="L506" s="13"/>
      <c r="M506" s="13">
        <v>0</v>
      </c>
      <c r="N506" s="14">
        <v>1503</v>
      </c>
      <c r="O506" s="13" t="s">
        <v>1813</v>
      </c>
      <c r="P506">
        <v>1</v>
      </c>
      <c r="S506">
        <v>1</v>
      </c>
      <c r="T506">
        <v>5</v>
      </c>
      <c r="V506">
        <v>1</v>
      </c>
      <c r="Z506">
        <v>0</v>
      </c>
      <c r="AA506">
        <v>1</v>
      </c>
    </row>
    <row r="507" spans="1:33" ht="16.5" thickBot="1">
      <c r="A507" s="3" t="s">
        <v>1507</v>
      </c>
      <c r="B507" s="3" t="s">
        <v>1508</v>
      </c>
      <c r="C507" s="3" t="s">
        <v>515</v>
      </c>
      <c r="D507" s="4">
        <v>2016</v>
      </c>
      <c r="E507" s="5" t="s">
        <v>73</v>
      </c>
      <c r="G507">
        <v>1</v>
      </c>
      <c r="I507">
        <v>1</v>
      </c>
      <c r="J507" s="14">
        <v>1.371</v>
      </c>
      <c r="K507" s="72" t="s">
        <v>1963</v>
      </c>
      <c r="L507" s="14"/>
      <c r="M507" s="14">
        <v>0</v>
      </c>
      <c r="N507" s="14">
        <v>1505</v>
      </c>
      <c r="O507" s="13" t="s">
        <v>1809</v>
      </c>
      <c r="P507">
        <v>1</v>
      </c>
      <c r="S507">
        <v>1</v>
      </c>
      <c r="T507">
        <v>5</v>
      </c>
      <c r="V507">
        <v>1</v>
      </c>
      <c r="Z507">
        <v>0</v>
      </c>
      <c r="AA507">
        <v>1</v>
      </c>
      <c r="AE507">
        <v>1</v>
      </c>
    </row>
    <row r="508" spans="1:33" ht="16.5" thickBot="1">
      <c r="A508" s="3" t="s">
        <v>77</v>
      </c>
      <c r="B508" s="3" t="s">
        <v>78</v>
      </c>
      <c r="C508" s="3" t="s">
        <v>79</v>
      </c>
      <c r="D508" s="4">
        <v>2017</v>
      </c>
      <c r="E508" s="5" t="s">
        <v>73</v>
      </c>
      <c r="G508">
        <v>1</v>
      </c>
      <c r="I508">
        <v>1</v>
      </c>
      <c r="J508" s="13"/>
      <c r="K508" s="72" t="s">
        <v>1943</v>
      </c>
      <c r="L508" s="13"/>
      <c r="M508" s="13">
        <v>0</v>
      </c>
      <c r="N508" s="14">
        <v>0</v>
      </c>
      <c r="O508" s="13" t="s">
        <v>1811</v>
      </c>
      <c r="P508">
        <v>1</v>
      </c>
      <c r="S508">
        <v>1</v>
      </c>
      <c r="T508">
        <v>5</v>
      </c>
      <c r="V508">
        <v>1</v>
      </c>
      <c r="Z508">
        <v>0</v>
      </c>
      <c r="AA508">
        <v>1</v>
      </c>
    </row>
    <row r="509" spans="1:33" ht="16.5" thickBot="1">
      <c r="A509" s="3" t="s">
        <v>1509</v>
      </c>
      <c r="B509" s="3" t="s">
        <v>1510</v>
      </c>
      <c r="C509" s="3" t="s">
        <v>1511</v>
      </c>
      <c r="D509" s="4">
        <v>2020</v>
      </c>
      <c r="E509" s="5" t="s">
        <v>73</v>
      </c>
      <c r="G509">
        <v>1</v>
      </c>
      <c r="I509" t="s">
        <v>1786</v>
      </c>
      <c r="J509" s="13">
        <v>0.51</v>
      </c>
      <c r="K509" s="72" t="s">
        <v>1933</v>
      </c>
      <c r="L509" s="69" t="s">
        <v>1954</v>
      </c>
      <c r="M509" s="69">
        <v>1</v>
      </c>
      <c r="N509" s="14">
        <v>1506</v>
      </c>
      <c r="O509" s="13" t="s">
        <v>1813</v>
      </c>
      <c r="P509">
        <v>1</v>
      </c>
      <c r="S509">
        <v>1</v>
      </c>
      <c r="T509">
        <v>5</v>
      </c>
      <c r="V509">
        <v>1</v>
      </c>
      <c r="X509">
        <v>1</v>
      </c>
      <c r="Z509">
        <v>0</v>
      </c>
      <c r="AA509">
        <v>1</v>
      </c>
    </row>
    <row r="510" spans="1:33" ht="16.5" thickBot="1">
      <c r="A510" s="3" t="s">
        <v>1512</v>
      </c>
      <c r="B510" s="3" t="s">
        <v>1513</v>
      </c>
      <c r="C510" s="3" t="s">
        <v>1514</v>
      </c>
      <c r="D510" s="4">
        <v>2021</v>
      </c>
      <c r="E510" s="5" t="s">
        <v>73</v>
      </c>
      <c r="G510">
        <v>1</v>
      </c>
      <c r="I510" t="s">
        <v>1786</v>
      </c>
      <c r="J510" s="13"/>
      <c r="K510" s="72" t="s">
        <v>1983</v>
      </c>
      <c r="L510" s="69" t="s">
        <v>1933</v>
      </c>
      <c r="M510" s="69">
        <v>0</v>
      </c>
      <c r="N510" s="14">
        <v>0</v>
      </c>
      <c r="O510" s="13" t="s">
        <v>1811</v>
      </c>
      <c r="P510">
        <v>0</v>
      </c>
      <c r="Q510">
        <v>3</v>
      </c>
      <c r="S510">
        <v>1</v>
      </c>
      <c r="T510">
        <v>2</v>
      </c>
      <c r="V510">
        <v>1</v>
      </c>
      <c r="X510">
        <v>1</v>
      </c>
      <c r="Z510">
        <v>0</v>
      </c>
      <c r="AA510">
        <v>1</v>
      </c>
    </row>
    <row r="511" spans="1:33" ht="16.5" thickBot="1">
      <c r="A511" s="3" t="s">
        <v>1515</v>
      </c>
      <c r="B511" s="3" t="s">
        <v>1516</v>
      </c>
      <c r="C511" s="3" t="s">
        <v>1517</v>
      </c>
      <c r="D511" s="4">
        <v>2020</v>
      </c>
      <c r="E511" s="5" t="s">
        <v>73</v>
      </c>
      <c r="G511">
        <v>1</v>
      </c>
      <c r="I511" t="s">
        <v>1786</v>
      </c>
      <c r="J511" s="13">
        <v>4.7649999999999997</v>
      </c>
      <c r="K511" s="72" t="s">
        <v>1956</v>
      </c>
      <c r="L511" s="69" t="s">
        <v>1963</v>
      </c>
      <c r="M511" s="69">
        <v>0</v>
      </c>
      <c r="N511" s="14">
        <v>806</v>
      </c>
      <c r="O511" s="13" t="s">
        <v>1809</v>
      </c>
      <c r="P511">
        <v>1</v>
      </c>
      <c r="S511">
        <v>1</v>
      </c>
      <c r="T511">
        <v>5</v>
      </c>
      <c r="V511">
        <v>1</v>
      </c>
      <c r="X511">
        <v>1</v>
      </c>
      <c r="Z511">
        <v>0</v>
      </c>
      <c r="AA511">
        <v>1</v>
      </c>
    </row>
    <row r="512" spans="1:33" ht="16.5" thickBot="1">
      <c r="A512" s="3" t="s">
        <v>1518</v>
      </c>
      <c r="B512" s="3" t="s">
        <v>1519</v>
      </c>
      <c r="C512" s="3" t="s">
        <v>1520</v>
      </c>
      <c r="D512" s="4">
        <v>2021</v>
      </c>
      <c r="E512" s="5" t="s">
        <v>73</v>
      </c>
      <c r="G512">
        <v>1</v>
      </c>
      <c r="I512" t="s">
        <v>1797</v>
      </c>
      <c r="J512" s="14">
        <v>2.99</v>
      </c>
      <c r="K512" s="72" t="s">
        <v>1941</v>
      </c>
      <c r="L512" s="14"/>
      <c r="M512" s="14">
        <v>0</v>
      </c>
      <c r="N512" s="14">
        <v>0</v>
      </c>
      <c r="O512" s="13" t="s">
        <v>1811</v>
      </c>
      <c r="P512">
        <v>0</v>
      </c>
      <c r="Q512">
        <v>1</v>
      </c>
      <c r="S512" t="s">
        <v>1792</v>
      </c>
      <c r="T512">
        <v>2</v>
      </c>
      <c r="X512">
        <v>1</v>
      </c>
      <c r="Z512">
        <v>0</v>
      </c>
      <c r="AA512">
        <v>1</v>
      </c>
    </row>
    <row r="513" spans="1:35" ht="16.5" thickBot="1">
      <c r="A513" s="3" t="s">
        <v>1523</v>
      </c>
      <c r="B513" s="3" t="s">
        <v>1524</v>
      </c>
      <c r="C513" s="3" t="s">
        <v>221</v>
      </c>
      <c r="D513" s="4">
        <v>2018</v>
      </c>
      <c r="E513" s="5" t="s">
        <v>73</v>
      </c>
      <c r="G513">
        <v>1</v>
      </c>
      <c r="I513">
        <v>1</v>
      </c>
      <c r="J513" s="14">
        <v>3.9569999999999999</v>
      </c>
      <c r="K513" s="72" t="s">
        <v>1953</v>
      </c>
      <c r="L513" s="69" t="s">
        <v>1933</v>
      </c>
      <c r="M513" s="69">
        <v>0</v>
      </c>
      <c r="N513" s="14">
        <v>1504</v>
      </c>
      <c r="O513" s="13" t="s">
        <v>1809</v>
      </c>
      <c r="P513">
        <v>0</v>
      </c>
      <c r="Q513">
        <v>1</v>
      </c>
      <c r="S513">
        <v>6</v>
      </c>
      <c r="T513">
        <v>2</v>
      </c>
      <c r="Z513">
        <v>0</v>
      </c>
      <c r="AA513">
        <v>1</v>
      </c>
    </row>
    <row r="514" spans="1:35" ht="16.5" thickBot="1">
      <c r="A514" s="3" t="s">
        <v>1525</v>
      </c>
      <c r="B514" s="3" t="s">
        <v>1526</v>
      </c>
      <c r="C514" s="3" t="s">
        <v>1386</v>
      </c>
      <c r="D514" s="4">
        <v>2014</v>
      </c>
      <c r="E514" s="5" t="s">
        <v>73</v>
      </c>
      <c r="G514">
        <v>1</v>
      </c>
      <c r="I514" t="s">
        <v>1786</v>
      </c>
      <c r="J514" s="14">
        <v>1.518</v>
      </c>
      <c r="K514" s="12" t="s">
        <v>1958</v>
      </c>
      <c r="L514" s="18"/>
      <c r="M514" s="18">
        <v>0</v>
      </c>
      <c r="N514" s="14">
        <v>0</v>
      </c>
      <c r="O514" s="13" t="s">
        <v>1811</v>
      </c>
      <c r="P514">
        <v>0</v>
      </c>
      <c r="Q514">
        <v>1</v>
      </c>
      <c r="S514" t="s">
        <v>1786</v>
      </c>
      <c r="T514">
        <v>2</v>
      </c>
      <c r="Z514">
        <v>0</v>
      </c>
      <c r="AA514">
        <v>1</v>
      </c>
      <c r="AC514">
        <v>1</v>
      </c>
    </row>
    <row r="515" spans="1:35" ht="16.5" thickBot="1">
      <c r="A515" s="3" t="s">
        <v>1527</v>
      </c>
      <c r="B515" s="3" t="s">
        <v>1528</v>
      </c>
      <c r="C515" s="3" t="s">
        <v>1529</v>
      </c>
      <c r="D515" s="4">
        <v>2012</v>
      </c>
      <c r="E515" s="5" t="s">
        <v>73</v>
      </c>
      <c r="G515">
        <v>1</v>
      </c>
      <c r="I515" t="s">
        <v>1793</v>
      </c>
      <c r="J515" s="14">
        <v>2.786</v>
      </c>
      <c r="K515" s="72" t="s">
        <v>1939</v>
      </c>
      <c r="L515" s="14"/>
      <c r="M515" s="14">
        <v>0</v>
      </c>
      <c r="N515" s="14">
        <v>0</v>
      </c>
      <c r="O515" s="13" t="s">
        <v>1811</v>
      </c>
      <c r="P515">
        <v>1</v>
      </c>
      <c r="S515">
        <v>2</v>
      </c>
      <c r="T515">
        <v>5</v>
      </c>
      <c r="Z515">
        <v>0</v>
      </c>
      <c r="AA515">
        <v>1</v>
      </c>
      <c r="AH515">
        <v>1</v>
      </c>
      <c r="AI515" t="s">
        <v>2114</v>
      </c>
    </row>
    <row r="516" spans="1:35" ht="16.5" thickBot="1">
      <c r="A516" s="3" t="s">
        <v>1530</v>
      </c>
      <c r="B516" s="3" t="s">
        <v>1531</v>
      </c>
      <c r="C516" s="3" t="s">
        <v>1532</v>
      </c>
      <c r="D516" s="4">
        <v>2019</v>
      </c>
      <c r="E516" s="5" t="s">
        <v>73</v>
      </c>
      <c r="G516">
        <v>1</v>
      </c>
      <c r="I516">
        <v>5</v>
      </c>
      <c r="J516" s="14">
        <v>0.43</v>
      </c>
      <c r="K516" s="72" t="s">
        <v>1933</v>
      </c>
      <c r="L516" s="69"/>
      <c r="M516" s="69">
        <v>1</v>
      </c>
      <c r="N516" s="14">
        <v>1503</v>
      </c>
      <c r="O516" s="13" t="s">
        <v>1810</v>
      </c>
      <c r="P516">
        <v>1</v>
      </c>
      <c r="S516">
        <v>6</v>
      </c>
      <c r="T516">
        <v>5</v>
      </c>
      <c r="V516">
        <v>1</v>
      </c>
      <c r="Z516">
        <v>2</v>
      </c>
      <c r="AA516">
        <v>1</v>
      </c>
    </row>
    <row r="517" spans="1:35" ht="16.5" thickBot="1">
      <c r="A517" s="3" t="s">
        <v>1533</v>
      </c>
      <c r="B517" s="3" t="s">
        <v>1534</v>
      </c>
      <c r="C517" s="3" t="s">
        <v>1535</v>
      </c>
      <c r="D517" s="4">
        <v>2018</v>
      </c>
      <c r="E517" s="5" t="s">
        <v>73</v>
      </c>
      <c r="G517">
        <v>1</v>
      </c>
      <c r="I517">
        <v>4</v>
      </c>
      <c r="J517" s="13"/>
      <c r="K517" s="72" t="s">
        <v>1933</v>
      </c>
      <c r="L517" s="13"/>
      <c r="M517" s="13">
        <v>1</v>
      </c>
      <c r="N517" s="14">
        <v>0</v>
      </c>
      <c r="O517" s="13" t="s">
        <v>1811</v>
      </c>
      <c r="P517">
        <v>1</v>
      </c>
      <c r="S517">
        <v>6</v>
      </c>
      <c r="T517">
        <v>5</v>
      </c>
      <c r="V517">
        <v>1</v>
      </c>
      <c r="Z517">
        <v>0</v>
      </c>
      <c r="AA517">
        <v>1</v>
      </c>
    </row>
    <row r="518" spans="1:35" ht="16.5" thickBot="1">
      <c r="A518" s="33" t="s">
        <v>1536</v>
      </c>
      <c r="B518" s="3" t="s">
        <v>1537</v>
      </c>
      <c r="C518" s="3" t="s">
        <v>1538</v>
      </c>
      <c r="D518" s="4">
        <v>2017</v>
      </c>
      <c r="E518" s="5" t="s">
        <v>73</v>
      </c>
      <c r="G518">
        <v>1</v>
      </c>
      <c r="H518">
        <v>1</v>
      </c>
      <c r="I518" t="s">
        <v>1791</v>
      </c>
      <c r="J518" s="13"/>
      <c r="K518" s="72" t="s">
        <v>1933</v>
      </c>
      <c r="L518" s="13"/>
      <c r="M518" s="13">
        <v>1</v>
      </c>
      <c r="N518" s="14">
        <v>0</v>
      </c>
      <c r="O518" s="13" t="s">
        <v>1811</v>
      </c>
      <c r="P518">
        <v>1</v>
      </c>
      <c r="S518">
        <v>0</v>
      </c>
      <c r="T518">
        <v>0</v>
      </c>
      <c r="V518">
        <v>1</v>
      </c>
      <c r="AA518">
        <v>1</v>
      </c>
      <c r="AE518">
        <v>1</v>
      </c>
    </row>
    <row r="519" spans="1:35" ht="16.5" thickBot="1">
      <c r="A519" s="3" t="s">
        <v>1539</v>
      </c>
      <c r="B519" s="3" t="s">
        <v>1540</v>
      </c>
      <c r="C519" s="3" t="s">
        <v>252</v>
      </c>
      <c r="D519" s="4">
        <v>2016</v>
      </c>
      <c r="E519" s="5" t="s">
        <v>73</v>
      </c>
      <c r="G519">
        <v>1</v>
      </c>
      <c r="I519" t="s">
        <v>1786</v>
      </c>
      <c r="J519" s="14">
        <v>3.1659999999999999</v>
      </c>
      <c r="K519" s="72" t="s">
        <v>1963</v>
      </c>
      <c r="L519" s="14"/>
      <c r="M519" s="14">
        <v>0</v>
      </c>
      <c r="N519" s="14">
        <v>1505</v>
      </c>
      <c r="O519" s="13" t="s">
        <v>1814</v>
      </c>
      <c r="P519">
        <v>1</v>
      </c>
      <c r="S519" t="s">
        <v>1786</v>
      </c>
      <c r="T519">
        <v>5</v>
      </c>
      <c r="V519">
        <v>1</v>
      </c>
      <c r="X519">
        <v>1</v>
      </c>
      <c r="Z519">
        <v>0</v>
      </c>
      <c r="AA519">
        <v>1</v>
      </c>
    </row>
    <row r="520" spans="1:35" ht="16.5" thickBot="1">
      <c r="A520" s="3" t="s">
        <v>1541</v>
      </c>
      <c r="B520" s="3" t="s">
        <v>1542</v>
      </c>
      <c r="C520" s="3" t="s">
        <v>25</v>
      </c>
      <c r="D520" s="4">
        <v>2011</v>
      </c>
      <c r="E520" s="5" t="s">
        <v>73</v>
      </c>
      <c r="G520">
        <v>1</v>
      </c>
      <c r="I520" t="s">
        <v>1786</v>
      </c>
      <c r="J520" s="13">
        <v>1.0429999999999999</v>
      </c>
      <c r="K520" s="12" t="s">
        <v>1945</v>
      </c>
      <c r="L520" s="13"/>
      <c r="M520" s="13">
        <v>1</v>
      </c>
      <c r="N520" s="14">
        <v>0</v>
      </c>
      <c r="O520" s="13" t="s">
        <v>1811</v>
      </c>
      <c r="P520">
        <v>0</v>
      </c>
      <c r="Q520">
        <v>3</v>
      </c>
      <c r="S520">
        <v>6</v>
      </c>
      <c r="T520">
        <v>5</v>
      </c>
      <c r="Z520">
        <v>0</v>
      </c>
      <c r="AA520">
        <v>1</v>
      </c>
    </row>
    <row r="521" spans="1:35" ht="16.5" thickBot="1">
      <c r="A521" s="3" t="s">
        <v>1545</v>
      </c>
      <c r="B521" s="3" t="s">
        <v>1546</v>
      </c>
      <c r="C521" s="3" t="s">
        <v>1547</v>
      </c>
      <c r="D521" s="4">
        <v>2020</v>
      </c>
      <c r="E521" s="5" t="s">
        <v>73</v>
      </c>
      <c r="G521">
        <v>1</v>
      </c>
      <c r="J521" s="13">
        <v>2.94</v>
      </c>
      <c r="K521" s="12" t="s">
        <v>1934</v>
      </c>
      <c r="L521" s="13"/>
      <c r="M521" s="13">
        <v>0</v>
      </c>
      <c r="N521" s="14">
        <v>1505</v>
      </c>
      <c r="O521" s="13" t="s">
        <v>1814</v>
      </c>
      <c r="P521">
        <v>0</v>
      </c>
      <c r="Q521">
        <v>7</v>
      </c>
      <c r="S521">
        <v>0</v>
      </c>
      <c r="T521">
        <v>0</v>
      </c>
      <c r="V521">
        <v>1</v>
      </c>
      <c r="X521">
        <v>1</v>
      </c>
      <c r="AA521">
        <v>1</v>
      </c>
      <c r="AG521" t="s">
        <v>2060</v>
      </c>
    </row>
    <row r="522" spans="1:35" ht="16.5" thickBot="1">
      <c r="A522" s="3" t="s">
        <v>1548</v>
      </c>
      <c r="B522" s="3" t="s">
        <v>1549</v>
      </c>
      <c r="C522" s="3" t="s">
        <v>1156</v>
      </c>
      <c r="D522" s="4">
        <v>2013</v>
      </c>
      <c r="E522" s="5" t="s">
        <v>73</v>
      </c>
      <c r="G522">
        <v>1</v>
      </c>
      <c r="I522" t="s">
        <v>1786</v>
      </c>
      <c r="J522" s="13"/>
      <c r="K522" s="72" t="s">
        <v>1933</v>
      </c>
      <c r="L522" s="13"/>
      <c r="M522" s="13">
        <v>1</v>
      </c>
      <c r="N522" s="14">
        <v>1503</v>
      </c>
      <c r="O522" s="13" t="s">
        <v>1810</v>
      </c>
      <c r="P522">
        <v>1</v>
      </c>
      <c r="S522">
        <v>1</v>
      </c>
      <c r="T522">
        <v>5</v>
      </c>
      <c r="V522">
        <v>1</v>
      </c>
      <c r="W522">
        <v>1</v>
      </c>
      <c r="Z522">
        <v>0</v>
      </c>
      <c r="AA522">
        <v>1</v>
      </c>
    </row>
    <row r="523" spans="1:35" ht="16.5" thickBot="1">
      <c r="A523" s="3" t="s">
        <v>1550</v>
      </c>
      <c r="B523" s="3" t="s">
        <v>1551</v>
      </c>
      <c r="C523" s="3" t="s">
        <v>1552</v>
      </c>
      <c r="D523" s="4">
        <v>2018</v>
      </c>
      <c r="E523" s="5" t="s">
        <v>73</v>
      </c>
      <c r="F523">
        <v>1</v>
      </c>
      <c r="G523">
        <v>1</v>
      </c>
      <c r="I523" t="s">
        <v>1786</v>
      </c>
      <c r="J523" s="14">
        <v>5.5129999999999999</v>
      </c>
      <c r="K523" s="72" t="s">
        <v>1948</v>
      </c>
      <c r="L523" s="69" t="s">
        <v>1933</v>
      </c>
      <c r="M523" s="69">
        <v>0</v>
      </c>
      <c r="N523" s="14">
        <v>1503</v>
      </c>
      <c r="O523" s="13" t="s">
        <v>1810</v>
      </c>
      <c r="P523">
        <v>0</v>
      </c>
      <c r="Q523">
        <v>1</v>
      </c>
      <c r="S523" t="s">
        <v>1786</v>
      </c>
      <c r="T523">
        <v>2</v>
      </c>
      <c r="V523">
        <v>1</v>
      </c>
      <c r="X523">
        <v>1</v>
      </c>
      <c r="Z523">
        <v>0</v>
      </c>
      <c r="AA523">
        <v>1</v>
      </c>
    </row>
    <row r="524" spans="1:35" ht="16.5" thickBot="1">
      <c r="A524" s="3" t="s">
        <v>1553</v>
      </c>
      <c r="B524" s="3" t="s">
        <v>1554</v>
      </c>
      <c r="C524" s="3" t="s">
        <v>25</v>
      </c>
      <c r="D524" s="4">
        <v>2019</v>
      </c>
      <c r="E524" s="5" t="s">
        <v>73</v>
      </c>
      <c r="G524">
        <v>1</v>
      </c>
      <c r="I524" t="s">
        <v>1783</v>
      </c>
      <c r="J524" s="13">
        <v>3.04</v>
      </c>
      <c r="K524" s="23" t="s">
        <v>1945</v>
      </c>
      <c r="L524" s="13"/>
      <c r="M524" s="13">
        <v>1</v>
      </c>
      <c r="N524" s="14">
        <v>0</v>
      </c>
      <c r="O524" s="13" t="s">
        <v>1811</v>
      </c>
      <c r="P524">
        <v>1</v>
      </c>
      <c r="S524" t="s">
        <v>1784</v>
      </c>
      <c r="T524">
        <v>5</v>
      </c>
      <c r="V524">
        <v>1</v>
      </c>
      <c r="X524">
        <v>1</v>
      </c>
      <c r="Z524">
        <v>0</v>
      </c>
      <c r="AA524">
        <v>1</v>
      </c>
    </row>
    <row r="525" spans="1:35" ht="16.5" thickBot="1">
      <c r="A525" s="3" t="s">
        <v>1557</v>
      </c>
      <c r="B525" s="3" t="s">
        <v>1558</v>
      </c>
      <c r="C525" s="3" t="s">
        <v>1559</v>
      </c>
      <c r="D525" s="4">
        <v>2016</v>
      </c>
      <c r="E525" s="5" t="s">
        <v>73</v>
      </c>
      <c r="G525">
        <v>1</v>
      </c>
      <c r="I525" t="s">
        <v>1783</v>
      </c>
      <c r="J525" s="14"/>
      <c r="K525" s="23" t="s">
        <v>1933</v>
      </c>
      <c r="L525" s="14"/>
      <c r="M525" s="14">
        <v>1</v>
      </c>
      <c r="N525" s="14">
        <v>1503</v>
      </c>
      <c r="O525" s="13" t="s">
        <v>1809</v>
      </c>
      <c r="P525">
        <v>0</v>
      </c>
      <c r="Q525">
        <v>3</v>
      </c>
      <c r="S525" t="s">
        <v>1787</v>
      </c>
      <c r="T525">
        <v>2</v>
      </c>
      <c r="W525">
        <v>1</v>
      </c>
      <c r="Z525">
        <v>0</v>
      </c>
      <c r="AA525">
        <v>1</v>
      </c>
      <c r="AC525">
        <v>1</v>
      </c>
      <c r="AD525">
        <v>1</v>
      </c>
    </row>
    <row r="526" spans="1:35" ht="16.5" thickBot="1">
      <c r="A526" s="3" t="s">
        <v>1560</v>
      </c>
      <c r="B526" s="3" t="s">
        <v>1561</v>
      </c>
      <c r="C526" s="3" t="s">
        <v>1562</v>
      </c>
      <c r="D526" s="4">
        <v>2017</v>
      </c>
      <c r="E526" s="5" t="s">
        <v>73</v>
      </c>
      <c r="G526">
        <v>1</v>
      </c>
      <c r="I526">
        <v>1</v>
      </c>
      <c r="J526" s="14">
        <v>4.2910000000000004</v>
      </c>
      <c r="K526" s="72" t="s">
        <v>1999</v>
      </c>
      <c r="L526" s="69" t="s">
        <v>1941</v>
      </c>
      <c r="M526" s="69">
        <v>0</v>
      </c>
      <c r="N526" s="14">
        <v>0</v>
      </c>
      <c r="O526" s="13" t="s">
        <v>1811</v>
      </c>
      <c r="P526">
        <v>1</v>
      </c>
      <c r="S526">
        <v>0</v>
      </c>
      <c r="T526">
        <v>0</v>
      </c>
      <c r="V526">
        <v>1</v>
      </c>
      <c r="W526">
        <v>1</v>
      </c>
      <c r="AA526">
        <v>1</v>
      </c>
      <c r="AI526" s="15"/>
    </row>
    <row r="527" spans="1:35" ht="16.5" thickBot="1">
      <c r="A527" s="3" t="s">
        <v>1563</v>
      </c>
      <c r="B527" s="3" t="s">
        <v>1564</v>
      </c>
      <c r="C527" s="3" t="s">
        <v>229</v>
      </c>
      <c r="D527" s="4">
        <v>2014</v>
      </c>
      <c r="E527" s="5" t="s">
        <v>73</v>
      </c>
      <c r="G527">
        <v>1</v>
      </c>
      <c r="I527" t="s">
        <v>1783</v>
      </c>
      <c r="J527" s="13">
        <v>1.48</v>
      </c>
      <c r="K527" s="72" t="s">
        <v>1975</v>
      </c>
      <c r="L527" s="69" t="s">
        <v>1933</v>
      </c>
      <c r="M527" s="69">
        <v>0</v>
      </c>
      <c r="N527" s="14">
        <v>1505</v>
      </c>
      <c r="O527" s="13" t="s">
        <v>1809</v>
      </c>
      <c r="P527">
        <v>1</v>
      </c>
      <c r="S527">
        <v>1</v>
      </c>
      <c r="T527">
        <v>5</v>
      </c>
      <c r="X527">
        <v>1</v>
      </c>
      <c r="Z527">
        <v>0</v>
      </c>
      <c r="AA527">
        <v>1</v>
      </c>
    </row>
    <row r="528" spans="1:35" ht="16.5" thickBot="1">
      <c r="A528" s="3" t="s">
        <v>1565</v>
      </c>
      <c r="B528" s="3" t="s">
        <v>1566</v>
      </c>
      <c r="C528" s="3" t="s">
        <v>1567</v>
      </c>
      <c r="D528" s="4">
        <v>2016</v>
      </c>
      <c r="E528" s="5" t="s">
        <v>73</v>
      </c>
      <c r="G528">
        <v>1</v>
      </c>
      <c r="I528" t="s">
        <v>1786</v>
      </c>
      <c r="J528" s="14">
        <v>2.593</v>
      </c>
      <c r="K528" s="12" t="s">
        <v>1980</v>
      </c>
      <c r="L528" s="14"/>
      <c r="M528" s="14">
        <v>0</v>
      </c>
      <c r="N528" s="14">
        <v>1503</v>
      </c>
      <c r="O528" s="13" t="s">
        <v>1809</v>
      </c>
      <c r="P528">
        <v>1</v>
      </c>
      <c r="S528">
        <v>0</v>
      </c>
      <c r="T528">
        <v>0</v>
      </c>
      <c r="V528">
        <v>1</v>
      </c>
      <c r="AA528">
        <v>1</v>
      </c>
      <c r="AE528">
        <v>1</v>
      </c>
    </row>
    <row r="529" spans="1:35" ht="16.5" thickBot="1">
      <c r="A529" s="3" t="s">
        <v>1568</v>
      </c>
      <c r="B529" s="3" t="s">
        <v>1569</v>
      </c>
      <c r="C529" s="3" t="s">
        <v>1570</v>
      </c>
      <c r="D529" s="4">
        <v>2013</v>
      </c>
      <c r="E529" s="5" t="s">
        <v>73</v>
      </c>
      <c r="G529">
        <v>1</v>
      </c>
      <c r="I529">
        <v>1</v>
      </c>
      <c r="J529" s="13"/>
      <c r="K529" s="72" t="s">
        <v>1933</v>
      </c>
      <c r="L529" s="69"/>
      <c r="M529" s="69">
        <v>1</v>
      </c>
      <c r="N529" s="14">
        <v>1503</v>
      </c>
      <c r="O529" s="13" t="s">
        <v>1810</v>
      </c>
      <c r="P529">
        <v>1</v>
      </c>
      <c r="S529">
        <v>1</v>
      </c>
      <c r="T529">
        <v>5</v>
      </c>
      <c r="V529">
        <v>1</v>
      </c>
      <c r="X529">
        <v>1</v>
      </c>
      <c r="Z529">
        <v>0</v>
      </c>
      <c r="AA529">
        <v>1</v>
      </c>
      <c r="AF529">
        <v>1</v>
      </c>
    </row>
    <row r="530" spans="1:35" ht="16.5" thickBot="1">
      <c r="A530" s="3" t="s">
        <v>80</v>
      </c>
      <c r="B530" s="3" t="s">
        <v>81</v>
      </c>
      <c r="C530" s="3" t="s">
        <v>25</v>
      </c>
      <c r="D530" s="4">
        <v>2016</v>
      </c>
      <c r="E530" s="5" t="s">
        <v>73</v>
      </c>
      <c r="G530">
        <v>1</v>
      </c>
      <c r="I530">
        <v>4</v>
      </c>
      <c r="J530" s="13">
        <v>1.65</v>
      </c>
      <c r="K530" s="12" t="s">
        <v>1945</v>
      </c>
      <c r="L530" s="13"/>
      <c r="M530" s="13">
        <v>1</v>
      </c>
      <c r="N530" s="14">
        <v>0</v>
      </c>
      <c r="O530" s="13" t="s">
        <v>1811</v>
      </c>
      <c r="P530">
        <v>0</v>
      </c>
      <c r="Q530">
        <v>5</v>
      </c>
      <c r="S530">
        <v>1</v>
      </c>
      <c r="T530">
        <v>5</v>
      </c>
      <c r="W530">
        <v>1</v>
      </c>
      <c r="Z530">
        <v>0</v>
      </c>
      <c r="AA530">
        <v>1</v>
      </c>
      <c r="AC530">
        <v>1</v>
      </c>
    </row>
    <row r="531" spans="1:35" ht="16.5" thickBot="1">
      <c r="A531" s="3" t="s">
        <v>1573</v>
      </c>
      <c r="B531" s="3" t="s">
        <v>1574</v>
      </c>
      <c r="C531" s="3" t="s">
        <v>1575</v>
      </c>
      <c r="D531" s="4">
        <v>2020</v>
      </c>
      <c r="E531" s="5" t="s">
        <v>73</v>
      </c>
      <c r="G531">
        <v>1</v>
      </c>
      <c r="I531" t="s">
        <v>1793</v>
      </c>
      <c r="J531" s="13">
        <v>3.7210000000000001</v>
      </c>
      <c r="K531" s="12" t="s">
        <v>1933</v>
      </c>
      <c r="L531" s="13"/>
      <c r="M531" s="13">
        <v>1</v>
      </c>
      <c r="N531" s="14">
        <v>1503</v>
      </c>
      <c r="O531" s="13" t="s">
        <v>1809</v>
      </c>
      <c r="P531">
        <v>0</v>
      </c>
      <c r="Q531">
        <v>5</v>
      </c>
      <c r="S531">
        <v>2</v>
      </c>
      <c r="T531">
        <v>5</v>
      </c>
      <c r="V531">
        <v>1</v>
      </c>
      <c r="X531">
        <v>1</v>
      </c>
      <c r="Z531">
        <v>0</v>
      </c>
      <c r="AA531">
        <v>1</v>
      </c>
      <c r="AC531">
        <v>1</v>
      </c>
      <c r="AH531">
        <v>1</v>
      </c>
    </row>
    <row r="532" spans="1:35" ht="16.5" thickBot="1">
      <c r="A532" s="3" t="s">
        <v>1576</v>
      </c>
      <c r="B532" s="3" t="s">
        <v>1577</v>
      </c>
      <c r="C532" s="3" t="s">
        <v>1578</v>
      </c>
      <c r="D532" s="4">
        <v>2012</v>
      </c>
      <c r="E532" s="5" t="s">
        <v>73</v>
      </c>
      <c r="G532">
        <v>1</v>
      </c>
      <c r="I532">
        <v>4</v>
      </c>
      <c r="J532" s="14">
        <v>3.0619999999999998</v>
      </c>
      <c r="K532" s="72" t="s">
        <v>1943</v>
      </c>
      <c r="L532" s="14"/>
      <c r="M532" s="14">
        <v>0</v>
      </c>
      <c r="N532" s="14">
        <v>0</v>
      </c>
      <c r="O532" s="13" t="s">
        <v>1811</v>
      </c>
      <c r="P532">
        <v>1</v>
      </c>
      <c r="S532">
        <v>0</v>
      </c>
      <c r="T532">
        <v>0</v>
      </c>
      <c r="V532">
        <v>1</v>
      </c>
      <c r="AA532">
        <v>1</v>
      </c>
    </row>
    <row r="533" spans="1:35" ht="16.5" thickBot="1">
      <c r="A533" s="3" t="s">
        <v>1579</v>
      </c>
      <c r="B533" s="3" t="s">
        <v>1580</v>
      </c>
      <c r="C533" s="3" t="s">
        <v>175</v>
      </c>
      <c r="D533" s="4">
        <v>2012</v>
      </c>
      <c r="E533" s="5" t="s">
        <v>73</v>
      </c>
      <c r="G533">
        <v>1</v>
      </c>
      <c r="J533" s="14">
        <v>2.419</v>
      </c>
      <c r="K533" s="72" t="s">
        <v>1941</v>
      </c>
      <c r="L533" s="18"/>
      <c r="M533" s="18">
        <v>1</v>
      </c>
      <c r="N533" s="14">
        <v>0</v>
      </c>
      <c r="O533" s="13" t="s">
        <v>1811</v>
      </c>
      <c r="P533">
        <v>0</v>
      </c>
      <c r="Q533">
        <v>1</v>
      </c>
      <c r="S533">
        <v>4</v>
      </c>
      <c r="T533">
        <v>2</v>
      </c>
      <c r="Z533">
        <v>0</v>
      </c>
      <c r="AA533">
        <v>1</v>
      </c>
      <c r="AC533">
        <v>1</v>
      </c>
    </row>
    <row r="534" spans="1:35" ht="16.5" thickBot="1">
      <c r="A534" s="3" t="s">
        <v>82</v>
      </c>
      <c r="B534" s="3" t="s">
        <v>83</v>
      </c>
      <c r="C534" s="3" t="s">
        <v>84</v>
      </c>
      <c r="D534" s="4">
        <v>2020</v>
      </c>
      <c r="E534" s="5" t="s">
        <v>73</v>
      </c>
      <c r="G534">
        <v>1</v>
      </c>
      <c r="I534">
        <v>4</v>
      </c>
      <c r="J534" s="13">
        <v>2.661</v>
      </c>
      <c r="K534" s="12" t="s">
        <v>1941</v>
      </c>
      <c r="L534" t="s">
        <v>1968</v>
      </c>
      <c r="M534">
        <v>0</v>
      </c>
      <c r="N534" s="14">
        <v>0</v>
      </c>
      <c r="O534" s="13" t="s">
        <v>1811</v>
      </c>
      <c r="P534">
        <v>1</v>
      </c>
      <c r="S534">
        <v>4</v>
      </c>
      <c r="T534">
        <v>2</v>
      </c>
      <c r="X534">
        <v>1</v>
      </c>
      <c r="Z534">
        <v>2</v>
      </c>
      <c r="AA534">
        <v>1</v>
      </c>
    </row>
    <row r="535" spans="1:35" ht="16.5" thickBot="1">
      <c r="A535" s="3" t="s">
        <v>85</v>
      </c>
      <c r="B535" s="3" t="s">
        <v>86</v>
      </c>
      <c r="C535" s="3" t="s">
        <v>87</v>
      </c>
      <c r="D535" s="4">
        <v>2020</v>
      </c>
      <c r="E535" s="5" t="s">
        <v>73</v>
      </c>
      <c r="G535">
        <v>1</v>
      </c>
      <c r="I535" t="s">
        <v>1797</v>
      </c>
      <c r="J535" s="13">
        <v>7.968</v>
      </c>
      <c r="K535" s="72" t="s">
        <v>1948</v>
      </c>
      <c r="L535" s="69" t="s">
        <v>1954</v>
      </c>
      <c r="M535" s="69">
        <v>0</v>
      </c>
      <c r="N535" s="14">
        <v>0</v>
      </c>
      <c r="O535" s="13" t="s">
        <v>1811</v>
      </c>
      <c r="P535">
        <v>0</v>
      </c>
      <c r="Q535">
        <v>2</v>
      </c>
      <c r="R535">
        <v>1</v>
      </c>
      <c r="S535">
        <v>3</v>
      </c>
      <c r="T535">
        <v>2</v>
      </c>
      <c r="W535">
        <v>1</v>
      </c>
      <c r="X535">
        <v>1</v>
      </c>
      <c r="Z535">
        <v>0</v>
      </c>
      <c r="AA535">
        <v>1</v>
      </c>
    </row>
    <row r="536" spans="1:35" ht="16.5" thickBot="1">
      <c r="A536" s="3" t="s">
        <v>1581</v>
      </c>
      <c r="B536" s="3" t="s">
        <v>1582</v>
      </c>
      <c r="C536" s="3" t="s">
        <v>13</v>
      </c>
      <c r="D536" s="4">
        <v>2011</v>
      </c>
      <c r="E536" s="5" t="s">
        <v>73</v>
      </c>
      <c r="G536">
        <v>1</v>
      </c>
      <c r="I536" t="s">
        <v>1787</v>
      </c>
      <c r="J536" s="14">
        <v>0.96299999999999997</v>
      </c>
      <c r="K536" s="72" t="s">
        <v>1943</v>
      </c>
      <c r="L536" s="69" t="s">
        <v>2003</v>
      </c>
      <c r="M536" s="69">
        <v>0</v>
      </c>
      <c r="N536" s="14">
        <v>1503</v>
      </c>
      <c r="O536" s="13" t="s">
        <v>1809</v>
      </c>
      <c r="P536">
        <v>1</v>
      </c>
      <c r="S536">
        <v>2</v>
      </c>
      <c r="T536">
        <v>5</v>
      </c>
      <c r="Z536">
        <v>0</v>
      </c>
      <c r="AA536">
        <v>1</v>
      </c>
      <c r="AH536">
        <v>1</v>
      </c>
      <c r="AI536" t="s">
        <v>2104</v>
      </c>
    </row>
    <row r="537" spans="1:35" ht="16.5" thickBot="1">
      <c r="A537" s="3" t="s">
        <v>1586</v>
      </c>
      <c r="B537" s="3" t="s">
        <v>1587</v>
      </c>
      <c r="C537" s="3" t="s">
        <v>308</v>
      </c>
      <c r="D537" s="4">
        <v>2011</v>
      </c>
      <c r="E537" s="5" t="s">
        <v>73</v>
      </c>
      <c r="G537">
        <v>1</v>
      </c>
      <c r="I537" t="s">
        <v>1783</v>
      </c>
      <c r="J537" s="14">
        <v>4.4470000000000001</v>
      </c>
      <c r="K537" s="12" t="s">
        <v>1976</v>
      </c>
      <c r="L537" s="14"/>
      <c r="M537" s="14">
        <v>0</v>
      </c>
      <c r="N537" s="14">
        <v>806</v>
      </c>
      <c r="O537" s="13" t="s">
        <v>1814</v>
      </c>
      <c r="P537">
        <v>1</v>
      </c>
      <c r="S537" t="s">
        <v>1796</v>
      </c>
      <c r="T537">
        <v>5</v>
      </c>
      <c r="V537">
        <v>1</v>
      </c>
      <c r="X537">
        <v>1</v>
      </c>
      <c r="Z537">
        <v>0</v>
      </c>
      <c r="AA537">
        <v>1</v>
      </c>
      <c r="AF537">
        <v>1</v>
      </c>
    </row>
    <row r="538" spans="1:35" ht="16.5" thickBot="1">
      <c r="A538" s="3" t="s">
        <v>1588</v>
      </c>
      <c r="B538" s="3" t="s">
        <v>1589</v>
      </c>
      <c r="C538" s="3" t="s">
        <v>615</v>
      </c>
      <c r="D538" s="4">
        <v>2014</v>
      </c>
      <c r="E538" s="5" t="s">
        <v>73</v>
      </c>
      <c r="G538">
        <v>1</v>
      </c>
      <c r="I538">
        <v>1</v>
      </c>
      <c r="J538" s="13"/>
      <c r="K538" s="72" t="s">
        <v>1963</v>
      </c>
      <c r="L538" s="13"/>
      <c r="M538" s="13">
        <v>0</v>
      </c>
      <c r="N538" s="14">
        <v>0</v>
      </c>
      <c r="O538" s="13" t="s">
        <v>1811</v>
      </c>
      <c r="P538">
        <v>1</v>
      </c>
      <c r="S538">
        <v>2</v>
      </c>
      <c r="T538">
        <v>5</v>
      </c>
      <c r="Z538">
        <v>0</v>
      </c>
      <c r="AA538">
        <v>1</v>
      </c>
      <c r="AH538">
        <v>1</v>
      </c>
      <c r="AI538" t="s">
        <v>2115</v>
      </c>
    </row>
    <row r="539" spans="1:35" ht="16.5" thickBot="1">
      <c r="A539" s="3" t="s">
        <v>1590</v>
      </c>
      <c r="B539" s="3" t="s">
        <v>1591</v>
      </c>
      <c r="C539" s="3" t="s">
        <v>686</v>
      </c>
      <c r="D539" s="4">
        <v>2016</v>
      </c>
      <c r="E539" s="5" t="s">
        <v>73</v>
      </c>
      <c r="G539">
        <v>1</v>
      </c>
      <c r="I539">
        <v>2</v>
      </c>
      <c r="J539" s="14">
        <v>1.1950000000000001</v>
      </c>
      <c r="K539" s="72" t="s">
        <v>1941</v>
      </c>
      <c r="L539" s="69" t="s">
        <v>1933</v>
      </c>
      <c r="M539" s="69">
        <v>1</v>
      </c>
      <c r="N539" s="14">
        <v>0</v>
      </c>
      <c r="O539" s="13" t="s">
        <v>1811</v>
      </c>
      <c r="P539">
        <v>1</v>
      </c>
      <c r="S539">
        <v>2</v>
      </c>
      <c r="T539">
        <v>5</v>
      </c>
      <c r="Z539">
        <v>0</v>
      </c>
      <c r="AA539">
        <v>1</v>
      </c>
      <c r="AH539">
        <v>1</v>
      </c>
      <c r="AI539" t="s">
        <v>2091</v>
      </c>
    </row>
    <row r="540" spans="1:35" ht="16.5" thickBot="1">
      <c r="A540" s="3" t="s">
        <v>184</v>
      </c>
      <c r="B540" s="3" t="s">
        <v>185</v>
      </c>
      <c r="C540" s="3" t="s">
        <v>186</v>
      </c>
      <c r="D540" s="4">
        <v>2021</v>
      </c>
      <c r="E540" s="6" t="s">
        <v>73</v>
      </c>
      <c r="G540">
        <v>1</v>
      </c>
      <c r="I540">
        <v>4</v>
      </c>
      <c r="J540" s="13">
        <v>0.63</v>
      </c>
      <c r="K540" s="72" t="s">
        <v>1954</v>
      </c>
      <c r="L540" s="8"/>
      <c r="M540" s="19">
        <v>0</v>
      </c>
      <c r="N540" s="14">
        <v>0</v>
      </c>
      <c r="O540" s="13" t="s">
        <v>1811</v>
      </c>
      <c r="P540">
        <v>1</v>
      </c>
      <c r="R540">
        <v>1</v>
      </c>
      <c r="S540">
        <v>0</v>
      </c>
      <c r="T540">
        <v>0</v>
      </c>
      <c r="V540">
        <v>1</v>
      </c>
      <c r="W540">
        <v>1</v>
      </c>
      <c r="X540">
        <v>1</v>
      </c>
      <c r="AA540">
        <v>1</v>
      </c>
    </row>
    <row r="541" spans="1:35" ht="16.5" thickBot="1">
      <c r="A541" s="3" t="s">
        <v>1594</v>
      </c>
      <c r="B541" s="3" t="s">
        <v>1595</v>
      </c>
      <c r="C541" s="3" t="s">
        <v>57</v>
      </c>
      <c r="D541" s="4">
        <v>2012</v>
      </c>
      <c r="E541" s="5" t="s">
        <v>73</v>
      </c>
      <c r="G541">
        <v>1</v>
      </c>
      <c r="I541">
        <v>1</v>
      </c>
      <c r="J541" s="13"/>
      <c r="K541" s="72" t="s">
        <v>1933</v>
      </c>
      <c r="L541" s="8"/>
      <c r="M541" s="8">
        <v>1</v>
      </c>
      <c r="N541" s="14">
        <v>806</v>
      </c>
      <c r="O541" s="13" t="s">
        <v>1814</v>
      </c>
      <c r="P541">
        <v>0</v>
      </c>
      <c r="Q541">
        <v>7</v>
      </c>
      <c r="S541">
        <v>0</v>
      </c>
      <c r="T541">
        <v>0</v>
      </c>
      <c r="V541">
        <v>1</v>
      </c>
      <c r="W541">
        <v>1</v>
      </c>
      <c r="AA541">
        <v>1</v>
      </c>
      <c r="AC541">
        <v>1</v>
      </c>
      <c r="AG541" t="s">
        <v>2078</v>
      </c>
    </row>
    <row r="542" spans="1:35" ht="16.5" thickBot="1">
      <c r="A542" s="3" t="s">
        <v>1598</v>
      </c>
      <c r="B542" s="3" t="s">
        <v>1599</v>
      </c>
      <c r="C542" s="3" t="s">
        <v>1600</v>
      </c>
      <c r="D542" s="4">
        <v>2017</v>
      </c>
      <c r="E542" s="5" t="s">
        <v>73</v>
      </c>
      <c r="G542">
        <v>1</v>
      </c>
      <c r="I542" t="s">
        <v>1786</v>
      </c>
      <c r="J542" s="14">
        <v>1.1970000000000001</v>
      </c>
      <c r="K542" s="12" t="s">
        <v>1958</v>
      </c>
      <c r="L542" s="21" t="s">
        <v>1933</v>
      </c>
      <c r="M542" s="21">
        <v>0</v>
      </c>
      <c r="N542" s="14">
        <v>1503</v>
      </c>
      <c r="O542" s="13" t="s">
        <v>1813</v>
      </c>
      <c r="P542">
        <v>3</v>
      </c>
      <c r="S542">
        <v>1</v>
      </c>
      <c r="T542">
        <v>5</v>
      </c>
      <c r="V542">
        <v>1</v>
      </c>
      <c r="W542">
        <v>1</v>
      </c>
      <c r="X542">
        <v>1</v>
      </c>
      <c r="AA542">
        <v>1</v>
      </c>
    </row>
    <row r="543" spans="1:35" ht="16.5" thickBot="1">
      <c r="A543" s="3" t="s">
        <v>1601</v>
      </c>
      <c r="B543" s="3" t="s">
        <v>1602</v>
      </c>
      <c r="C543" s="3" t="s">
        <v>840</v>
      </c>
      <c r="D543" s="4">
        <v>2015</v>
      </c>
      <c r="E543" s="5" t="s">
        <v>73</v>
      </c>
      <c r="G543">
        <v>1</v>
      </c>
      <c r="I543" t="s">
        <v>1786</v>
      </c>
      <c r="J543" s="14">
        <v>4.2039999999999997</v>
      </c>
      <c r="K543" s="72" t="s">
        <v>1943</v>
      </c>
      <c r="L543" s="68" t="s">
        <v>1964</v>
      </c>
      <c r="M543" s="68">
        <v>0</v>
      </c>
      <c r="N543" s="14">
        <v>1503</v>
      </c>
      <c r="O543" s="13" t="s">
        <v>1814</v>
      </c>
      <c r="P543">
        <v>3</v>
      </c>
      <c r="S543">
        <v>0</v>
      </c>
      <c r="T543">
        <v>0</v>
      </c>
      <c r="V543">
        <v>1</v>
      </c>
      <c r="W543">
        <v>1</v>
      </c>
      <c r="X543">
        <v>1</v>
      </c>
      <c r="AA543">
        <v>1</v>
      </c>
      <c r="AG543" s="16"/>
      <c r="AH543" s="16"/>
    </row>
    <row r="544" spans="1:35" ht="16.5" thickBot="1">
      <c r="A544" s="3" t="s">
        <v>1603</v>
      </c>
      <c r="B544" s="3" t="s">
        <v>1604</v>
      </c>
      <c r="C544" s="3" t="s">
        <v>1202</v>
      </c>
      <c r="D544" s="4">
        <v>2015</v>
      </c>
      <c r="E544" s="5" t="s">
        <v>73</v>
      </c>
      <c r="G544">
        <v>1</v>
      </c>
      <c r="I544">
        <v>1</v>
      </c>
      <c r="J544" s="14">
        <v>2.0939999999999999</v>
      </c>
      <c r="K544" s="72" t="s">
        <v>1941</v>
      </c>
      <c r="L544" s="18"/>
      <c r="M544" s="18">
        <v>1</v>
      </c>
      <c r="N544" s="14">
        <v>1503</v>
      </c>
      <c r="O544" s="13" t="s">
        <v>1809</v>
      </c>
      <c r="P544">
        <v>0</v>
      </c>
      <c r="Q544">
        <v>1</v>
      </c>
      <c r="S544">
        <v>4</v>
      </c>
      <c r="T544">
        <v>2</v>
      </c>
      <c r="W544">
        <v>1</v>
      </c>
      <c r="X544">
        <v>1</v>
      </c>
      <c r="Z544">
        <v>0</v>
      </c>
      <c r="AA544">
        <v>1</v>
      </c>
    </row>
    <row r="545" spans="1:35" ht="16.5" thickBot="1">
      <c r="A545" s="3" t="s">
        <v>1605</v>
      </c>
      <c r="B545" s="3" t="s">
        <v>1606</v>
      </c>
      <c r="C545" s="3" t="s">
        <v>1607</v>
      </c>
      <c r="D545" s="4">
        <v>2020</v>
      </c>
      <c r="E545" s="5" t="s">
        <v>73</v>
      </c>
      <c r="G545">
        <v>1</v>
      </c>
      <c r="J545" s="13">
        <v>3.2559999999999998</v>
      </c>
      <c r="K545" s="72" t="s">
        <v>1999</v>
      </c>
      <c r="L545" s="69" t="s">
        <v>2000</v>
      </c>
      <c r="M545" s="69">
        <v>0</v>
      </c>
      <c r="N545" s="14">
        <v>0</v>
      </c>
      <c r="O545" s="13" t="s">
        <v>1811</v>
      </c>
      <c r="P545">
        <v>1</v>
      </c>
      <c r="S545">
        <v>0</v>
      </c>
      <c r="T545">
        <v>0</v>
      </c>
      <c r="V545">
        <v>1</v>
      </c>
      <c r="W545">
        <v>1</v>
      </c>
      <c r="AA545">
        <v>1</v>
      </c>
    </row>
    <row r="546" spans="1:35" ht="16.5" thickBot="1">
      <c r="A546" s="3" t="s">
        <v>1608</v>
      </c>
      <c r="B546" s="3" t="s">
        <v>1609</v>
      </c>
      <c r="C546" s="3" t="s">
        <v>1529</v>
      </c>
      <c r="D546" s="4">
        <v>2012</v>
      </c>
      <c r="E546" s="5" t="s">
        <v>73</v>
      </c>
      <c r="G546">
        <v>1</v>
      </c>
      <c r="I546">
        <v>4</v>
      </c>
      <c r="J546" s="14">
        <v>2.786</v>
      </c>
      <c r="K546" s="72" t="s">
        <v>1939</v>
      </c>
      <c r="L546" s="14"/>
      <c r="M546" s="14">
        <v>0</v>
      </c>
      <c r="N546" s="14">
        <v>0</v>
      </c>
      <c r="O546" s="13" t="s">
        <v>1811</v>
      </c>
      <c r="P546">
        <v>1</v>
      </c>
      <c r="R546">
        <v>1</v>
      </c>
      <c r="S546">
        <v>6</v>
      </c>
      <c r="T546">
        <v>5</v>
      </c>
      <c r="V546">
        <v>1</v>
      </c>
      <c r="X546">
        <v>1</v>
      </c>
      <c r="Z546">
        <v>3</v>
      </c>
      <c r="AA546">
        <v>1</v>
      </c>
      <c r="AC546">
        <v>1</v>
      </c>
    </row>
    <row r="547" spans="1:35" ht="16.5" thickBot="1">
      <c r="A547" s="3" t="s">
        <v>1610</v>
      </c>
      <c r="B547" s="3" t="s">
        <v>1611</v>
      </c>
      <c r="C547" s="3" t="s">
        <v>229</v>
      </c>
      <c r="D547" s="4">
        <v>2020</v>
      </c>
      <c r="E547" s="5" t="s">
        <v>73</v>
      </c>
      <c r="G547">
        <v>1</v>
      </c>
      <c r="I547">
        <v>4</v>
      </c>
      <c r="J547" s="14">
        <v>7.55</v>
      </c>
      <c r="K547" s="72" t="s">
        <v>1975</v>
      </c>
      <c r="L547" s="69" t="s">
        <v>1933</v>
      </c>
      <c r="M547" s="69">
        <v>0</v>
      </c>
      <c r="N547" s="14">
        <v>1505</v>
      </c>
      <c r="O547" s="13" t="s">
        <v>1809</v>
      </c>
      <c r="P547">
        <v>1</v>
      </c>
      <c r="S547" t="s">
        <v>1794</v>
      </c>
      <c r="T547">
        <v>5</v>
      </c>
      <c r="X547">
        <v>1</v>
      </c>
      <c r="Z547">
        <v>0</v>
      </c>
      <c r="AA547">
        <v>1</v>
      </c>
    </row>
    <row r="548" spans="1:35" ht="16.5" thickBot="1">
      <c r="A548" s="3" t="s">
        <v>1612</v>
      </c>
      <c r="B548" s="3" t="s">
        <v>1613</v>
      </c>
      <c r="C548" s="3" t="s">
        <v>988</v>
      </c>
      <c r="D548" s="4">
        <v>2021</v>
      </c>
      <c r="E548" s="5" t="s">
        <v>73</v>
      </c>
      <c r="G548">
        <v>1</v>
      </c>
      <c r="I548">
        <v>4</v>
      </c>
      <c r="J548" s="14">
        <v>7.0439999999999996</v>
      </c>
      <c r="K548" s="12" t="s">
        <v>1994</v>
      </c>
      <c r="L548" t="s">
        <v>1996</v>
      </c>
      <c r="M548">
        <v>0</v>
      </c>
      <c r="N548" s="14">
        <v>1503</v>
      </c>
      <c r="O548" s="13" t="s">
        <v>1809</v>
      </c>
      <c r="P548">
        <v>1</v>
      </c>
      <c r="S548" t="s">
        <v>1794</v>
      </c>
      <c r="T548">
        <v>5</v>
      </c>
      <c r="W548">
        <v>1</v>
      </c>
      <c r="X548">
        <v>1</v>
      </c>
      <c r="Z548">
        <v>0</v>
      </c>
      <c r="AA548">
        <v>1</v>
      </c>
    </row>
    <row r="549" spans="1:35" ht="16.5" thickBot="1">
      <c r="A549" s="3" t="s">
        <v>1614</v>
      </c>
      <c r="B549" s="3" t="s">
        <v>1615</v>
      </c>
      <c r="C549" s="3" t="s">
        <v>308</v>
      </c>
      <c r="D549" s="4">
        <v>2012</v>
      </c>
      <c r="E549" s="5" t="s">
        <v>73</v>
      </c>
      <c r="G549">
        <v>1</v>
      </c>
      <c r="I549" t="s">
        <v>1794</v>
      </c>
      <c r="J549" s="14">
        <v>4.6589999999999998</v>
      </c>
      <c r="K549" s="12" t="s">
        <v>1976</v>
      </c>
      <c r="L549" s="14"/>
      <c r="M549" s="14">
        <v>0</v>
      </c>
      <c r="N549" s="14">
        <v>806</v>
      </c>
      <c r="O549" s="13" t="s">
        <v>1814</v>
      </c>
      <c r="P549">
        <v>1</v>
      </c>
      <c r="S549" t="s">
        <v>1792</v>
      </c>
      <c r="T549">
        <v>5</v>
      </c>
      <c r="W549">
        <v>1</v>
      </c>
      <c r="Z549">
        <v>0</v>
      </c>
      <c r="AA549">
        <v>1</v>
      </c>
    </row>
    <row r="550" spans="1:35" ht="16.5" thickBot="1">
      <c r="A550" s="10" t="s">
        <v>1616</v>
      </c>
      <c r="B550" s="10" t="s">
        <v>1617</v>
      </c>
      <c r="C550" s="10" t="s">
        <v>656</v>
      </c>
      <c r="D550" s="11">
        <v>2017</v>
      </c>
      <c r="E550" s="6" t="s">
        <v>73</v>
      </c>
      <c r="F550" s="6"/>
      <c r="G550" s="6">
        <v>1</v>
      </c>
      <c r="H550" s="6"/>
      <c r="I550" s="6" t="s">
        <v>1794</v>
      </c>
      <c r="J550" s="14">
        <v>5.43</v>
      </c>
      <c r="K550" s="12" t="s">
        <v>1976</v>
      </c>
      <c r="L550" s="14"/>
      <c r="M550" s="14">
        <v>0</v>
      </c>
      <c r="N550" s="14">
        <v>1503</v>
      </c>
      <c r="O550" s="13" t="s">
        <v>1813</v>
      </c>
      <c r="P550" s="6">
        <v>1</v>
      </c>
      <c r="Q550" s="6"/>
      <c r="R550" s="6"/>
      <c r="S550" s="6" t="s">
        <v>1784</v>
      </c>
      <c r="T550" s="6">
        <v>5</v>
      </c>
      <c r="U550" s="6"/>
      <c r="V550" s="6">
        <v>1</v>
      </c>
      <c r="W550" s="6"/>
      <c r="X550" s="6"/>
      <c r="Y550" s="6"/>
      <c r="Z550" s="6">
        <v>0</v>
      </c>
      <c r="AA550" s="6">
        <v>1</v>
      </c>
      <c r="AB550" s="6"/>
      <c r="AC550" s="6"/>
      <c r="AD550" s="6"/>
      <c r="AE550" s="6"/>
      <c r="AF550" s="6"/>
    </row>
    <row r="551" spans="1:35" ht="16.5" thickBot="1">
      <c r="A551" s="3" t="s">
        <v>1618</v>
      </c>
      <c r="B551" s="3" t="s">
        <v>1619</v>
      </c>
      <c r="C551" s="3" t="s">
        <v>633</v>
      </c>
      <c r="D551" s="4">
        <v>2019</v>
      </c>
      <c r="E551" s="5" t="s">
        <v>73</v>
      </c>
      <c r="G551">
        <v>1</v>
      </c>
      <c r="I551">
        <v>4</v>
      </c>
      <c r="J551" s="14">
        <v>7.5250000000000004</v>
      </c>
      <c r="K551" s="72" t="s">
        <v>1933</v>
      </c>
      <c r="L551" s="69"/>
      <c r="M551" s="69">
        <v>1</v>
      </c>
      <c r="N551" s="14">
        <v>1503</v>
      </c>
      <c r="O551" s="13" t="s">
        <v>1814</v>
      </c>
      <c r="P551">
        <v>0</v>
      </c>
      <c r="Q551">
        <v>1</v>
      </c>
      <c r="S551">
        <v>4</v>
      </c>
      <c r="T551">
        <v>2</v>
      </c>
      <c r="W551">
        <v>1</v>
      </c>
      <c r="Z551">
        <v>0</v>
      </c>
      <c r="AA551">
        <v>1</v>
      </c>
    </row>
    <row r="552" spans="1:35" ht="16.5" thickBot="1">
      <c r="A552" s="3" t="s">
        <v>1620</v>
      </c>
      <c r="B552" s="3" t="s">
        <v>1621</v>
      </c>
      <c r="C552" s="3" t="s">
        <v>612</v>
      </c>
      <c r="D552" s="4">
        <v>2015</v>
      </c>
      <c r="E552" s="5" t="s">
        <v>73</v>
      </c>
      <c r="G552">
        <v>1</v>
      </c>
      <c r="I552" t="s">
        <v>1786</v>
      </c>
      <c r="J552" s="14">
        <v>1.79</v>
      </c>
      <c r="K552" s="72" t="s">
        <v>1962</v>
      </c>
      <c r="L552" s="18"/>
      <c r="M552" s="18">
        <v>0</v>
      </c>
      <c r="N552" s="14">
        <v>806</v>
      </c>
      <c r="O552" s="13" t="s">
        <v>1814</v>
      </c>
      <c r="P552">
        <v>0</v>
      </c>
      <c r="Q552">
        <v>6</v>
      </c>
      <c r="S552">
        <v>0</v>
      </c>
      <c r="T552">
        <v>2</v>
      </c>
      <c r="AA552">
        <v>1</v>
      </c>
      <c r="AC552">
        <v>1</v>
      </c>
      <c r="AE552">
        <v>1</v>
      </c>
      <c r="AG552" t="s">
        <v>2076</v>
      </c>
    </row>
    <row r="553" spans="1:35" ht="16.5" thickBot="1">
      <c r="A553" s="3" t="s">
        <v>1622</v>
      </c>
      <c r="B553" s="3" t="s">
        <v>1623</v>
      </c>
      <c r="C553" s="3" t="s">
        <v>1624</v>
      </c>
      <c r="D553" s="4">
        <v>2018</v>
      </c>
      <c r="E553" s="5" t="s">
        <v>73</v>
      </c>
      <c r="G553">
        <v>1</v>
      </c>
      <c r="I553">
        <v>1</v>
      </c>
      <c r="J553" s="13">
        <v>0.49</v>
      </c>
      <c r="K553" s="72" t="s">
        <v>1960</v>
      </c>
      <c r="L553" s="8"/>
      <c r="M553" s="8">
        <v>0</v>
      </c>
      <c r="N553" s="14">
        <v>0</v>
      </c>
      <c r="O553" s="13" t="s">
        <v>1811</v>
      </c>
      <c r="P553">
        <v>0</v>
      </c>
      <c r="Q553">
        <v>3</v>
      </c>
      <c r="S553">
        <v>1</v>
      </c>
      <c r="T553">
        <v>5</v>
      </c>
      <c r="V553">
        <v>1</v>
      </c>
      <c r="Z553">
        <v>0</v>
      </c>
      <c r="AA553">
        <v>1</v>
      </c>
    </row>
    <row r="554" spans="1:35" ht="16.5" thickBot="1">
      <c r="A554" s="3" t="s">
        <v>1625</v>
      </c>
      <c r="B554" s="3" t="s">
        <v>1626</v>
      </c>
      <c r="C554" s="3" t="s">
        <v>365</v>
      </c>
      <c r="D554" s="4">
        <v>2014</v>
      </c>
      <c r="E554" s="5" t="s">
        <v>73</v>
      </c>
      <c r="G554">
        <v>1</v>
      </c>
      <c r="I554">
        <v>3</v>
      </c>
      <c r="J554" s="14">
        <v>1.262</v>
      </c>
      <c r="K554" s="72" t="s">
        <v>1956</v>
      </c>
      <c r="L554" s="68" t="s">
        <v>1962</v>
      </c>
      <c r="M554" s="68">
        <v>0</v>
      </c>
      <c r="N554" s="14">
        <v>0</v>
      </c>
      <c r="O554" s="13" t="s">
        <v>1811</v>
      </c>
      <c r="P554">
        <v>1</v>
      </c>
      <c r="S554" t="s">
        <v>1789</v>
      </c>
      <c r="T554">
        <v>5</v>
      </c>
      <c r="Z554">
        <v>0</v>
      </c>
      <c r="AA554">
        <v>1</v>
      </c>
    </row>
    <row r="555" spans="1:35" ht="16.5" thickBot="1">
      <c r="A555" s="3" t="s">
        <v>1627</v>
      </c>
      <c r="B555" s="3" t="s">
        <v>1628</v>
      </c>
      <c r="C555" s="3" t="s">
        <v>13</v>
      </c>
      <c r="D555" s="4">
        <v>2013</v>
      </c>
      <c r="E555" s="5" t="s">
        <v>73</v>
      </c>
      <c r="G555">
        <v>1</v>
      </c>
      <c r="I555">
        <v>1</v>
      </c>
      <c r="J555" s="14">
        <v>1.552</v>
      </c>
      <c r="K555" s="72" t="s">
        <v>1943</v>
      </c>
      <c r="L555" s="68" t="s">
        <v>2003</v>
      </c>
      <c r="M555" s="68">
        <v>0</v>
      </c>
      <c r="N555" s="14">
        <v>1503</v>
      </c>
      <c r="O555" s="13" t="s">
        <v>1809</v>
      </c>
      <c r="P555">
        <v>0</v>
      </c>
      <c r="Q555">
        <v>3</v>
      </c>
      <c r="S555">
        <v>1</v>
      </c>
      <c r="T555">
        <v>2</v>
      </c>
      <c r="X555">
        <v>1</v>
      </c>
      <c r="Z555">
        <v>0</v>
      </c>
      <c r="AA555">
        <v>1</v>
      </c>
      <c r="AC555">
        <v>1</v>
      </c>
      <c r="AI555" s="5"/>
    </row>
    <row r="556" spans="1:35" ht="16.5" thickBot="1">
      <c r="A556" s="3" t="s">
        <v>1629</v>
      </c>
      <c r="B556" s="3" t="s">
        <v>1630</v>
      </c>
      <c r="C556" s="3" t="s">
        <v>1631</v>
      </c>
      <c r="D556" s="4">
        <v>2016</v>
      </c>
      <c r="E556" s="5" t="s">
        <v>73</v>
      </c>
      <c r="G556">
        <v>1</v>
      </c>
      <c r="I556" t="s">
        <v>1787</v>
      </c>
      <c r="J556" s="14">
        <v>5.774</v>
      </c>
      <c r="K556" s="72" t="s">
        <v>1943</v>
      </c>
      <c r="L556" s="69" t="s">
        <v>1964</v>
      </c>
      <c r="M556" s="69">
        <v>0</v>
      </c>
      <c r="N556" s="14">
        <v>1503</v>
      </c>
      <c r="O556" s="13" t="s">
        <v>1814</v>
      </c>
      <c r="P556">
        <v>1</v>
      </c>
      <c r="S556" t="s">
        <v>1789</v>
      </c>
      <c r="T556">
        <v>5</v>
      </c>
      <c r="W556">
        <v>1</v>
      </c>
      <c r="Z556">
        <v>0</v>
      </c>
      <c r="AA556">
        <v>1</v>
      </c>
    </row>
    <row r="557" spans="1:35" ht="16.5" thickBot="1">
      <c r="A557" s="3" t="s">
        <v>1632</v>
      </c>
      <c r="B557" s="3" t="s">
        <v>1633</v>
      </c>
      <c r="C557" s="3" t="s">
        <v>774</v>
      </c>
      <c r="D557" s="4">
        <v>2021</v>
      </c>
      <c r="E557" s="5" t="s">
        <v>73</v>
      </c>
      <c r="G557">
        <v>1</v>
      </c>
      <c r="I557" t="s">
        <v>1786</v>
      </c>
      <c r="J557" s="14">
        <v>5.915</v>
      </c>
      <c r="K557" s="72" t="s">
        <v>1943</v>
      </c>
      <c r="L557" s="18"/>
      <c r="M557" s="18">
        <v>0</v>
      </c>
      <c r="N557" s="14">
        <v>1503</v>
      </c>
      <c r="O557" s="13" t="s">
        <v>1809</v>
      </c>
      <c r="P557">
        <v>1</v>
      </c>
      <c r="S557" t="s">
        <v>1784</v>
      </c>
      <c r="T557">
        <v>5</v>
      </c>
      <c r="W557">
        <v>1</v>
      </c>
      <c r="X557">
        <v>1</v>
      </c>
      <c r="Z557">
        <v>0</v>
      </c>
      <c r="AA557">
        <v>1</v>
      </c>
    </row>
    <row r="558" spans="1:35" ht="16.5" thickBot="1">
      <c r="A558" s="3" t="s">
        <v>1800</v>
      </c>
      <c r="B558" s="3" t="s">
        <v>1342</v>
      </c>
      <c r="C558" s="3" t="s">
        <v>63</v>
      </c>
      <c r="D558" s="4">
        <v>2016</v>
      </c>
      <c r="E558" s="5" t="s">
        <v>73</v>
      </c>
      <c r="G558">
        <v>1</v>
      </c>
      <c r="I558" t="s">
        <v>1783</v>
      </c>
      <c r="J558" s="14">
        <v>2.0339999999999998</v>
      </c>
      <c r="K558" s="72" t="s">
        <v>1983</v>
      </c>
      <c r="L558" s="14"/>
      <c r="M558" s="14">
        <v>0</v>
      </c>
      <c r="N558" s="14">
        <v>1505</v>
      </c>
      <c r="O558" s="13" t="s">
        <v>1809</v>
      </c>
      <c r="P558">
        <v>0</v>
      </c>
      <c r="Q558">
        <v>1</v>
      </c>
      <c r="S558" t="s">
        <v>1786</v>
      </c>
      <c r="T558">
        <v>2</v>
      </c>
      <c r="W558">
        <v>1</v>
      </c>
      <c r="X558">
        <v>1</v>
      </c>
      <c r="Z558">
        <v>0</v>
      </c>
      <c r="AA558">
        <v>1</v>
      </c>
    </row>
    <row r="559" spans="1:35" ht="16.5" thickBot="1">
      <c r="A559" s="3" t="s">
        <v>1634</v>
      </c>
      <c r="B559" s="3" t="s">
        <v>1635</v>
      </c>
      <c r="C559" s="3" t="s">
        <v>1636</v>
      </c>
      <c r="D559" s="4">
        <v>2014</v>
      </c>
      <c r="E559" s="5" t="s">
        <v>73</v>
      </c>
      <c r="G559">
        <v>1</v>
      </c>
      <c r="I559" t="s">
        <v>1786</v>
      </c>
      <c r="J559" s="14">
        <v>0.93100000000000005</v>
      </c>
      <c r="K559" s="72" t="s">
        <v>1933</v>
      </c>
      <c r="L559" s="69" t="s">
        <v>1998</v>
      </c>
      <c r="M559" s="69">
        <v>1</v>
      </c>
      <c r="N559" s="14">
        <v>1507</v>
      </c>
      <c r="O559" s="13" t="s">
        <v>1813</v>
      </c>
      <c r="P559">
        <v>0</v>
      </c>
      <c r="Q559">
        <v>1</v>
      </c>
      <c r="S559">
        <v>4</v>
      </c>
      <c r="T559">
        <v>2</v>
      </c>
      <c r="W559">
        <v>1</v>
      </c>
      <c r="X559">
        <v>1</v>
      </c>
      <c r="Z559">
        <v>0</v>
      </c>
      <c r="AA559">
        <v>1</v>
      </c>
    </row>
    <row r="560" spans="1:35" ht="16.5" thickBot="1">
      <c r="A560" s="3" t="s">
        <v>1637</v>
      </c>
      <c r="B560" s="3" t="s">
        <v>1638</v>
      </c>
      <c r="C560" s="3" t="s">
        <v>1636</v>
      </c>
      <c r="D560" s="4">
        <v>2016</v>
      </c>
      <c r="E560" s="5" t="s">
        <v>73</v>
      </c>
      <c r="G560">
        <v>1</v>
      </c>
      <c r="I560" t="s">
        <v>1783</v>
      </c>
      <c r="J560" s="14">
        <v>2.3570000000000002</v>
      </c>
      <c r="K560" s="73" t="s">
        <v>1933</v>
      </c>
      <c r="L560" s="69" t="s">
        <v>1998</v>
      </c>
      <c r="M560" s="69">
        <v>1</v>
      </c>
      <c r="N560" s="14">
        <v>1507</v>
      </c>
      <c r="O560" s="13" t="s">
        <v>1813</v>
      </c>
      <c r="P560">
        <v>0</v>
      </c>
      <c r="Q560">
        <v>1</v>
      </c>
      <c r="S560" t="s">
        <v>1786</v>
      </c>
      <c r="T560">
        <v>2</v>
      </c>
      <c r="W560">
        <v>1</v>
      </c>
      <c r="X560">
        <v>1</v>
      </c>
      <c r="Z560">
        <v>0</v>
      </c>
      <c r="AA560">
        <v>1</v>
      </c>
    </row>
    <row r="561" spans="1:35" ht="16.5" thickBot="1">
      <c r="A561" s="3" t="s">
        <v>61</v>
      </c>
      <c r="B561" s="3" t="s">
        <v>62</v>
      </c>
      <c r="C561" s="3" t="s">
        <v>63</v>
      </c>
      <c r="D561" s="4">
        <v>2018</v>
      </c>
      <c r="E561" s="5" t="s">
        <v>19</v>
      </c>
      <c r="G561">
        <v>1</v>
      </c>
      <c r="I561" t="s">
        <v>1783</v>
      </c>
      <c r="J561" s="14">
        <v>2.1</v>
      </c>
      <c r="K561" s="72" t="s">
        <v>1983</v>
      </c>
      <c r="L561" s="14"/>
      <c r="M561" s="14">
        <v>0</v>
      </c>
      <c r="N561" s="14">
        <v>1505</v>
      </c>
      <c r="O561" s="13" t="s">
        <v>1809</v>
      </c>
      <c r="P561">
        <v>0</v>
      </c>
      <c r="Q561">
        <v>1</v>
      </c>
      <c r="S561" t="s">
        <v>1786</v>
      </c>
      <c r="T561">
        <v>2</v>
      </c>
      <c r="X561">
        <v>1</v>
      </c>
      <c r="Z561">
        <v>0</v>
      </c>
      <c r="AA561">
        <v>1</v>
      </c>
    </row>
    <row r="562" spans="1:35" ht="16.5" thickBot="1">
      <c r="A562" s="3" t="s">
        <v>1639</v>
      </c>
      <c r="B562" s="3" t="s">
        <v>1640</v>
      </c>
      <c r="C562" s="3" t="s">
        <v>294</v>
      </c>
      <c r="D562" s="4">
        <v>2020</v>
      </c>
      <c r="E562" s="5" t="s">
        <v>73</v>
      </c>
      <c r="G562">
        <v>1</v>
      </c>
      <c r="I562" t="s">
        <v>1786</v>
      </c>
      <c r="J562" s="14">
        <v>2.99</v>
      </c>
      <c r="K562" s="72" t="s">
        <v>1941</v>
      </c>
      <c r="L562" s="14"/>
      <c r="M562" s="14">
        <v>0</v>
      </c>
      <c r="N562" s="14">
        <v>0</v>
      </c>
      <c r="O562" s="13" t="s">
        <v>1811</v>
      </c>
      <c r="P562">
        <v>0</v>
      </c>
      <c r="Q562">
        <v>1</v>
      </c>
      <c r="S562">
        <v>4</v>
      </c>
      <c r="T562">
        <v>2</v>
      </c>
      <c r="W562">
        <v>1</v>
      </c>
      <c r="X562">
        <v>1</v>
      </c>
      <c r="Z562">
        <v>0</v>
      </c>
      <c r="AA562">
        <v>1</v>
      </c>
    </row>
    <row r="563" spans="1:35" ht="16.5" thickBot="1">
      <c r="A563" s="3" t="s">
        <v>1641</v>
      </c>
      <c r="B563" s="3" t="s">
        <v>1642</v>
      </c>
      <c r="C563" s="3" t="s">
        <v>1643</v>
      </c>
      <c r="D563" s="4">
        <v>2014</v>
      </c>
      <c r="E563" s="5" t="s">
        <v>73</v>
      </c>
      <c r="G563">
        <v>1</v>
      </c>
      <c r="I563" t="s">
        <v>1786</v>
      </c>
      <c r="J563" s="14">
        <v>0.29399999999999998</v>
      </c>
      <c r="K563" s="72" t="s">
        <v>1933</v>
      </c>
      <c r="L563" s="69"/>
      <c r="M563" s="69">
        <v>1</v>
      </c>
      <c r="N563" s="14">
        <v>1503</v>
      </c>
      <c r="O563" s="13" t="s">
        <v>1810</v>
      </c>
      <c r="P563">
        <v>1</v>
      </c>
      <c r="S563" t="s">
        <v>1783</v>
      </c>
      <c r="T563">
        <v>5</v>
      </c>
      <c r="X563">
        <v>1</v>
      </c>
      <c r="Z563">
        <v>0</v>
      </c>
      <c r="AA563">
        <v>1</v>
      </c>
    </row>
    <row r="564" spans="1:35" ht="16.5" thickBot="1">
      <c r="A564" s="3" t="s">
        <v>1644</v>
      </c>
      <c r="B564" s="3" t="s">
        <v>1645</v>
      </c>
      <c r="C564" s="3" t="s">
        <v>13</v>
      </c>
      <c r="D564" s="4">
        <v>2014</v>
      </c>
      <c r="E564" s="5" t="s">
        <v>73</v>
      </c>
      <c r="G564">
        <v>1</v>
      </c>
      <c r="I564" t="s">
        <v>1786</v>
      </c>
      <c r="J564" s="14">
        <v>1.3260000000000001</v>
      </c>
      <c r="K564" s="72" t="s">
        <v>1943</v>
      </c>
      <c r="L564" s="68" t="s">
        <v>2003</v>
      </c>
      <c r="M564" s="68">
        <v>0</v>
      </c>
      <c r="N564" s="14">
        <v>1503</v>
      </c>
      <c r="O564" s="13" t="s">
        <v>1809</v>
      </c>
      <c r="P564">
        <v>0</v>
      </c>
      <c r="Q564" t="s">
        <v>1789</v>
      </c>
      <c r="S564" t="s">
        <v>1784</v>
      </c>
      <c r="T564">
        <v>2</v>
      </c>
      <c r="W564">
        <v>1</v>
      </c>
      <c r="X564">
        <v>1</v>
      </c>
      <c r="Z564">
        <v>0</v>
      </c>
      <c r="AA564">
        <v>1</v>
      </c>
      <c r="AC564">
        <v>1</v>
      </c>
      <c r="AG564" s="16"/>
      <c r="AH564" s="16"/>
    </row>
    <row r="565" spans="1:35" ht="16.5" thickBot="1">
      <c r="A565" s="3" t="s">
        <v>1646</v>
      </c>
      <c r="B565" s="3" t="s">
        <v>1647</v>
      </c>
      <c r="C565" s="3" t="s">
        <v>1648</v>
      </c>
      <c r="D565" s="4">
        <v>2021</v>
      </c>
      <c r="E565" s="5" t="s">
        <v>73</v>
      </c>
      <c r="G565">
        <v>1</v>
      </c>
      <c r="I565" t="s">
        <v>1793</v>
      </c>
      <c r="J565" s="13">
        <v>5.2770000000000001</v>
      </c>
      <c r="K565" s="72" t="s">
        <v>1964</v>
      </c>
      <c r="L565" s="13"/>
      <c r="M565" s="13">
        <v>0</v>
      </c>
      <c r="N565" s="14">
        <v>1503</v>
      </c>
      <c r="O565" s="13" t="s">
        <v>1813</v>
      </c>
      <c r="P565">
        <v>1</v>
      </c>
      <c r="S565">
        <v>2</v>
      </c>
      <c r="T565">
        <v>5</v>
      </c>
      <c r="Z565">
        <v>0</v>
      </c>
      <c r="AA565">
        <v>1</v>
      </c>
      <c r="AH565">
        <v>1</v>
      </c>
      <c r="AI565" t="s">
        <v>2107</v>
      </c>
    </row>
    <row r="566" spans="1:35" ht="16.5" thickBot="1">
      <c r="A566" s="3" t="s">
        <v>1649</v>
      </c>
      <c r="B566" s="3" t="s">
        <v>1650</v>
      </c>
      <c r="C566" s="3" t="s">
        <v>1038</v>
      </c>
      <c r="D566" s="4">
        <v>2019</v>
      </c>
      <c r="E566" s="5" t="s">
        <v>73</v>
      </c>
      <c r="G566">
        <v>1</v>
      </c>
      <c r="I566">
        <v>4</v>
      </c>
      <c r="J566" s="14">
        <v>3.3290000000000002</v>
      </c>
      <c r="K566" s="72" t="s">
        <v>1956</v>
      </c>
      <c r="L566" s="69" t="s">
        <v>1935</v>
      </c>
      <c r="M566" s="69">
        <v>0</v>
      </c>
      <c r="N566" s="14">
        <v>806</v>
      </c>
      <c r="O566" s="13" t="s">
        <v>1809</v>
      </c>
      <c r="P566">
        <v>0</v>
      </c>
      <c r="Q566">
        <v>4</v>
      </c>
      <c r="S566">
        <v>1</v>
      </c>
      <c r="T566">
        <v>2</v>
      </c>
      <c r="W566">
        <v>1</v>
      </c>
      <c r="Z566">
        <v>0</v>
      </c>
      <c r="AA566">
        <v>1</v>
      </c>
      <c r="AC566">
        <v>1</v>
      </c>
    </row>
    <row r="567" spans="1:35" ht="16.5" thickBot="1">
      <c r="A567" s="3" t="s">
        <v>1651</v>
      </c>
      <c r="B567" s="3" t="s">
        <v>1652</v>
      </c>
      <c r="C567" s="3" t="s">
        <v>243</v>
      </c>
      <c r="D567" s="4">
        <v>2018</v>
      </c>
      <c r="E567" s="5" t="s">
        <v>73</v>
      </c>
      <c r="G567">
        <v>1</v>
      </c>
      <c r="I567" t="s">
        <v>1786</v>
      </c>
      <c r="J567" s="14">
        <v>5.6310000000000002</v>
      </c>
      <c r="K567" s="12" t="s">
        <v>1937</v>
      </c>
      <c r="L567" s="21" t="s">
        <v>1941</v>
      </c>
      <c r="M567" s="21">
        <v>1</v>
      </c>
      <c r="N567" s="14">
        <v>1503</v>
      </c>
      <c r="O567" s="13" t="s">
        <v>1814</v>
      </c>
      <c r="P567">
        <v>1</v>
      </c>
      <c r="R567">
        <v>1</v>
      </c>
      <c r="S567">
        <v>0</v>
      </c>
      <c r="T567">
        <v>0</v>
      </c>
      <c r="V567">
        <v>1</v>
      </c>
      <c r="W567">
        <v>1</v>
      </c>
      <c r="X567">
        <v>1</v>
      </c>
      <c r="AA567">
        <v>1</v>
      </c>
    </row>
    <row r="568" spans="1:35" ht="16.5" thickBot="1">
      <c r="A568" s="3" t="s">
        <v>1653</v>
      </c>
      <c r="B568" s="3" t="s">
        <v>1654</v>
      </c>
      <c r="C568" s="3" t="s">
        <v>9</v>
      </c>
      <c r="D568" s="4">
        <v>2012</v>
      </c>
      <c r="E568" s="5" t="s">
        <v>73</v>
      </c>
      <c r="G568">
        <v>1</v>
      </c>
      <c r="I568" t="s">
        <v>1783</v>
      </c>
      <c r="J568" s="14">
        <v>2.242</v>
      </c>
      <c r="K568" s="72" t="s">
        <v>1964</v>
      </c>
      <c r="L568" s="14"/>
      <c r="M568" s="14">
        <v>0</v>
      </c>
      <c r="N568" s="14">
        <v>1503</v>
      </c>
      <c r="O568" s="13" t="s">
        <v>1814</v>
      </c>
      <c r="P568">
        <v>0</v>
      </c>
      <c r="Q568">
        <v>2</v>
      </c>
      <c r="S568">
        <v>3</v>
      </c>
      <c r="T568">
        <v>2</v>
      </c>
      <c r="Z568">
        <v>0</v>
      </c>
      <c r="AA568">
        <v>1</v>
      </c>
    </row>
    <row r="569" spans="1:35" ht="16.5" thickBot="1">
      <c r="A569" s="3" t="s">
        <v>187</v>
      </c>
      <c r="B569" s="3" t="s">
        <v>188</v>
      </c>
      <c r="C569" s="3" t="s">
        <v>189</v>
      </c>
      <c r="D569" s="4">
        <v>2021</v>
      </c>
      <c r="E569" s="6" t="s">
        <v>190</v>
      </c>
      <c r="G569">
        <v>1</v>
      </c>
      <c r="I569" t="s">
        <v>1801</v>
      </c>
      <c r="J569" s="13">
        <v>5.149</v>
      </c>
      <c r="K569" s="72" t="s">
        <v>1943</v>
      </c>
      <c r="L569" s="13"/>
      <c r="M569" s="13">
        <v>0</v>
      </c>
      <c r="N569" s="14">
        <v>1503</v>
      </c>
      <c r="O569" s="13" t="s">
        <v>1809</v>
      </c>
      <c r="P569">
        <v>0</v>
      </c>
      <c r="Q569">
        <v>2</v>
      </c>
      <c r="S569">
        <v>3</v>
      </c>
      <c r="T569">
        <v>2</v>
      </c>
      <c r="W569">
        <v>1</v>
      </c>
      <c r="X569">
        <v>1</v>
      </c>
      <c r="Z569">
        <v>0</v>
      </c>
      <c r="AA569">
        <v>1</v>
      </c>
    </row>
    <row r="570" spans="1:35" ht="16.5" thickBot="1">
      <c r="A570" s="3" t="s">
        <v>1660</v>
      </c>
      <c r="B570" s="3" t="s">
        <v>1661</v>
      </c>
      <c r="C570" s="3" t="s">
        <v>1662</v>
      </c>
      <c r="D570" s="4">
        <v>2013</v>
      </c>
      <c r="E570" s="5" t="s">
        <v>73</v>
      </c>
      <c r="G570">
        <v>1</v>
      </c>
      <c r="I570" t="s">
        <v>1786</v>
      </c>
      <c r="J570" s="14">
        <v>0.75</v>
      </c>
      <c r="K570" s="12" t="s">
        <v>2032</v>
      </c>
      <c r="L570" s="14"/>
      <c r="M570" s="14">
        <v>0</v>
      </c>
      <c r="N570" s="14">
        <v>1503</v>
      </c>
      <c r="O570" s="13" t="s">
        <v>1813</v>
      </c>
      <c r="P570">
        <v>1</v>
      </c>
      <c r="S570">
        <v>0</v>
      </c>
      <c r="T570">
        <v>0</v>
      </c>
      <c r="V570">
        <v>1</v>
      </c>
      <c r="W570">
        <v>1</v>
      </c>
      <c r="X570">
        <v>1</v>
      </c>
      <c r="AA570">
        <v>1</v>
      </c>
    </row>
    <row r="571" spans="1:35" ht="16.5" thickBot="1">
      <c r="A571" s="3" t="s">
        <v>1663</v>
      </c>
      <c r="B571" s="3" t="s">
        <v>1664</v>
      </c>
      <c r="C571" s="3" t="s">
        <v>840</v>
      </c>
      <c r="D571" s="4">
        <v>2017</v>
      </c>
      <c r="E571" s="5" t="s">
        <v>73</v>
      </c>
      <c r="G571">
        <v>1</v>
      </c>
      <c r="I571">
        <v>1</v>
      </c>
      <c r="J571" s="14">
        <v>6</v>
      </c>
      <c r="K571" s="72" t="s">
        <v>1943</v>
      </c>
      <c r="L571" s="69" t="s">
        <v>1964</v>
      </c>
      <c r="M571" s="69">
        <v>0</v>
      </c>
      <c r="N571" s="14">
        <v>1503</v>
      </c>
      <c r="O571" s="13" t="s">
        <v>1814</v>
      </c>
      <c r="P571">
        <v>0</v>
      </c>
      <c r="Q571">
        <v>1</v>
      </c>
      <c r="S571">
        <v>4</v>
      </c>
      <c r="T571">
        <v>2</v>
      </c>
      <c r="Z571">
        <v>0</v>
      </c>
      <c r="AA571">
        <v>1</v>
      </c>
    </row>
    <row r="572" spans="1:35" ht="16.5" thickBot="1">
      <c r="A572" s="3" t="s">
        <v>1665</v>
      </c>
      <c r="B572" s="3" t="s">
        <v>1666</v>
      </c>
      <c r="C572" s="3" t="s">
        <v>1667</v>
      </c>
      <c r="D572" s="4">
        <v>2017</v>
      </c>
      <c r="E572" s="5" t="s">
        <v>73</v>
      </c>
      <c r="G572">
        <v>1</v>
      </c>
      <c r="I572" t="s">
        <v>1786</v>
      </c>
      <c r="J572" s="14">
        <v>2.867</v>
      </c>
      <c r="K572" s="12" t="s">
        <v>1941</v>
      </c>
      <c r="L572" s="14"/>
      <c r="M572" s="14">
        <v>0</v>
      </c>
      <c r="N572" s="14">
        <v>0</v>
      </c>
      <c r="O572" s="13" t="s">
        <v>1811</v>
      </c>
      <c r="P572">
        <v>1</v>
      </c>
      <c r="S572">
        <v>0</v>
      </c>
      <c r="T572">
        <v>0</v>
      </c>
      <c r="V572">
        <v>1</v>
      </c>
      <c r="W572">
        <v>1</v>
      </c>
      <c r="AA572">
        <v>1</v>
      </c>
    </row>
    <row r="573" spans="1:35" ht="16.5" thickBot="1">
      <c r="A573" s="3" t="s">
        <v>1668</v>
      </c>
      <c r="B573" s="3" t="s">
        <v>1669</v>
      </c>
      <c r="C573" s="3" t="s">
        <v>1670</v>
      </c>
      <c r="D573" s="4">
        <v>2010</v>
      </c>
      <c r="E573" s="5" t="s">
        <v>73</v>
      </c>
      <c r="G573">
        <v>1</v>
      </c>
      <c r="I573" t="s">
        <v>1783</v>
      </c>
      <c r="J573" s="14">
        <v>4.423</v>
      </c>
      <c r="K573" s="23" t="s">
        <v>1933</v>
      </c>
      <c r="L573" s="14"/>
      <c r="M573" s="14">
        <v>1</v>
      </c>
      <c r="N573" s="14">
        <v>1503</v>
      </c>
      <c r="O573" s="13" t="s">
        <v>1814</v>
      </c>
      <c r="P573">
        <v>1</v>
      </c>
      <c r="S573">
        <v>2</v>
      </c>
      <c r="T573">
        <v>5</v>
      </c>
      <c r="V573">
        <v>1</v>
      </c>
      <c r="Z573">
        <v>1</v>
      </c>
      <c r="AA573">
        <v>1</v>
      </c>
      <c r="AE573">
        <v>1</v>
      </c>
    </row>
    <row r="574" spans="1:35" ht="16.5" thickBot="1">
      <c r="A574" s="3" t="s">
        <v>1671</v>
      </c>
      <c r="B574" s="3" t="s">
        <v>1672</v>
      </c>
      <c r="C574" s="3" t="s">
        <v>428</v>
      </c>
      <c r="D574" s="4">
        <v>2016</v>
      </c>
      <c r="E574" s="5" t="s">
        <v>73</v>
      </c>
      <c r="G574">
        <v>1</v>
      </c>
      <c r="I574" t="s">
        <v>1791</v>
      </c>
      <c r="J574" s="14">
        <v>2.694</v>
      </c>
      <c r="K574" s="72" t="s">
        <v>1943</v>
      </c>
      <c r="L574" s="69" t="s">
        <v>1941</v>
      </c>
      <c r="M574" s="69">
        <v>1</v>
      </c>
      <c r="N574" s="14">
        <v>1503</v>
      </c>
      <c r="O574" s="13" t="s">
        <v>1809</v>
      </c>
      <c r="P574">
        <v>1</v>
      </c>
      <c r="S574" t="s">
        <v>1794</v>
      </c>
      <c r="T574">
        <v>5</v>
      </c>
      <c r="Z574">
        <v>1</v>
      </c>
      <c r="AA574">
        <v>1</v>
      </c>
      <c r="AE574">
        <v>1</v>
      </c>
    </row>
    <row r="575" spans="1:35" ht="16.5" thickBot="1">
      <c r="A575" s="3" t="s">
        <v>1673</v>
      </c>
      <c r="B575" s="3" t="s">
        <v>1674</v>
      </c>
      <c r="C575" s="3" t="s">
        <v>136</v>
      </c>
      <c r="D575" s="4">
        <v>2015</v>
      </c>
      <c r="E575" s="5" t="s">
        <v>73</v>
      </c>
      <c r="G575">
        <v>1</v>
      </c>
      <c r="I575" t="s">
        <v>1791</v>
      </c>
      <c r="J575" s="14">
        <v>3.81</v>
      </c>
      <c r="K575" s="72" t="s">
        <v>1941</v>
      </c>
      <c r="L575" s="18"/>
      <c r="M575" s="18">
        <v>1</v>
      </c>
      <c r="N575" s="14">
        <v>1503</v>
      </c>
      <c r="O575" s="13" t="s">
        <v>1814</v>
      </c>
      <c r="P575">
        <v>1</v>
      </c>
      <c r="S575">
        <v>2</v>
      </c>
      <c r="T575">
        <v>5</v>
      </c>
      <c r="AA575">
        <v>1</v>
      </c>
      <c r="AE575">
        <v>1</v>
      </c>
    </row>
    <row r="576" spans="1:35" ht="16.5" thickBot="1">
      <c r="A576" s="3" t="s">
        <v>1675</v>
      </c>
      <c r="B576" s="3" t="s">
        <v>1676</v>
      </c>
      <c r="C576" s="3" t="s">
        <v>604</v>
      </c>
      <c r="D576" s="4">
        <v>2015</v>
      </c>
      <c r="E576" s="5" t="s">
        <v>73</v>
      </c>
      <c r="G576">
        <v>1</v>
      </c>
      <c r="I576" t="s">
        <v>1794</v>
      </c>
      <c r="J576" s="13">
        <v>0.46200000000000002</v>
      </c>
      <c r="K576" s="12" t="s">
        <v>1933</v>
      </c>
      <c r="L576" s="8"/>
      <c r="M576" s="8">
        <v>1</v>
      </c>
      <c r="N576" s="14">
        <v>1503</v>
      </c>
      <c r="O576" s="13" t="s">
        <v>1813</v>
      </c>
      <c r="P576">
        <v>0</v>
      </c>
      <c r="Q576">
        <v>2</v>
      </c>
      <c r="S576">
        <v>3</v>
      </c>
      <c r="T576">
        <v>2</v>
      </c>
      <c r="Z576">
        <v>0</v>
      </c>
      <c r="AA576">
        <v>1</v>
      </c>
    </row>
    <row r="577" spans="1:34" ht="16.5" thickBot="1">
      <c r="A577" s="3" t="s">
        <v>64</v>
      </c>
      <c r="B577" s="3" t="s">
        <v>65</v>
      </c>
      <c r="C577" s="3" t="s">
        <v>66</v>
      </c>
      <c r="D577" s="4">
        <v>2016</v>
      </c>
      <c r="E577" s="5" t="s">
        <v>19</v>
      </c>
      <c r="G577">
        <v>1</v>
      </c>
      <c r="I577" t="s">
        <v>1786</v>
      </c>
      <c r="J577" s="13"/>
      <c r="K577" s="72" t="s">
        <v>1958</v>
      </c>
      <c r="L577" s="13"/>
      <c r="M577" s="13">
        <v>0</v>
      </c>
      <c r="N577" s="14">
        <v>1503</v>
      </c>
      <c r="O577" s="13" t="s">
        <v>1813</v>
      </c>
      <c r="P577">
        <v>3</v>
      </c>
      <c r="S577">
        <v>4</v>
      </c>
      <c r="T577">
        <v>5</v>
      </c>
      <c r="X577">
        <v>1</v>
      </c>
      <c r="Z577">
        <v>0</v>
      </c>
      <c r="AA577">
        <v>1</v>
      </c>
    </row>
    <row r="578" spans="1:34" ht="16.5" thickBot="1">
      <c r="A578" s="3" t="s">
        <v>1679</v>
      </c>
      <c r="B578" s="3" t="s">
        <v>1680</v>
      </c>
      <c r="C578" s="3" t="s">
        <v>448</v>
      </c>
      <c r="D578" s="4">
        <v>2018</v>
      </c>
      <c r="E578" s="5" t="s">
        <v>73</v>
      </c>
      <c r="G578">
        <v>1</v>
      </c>
      <c r="I578" t="s">
        <v>1783</v>
      </c>
      <c r="J578" s="14">
        <v>4.306</v>
      </c>
      <c r="K578" s="73" t="s">
        <v>1946</v>
      </c>
      <c r="L578" s="69" t="s">
        <v>1941</v>
      </c>
      <c r="M578" s="69">
        <v>0</v>
      </c>
      <c r="N578" s="14">
        <v>806</v>
      </c>
      <c r="O578" s="13" t="s">
        <v>1809</v>
      </c>
      <c r="P578">
        <v>0</v>
      </c>
      <c r="Q578">
        <v>3</v>
      </c>
      <c r="S578">
        <v>1</v>
      </c>
      <c r="T578">
        <v>2</v>
      </c>
      <c r="X578">
        <v>1</v>
      </c>
      <c r="Z578">
        <v>0</v>
      </c>
      <c r="AA578">
        <v>1</v>
      </c>
      <c r="AC578">
        <v>1</v>
      </c>
    </row>
    <row r="579" spans="1:34" ht="16.5" thickBot="1">
      <c r="A579" s="3" t="s">
        <v>140</v>
      </c>
      <c r="B579" s="3" t="s">
        <v>141</v>
      </c>
      <c r="C579" s="3" t="s">
        <v>142</v>
      </c>
      <c r="D579" s="4">
        <v>2021</v>
      </c>
      <c r="E579" s="5" t="s">
        <v>143</v>
      </c>
      <c r="G579">
        <v>1</v>
      </c>
      <c r="I579" t="s">
        <v>1786</v>
      </c>
      <c r="J579" s="14">
        <v>4.5439999999999996</v>
      </c>
      <c r="K579" s="72" t="s">
        <v>1964</v>
      </c>
      <c r="L579" s="14"/>
      <c r="M579" s="14">
        <v>0</v>
      </c>
      <c r="N579" s="14">
        <v>0</v>
      </c>
      <c r="O579" s="13" t="s">
        <v>1811</v>
      </c>
      <c r="P579">
        <v>0</v>
      </c>
      <c r="Q579">
        <v>3</v>
      </c>
      <c r="R579">
        <v>1</v>
      </c>
      <c r="S579">
        <v>1</v>
      </c>
      <c r="T579">
        <v>2</v>
      </c>
      <c r="W579">
        <v>1</v>
      </c>
      <c r="Z579">
        <v>0</v>
      </c>
      <c r="AA579">
        <v>1</v>
      </c>
      <c r="AC579">
        <v>1</v>
      </c>
    </row>
    <row r="580" spans="1:34" ht="16.5" thickBot="1">
      <c r="A580" s="3" t="s">
        <v>1681</v>
      </c>
      <c r="B580" s="3" t="s">
        <v>1682</v>
      </c>
      <c r="C580" s="3" t="s">
        <v>1683</v>
      </c>
      <c r="D580" s="4">
        <v>2020</v>
      </c>
      <c r="E580" s="5" t="s">
        <v>73</v>
      </c>
      <c r="G580">
        <v>1</v>
      </c>
      <c r="J580" s="13">
        <v>4.62</v>
      </c>
      <c r="K580" s="72" t="s">
        <v>1983</v>
      </c>
      <c r="L580" s="69" t="s">
        <v>1984</v>
      </c>
      <c r="M580" s="69">
        <v>0</v>
      </c>
      <c r="N580" s="14">
        <v>1505</v>
      </c>
      <c r="O580" s="13" t="s">
        <v>1809</v>
      </c>
      <c r="P580">
        <v>0</v>
      </c>
      <c r="Q580">
        <v>6</v>
      </c>
      <c r="S580">
        <v>6</v>
      </c>
      <c r="T580">
        <v>5</v>
      </c>
      <c r="V580">
        <v>1</v>
      </c>
      <c r="Z580">
        <v>3</v>
      </c>
      <c r="AA580">
        <v>1</v>
      </c>
      <c r="AC580">
        <v>1</v>
      </c>
      <c r="AG580" t="s">
        <v>2042</v>
      </c>
    </row>
    <row r="581" spans="1:34" ht="16.5" thickBot="1">
      <c r="A581" s="3" t="s">
        <v>1684</v>
      </c>
      <c r="B581" s="3" t="s">
        <v>1685</v>
      </c>
      <c r="C581" s="3" t="s">
        <v>1347</v>
      </c>
      <c r="D581" s="4">
        <v>2015</v>
      </c>
      <c r="E581" s="5" t="s">
        <v>73</v>
      </c>
      <c r="G581">
        <v>1</v>
      </c>
      <c r="I581" t="s">
        <v>1786</v>
      </c>
      <c r="J581" s="14">
        <v>2.8849999999999998</v>
      </c>
      <c r="K581" s="72" t="s">
        <v>1956</v>
      </c>
      <c r="L581" s="69" t="s">
        <v>1933</v>
      </c>
      <c r="M581" s="69">
        <v>0</v>
      </c>
      <c r="N581" s="14">
        <v>1503</v>
      </c>
      <c r="O581" s="13" t="s">
        <v>1809</v>
      </c>
      <c r="P581">
        <v>1</v>
      </c>
      <c r="S581">
        <v>1</v>
      </c>
      <c r="T581">
        <v>5</v>
      </c>
      <c r="V581">
        <v>1</v>
      </c>
      <c r="Z581">
        <v>0</v>
      </c>
      <c r="AA581">
        <v>1</v>
      </c>
    </row>
    <row r="582" spans="1:34" ht="16.5" thickBot="1">
      <c r="A582" s="3" t="s">
        <v>1686</v>
      </c>
      <c r="B582" s="3" t="s">
        <v>1687</v>
      </c>
      <c r="C582" s="3" t="s">
        <v>868</v>
      </c>
      <c r="D582" s="4">
        <v>2017</v>
      </c>
      <c r="E582" s="5" t="s">
        <v>73</v>
      </c>
      <c r="G582">
        <v>1</v>
      </c>
      <c r="I582" t="s">
        <v>1786</v>
      </c>
      <c r="J582" s="14">
        <v>2.0750000000000002</v>
      </c>
      <c r="K582" s="12" t="s">
        <v>1948</v>
      </c>
      <c r="L582" s="14"/>
      <c r="M582" s="14">
        <v>0</v>
      </c>
      <c r="N582" s="14">
        <v>0</v>
      </c>
      <c r="O582" s="13" t="s">
        <v>1811</v>
      </c>
      <c r="P582">
        <v>0</v>
      </c>
      <c r="Q582" t="s">
        <v>1787</v>
      </c>
      <c r="S582" t="s">
        <v>1786</v>
      </c>
      <c r="T582">
        <v>2</v>
      </c>
      <c r="Z582">
        <v>0</v>
      </c>
      <c r="AA582">
        <v>1</v>
      </c>
      <c r="AC582">
        <v>1</v>
      </c>
    </row>
    <row r="583" spans="1:34" ht="16.5" thickBot="1">
      <c r="A583" s="3" t="s">
        <v>1688</v>
      </c>
      <c r="B583" s="3" t="s">
        <v>1689</v>
      </c>
      <c r="C583" s="3" t="s">
        <v>1802</v>
      </c>
      <c r="D583" s="4">
        <v>2017</v>
      </c>
      <c r="E583" s="5" t="s">
        <v>73</v>
      </c>
      <c r="G583">
        <v>1</v>
      </c>
      <c r="I583" t="s">
        <v>1786</v>
      </c>
      <c r="J583" s="14">
        <v>1.387</v>
      </c>
      <c r="K583" s="72" t="s">
        <v>1972</v>
      </c>
      <c r="L583" s="69" t="s">
        <v>1978</v>
      </c>
      <c r="M583" s="69">
        <v>0</v>
      </c>
      <c r="N583" s="14">
        <v>806</v>
      </c>
      <c r="O583" s="13" t="s">
        <v>1813</v>
      </c>
      <c r="P583">
        <v>0</v>
      </c>
      <c r="Q583">
        <v>1</v>
      </c>
      <c r="S583" t="s">
        <v>1786</v>
      </c>
      <c r="T583">
        <v>2</v>
      </c>
      <c r="Z583">
        <v>0</v>
      </c>
      <c r="AA583">
        <v>1</v>
      </c>
    </row>
    <row r="584" spans="1:34" ht="16.5" thickBot="1">
      <c r="A584" s="3" t="s">
        <v>1690</v>
      </c>
      <c r="B584" s="3" t="s">
        <v>1691</v>
      </c>
      <c r="C584" s="3" t="s">
        <v>1692</v>
      </c>
      <c r="D584" s="4">
        <v>2019</v>
      </c>
      <c r="E584" s="5" t="s">
        <v>73</v>
      </c>
      <c r="G584">
        <v>1</v>
      </c>
      <c r="I584">
        <v>1</v>
      </c>
      <c r="J584" s="14">
        <v>2.347</v>
      </c>
      <c r="K584" s="72" t="s">
        <v>2004</v>
      </c>
      <c r="L584" s="14"/>
      <c r="M584" s="14">
        <v>0</v>
      </c>
      <c r="N584" s="14">
        <v>1504</v>
      </c>
      <c r="O584" s="13" t="s">
        <v>1814</v>
      </c>
      <c r="P584">
        <v>1</v>
      </c>
      <c r="S584">
        <v>1</v>
      </c>
      <c r="T584">
        <v>5</v>
      </c>
      <c r="V584">
        <v>1</v>
      </c>
      <c r="Z584">
        <v>0</v>
      </c>
      <c r="AA584">
        <v>1</v>
      </c>
    </row>
    <row r="585" spans="1:34" ht="16.5" thickBot="1">
      <c r="A585" s="3" t="s">
        <v>1693</v>
      </c>
      <c r="B585" s="3" t="s">
        <v>1694</v>
      </c>
      <c r="C585" s="3" t="s">
        <v>1695</v>
      </c>
      <c r="D585" s="4">
        <v>2018</v>
      </c>
      <c r="E585" s="5" t="s">
        <v>73</v>
      </c>
      <c r="G585">
        <v>1</v>
      </c>
      <c r="I585" t="s">
        <v>1783</v>
      </c>
      <c r="J585" s="13"/>
      <c r="K585" s="12" t="s">
        <v>1943</v>
      </c>
      <c r="L585" s="13"/>
      <c r="M585" s="13">
        <v>0</v>
      </c>
      <c r="N585" s="14">
        <v>0</v>
      </c>
      <c r="O585" s="13" t="s">
        <v>1811</v>
      </c>
      <c r="P585">
        <v>0</v>
      </c>
      <c r="Q585">
        <v>1</v>
      </c>
      <c r="S585" t="s">
        <v>1786</v>
      </c>
      <c r="T585">
        <v>2</v>
      </c>
      <c r="X585">
        <v>1</v>
      </c>
      <c r="Z585">
        <v>0</v>
      </c>
      <c r="AA585">
        <v>1</v>
      </c>
      <c r="AG585" s="16"/>
      <c r="AH585" s="16"/>
    </row>
    <row r="586" spans="1:34" ht="16.5" thickBot="1">
      <c r="A586" s="3" t="s">
        <v>1696</v>
      </c>
      <c r="B586" s="3" t="s">
        <v>1697</v>
      </c>
      <c r="C586" s="3" t="s">
        <v>1698</v>
      </c>
      <c r="D586" s="4">
        <v>2017</v>
      </c>
      <c r="E586" s="5" t="s">
        <v>73</v>
      </c>
      <c r="G586">
        <v>1</v>
      </c>
      <c r="I586">
        <v>1</v>
      </c>
      <c r="J586" s="14">
        <v>2.8740000000000001</v>
      </c>
      <c r="K586" s="72" t="s">
        <v>1953</v>
      </c>
      <c r="L586" s="69" t="s">
        <v>1933</v>
      </c>
      <c r="M586" s="69">
        <v>0</v>
      </c>
      <c r="N586" s="14">
        <v>1504</v>
      </c>
      <c r="O586" s="13" t="s">
        <v>1809</v>
      </c>
      <c r="P586">
        <v>0</v>
      </c>
      <c r="Q586">
        <v>6</v>
      </c>
      <c r="S586">
        <v>6</v>
      </c>
      <c r="T586">
        <v>5</v>
      </c>
      <c r="W586">
        <v>1</v>
      </c>
      <c r="X586">
        <v>1</v>
      </c>
      <c r="Z586">
        <v>0</v>
      </c>
      <c r="AA586">
        <v>1</v>
      </c>
      <c r="AC586">
        <v>1</v>
      </c>
      <c r="AG586" t="s">
        <v>2075</v>
      </c>
    </row>
    <row r="587" spans="1:34" ht="16.5" thickBot="1">
      <c r="A587" s="3" t="s">
        <v>144</v>
      </c>
      <c r="B587" s="3" t="s">
        <v>145</v>
      </c>
      <c r="C587" s="3" t="s">
        <v>146</v>
      </c>
      <c r="D587" s="4">
        <v>2021</v>
      </c>
      <c r="E587" s="6" t="s">
        <v>73</v>
      </c>
      <c r="G587">
        <v>1</v>
      </c>
      <c r="I587" t="s">
        <v>1794</v>
      </c>
      <c r="J587" s="13">
        <v>2.2029999999999998</v>
      </c>
      <c r="K587" s="73" t="s">
        <v>1933</v>
      </c>
      <c r="L587" s="69"/>
      <c r="M587" s="69">
        <v>1</v>
      </c>
      <c r="N587" s="14">
        <v>1503</v>
      </c>
      <c r="O587" s="13" t="s">
        <v>1813</v>
      </c>
      <c r="P587">
        <v>1</v>
      </c>
      <c r="S587" t="s">
        <v>1787</v>
      </c>
      <c r="T587">
        <v>2</v>
      </c>
      <c r="X587">
        <v>1</v>
      </c>
      <c r="Z587">
        <v>0</v>
      </c>
      <c r="AA587">
        <v>1</v>
      </c>
    </row>
    <row r="588" spans="1:34" ht="16.5" thickBot="1">
      <c r="A588" s="3" t="s">
        <v>1702</v>
      </c>
      <c r="B588" s="3" t="s">
        <v>1703</v>
      </c>
      <c r="C588" s="3" t="s">
        <v>1704</v>
      </c>
      <c r="D588" s="4">
        <v>2015</v>
      </c>
      <c r="E588" s="5" t="s">
        <v>73</v>
      </c>
      <c r="G588">
        <v>1</v>
      </c>
      <c r="I588" t="s">
        <v>1786</v>
      </c>
      <c r="J588" s="14">
        <v>2.4079999999999999</v>
      </c>
      <c r="K588" s="72" t="s">
        <v>1953</v>
      </c>
      <c r="L588" s="69"/>
      <c r="M588" s="69">
        <v>0</v>
      </c>
      <c r="N588" s="14">
        <v>1504</v>
      </c>
      <c r="O588" s="13" t="s">
        <v>1809</v>
      </c>
      <c r="P588">
        <v>1</v>
      </c>
      <c r="S588">
        <v>1</v>
      </c>
      <c r="T588">
        <v>5</v>
      </c>
      <c r="V588">
        <v>1</v>
      </c>
      <c r="X588">
        <v>1</v>
      </c>
      <c r="Z588">
        <v>0</v>
      </c>
      <c r="AA588">
        <v>1</v>
      </c>
    </row>
    <row r="589" spans="1:34" ht="16.5" thickBot="1">
      <c r="A589" s="3" t="s">
        <v>1705</v>
      </c>
      <c r="B589" s="3" t="s">
        <v>1706</v>
      </c>
      <c r="C589" s="3" t="s">
        <v>1707</v>
      </c>
      <c r="D589" s="4">
        <v>2021</v>
      </c>
      <c r="E589" s="5" t="s">
        <v>73</v>
      </c>
      <c r="G589">
        <v>1</v>
      </c>
      <c r="J589" s="13">
        <v>3.9129999999999998</v>
      </c>
      <c r="K589" s="72" t="s">
        <v>1936</v>
      </c>
      <c r="L589" s="69"/>
      <c r="M589" s="69">
        <v>0</v>
      </c>
      <c r="N589" s="14">
        <v>0</v>
      </c>
      <c r="O589" s="13" t="s">
        <v>1811</v>
      </c>
      <c r="P589">
        <v>1</v>
      </c>
      <c r="S589">
        <v>0</v>
      </c>
      <c r="T589">
        <v>0</v>
      </c>
      <c r="V589">
        <v>1</v>
      </c>
      <c r="W589">
        <v>1</v>
      </c>
      <c r="AA589">
        <v>1</v>
      </c>
    </row>
    <row r="590" spans="1:34" ht="16.5" thickBot="1">
      <c r="A590" s="3" t="s">
        <v>1708</v>
      </c>
      <c r="B590" s="3" t="s">
        <v>1709</v>
      </c>
      <c r="C590" s="3" t="s">
        <v>1075</v>
      </c>
      <c r="D590" s="4">
        <v>2020</v>
      </c>
      <c r="E590" s="5" t="s">
        <v>73</v>
      </c>
      <c r="G590">
        <v>1</v>
      </c>
      <c r="I590">
        <v>1</v>
      </c>
      <c r="J590" s="13">
        <v>2.0590000000000002</v>
      </c>
      <c r="K590" s="72" t="s">
        <v>1941</v>
      </c>
      <c r="L590" s="13"/>
      <c r="M590" s="13">
        <v>0</v>
      </c>
      <c r="N590" s="14">
        <v>0</v>
      </c>
      <c r="O590" s="13" t="s">
        <v>1811</v>
      </c>
      <c r="P590">
        <v>1</v>
      </c>
      <c r="S590">
        <v>1</v>
      </c>
      <c r="T590">
        <v>5</v>
      </c>
      <c r="V590">
        <v>1</v>
      </c>
      <c r="Z590">
        <v>0</v>
      </c>
      <c r="AA590">
        <v>1</v>
      </c>
    </row>
    <row r="591" spans="1:34" ht="16.5" thickBot="1">
      <c r="A591" s="3" t="s">
        <v>1710</v>
      </c>
      <c r="B591" s="3" t="s">
        <v>1711</v>
      </c>
      <c r="C591" s="3" t="s">
        <v>1712</v>
      </c>
      <c r="D591" s="4">
        <v>2021</v>
      </c>
      <c r="E591" s="5" t="s">
        <v>73</v>
      </c>
      <c r="G591">
        <v>1</v>
      </c>
      <c r="J591" s="13">
        <v>3.3010000000000002</v>
      </c>
      <c r="K591" s="72" t="s">
        <v>1999</v>
      </c>
      <c r="L591" s="13"/>
      <c r="M591" s="13">
        <v>0</v>
      </c>
      <c r="N591" s="14">
        <v>0</v>
      </c>
      <c r="O591" s="13" t="s">
        <v>1811</v>
      </c>
      <c r="P591">
        <v>1</v>
      </c>
      <c r="S591">
        <v>0</v>
      </c>
      <c r="T591">
        <v>0</v>
      </c>
      <c r="V591">
        <v>1</v>
      </c>
      <c r="W591">
        <v>1</v>
      </c>
      <c r="AA591">
        <v>1</v>
      </c>
    </row>
    <row r="592" spans="1:34" ht="16.5" thickBot="1">
      <c r="A592" s="3" t="s">
        <v>1713</v>
      </c>
      <c r="B592" s="3" t="s">
        <v>1714</v>
      </c>
      <c r="C592" s="3" t="s">
        <v>10</v>
      </c>
      <c r="D592" s="4">
        <v>2020</v>
      </c>
      <c r="E592" s="5" t="s">
        <v>73</v>
      </c>
      <c r="G592">
        <v>1</v>
      </c>
      <c r="I592" t="s">
        <v>1786</v>
      </c>
      <c r="J592" s="14">
        <v>7.8849999999999998</v>
      </c>
      <c r="K592" s="72" t="s">
        <v>1994</v>
      </c>
      <c r="L592" s="69" t="s">
        <v>1995</v>
      </c>
      <c r="M592" s="69">
        <v>0</v>
      </c>
      <c r="N592" s="14">
        <v>1503</v>
      </c>
      <c r="O592" s="13" t="s">
        <v>1809</v>
      </c>
      <c r="P592">
        <v>1</v>
      </c>
      <c r="S592" t="s">
        <v>1799</v>
      </c>
      <c r="T592">
        <v>5</v>
      </c>
      <c r="AA592">
        <v>1</v>
      </c>
    </row>
    <row r="593" spans="1:35" ht="16.5" thickBot="1">
      <c r="A593" s="3" t="s">
        <v>1715</v>
      </c>
      <c r="B593" s="3" t="s">
        <v>1716</v>
      </c>
      <c r="C593" s="3" t="s">
        <v>343</v>
      </c>
      <c r="D593" s="4">
        <v>2013</v>
      </c>
      <c r="E593" s="5" t="s">
        <v>73</v>
      </c>
      <c r="G593">
        <v>1</v>
      </c>
      <c r="I593" t="s">
        <v>1786</v>
      </c>
      <c r="J593" s="14">
        <v>6.8620000000000001</v>
      </c>
      <c r="K593" s="72" t="s">
        <v>1933</v>
      </c>
      <c r="L593" s="14"/>
      <c r="M593" s="14">
        <v>1</v>
      </c>
      <c r="N593" s="14">
        <v>0</v>
      </c>
      <c r="O593" s="13" t="s">
        <v>1811</v>
      </c>
      <c r="P593">
        <v>1</v>
      </c>
      <c r="S593">
        <v>1</v>
      </c>
      <c r="T593">
        <v>5</v>
      </c>
      <c r="V593">
        <v>1</v>
      </c>
      <c r="W593">
        <v>1</v>
      </c>
      <c r="X593">
        <v>1</v>
      </c>
      <c r="Z593">
        <v>0</v>
      </c>
      <c r="AA593">
        <v>1</v>
      </c>
    </row>
    <row r="594" spans="1:35" ht="39.75" thickBot="1">
      <c r="A594" s="3" t="s">
        <v>1717</v>
      </c>
      <c r="B594" s="3" t="s">
        <v>1718</v>
      </c>
      <c r="C594" s="3" t="s">
        <v>1719</v>
      </c>
      <c r="D594" s="4">
        <v>2016</v>
      </c>
      <c r="E594" s="5" t="s">
        <v>73</v>
      </c>
      <c r="G594">
        <v>1</v>
      </c>
      <c r="J594" s="13"/>
      <c r="K594" s="12" t="s">
        <v>1989</v>
      </c>
      <c r="L594" s="13"/>
      <c r="M594" s="13">
        <v>0</v>
      </c>
      <c r="N594" s="14">
        <v>806</v>
      </c>
      <c r="O594" s="13" t="s">
        <v>1816</v>
      </c>
      <c r="P594">
        <v>1</v>
      </c>
      <c r="S594">
        <v>1</v>
      </c>
      <c r="T594">
        <v>5</v>
      </c>
      <c r="V594">
        <v>1</v>
      </c>
      <c r="Z594">
        <v>0</v>
      </c>
      <c r="AA594">
        <v>1</v>
      </c>
    </row>
    <row r="595" spans="1:35" ht="16.5" thickBot="1">
      <c r="A595" s="10" t="s">
        <v>1720</v>
      </c>
      <c r="B595" s="3" t="s">
        <v>1721</v>
      </c>
      <c r="C595" s="3" t="s">
        <v>1722</v>
      </c>
      <c r="D595" s="4">
        <v>2019</v>
      </c>
      <c r="E595" s="5" t="s">
        <v>73</v>
      </c>
      <c r="G595">
        <v>1</v>
      </c>
      <c r="I595" t="s">
        <v>1797</v>
      </c>
      <c r="J595" s="21">
        <v>2.129</v>
      </c>
      <c r="K595" s="72" t="s">
        <v>1958</v>
      </c>
      <c r="L595" s="21"/>
      <c r="M595" s="21">
        <v>0</v>
      </c>
      <c r="N595" s="14">
        <v>1503</v>
      </c>
      <c r="O595" s="13" t="s">
        <v>1810</v>
      </c>
      <c r="P595">
        <v>1</v>
      </c>
      <c r="S595">
        <v>2</v>
      </c>
      <c r="T595">
        <v>5</v>
      </c>
      <c r="V595">
        <v>1</v>
      </c>
      <c r="X595">
        <v>1</v>
      </c>
      <c r="Z595">
        <v>0</v>
      </c>
      <c r="AA595">
        <v>1</v>
      </c>
      <c r="AH595">
        <v>1</v>
      </c>
      <c r="AI595" t="s">
        <v>2098</v>
      </c>
    </row>
    <row r="596" spans="1:35" ht="16.5" thickBot="1">
      <c r="A596" s="3" t="s">
        <v>1726</v>
      </c>
      <c r="B596" s="3" t="s">
        <v>1727</v>
      </c>
      <c r="C596" s="3" t="s">
        <v>582</v>
      </c>
      <c r="D596" s="4">
        <v>2014</v>
      </c>
      <c r="E596" s="5" t="s">
        <v>73</v>
      </c>
      <c r="G596">
        <v>1</v>
      </c>
      <c r="I596" t="s">
        <v>1786</v>
      </c>
      <c r="J596" s="13"/>
      <c r="K596" s="12" t="s">
        <v>1933</v>
      </c>
      <c r="L596" s="8"/>
      <c r="M596" s="8">
        <v>1</v>
      </c>
      <c r="N596" s="14">
        <v>1503</v>
      </c>
      <c r="O596" s="13" t="s">
        <v>1810</v>
      </c>
      <c r="P596">
        <v>1</v>
      </c>
      <c r="S596" t="s">
        <v>1784</v>
      </c>
      <c r="T596">
        <v>5</v>
      </c>
      <c r="V596">
        <v>1</v>
      </c>
      <c r="X596">
        <v>1</v>
      </c>
      <c r="Z596">
        <v>0</v>
      </c>
      <c r="AA596">
        <v>1</v>
      </c>
    </row>
    <row r="597" spans="1:35" ht="16.5" thickBot="1">
      <c r="A597" s="3" t="s">
        <v>1728</v>
      </c>
      <c r="B597" s="3" t="s">
        <v>1729</v>
      </c>
      <c r="C597" s="3" t="s">
        <v>31</v>
      </c>
      <c r="D597" s="4">
        <v>2011</v>
      </c>
      <c r="E597" s="5" t="s">
        <v>73</v>
      </c>
      <c r="G597">
        <v>1</v>
      </c>
      <c r="I597" t="s">
        <v>1786</v>
      </c>
      <c r="J597" s="14">
        <v>0.88200000000000001</v>
      </c>
      <c r="K597" s="72" t="s">
        <v>1976</v>
      </c>
      <c r="L597" s="68" t="s">
        <v>1960</v>
      </c>
      <c r="M597" s="68">
        <v>0</v>
      </c>
      <c r="N597" s="14">
        <v>806</v>
      </c>
      <c r="O597" s="13" t="s">
        <v>1809</v>
      </c>
      <c r="P597">
        <v>1</v>
      </c>
      <c r="S597" t="s">
        <v>1787</v>
      </c>
      <c r="T597">
        <v>5</v>
      </c>
      <c r="V597">
        <v>1</v>
      </c>
      <c r="X597">
        <v>1</v>
      </c>
      <c r="Z597">
        <v>0</v>
      </c>
      <c r="AA597">
        <v>1</v>
      </c>
    </row>
    <row r="598" spans="1:35" ht="16.5" thickBot="1">
      <c r="A598" s="3" t="s">
        <v>1730</v>
      </c>
      <c r="B598" s="3" t="s">
        <v>1731</v>
      </c>
      <c r="C598" s="3" t="s">
        <v>252</v>
      </c>
      <c r="D598" s="4">
        <v>2020</v>
      </c>
      <c r="E598" s="5" t="s">
        <v>73</v>
      </c>
      <c r="G598">
        <v>1</v>
      </c>
      <c r="I598" t="s">
        <v>1801</v>
      </c>
      <c r="J598" s="14">
        <v>6.96</v>
      </c>
      <c r="K598" s="72" t="s">
        <v>1963</v>
      </c>
      <c r="L598" s="14"/>
      <c r="M598" s="14">
        <v>0</v>
      </c>
      <c r="N598" s="14">
        <v>1505</v>
      </c>
      <c r="O598" s="13" t="s">
        <v>1814</v>
      </c>
      <c r="P598">
        <v>1</v>
      </c>
      <c r="S598">
        <v>2</v>
      </c>
      <c r="T598">
        <v>5</v>
      </c>
      <c r="Z598">
        <v>0</v>
      </c>
      <c r="AA598">
        <v>1</v>
      </c>
      <c r="AH598">
        <v>1</v>
      </c>
      <c r="AI598" t="s">
        <v>2096</v>
      </c>
    </row>
    <row r="599" spans="1:35" ht="16.5" thickBot="1">
      <c r="A599" s="3" t="s">
        <v>1734</v>
      </c>
      <c r="B599" s="3" t="s">
        <v>1735</v>
      </c>
      <c r="C599" s="3" t="s">
        <v>1736</v>
      </c>
      <c r="D599" s="4">
        <v>2015</v>
      </c>
      <c r="E599" s="5" t="s">
        <v>73</v>
      </c>
      <c r="G599">
        <v>1</v>
      </c>
      <c r="I599" t="s">
        <v>1789</v>
      </c>
      <c r="J599" s="14">
        <v>2.129</v>
      </c>
      <c r="K599" s="72" t="s">
        <v>1975</v>
      </c>
      <c r="L599" s="69" t="s">
        <v>1933</v>
      </c>
      <c r="M599" s="69">
        <v>0</v>
      </c>
      <c r="N599" s="14">
        <v>1505</v>
      </c>
      <c r="O599" s="13" t="s">
        <v>1809</v>
      </c>
      <c r="P599">
        <v>1</v>
      </c>
      <c r="S599">
        <v>3</v>
      </c>
      <c r="T599">
        <v>2</v>
      </c>
      <c r="Z599">
        <v>0</v>
      </c>
      <c r="AA599">
        <v>1</v>
      </c>
    </row>
    <row r="600" spans="1:35" ht="16.5" thickBot="1">
      <c r="A600" s="3" t="s">
        <v>1737</v>
      </c>
      <c r="B600" s="3" t="s">
        <v>1738</v>
      </c>
      <c r="C600" s="3" t="s">
        <v>229</v>
      </c>
      <c r="D600" s="4">
        <v>2018</v>
      </c>
      <c r="E600" s="5" t="s">
        <v>73</v>
      </c>
      <c r="G600">
        <v>1</v>
      </c>
      <c r="I600" t="s">
        <v>1783</v>
      </c>
      <c r="J600" s="14">
        <v>4.0279999999999996</v>
      </c>
      <c r="K600" s="72" t="s">
        <v>1975</v>
      </c>
      <c r="L600" s="69" t="s">
        <v>1933</v>
      </c>
      <c r="M600" s="69">
        <v>0</v>
      </c>
      <c r="N600" s="14">
        <v>1505</v>
      </c>
      <c r="O600" s="13" t="s">
        <v>1809</v>
      </c>
      <c r="P600">
        <v>0</v>
      </c>
      <c r="Q600">
        <v>2</v>
      </c>
      <c r="S600" t="s">
        <v>1787</v>
      </c>
      <c r="T600">
        <v>2</v>
      </c>
      <c r="V600">
        <v>1</v>
      </c>
      <c r="W600">
        <v>1</v>
      </c>
      <c r="X600">
        <v>1</v>
      </c>
      <c r="Z600">
        <v>0</v>
      </c>
      <c r="AA600">
        <v>1</v>
      </c>
    </row>
    <row r="601" spans="1:35" ht="16.5" thickBot="1">
      <c r="A601" s="3" t="s">
        <v>1739</v>
      </c>
      <c r="B601" s="3" t="s">
        <v>1740</v>
      </c>
      <c r="C601" s="3" t="s">
        <v>1520</v>
      </c>
      <c r="D601" s="4">
        <v>2020</v>
      </c>
      <c r="E601" s="5" t="s">
        <v>73</v>
      </c>
      <c r="G601">
        <v>1</v>
      </c>
      <c r="I601" t="s">
        <v>1786</v>
      </c>
      <c r="J601" s="14">
        <v>2.99</v>
      </c>
      <c r="K601" s="72" t="s">
        <v>1941</v>
      </c>
      <c r="L601" s="14"/>
      <c r="M601" s="14">
        <v>0</v>
      </c>
      <c r="N601" s="14">
        <v>0</v>
      </c>
      <c r="O601" s="13" t="s">
        <v>1811</v>
      </c>
      <c r="P601">
        <v>0</v>
      </c>
      <c r="Q601">
        <v>1</v>
      </c>
      <c r="S601">
        <v>4</v>
      </c>
      <c r="T601">
        <v>2</v>
      </c>
      <c r="X601">
        <v>1</v>
      </c>
      <c r="Z601">
        <v>0</v>
      </c>
      <c r="AA601">
        <v>1</v>
      </c>
    </row>
    <row r="602" spans="1:35" ht="16.5" thickBot="1">
      <c r="A602" s="3" t="s">
        <v>191</v>
      </c>
      <c r="B602" s="3" t="s">
        <v>192</v>
      </c>
      <c r="C602" s="3" t="s">
        <v>193</v>
      </c>
      <c r="D602" s="4">
        <v>2020</v>
      </c>
      <c r="E602" s="6" t="s">
        <v>73</v>
      </c>
      <c r="G602">
        <v>1</v>
      </c>
      <c r="J602" s="13">
        <v>4</v>
      </c>
      <c r="K602" s="72" t="s">
        <v>1933</v>
      </c>
      <c r="L602" s="69" t="s">
        <v>1967</v>
      </c>
      <c r="M602" s="69">
        <v>0</v>
      </c>
      <c r="N602" s="14">
        <v>0</v>
      </c>
      <c r="O602" s="13" t="s">
        <v>1811</v>
      </c>
      <c r="P602">
        <v>0</v>
      </c>
      <c r="Q602" t="s">
        <v>1787</v>
      </c>
      <c r="S602" t="s">
        <v>1786</v>
      </c>
      <c r="T602">
        <v>2</v>
      </c>
      <c r="V602">
        <v>1</v>
      </c>
      <c r="Z602">
        <v>0</v>
      </c>
      <c r="AA602">
        <v>1</v>
      </c>
      <c r="AC602">
        <v>1</v>
      </c>
      <c r="AD602">
        <v>1</v>
      </c>
    </row>
    <row r="603" spans="1:35" ht="16.5" thickBot="1">
      <c r="A603" s="3" t="s">
        <v>1741</v>
      </c>
      <c r="B603" s="3" t="s">
        <v>1742</v>
      </c>
      <c r="C603" s="3" t="s">
        <v>1743</v>
      </c>
      <c r="D603" s="4">
        <v>2014</v>
      </c>
      <c r="E603" s="5" t="s">
        <v>73</v>
      </c>
      <c r="G603">
        <v>1</v>
      </c>
      <c r="I603">
        <v>1</v>
      </c>
      <c r="J603" s="14">
        <v>2.0699999999999998</v>
      </c>
      <c r="K603" s="72" t="s">
        <v>1934</v>
      </c>
      <c r="L603" s="69"/>
      <c r="M603" s="69">
        <v>0</v>
      </c>
      <c r="N603" s="14">
        <v>1507</v>
      </c>
      <c r="O603" s="13" t="s">
        <v>1814</v>
      </c>
      <c r="P603">
        <v>0</v>
      </c>
      <c r="Q603">
        <v>1</v>
      </c>
      <c r="S603">
        <v>0</v>
      </c>
      <c r="T603">
        <v>0</v>
      </c>
      <c r="X603">
        <v>1</v>
      </c>
      <c r="Z603">
        <v>0</v>
      </c>
      <c r="AA603">
        <v>1</v>
      </c>
      <c r="AC603">
        <v>1</v>
      </c>
    </row>
    <row r="604" spans="1:35" ht="16.5" thickBot="1">
      <c r="A604" s="3" t="s">
        <v>1744</v>
      </c>
      <c r="B604" s="3" t="s">
        <v>1745</v>
      </c>
      <c r="C604" s="3" t="s">
        <v>868</v>
      </c>
      <c r="D604" s="4">
        <v>2018</v>
      </c>
      <c r="E604" s="5" t="s">
        <v>73</v>
      </c>
      <c r="G604">
        <v>1</v>
      </c>
      <c r="I604" t="s">
        <v>1786</v>
      </c>
      <c r="J604" s="14">
        <v>2.5920000000000001</v>
      </c>
      <c r="K604" s="12" t="s">
        <v>1948</v>
      </c>
      <c r="L604" s="14"/>
      <c r="M604" s="14">
        <v>0</v>
      </c>
      <c r="N604" s="14">
        <v>0</v>
      </c>
      <c r="O604" s="13" t="s">
        <v>1811</v>
      </c>
      <c r="P604">
        <v>0</v>
      </c>
      <c r="Q604">
        <v>1</v>
      </c>
      <c r="S604" t="s">
        <v>1786</v>
      </c>
      <c r="T604">
        <v>2</v>
      </c>
      <c r="Z604">
        <v>0</v>
      </c>
      <c r="AA604">
        <v>1</v>
      </c>
    </row>
    <row r="605" spans="1:35" ht="16.5" thickBot="1">
      <c r="A605" s="3" t="s">
        <v>1746</v>
      </c>
      <c r="B605" s="3" t="s">
        <v>1747</v>
      </c>
      <c r="C605" s="3" t="s">
        <v>1748</v>
      </c>
      <c r="D605" s="4">
        <v>2018</v>
      </c>
      <c r="E605" s="5" t="s">
        <v>73</v>
      </c>
      <c r="G605">
        <v>1</v>
      </c>
      <c r="I605">
        <v>1</v>
      </c>
      <c r="J605" s="14">
        <v>1.635</v>
      </c>
      <c r="K605" s="12" t="s">
        <v>1972</v>
      </c>
      <c r="L605" s="21" t="s">
        <v>1961</v>
      </c>
      <c r="M605" s="21">
        <v>0</v>
      </c>
      <c r="N605" s="14">
        <v>0</v>
      </c>
      <c r="O605" s="13" t="s">
        <v>1811</v>
      </c>
      <c r="P605">
        <v>0</v>
      </c>
      <c r="Q605">
        <v>4</v>
      </c>
      <c r="S605" t="s">
        <v>1786</v>
      </c>
      <c r="T605">
        <v>2</v>
      </c>
      <c r="Z605">
        <v>0</v>
      </c>
      <c r="AA605">
        <v>1</v>
      </c>
    </row>
    <row r="606" spans="1:35" ht="16.5" thickBot="1">
      <c r="A606" s="3" t="s">
        <v>1749</v>
      </c>
      <c r="B606" s="3" t="s">
        <v>1750</v>
      </c>
      <c r="C606" s="3" t="s">
        <v>13</v>
      </c>
      <c r="D606" s="4">
        <v>2016</v>
      </c>
      <c r="E606" s="5" t="s">
        <v>73</v>
      </c>
      <c r="G606">
        <v>1</v>
      </c>
      <c r="I606" t="s">
        <v>1786</v>
      </c>
      <c r="J606" s="14">
        <v>2.3540000000000001</v>
      </c>
      <c r="K606" s="72" t="s">
        <v>1943</v>
      </c>
      <c r="L606" s="69" t="s">
        <v>2003</v>
      </c>
      <c r="M606" s="69">
        <v>0</v>
      </c>
      <c r="N606" s="14">
        <v>1503</v>
      </c>
      <c r="O606" s="13" t="s">
        <v>1809</v>
      </c>
      <c r="P606">
        <v>0</v>
      </c>
      <c r="Q606">
        <v>5</v>
      </c>
      <c r="S606">
        <v>0</v>
      </c>
      <c r="T606">
        <v>0</v>
      </c>
      <c r="V606">
        <v>1</v>
      </c>
      <c r="W606">
        <v>1</v>
      </c>
      <c r="AA606">
        <v>1</v>
      </c>
      <c r="AC606">
        <v>1</v>
      </c>
      <c r="AE606">
        <v>1</v>
      </c>
    </row>
    <row r="607" spans="1:35" ht="16.5" thickBot="1">
      <c r="A607" s="3" t="s">
        <v>1751</v>
      </c>
      <c r="B607" s="3" t="s">
        <v>1752</v>
      </c>
      <c r="C607" s="3" t="s">
        <v>1753</v>
      </c>
      <c r="D607" s="4">
        <v>2020</v>
      </c>
      <c r="E607" s="5" t="s">
        <v>73</v>
      </c>
      <c r="G607">
        <v>1</v>
      </c>
      <c r="J607" s="13">
        <v>2.8809999999999998</v>
      </c>
      <c r="K607" s="12" t="s">
        <v>1999</v>
      </c>
      <c r="L607" s="13"/>
      <c r="M607" s="13">
        <v>0</v>
      </c>
      <c r="N607" s="14">
        <v>0</v>
      </c>
      <c r="O607" s="13" t="s">
        <v>1811</v>
      </c>
      <c r="P607">
        <v>0</v>
      </c>
      <c r="Q607">
        <v>1</v>
      </c>
      <c r="S607">
        <v>4</v>
      </c>
      <c r="T607">
        <v>2</v>
      </c>
      <c r="X607">
        <v>1</v>
      </c>
      <c r="Z607">
        <v>0</v>
      </c>
      <c r="AA607">
        <v>1</v>
      </c>
    </row>
    <row r="608" spans="1:35" ht="16.5" thickBot="1">
      <c r="A608" s="3" t="s">
        <v>1754</v>
      </c>
      <c r="B608" s="3" t="s">
        <v>1755</v>
      </c>
      <c r="C608" s="3" t="s">
        <v>1756</v>
      </c>
      <c r="D608" s="4">
        <v>2019</v>
      </c>
      <c r="E608" s="5" t="s">
        <v>73</v>
      </c>
      <c r="G608">
        <v>1</v>
      </c>
      <c r="I608" t="s">
        <v>1791</v>
      </c>
      <c r="J608" s="14">
        <v>1.9890000000000001</v>
      </c>
      <c r="K608" s="72" t="s">
        <v>1933</v>
      </c>
      <c r="L608" s="14"/>
      <c r="M608" s="14">
        <v>1</v>
      </c>
      <c r="N608" s="14">
        <v>1503</v>
      </c>
      <c r="O608" s="13" t="s">
        <v>1810</v>
      </c>
      <c r="P608">
        <v>1</v>
      </c>
      <c r="S608" t="s">
        <v>1783</v>
      </c>
      <c r="T608">
        <v>5</v>
      </c>
      <c r="Z608">
        <v>0</v>
      </c>
      <c r="AA608">
        <v>1</v>
      </c>
    </row>
    <row r="609" spans="1:30" ht="16.5" thickBot="1">
      <c r="A609" s="3" t="s">
        <v>1760</v>
      </c>
      <c r="B609" s="3" t="s">
        <v>1761</v>
      </c>
      <c r="C609" s="3" t="s">
        <v>1762</v>
      </c>
      <c r="D609" s="4">
        <v>2018</v>
      </c>
      <c r="E609" s="5" t="s">
        <v>73</v>
      </c>
      <c r="G609">
        <v>1</v>
      </c>
      <c r="J609" s="13">
        <v>1.9810000000000001</v>
      </c>
      <c r="K609" s="72" t="s">
        <v>1941</v>
      </c>
      <c r="L609" s="69"/>
      <c r="M609" s="69">
        <v>0</v>
      </c>
      <c r="N609" s="14">
        <v>0</v>
      </c>
      <c r="O609" s="13" t="s">
        <v>1811</v>
      </c>
      <c r="P609">
        <v>1</v>
      </c>
      <c r="S609">
        <v>0</v>
      </c>
      <c r="T609">
        <v>0</v>
      </c>
      <c r="V609">
        <v>1</v>
      </c>
      <c r="AA609">
        <v>1</v>
      </c>
    </row>
    <row r="610" spans="1:30" ht="16.5" thickBot="1">
      <c r="A610" s="3" t="s">
        <v>1763</v>
      </c>
      <c r="B610" s="3" t="s">
        <v>1764</v>
      </c>
      <c r="C610" s="3" t="s">
        <v>1765</v>
      </c>
      <c r="D610" s="4">
        <v>2016</v>
      </c>
      <c r="E610" s="5" t="s">
        <v>73</v>
      </c>
      <c r="G610">
        <v>1</v>
      </c>
      <c r="J610" s="13"/>
      <c r="K610" s="12" t="s">
        <v>1971</v>
      </c>
      <c r="L610" s="13"/>
      <c r="M610" s="13">
        <v>0</v>
      </c>
      <c r="N610" s="14">
        <v>0</v>
      </c>
      <c r="O610" s="13" t="s">
        <v>1811</v>
      </c>
      <c r="P610">
        <v>0</v>
      </c>
      <c r="Q610">
        <v>3</v>
      </c>
      <c r="S610">
        <v>1</v>
      </c>
      <c r="T610">
        <v>2</v>
      </c>
      <c r="Z610">
        <v>0</v>
      </c>
      <c r="AA610">
        <v>1</v>
      </c>
      <c r="AC610">
        <v>1</v>
      </c>
      <c r="AD610">
        <v>1</v>
      </c>
    </row>
    <row r="611" spans="1:30" ht="16.5" thickBot="1">
      <c r="A611" s="3"/>
      <c r="B611" s="3"/>
      <c r="C611" s="3"/>
      <c r="D611" s="4"/>
      <c r="E611" s="6"/>
      <c r="J611" s="14"/>
      <c r="K611" s="72"/>
      <c r="L611" s="14"/>
      <c r="M611" s="14"/>
      <c r="N611" s="14"/>
      <c r="O611" s="13"/>
    </row>
    <row r="612" spans="1:30" ht="16.5" thickBot="1">
      <c r="A612" s="3"/>
      <c r="B612" s="3"/>
      <c r="C612" s="3"/>
      <c r="D612" s="4"/>
      <c r="E612" s="6"/>
      <c r="J612" s="14"/>
      <c r="K612" s="72"/>
      <c r="L612" s="18"/>
      <c r="M612" s="18"/>
      <c r="N612" s="18"/>
      <c r="O612" s="8"/>
    </row>
    <row r="613" spans="1:30" ht="16.5" thickBot="1">
      <c r="A613" s="3"/>
      <c r="B613" s="3"/>
      <c r="C613" s="3"/>
      <c r="D613" s="4"/>
      <c r="E613" s="6"/>
      <c r="J613" s="14"/>
      <c r="K613" s="72"/>
      <c r="L613" s="14"/>
      <c r="M613" s="14"/>
      <c r="N613" s="14"/>
      <c r="O613" s="13"/>
    </row>
  </sheetData>
  <sortState ref="A2:AI613">
    <sortCondition ref="A2:A6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workbookViewId="0">
      <selection activeCell="G16" sqref="G16"/>
    </sheetView>
  </sheetViews>
  <sheetFormatPr defaultRowHeight="12.75"/>
  <cols>
    <col min="1" max="1" width="25.7109375" customWidth="1"/>
    <col min="2" max="2" width="34.85546875" customWidth="1"/>
  </cols>
  <sheetData>
    <row r="1" spans="1:28">
      <c r="A1" s="12" t="s">
        <v>1866</v>
      </c>
    </row>
    <row r="2" spans="1:28" ht="13.5" thickBot="1"/>
    <row r="3" spans="1:28" ht="171.6" customHeight="1" thickBot="1">
      <c r="A3" s="1" t="s">
        <v>0</v>
      </c>
      <c r="B3" s="1" t="s">
        <v>1</v>
      </c>
      <c r="C3" s="2" t="s">
        <v>2</v>
      </c>
      <c r="D3" s="2" t="s">
        <v>3</v>
      </c>
      <c r="E3" s="2" t="s">
        <v>4</v>
      </c>
      <c r="F3" s="2" t="s">
        <v>5</v>
      </c>
      <c r="G3" s="2" t="s">
        <v>6</v>
      </c>
      <c r="H3" s="2" t="s">
        <v>1766</v>
      </c>
      <c r="I3" s="7" t="s">
        <v>1767</v>
      </c>
      <c r="J3" s="8" t="s">
        <v>1818</v>
      </c>
      <c r="K3" s="13" t="s">
        <v>7</v>
      </c>
      <c r="L3" s="13" t="s">
        <v>1812</v>
      </c>
      <c r="M3" s="8" t="s">
        <v>1768</v>
      </c>
      <c r="N3" s="8" t="s">
        <v>1769</v>
      </c>
      <c r="O3" s="8" t="s">
        <v>1770</v>
      </c>
      <c r="P3" s="8" t="s">
        <v>1771</v>
      </c>
      <c r="Q3" s="8" t="s">
        <v>1772</v>
      </c>
      <c r="R3" s="8" t="s">
        <v>1773</v>
      </c>
      <c r="S3" s="8" t="s">
        <v>1774</v>
      </c>
      <c r="T3" s="8" t="s">
        <v>1775</v>
      </c>
      <c r="U3" s="8" t="s">
        <v>1776</v>
      </c>
      <c r="V3" s="8" t="s">
        <v>1777</v>
      </c>
      <c r="W3" s="8" t="s">
        <v>1778</v>
      </c>
      <c r="X3" s="8" t="s">
        <v>8</v>
      </c>
      <c r="Y3" s="8" t="s">
        <v>1779</v>
      </c>
      <c r="Z3" s="8" t="s">
        <v>1780</v>
      </c>
      <c r="AA3" s="9" t="s">
        <v>1781</v>
      </c>
      <c r="AB3" s="9" t="s">
        <v>1782</v>
      </c>
    </row>
    <row r="4" spans="1:28" s="47" customFormat="1" ht="16.5" thickBot="1">
      <c r="A4" s="43" t="s">
        <v>803</v>
      </c>
      <c r="B4" s="44" t="s">
        <v>804</v>
      </c>
      <c r="C4" s="44"/>
      <c r="D4" s="45">
        <v>2011</v>
      </c>
      <c r="E4" s="46" t="s">
        <v>73</v>
      </c>
      <c r="G4" s="47">
        <v>1</v>
      </c>
      <c r="I4" s="47">
        <v>1</v>
      </c>
      <c r="K4" s="48">
        <v>0</v>
      </c>
      <c r="L4" s="49" t="s">
        <v>1811</v>
      </c>
      <c r="M4" s="47">
        <v>1</v>
      </c>
      <c r="O4" s="47">
        <v>2</v>
      </c>
      <c r="P4" s="47">
        <v>5</v>
      </c>
      <c r="T4" s="47">
        <v>1</v>
      </c>
      <c r="V4" s="47">
        <v>3</v>
      </c>
      <c r="W4" s="47">
        <v>2</v>
      </c>
    </row>
    <row r="5" spans="1:28" s="47" customFormat="1" ht="16.5" thickBot="1">
      <c r="A5" s="43" t="s">
        <v>1027</v>
      </c>
      <c r="B5" s="44" t="s">
        <v>1028</v>
      </c>
      <c r="C5" s="44"/>
      <c r="D5" s="45">
        <v>2015</v>
      </c>
      <c r="E5" s="46" t="s">
        <v>73</v>
      </c>
      <c r="G5" s="47">
        <v>1</v>
      </c>
      <c r="I5" s="47" t="s">
        <v>1787</v>
      </c>
      <c r="K5" s="48">
        <v>0</v>
      </c>
      <c r="L5" s="49" t="s">
        <v>1811</v>
      </c>
      <c r="M5" s="47">
        <v>1</v>
      </c>
      <c r="O5" s="47">
        <v>2</v>
      </c>
      <c r="P5" s="47">
        <v>5</v>
      </c>
      <c r="S5" s="47">
        <v>1</v>
      </c>
      <c r="V5" s="47">
        <v>0</v>
      </c>
      <c r="W5" s="47">
        <v>2</v>
      </c>
    </row>
    <row r="6" spans="1:28" s="47" customFormat="1" ht="16.5" thickBot="1">
      <c r="A6" s="43" t="s">
        <v>1355</v>
      </c>
      <c r="B6" s="44" t="s">
        <v>1356</v>
      </c>
      <c r="C6" s="44"/>
      <c r="D6" s="45">
        <v>2013</v>
      </c>
      <c r="E6" s="46" t="s">
        <v>73</v>
      </c>
      <c r="G6" s="47">
        <v>1</v>
      </c>
      <c r="I6" s="47" t="s">
        <v>1786</v>
      </c>
      <c r="K6" s="48">
        <v>0</v>
      </c>
      <c r="L6" s="49" t="s">
        <v>1811</v>
      </c>
      <c r="M6" s="47">
        <v>0</v>
      </c>
      <c r="O6" s="47">
        <v>1</v>
      </c>
      <c r="P6" s="47">
        <v>5</v>
      </c>
      <c r="T6" s="47">
        <v>1</v>
      </c>
      <c r="W6" s="47">
        <v>2</v>
      </c>
      <c r="Y6" s="47">
        <v>1</v>
      </c>
    </row>
    <row r="7" spans="1:28" s="47" customFormat="1" ht="16.5" thickBot="1">
      <c r="A7" s="43" t="s">
        <v>147</v>
      </c>
      <c r="B7" s="44" t="s">
        <v>148</v>
      </c>
      <c r="C7" s="44"/>
      <c r="D7" s="44"/>
      <c r="E7" s="46" t="s">
        <v>73</v>
      </c>
      <c r="G7" s="47">
        <v>1</v>
      </c>
      <c r="I7" s="47" t="s">
        <v>1787</v>
      </c>
      <c r="K7" s="48">
        <v>0</v>
      </c>
      <c r="L7" s="49" t="s">
        <v>1811</v>
      </c>
      <c r="M7" s="47">
        <v>1</v>
      </c>
      <c r="O7" s="47">
        <v>2</v>
      </c>
      <c r="P7" s="47">
        <v>5</v>
      </c>
      <c r="R7" s="47">
        <v>1</v>
      </c>
      <c r="T7" s="47">
        <v>1</v>
      </c>
      <c r="V7" s="47">
        <v>0</v>
      </c>
      <c r="W7" s="47">
        <v>2</v>
      </c>
    </row>
    <row r="8" spans="1:28" s="36" customFormat="1" ht="16.5" thickBot="1">
      <c r="A8" s="33" t="s">
        <v>358</v>
      </c>
      <c r="B8" s="33" t="s">
        <v>361</v>
      </c>
      <c r="C8" s="33" t="s">
        <v>362</v>
      </c>
      <c r="D8" s="34">
        <v>2010</v>
      </c>
      <c r="E8" s="35" t="s">
        <v>73</v>
      </c>
      <c r="G8" s="36">
        <v>1</v>
      </c>
      <c r="I8" s="36">
        <v>4</v>
      </c>
      <c r="K8" s="37">
        <v>0</v>
      </c>
      <c r="L8" s="38" t="s">
        <v>1811</v>
      </c>
      <c r="M8" s="36">
        <v>0</v>
      </c>
      <c r="O8" s="36" t="s">
        <v>1787</v>
      </c>
      <c r="P8" s="36">
        <v>2</v>
      </c>
      <c r="V8" s="36">
        <v>0</v>
      </c>
      <c r="W8" s="36">
        <v>4</v>
      </c>
    </row>
    <row r="9" spans="1:28" s="36" customFormat="1" ht="16.5" thickBot="1">
      <c r="A9" s="33" t="s">
        <v>353</v>
      </c>
      <c r="B9" s="33" t="s">
        <v>354</v>
      </c>
      <c r="C9" s="33" t="s">
        <v>1788</v>
      </c>
      <c r="D9" s="34">
        <v>2010</v>
      </c>
      <c r="E9" s="35" t="s">
        <v>73</v>
      </c>
      <c r="G9" s="36">
        <v>1</v>
      </c>
      <c r="I9" s="36">
        <v>1</v>
      </c>
      <c r="K9" s="37">
        <v>0</v>
      </c>
      <c r="L9" s="38" t="s">
        <v>1811</v>
      </c>
      <c r="M9" s="36">
        <v>0</v>
      </c>
      <c r="O9" s="36">
        <v>3</v>
      </c>
      <c r="P9" s="36">
        <v>2</v>
      </c>
      <c r="V9" s="36">
        <v>0</v>
      </c>
      <c r="W9" s="36">
        <v>4</v>
      </c>
    </row>
    <row r="10" spans="1:28" s="36" customFormat="1" ht="16.5" thickBot="1">
      <c r="A10" s="33" t="s">
        <v>363</v>
      </c>
      <c r="B10" s="33" t="s">
        <v>366</v>
      </c>
      <c r="C10" s="33" t="s">
        <v>362</v>
      </c>
      <c r="D10" s="34">
        <v>2010</v>
      </c>
      <c r="E10" s="35" t="s">
        <v>73</v>
      </c>
      <c r="G10" s="36">
        <v>1</v>
      </c>
      <c r="I10" s="36">
        <v>4</v>
      </c>
      <c r="K10" s="37">
        <v>0</v>
      </c>
      <c r="L10" s="38" t="s">
        <v>1811</v>
      </c>
      <c r="M10" s="36">
        <v>0</v>
      </c>
      <c r="O10" s="36" t="s">
        <v>1787</v>
      </c>
      <c r="P10" s="36">
        <v>2</v>
      </c>
      <c r="V10" s="36">
        <v>0</v>
      </c>
      <c r="W10" s="36">
        <v>4</v>
      </c>
    </row>
    <row r="11" spans="1:28" s="36" customFormat="1" ht="16.5" thickBot="1">
      <c r="A11" s="33" t="s">
        <v>823</v>
      </c>
      <c r="B11" s="33" t="s">
        <v>824</v>
      </c>
      <c r="C11" s="33" t="s">
        <v>362</v>
      </c>
      <c r="D11" s="34">
        <v>2014</v>
      </c>
      <c r="E11" s="35" t="s">
        <v>73</v>
      </c>
      <c r="G11" s="36">
        <v>1</v>
      </c>
      <c r="I11" s="36" t="s">
        <v>1783</v>
      </c>
      <c r="K11" s="37">
        <v>0</v>
      </c>
      <c r="L11" s="38" t="s">
        <v>1811</v>
      </c>
      <c r="M11" s="36">
        <v>0</v>
      </c>
      <c r="O11" s="36" t="s">
        <v>1784</v>
      </c>
      <c r="P11" s="36">
        <v>2</v>
      </c>
      <c r="V11" s="36">
        <v>0</v>
      </c>
      <c r="W11" s="36">
        <v>4</v>
      </c>
    </row>
    <row r="12" spans="1:28" s="36" customFormat="1" ht="16.5" thickBot="1">
      <c r="A12" s="33" t="s">
        <v>846</v>
      </c>
      <c r="B12" s="33" t="s">
        <v>847</v>
      </c>
      <c r="C12" s="33" t="s">
        <v>848</v>
      </c>
      <c r="D12" s="34">
        <v>2011</v>
      </c>
      <c r="E12" s="35" t="s">
        <v>73</v>
      </c>
      <c r="G12" s="36">
        <v>1</v>
      </c>
      <c r="I12" s="36">
        <v>4</v>
      </c>
      <c r="J12" s="39"/>
      <c r="K12" s="37">
        <v>0</v>
      </c>
      <c r="L12" s="38" t="s">
        <v>1811</v>
      </c>
      <c r="M12" s="36">
        <v>0</v>
      </c>
      <c r="O12" s="36">
        <v>4</v>
      </c>
      <c r="P12" s="36">
        <v>2</v>
      </c>
      <c r="V12" s="36">
        <v>0</v>
      </c>
      <c r="W12" s="36">
        <v>4</v>
      </c>
      <c r="Y12" s="36">
        <v>1</v>
      </c>
    </row>
    <row r="19" spans="3:3">
      <c r="C19" s="12" t="s">
        <v>1867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17"/>
  <sheetViews>
    <sheetView workbookViewId="0">
      <selection activeCell="L32" sqref="L32"/>
    </sheetView>
  </sheetViews>
  <sheetFormatPr defaultRowHeight="12.75"/>
  <sheetData>
    <row r="3" spans="4:10" ht="13.5" thickBot="1"/>
    <row r="4" spans="4:10" ht="13.5" thickBot="1">
      <c r="D4" s="41">
        <v>9</v>
      </c>
      <c r="F4" s="41">
        <v>5</v>
      </c>
      <c r="H4" s="52">
        <v>4</v>
      </c>
      <c r="J4" s="52">
        <v>0</v>
      </c>
    </row>
    <row r="5" spans="4:10" ht="13.5" thickBot="1">
      <c r="D5" s="42">
        <v>14</v>
      </c>
      <c r="F5" s="42">
        <v>8</v>
      </c>
      <c r="H5" s="53">
        <v>17</v>
      </c>
      <c r="J5" s="53">
        <v>5</v>
      </c>
    </row>
    <row r="6" spans="4:10" ht="13.5" thickBot="1">
      <c r="D6" s="42">
        <v>9</v>
      </c>
      <c r="F6" s="42">
        <v>5</v>
      </c>
      <c r="H6" s="53">
        <v>32</v>
      </c>
      <c r="J6" s="53">
        <v>13</v>
      </c>
    </row>
    <row r="7" spans="4:10" ht="13.5" thickBot="1">
      <c r="D7" s="42">
        <v>12</v>
      </c>
      <c r="F7" s="42">
        <v>7</v>
      </c>
      <c r="H7" s="53">
        <v>35</v>
      </c>
      <c r="J7" s="53">
        <v>9</v>
      </c>
    </row>
    <row r="8" spans="4:10" ht="13.5" thickBot="1">
      <c r="D8" s="42">
        <v>16</v>
      </c>
      <c r="F8" s="42">
        <v>8</v>
      </c>
      <c r="H8" s="53">
        <v>40</v>
      </c>
      <c r="J8" s="53">
        <v>11</v>
      </c>
    </row>
    <row r="9" spans="4:10" ht="13.5" thickBot="1">
      <c r="D9" s="42">
        <v>19</v>
      </c>
      <c r="F9" s="42">
        <v>13</v>
      </c>
      <c r="H9" s="53">
        <v>50</v>
      </c>
      <c r="J9" s="53">
        <v>15</v>
      </c>
    </row>
    <row r="10" spans="4:10" ht="13.5" thickBot="1">
      <c r="D10" s="42">
        <v>31</v>
      </c>
      <c r="F10" s="42">
        <v>11</v>
      </c>
      <c r="H10" s="53">
        <v>62</v>
      </c>
      <c r="J10" s="53">
        <v>19</v>
      </c>
    </row>
    <row r="11" spans="4:10" ht="13.5" thickBot="1">
      <c r="D11" s="42">
        <v>19</v>
      </c>
      <c r="F11" s="42">
        <v>14</v>
      </c>
      <c r="H11" s="53">
        <v>77</v>
      </c>
      <c r="J11" s="53">
        <v>31</v>
      </c>
    </row>
    <row r="12" spans="4:10" ht="13.5" thickBot="1">
      <c r="D12" s="42">
        <v>36</v>
      </c>
      <c r="F12" s="42">
        <v>20</v>
      </c>
      <c r="H12" s="53">
        <v>59</v>
      </c>
      <c r="J12" s="53">
        <v>19</v>
      </c>
    </row>
    <row r="13" spans="4:10" ht="13.5" thickBot="1">
      <c r="D13" s="42">
        <v>31</v>
      </c>
      <c r="F13" s="42">
        <v>18</v>
      </c>
      <c r="H13" s="53">
        <v>70</v>
      </c>
      <c r="J13" s="53">
        <v>36</v>
      </c>
    </row>
    <row r="14" spans="4:10" ht="13.5" thickBot="1">
      <c r="D14" s="42">
        <v>48</v>
      </c>
      <c r="F14" s="42">
        <v>32</v>
      </c>
      <c r="H14" s="53">
        <v>82</v>
      </c>
      <c r="J14" s="53">
        <v>31</v>
      </c>
    </row>
    <row r="15" spans="4:10" ht="13.5" thickBot="1">
      <c r="D15" s="42">
        <v>14</v>
      </c>
      <c r="F15" s="42">
        <v>6</v>
      </c>
      <c r="H15" s="53">
        <v>131</v>
      </c>
      <c r="J15" s="53">
        <v>48</v>
      </c>
    </row>
    <row r="16" spans="4:10" ht="13.5" thickBot="1">
      <c r="D16">
        <f>SUM(D4:D15)</f>
        <v>258</v>
      </c>
      <c r="F16">
        <f>SUM(F4:F15)</f>
        <v>147</v>
      </c>
      <c r="H16" s="53">
        <v>44</v>
      </c>
      <c r="J16" s="53">
        <v>15</v>
      </c>
    </row>
    <row r="17" spans="8:10">
      <c r="H17">
        <f>SUM(H4:H16)</f>
        <v>703</v>
      </c>
      <c r="J17">
        <f>SUM(J4:J16)</f>
        <v>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7"/>
  <sheetViews>
    <sheetView workbookViewId="0">
      <pane ySplit="1" topLeftCell="A224" activePane="bottomLeft" state="frozen"/>
      <selection pane="bottomLeft" activeCell="M175" sqref="M175"/>
    </sheetView>
  </sheetViews>
  <sheetFormatPr defaultColWidth="14.42578125" defaultRowHeight="12.75"/>
  <cols>
    <col min="1" max="1" width="14.85546875" customWidth="1"/>
    <col min="2" max="2" width="10.140625" customWidth="1"/>
    <col min="3" max="3" width="9.5703125" customWidth="1"/>
    <col min="4" max="4" width="7.7109375" customWidth="1"/>
    <col min="5" max="5" width="11.7109375" customWidth="1"/>
    <col min="6" max="6" width="7.85546875" customWidth="1"/>
    <col min="7" max="7" width="6.5703125" customWidth="1"/>
    <col min="8" max="8" width="8.140625" customWidth="1"/>
    <col min="9" max="9" width="14.42578125" customWidth="1"/>
    <col min="10" max="10" width="10.5703125" customWidth="1"/>
    <col min="11" max="13" width="14.42578125" customWidth="1"/>
    <col min="14" max="14" width="11.140625" customWidth="1"/>
    <col min="15" max="15" width="14.7109375" customWidth="1"/>
    <col min="16" max="16" width="14.42578125" customWidth="1"/>
    <col min="17" max="17" width="11.28515625" customWidth="1"/>
    <col min="18" max="18" width="11.42578125" customWidth="1"/>
    <col min="19" max="19" width="13.7109375" customWidth="1"/>
    <col min="20" max="20" width="15.140625" customWidth="1"/>
    <col min="21" max="21" width="14.28515625" customWidth="1"/>
    <col min="22" max="28" width="14.42578125" customWidth="1"/>
    <col min="29" max="29" width="10.140625" customWidth="1"/>
    <col min="30" max="30" width="11" customWidth="1"/>
    <col min="31" max="31" width="10.5703125" customWidth="1"/>
    <col min="32" max="32" width="9.7109375" customWidth="1"/>
    <col min="33" max="33" width="10.28515625" customWidth="1"/>
    <col min="34" max="34" width="8" customWidth="1"/>
    <col min="35" max="35" width="9" customWidth="1"/>
    <col min="36" max="36" width="10.5703125" customWidth="1"/>
  </cols>
  <sheetData>
    <row r="1" spans="1:36" ht="171.6" customHeight="1" thickBot="1">
      <c r="A1" s="1" t="s">
        <v>0</v>
      </c>
      <c r="B1" s="1" t="s">
        <v>1</v>
      </c>
      <c r="C1" s="2" t="s">
        <v>2</v>
      </c>
      <c r="D1" s="2" t="s">
        <v>3</v>
      </c>
      <c r="E1" s="2" t="s">
        <v>4</v>
      </c>
      <c r="F1" s="2" t="s">
        <v>5</v>
      </c>
      <c r="G1" s="2" t="s">
        <v>6</v>
      </c>
      <c r="H1" s="2" t="s">
        <v>1766</v>
      </c>
      <c r="I1" s="7" t="s">
        <v>1767</v>
      </c>
      <c r="J1" s="8" t="s">
        <v>1818</v>
      </c>
      <c r="K1" s="13" t="s">
        <v>7</v>
      </c>
      <c r="L1" s="13" t="s">
        <v>1812</v>
      </c>
      <c r="M1" s="8" t="s">
        <v>1768</v>
      </c>
      <c r="N1" s="8" t="s">
        <v>1769</v>
      </c>
      <c r="O1" s="8" t="s">
        <v>1770</v>
      </c>
      <c r="P1" s="8" t="s">
        <v>1771</v>
      </c>
      <c r="Q1" s="8" t="s">
        <v>1772</v>
      </c>
      <c r="R1" s="8" t="s">
        <v>1773</v>
      </c>
      <c r="S1" s="8" t="s">
        <v>1774</v>
      </c>
      <c r="T1" s="8" t="s">
        <v>1775</v>
      </c>
      <c r="U1" s="8" t="s">
        <v>1776</v>
      </c>
      <c r="V1" s="8" t="s">
        <v>1777</v>
      </c>
      <c r="W1" s="8" t="s">
        <v>1778</v>
      </c>
      <c r="X1" s="8" t="s">
        <v>8</v>
      </c>
      <c r="Y1" s="8" t="s">
        <v>1779</v>
      </c>
      <c r="Z1" s="8" t="s">
        <v>1780</v>
      </c>
      <c r="AA1" s="9" t="s">
        <v>1781</v>
      </c>
      <c r="AB1" s="9" t="s">
        <v>1782</v>
      </c>
      <c r="AC1" s="9" t="s">
        <v>1927</v>
      </c>
      <c r="AD1" s="9" t="s">
        <v>1928</v>
      </c>
      <c r="AE1" s="8" t="s">
        <v>2014</v>
      </c>
      <c r="AF1" s="8" t="s">
        <v>2016</v>
      </c>
      <c r="AG1" s="8" t="s">
        <v>2015</v>
      </c>
      <c r="AH1" s="8" t="s">
        <v>2017</v>
      </c>
      <c r="AI1" s="8" t="s">
        <v>2018</v>
      </c>
      <c r="AJ1" s="8" t="s">
        <v>2019</v>
      </c>
    </row>
    <row r="2" spans="1:36" ht="16.5" thickBot="1">
      <c r="A2" s="3" t="s">
        <v>578</v>
      </c>
      <c r="B2" s="3" t="s">
        <v>579</v>
      </c>
      <c r="C2" s="3" t="s">
        <v>124</v>
      </c>
      <c r="D2" s="4">
        <v>2010</v>
      </c>
      <c r="E2" s="5" t="s">
        <v>73</v>
      </c>
      <c r="G2">
        <v>1</v>
      </c>
      <c r="I2">
        <v>1</v>
      </c>
      <c r="J2" s="13"/>
      <c r="K2" s="14">
        <v>0</v>
      </c>
      <c r="L2" s="13" t="s">
        <v>1811</v>
      </c>
      <c r="M2">
        <v>0</v>
      </c>
      <c r="O2">
        <v>1</v>
      </c>
      <c r="P2">
        <v>5</v>
      </c>
      <c r="R2">
        <v>1</v>
      </c>
      <c r="T2">
        <v>1</v>
      </c>
      <c r="V2">
        <v>0</v>
      </c>
      <c r="W2">
        <v>1</v>
      </c>
      <c r="Y2">
        <v>1</v>
      </c>
    </row>
    <row r="3" spans="1:36" ht="16.5" thickBot="1">
      <c r="A3" s="3" t="s">
        <v>349</v>
      </c>
      <c r="B3" s="3" t="s">
        <v>350</v>
      </c>
      <c r="C3" s="3" t="s">
        <v>362</v>
      </c>
      <c r="D3" s="4">
        <v>2010</v>
      </c>
      <c r="E3" s="5" t="s">
        <v>73</v>
      </c>
      <c r="G3">
        <v>1</v>
      </c>
      <c r="I3">
        <v>4</v>
      </c>
      <c r="J3" s="21"/>
      <c r="K3" s="14">
        <v>0</v>
      </c>
      <c r="L3" s="13" t="s">
        <v>1811</v>
      </c>
      <c r="M3">
        <v>0</v>
      </c>
      <c r="O3" t="s">
        <v>1787</v>
      </c>
      <c r="P3">
        <v>2</v>
      </c>
      <c r="V3">
        <v>0</v>
      </c>
      <c r="W3">
        <v>4</v>
      </c>
    </row>
    <row r="4" spans="1:36" ht="16.5" thickBot="1">
      <c r="A4" s="3" t="s">
        <v>400</v>
      </c>
      <c r="B4" s="3" t="s">
        <v>401</v>
      </c>
      <c r="C4" s="3" t="s">
        <v>402</v>
      </c>
      <c r="D4" s="4">
        <v>2010</v>
      </c>
      <c r="E4" s="5" t="s">
        <v>73</v>
      </c>
      <c r="G4">
        <v>1</v>
      </c>
      <c r="I4">
        <v>4</v>
      </c>
      <c r="J4" s="13"/>
      <c r="K4" s="14">
        <v>0</v>
      </c>
      <c r="L4" s="13" t="s">
        <v>1811</v>
      </c>
      <c r="M4">
        <v>0</v>
      </c>
      <c r="O4" t="s">
        <v>1786</v>
      </c>
      <c r="P4">
        <v>2</v>
      </c>
      <c r="T4">
        <v>1</v>
      </c>
      <c r="V4">
        <v>0</v>
      </c>
      <c r="W4">
        <v>5</v>
      </c>
    </row>
    <row r="5" spans="1:36" ht="16.5" thickBot="1">
      <c r="A5" s="3" t="s">
        <v>665</v>
      </c>
      <c r="B5" s="3" t="s">
        <v>666</v>
      </c>
      <c r="C5" s="3" t="s">
        <v>497</v>
      </c>
      <c r="D5" s="4">
        <v>2010</v>
      </c>
      <c r="E5" s="5" t="s">
        <v>73</v>
      </c>
      <c r="G5">
        <v>1</v>
      </c>
      <c r="I5" t="s">
        <v>1786</v>
      </c>
      <c r="J5" s="14">
        <v>2.9929999999999999</v>
      </c>
      <c r="K5" s="14">
        <v>1503</v>
      </c>
      <c r="L5" s="13" t="s">
        <v>1809</v>
      </c>
      <c r="M5">
        <v>0</v>
      </c>
      <c r="O5" t="s">
        <v>1784</v>
      </c>
      <c r="P5">
        <v>2</v>
      </c>
      <c r="T5">
        <v>1</v>
      </c>
      <c r="V5">
        <v>0</v>
      </c>
      <c r="W5">
        <v>1</v>
      </c>
      <c r="Y5">
        <v>1</v>
      </c>
    </row>
    <row r="6" spans="1:36" ht="16.5" thickBot="1">
      <c r="A6" s="3" t="s">
        <v>460</v>
      </c>
      <c r="B6" s="3" t="s">
        <v>461</v>
      </c>
      <c r="C6" s="3"/>
      <c r="D6" s="4">
        <v>2010</v>
      </c>
      <c r="E6" s="5" t="s">
        <v>73</v>
      </c>
      <c r="G6">
        <v>1</v>
      </c>
      <c r="I6">
        <v>4</v>
      </c>
      <c r="K6" s="14">
        <v>0</v>
      </c>
      <c r="L6" s="13" t="s">
        <v>1811</v>
      </c>
      <c r="M6">
        <v>0</v>
      </c>
      <c r="O6" t="s">
        <v>1784</v>
      </c>
      <c r="P6">
        <v>5</v>
      </c>
      <c r="V6">
        <v>0</v>
      </c>
      <c r="W6">
        <v>2</v>
      </c>
      <c r="Y6">
        <v>1</v>
      </c>
      <c r="AB6">
        <v>1</v>
      </c>
    </row>
    <row r="7" spans="1:36" ht="16.5" thickBot="1">
      <c r="A7" s="3"/>
      <c r="B7" s="3"/>
      <c r="C7" s="3"/>
      <c r="D7" s="4"/>
      <c r="E7" s="5"/>
      <c r="K7" s="14"/>
      <c r="L7" s="13"/>
      <c r="M7" s="40">
        <v>5</v>
      </c>
      <c r="O7" s="40">
        <v>2</v>
      </c>
      <c r="P7" s="40">
        <v>2</v>
      </c>
      <c r="Y7" s="40">
        <v>3</v>
      </c>
    </row>
    <row r="8" spans="1:36" ht="16.5" thickBot="1">
      <c r="A8" s="3"/>
      <c r="B8" s="3"/>
      <c r="C8" s="3"/>
      <c r="D8" s="4"/>
      <c r="E8" s="5"/>
      <c r="K8" s="14"/>
      <c r="L8" s="13"/>
    </row>
    <row r="9" spans="1:36" ht="16.5" thickBot="1">
      <c r="A9" s="3"/>
      <c r="B9" s="3"/>
      <c r="C9" s="3"/>
      <c r="D9" s="4"/>
      <c r="E9" s="5"/>
      <c r="K9" s="14"/>
      <c r="L9" s="13"/>
    </row>
    <row r="10" spans="1:36" s="5" customFormat="1" ht="16.5" thickBot="1">
      <c r="A10" s="3" t="s">
        <v>306</v>
      </c>
      <c r="B10" s="3" t="s">
        <v>307</v>
      </c>
      <c r="C10" s="3" t="s">
        <v>308</v>
      </c>
      <c r="D10" s="4">
        <v>2011</v>
      </c>
      <c r="E10" s="5" t="s">
        <v>73</v>
      </c>
      <c r="F10"/>
      <c r="G10">
        <v>1</v>
      </c>
      <c r="H10"/>
      <c r="I10" t="s">
        <v>1786</v>
      </c>
      <c r="J10" s="14">
        <v>4.4470000000000001</v>
      </c>
      <c r="K10" s="14">
        <v>806</v>
      </c>
      <c r="L10" s="13" t="s">
        <v>1814</v>
      </c>
      <c r="M10">
        <v>0</v>
      </c>
      <c r="N10"/>
      <c r="O10">
        <v>0</v>
      </c>
      <c r="P10">
        <v>0</v>
      </c>
      <c r="Q10"/>
      <c r="R10">
        <v>1</v>
      </c>
      <c r="S10"/>
      <c r="T10"/>
      <c r="U10"/>
      <c r="V10"/>
      <c r="W10">
        <v>1</v>
      </c>
      <c r="X10"/>
      <c r="Y10">
        <v>1</v>
      </c>
      <c r="Z10"/>
      <c r="AA10">
        <v>1</v>
      </c>
      <c r="AB10"/>
      <c r="AE10" s="5">
        <v>0</v>
      </c>
    </row>
    <row r="11" spans="1:36" ht="16.5" thickBot="1">
      <c r="A11" s="3" t="s">
        <v>883</v>
      </c>
      <c r="B11" s="3" t="s">
        <v>884</v>
      </c>
      <c r="C11" s="3" t="s">
        <v>428</v>
      </c>
      <c r="D11" s="4">
        <v>2011</v>
      </c>
      <c r="E11" s="5" t="s">
        <v>73</v>
      </c>
      <c r="G11">
        <v>1</v>
      </c>
      <c r="I11" t="s">
        <v>1786</v>
      </c>
      <c r="J11" s="14">
        <v>1.25</v>
      </c>
      <c r="K11" s="14">
        <v>1503</v>
      </c>
      <c r="L11" s="13" t="s">
        <v>1809</v>
      </c>
      <c r="M11">
        <v>0</v>
      </c>
      <c r="O11">
        <v>0</v>
      </c>
      <c r="P11">
        <v>0</v>
      </c>
      <c r="R11">
        <v>1</v>
      </c>
      <c r="W11">
        <v>1</v>
      </c>
      <c r="AA11">
        <v>1</v>
      </c>
    </row>
    <row r="12" spans="1:36" ht="16.5" thickBot="1">
      <c r="A12" s="3" t="s">
        <v>1250</v>
      </c>
      <c r="B12" s="3" t="s">
        <v>1251</v>
      </c>
      <c r="C12" s="3" t="s">
        <v>1252</v>
      </c>
      <c r="D12" s="4">
        <v>2011</v>
      </c>
      <c r="E12" s="5" t="s">
        <v>73</v>
      </c>
      <c r="G12">
        <v>1</v>
      </c>
      <c r="I12" t="s">
        <v>1794</v>
      </c>
      <c r="J12" s="13">
        <v>2.415</v>
      </c>
      <c r="K12" s="14">
        <v>1503</v>
      </c>
      <c r="L12" s="13" t="s">
        <v>1815</v>
      </c>
      <c r="M12">
        <v>0</v>
      </c>
      <c r="O12">
        <v>0</v>
      </c>
      <c r="P12">
        <v>0</v>
      </c>
      <c r="W12">
        <v>1</v>
      </c>
    </row>
    <row r="13" spans="1:36" ht="16.5" thickBot="1">
      <c r="A13" s="3" t="s">
        <v>843</v>
      </c>
      <c r="B13" s="3" t="s">
        <v>844</v>
      </c>
      <c r="C13" s="3" t="s">
        <v>845</v>
      </c>
      <c r="D13" s="4">
        <v>2011</v>
      </c>
      <c r="E13" s="5" t="s">
        <v>73</v>
      </c>
      <c r="G13">
        <v>1</v>
      </c>
      <c r="I13" t="s">
        <v>1783</v>
      </c>
      <c r="J13" s="13"/>
      <c r="K13" s="14">
        <v>0</v>
      </c>
      <c r="L13" s="13" t="s">
        <v>1811</v>
      </c>
      <c r="M13">
        <v>0</v>
      </c>
      <c r="O13">
        <v>1</v>
      </c>
      <c r="P13">
        <v>2</v>
      </c>
      <c r="V13">
        <v>0</v>
      </c>
      <c r="W13">
        <v>1</v>
      </c>
      <c r="Y13">
        <v>1</v>
      </c>
    </row>
    <row r="14" spans="1:36" ht="16.5" thickBot="1">
      <c r="A14" s="3" t="s">
        <v>1655</v>
      </c>
      <c r="B14" s="3" t="s">
        <v>1656</v>
      </c>
      <c r="C14" s="3" t="s">
        <v>1657</v>
      </c>
      <c r="D14" s="4">
        <v>2011</v>
      </c>
      <c r="E14" s="5" t="s">
        <v>73</v>
      </c>
      <c r="G14">
        <v>1</v>
      </c>
      <c r="I14" t="s">
        <v>1783</v>
      </c>
      <c r="J14" s="13"/>
      <c r="K14" s="14">
        <v>0</v>
      </c>
      <c r="L14" s="13" t="s">
        <v>1811</v>
      </c>
      <c r="M14">
        <v>0</v>
      </c>
      <c r="O14">
        <v>3</v>
      </c>
      <c r="P14">
        <v>2</v>
      </c>
      <c r="V14">
        <v>0</v>
      </c>
      <c r="W14">
        <v>5</v>
      </c>
    </row>
    <row r="15" spans="1:36" ht="16.5" thickBot="1">
      <c r="A15" s="3" t="s">
        <v>692</v>
      </c>
      <c r="B15" s="3" t="s">
        <v>693</v>
      </c>
      <c r="C15" s="3"/>
      <c r="D15" s="4">
        <v>2011</v>
      </c>
      <c r="E15" s="5" t="s">
        <v>73</v>
      </c>
      <c r="G15">
        <v>1</v>
      </c>
      <c r="I15">
        <v>1</v>
      </c>
      <c r="J15" s="21"/>
      <c r="K15" s="14">
        <v>0</v>
      </c>
      <c r="L15" s="13" t="s">
        <v>1811</v>
      </c>
      <c r="M15">
        <v>0</v>
      </c>
      <c r="O15">
        <v>4</v>
      </c>
      <c r="P15">
        <v>2</v>
      </c>
      <c r="V15">
        <v>0</v>
      </c>
      <c r="W15">
        <v>1</v>
      </c>
    </row>
    <row r="16" spans="1:36" ht="16.5" thickBot="1">
      <c r="A16" s="3" t="s">
        <v>1291</v>
      </c>
      <c r="B16" s="3" t="s">
        <v>1292</v>
      </c>
      <c r="C16" s="3" t="s">
        <v>1293</v>
      </c>
      <c r="D16" s="4">
        <v>2011</v>
      </c>
      <c r="E16" s="5" t="s">
        <v>73</v>
      </c>
      <c r="G16">
        <v>1</v>
      </c>
      <c r="I16">
        <v>4</v>
      </c>
      <c r="J16" s="13"/>
      <c r="K16" s="14">
        <v>0</v>
      </c>
      <c r="L16" s="13" t="s">
        <v>1811</v>
      </c>
      <c r="M16">
        <v>0</v>
      </c>
      <c r="O16">
        <v>4</v>
      </c>
      <c r="P16">
        <v>2</v>
      </c>
      <c r="V16">
        <v>1</v>
      </c>
      <c r="W16">
        <v>1</v>
      </c>
    </row>
    <row r="17" spans="1:29" ht="16.5" thickBot="1">
      <c r="A17" s="3" t="s">
        <v>383</v>
      </c>
      <c r="B17" s="3" t="s">
        <v>384</v>
      </c>
      <c r="C17" s="3" t="s">
        <v>385</v>
      </c>
      <c r="D17" s="4">
        <v>2011</v>
      </c>
      <c r="E17" s="5" t="s">
        <v>73</v>
      </c>
      <c r="G17">
        <v>1</v>
      </c>
      <c r="I17">
        <v>4</v>
      </c>
      <c r="J17" s="14">
        <v>2.069</v>
      </c>
      <c r="K17" s="14">
        <v>0</v>
      </c>
      <c r="L17" s="13" t="s">
        <v>1811</v>
      </c>
      <c r="M17">
        <v>0</v>
      </c>
      <c r="N17">
        <v>1</v>
      </c>
      <c r="O17">
        <v>6</v>
      </c>
      <c r="P17">
        <v>5</v>
      </c>
      <c r="W17">
        <v>1</v>
      </c>
      <c r="Y17">
        <v>1</v>
      </c>
    </row>
    <row r="18" spans="1:29" ht="16.5" thickBot="1">
      <c r="A18" s="3" t="s">
        <v>1541</v>
      </c>
      <c r="B18" s="3" t="s">
        <v>1542</v>
      </c>
      <c r="C18" s="3" t="s">
        <v>25</v>
      </c>
      <c r="D18" s="4">
        <v>2011</v>
      </c>
      <c r="E18" s="5" t="s">
        <v>73</v>
      </c>
      <c r="G18">
        <v>1</v>
      </c>
      <c r="I18" t="s">
        <v>1786</v>
      </c>
      <c r="J18" s="13">
        <v>1.0429999999999999</v>
      </c>
      <c r="K18" s="14">
        <v>0</v>
      </c>
      <c r="L18" s="13" t="s">
        <v>1811</v>
      </c>
      <c r="M18">
        <v>0</v>
      </c>
      <c r="O18">
        <v>6</v>
      </c>
      <c r="P18">
        <v>5</v>
      </c>
      <c r="V18">
        <v>0</v>
      </c>
      <c r="W18">
        <v>1</v>
      </c>
    </row>
    <row r="19" spans="1:29" ht="16.5" thickBot="1">
      <c r="A19" s="3" t="s">
        <v>349</v>
      </c>
      <c r="B19" s="3" t="s">
        <v>351</v>
      </c>
      <c r="C19" s="3" t="s">
        <v>352</v>
      </c>
      <c r="D19" s="4">
        <v>2011</v>
      </c>
      <c r="E19" s="5" t="s">
        <v>73</v>
      </c>
      <c r="G19">
        <v>1</v>
      </c>
      <c r="I19">
        <v>1</v>
      </c>
      <c r="J19" s="14">
        <v>1.55</v>
      </c>
      <c r="K19" s="14">
        <v>806</v>
      </c>
      <c r="L19" s="13" t="s">
        <v>1809</v>
      </c>
      <c r="M19">
        <v>0</v>
      </c>
      <c r="O19" t="s">
        <v>1787</v>
      </c>
      <c r="P19">
        <v>2</v>
      </c>
      <c r="V19">
        <v>0</v>
      </c>
      <c r="W19">
        <v>1</v>
      </c>
      <c r="Y19">
        <v>1</v>
      </c>
    </row>
    <row r="20" spans="1:29" ht="16.5" thickBot="1">
      <c r="A20" s="3" t="s">
        <v>358</v>
      </c>
      <c r="B20" s="3" t="s">
        <v>359</v>
      </c>
      <c r="C20" s="3" t="s">
        <v>360</v>
      </c>
      <c r="D20" s="4">
        <v>2011</v>
      </c>
      <c r="E20" s="5" t="s">
        <v>73</v>
      </c>
      <c r="G20">
        <v>1</v>
      </c>
      <c r="I20">
        <v>1</v>
      </c>
      <c r="J20" s="14">
        <v>1.423</v>
      </c>
      <c r="K20" s="14">
        <v>0</v>
      </c>
      <c r="L20" s="13" t="s">
        <v>1811</v>
      </c>
      <c r="M20">
        <v>0</v>
      </c>
      <c r="O20" t="s">
        <v>1787</v>
      </c>
      <c r="P20">
        <v>2</v>
      </c>
      <c r="V20">
        <v>0</v>
      </c>
      <c r="W20">
        <v>1</v>
      </c>
      <c r="Y20">
        <v>1</v>
      </c>
    </row>
    <row r="21" spans="1:29" ht="16.5" thickBot="1">
      <c r="A21" s="3" t="s">
        <v>344</v>
      </c>
      <c r="B21" s="3" t="s">
        <v>345</v>
      </c>
      <c r="C21" s="3" t="s">
        <v>362</v>
      </c>
      <c r="D21" s="4">
        <v>2011</v>
      </c>
      <c r="E21" s="5" t="s">
        <v>73</v>
      </c>
      <c r="G21">
        <v>1</v>
      </c>
      <c r="I21">
        <v>1</v>
      </c>
      <c r="J21" s="21"/>
      <c r="K21" s="14">
        <v>0</v>
      </c>
      <c r="L21" s="13" t="s">
        <v>1811</v>
      </c>
      <c r="M21">
        <v>0</v>
      </c>
      <c r="O21" t="s">
        <v>1787</v>
      </c>
      <c r="P21">
        <v>2</v>
      </c>
      <c r="V21">
        <v>0</v>
      </c>
      <c r="W21">
        <v>4</v>
      </c>
      <c r="Y21">
        <v>1</v>
      </c>
    </row>
    <row r="22" spans="1:29" ht="16.5" thickBot="1">
      <c r="A22" s="3" t="s">
        <v>787</v>
      </c>
      <c r="B22" s="3" t="s">
        <v>788</v>
      </c>
      <c r="C22" s="3" t="s">
        <v>362</v>
      </c>
      <c r="D22" s="4">
        <v>2011</v>
      </c>
      <c r="E22" s="5" t="s">
        <v>73</v>
      </c>
      <c r="G22">
        <v>1</v>
      </c>
      <c r="I22">
        <v>4</v>
      </c>
      <c r="J22" s="21"/>
      <c r="K22" s="14">
        <v>0</v>
      </c>
      <c r="L22" s="13" t="s">
        <v>1811</v>
      </c>
      <c r="M22">
        <v>0</v>
      </c>
      <c r="O22" t="s">
        <v>1787</v>
      </c>
      <c r="P22">
        <v>2</v>
      </c>
      <c r="V22">
        <v>0</v>
      </c>
      <c r="W22">
        <v>4</v>
      </c>
    </row>
    <row r="23" spans="1:29" ht="16.5" thickBot="1">
      <c r="A23" s="3"/>
      <c r="B23" s="3"/>
      <c r="C23" s="3"/>
      <c r="D23" s="4"/>
      <c r="E23" s="5"/>
      <c r="J23" s="21"/>
      <c r="K23" s="14"/>
      <c r="L23" s="13"/>
      <c r="M23" s="40">
        <v>13</v>
      </c>
      <c r="O23" s="40">
        <v>7</v>
      </c>
      <c r="P23" s="40">
        <v>8</v>
      </c>
      <c r="Y23" s="40">
        <v>6</v>
      </c>
    </row>
    <row r="24" spans="1:29" ht="16.5" thickBot="1">
      <c r="A24" s="3"/>
      <c r="B24" s="3"/>
      <c r="C24" s="3"/>
      <c r="D24" s="4"/>
      <c r="E24" s="5"/>
      <c r="J24" s="21"/>
      <c r="K24" s="14"/>
      <c r="L24" s="13"/>
    </row>
    <row r="25" spans="1:29" ht="16.5" thickBot="1">
      <c r="A25" s="3"/>
      <c r="B25" s="3"/>
      <c r="C25" s="3"/>
      <c r="D25" s="4"/>
      <c r="E25" s="5"/>
      <c r="J25" s="21"/>
      <c r="K25" s="14"/>
      <c r="L25" s="13"/>
    </row>
    <row r="26" spans="1:29" ht="16.5" thickBot="1">
      <c r="A26" s="3" t="s">
        <v>1415</v>
      </c>
      <c r="B26" s="3" t="s">
        <v>1416</v>
      </c>
      <c r="C26" s="3" t="s">
        <v>25</v>
      </c>
      <c r="D26" s="4">
        <v>2012</v>
      </c>
      <c r="E26" s="5" t="s">
        <v>73</v>
      </c>
      <c r="G26">
        <v>1</v>
      </c>
      <c r="I26" t="s">
        <v>1786</v>
      </c>
      <c r="J26" s="13">
        <v>0.79200000000000004</v>
      </c>
      <c r="K26" s="14">
        <v>0</v>
      </c>
      <c r="L26" s="13" t="s">
        <v>1811</v>
      </c>
      <c r="M26">
        <v>0</v>
      </c>
      <c r="O26">
        <v>0</v>
      </c>
      <c r="P26">
        <v>0</v>
      </c>
      <c r="R26">
        <v>1</v>
      </c>
      <c r="T26">
        <v>1</v>
      </c>
      <c r="W26">
        <v>1</v>
      </c>
      <c r="AC26">
        <v>0</v>
      </c>
    </row>
    <row r="27" spans="1:29" ht="16.5" thickBot="1">
      <c r="A27" s="3" t="s">
        <v>1594</v>
      </c>
      <c r="B27" s="3" t="s">
        <v>1595</v>
      </c>
      <c r="C27" s="3" t="s">
        <v>57</v>
      </c>
      <c r="D27" s="4">
        <v>2012</v>
      </c>
      <c r="E27" s="5" t="s">
        <v>73</v>
      </c>
      <c r="G27">
        <v>1</v>
      </c>
      <c r="I27">
        <v>1</v>
      </c>
      <c r="J27" s="13"/>
      <c r="K27" s="14">
        <v>806</v>
      </c>
      <c r="L27" s="13" t="s">
        <v>1814</v>
      </c>
      <c r="M27">
        <v>0</v>
      </c>
      <c r="O27">
        <v>0</v>
      </c>
      <c r="P27">
        <v>0</v>
      </c>
      <c r="R27">
        <v>1</v>
      </c>
      <c r="S27">
        <v>1</v>
      </c>
      <c r="W27">
        <v>1</v>
      </c>
      <c r="Y27">
        <v>1</v>
      </c>
      <c r="AC27">
        <v>0</v>
      </c>
    </row>
    <row r="28" spans="1:29" ht="16.5" thickBot="1">
      <c r="A28" s="3" t="s">
        <v>1653</v>
      </c>
      <c r="B28" s="3" t="s">
        <v>1654</v>
      </c>
      <c r="C28" s="3" t="s">
        <v>9</v>
      </c>
      <c r="D28" s="4">
        <v>2012</v>
      </c>
      <c r="E28" s="5" t="s">
        <v>73</v>
      </c>
      <c r="G28">
        <v>1</v>
      </c>
      <c r="I28" t="s">
        <v>1783</v>
      </c>
      <c r="J28" s="14">
        <v>2.242</v>
      </c>
      <c r="K28" s="14">
        <v>1503</v>
      </c>
      <c r="L28" s="13" t="s">
        <v>1814</v>
      </c>
      <c r="M28">
        <v>0</v>
      </c>
      <c r="O28">
        <v>3</v>
      </c>
      <c r="P28">
        <v>2</v>
      </c>
      <c r="V28">
        <v>0</v>
      </c>
      <c r="W28">
        <v>1</v>
      </c>
      <c r="AC28">
        <v>0</v>
      </c>
    </row>
    <row r="29" spans="1:29" ht="16.5" thickBot="1">
      <c r="A29" s="3" t="s">
        <v>1579</v>
      </c>
      <c r="B29" s="3" t="s">
        <v>1580</v>
      </c>
      <c r="C29" s="3" t="s">
        <v>175</v>
      </c>
      <c r="D29" s="4">
        <v>2012</v>
      </c>
      <c r="E29" s="5" t="s">
        <v>73</v>
      </c>
      <c r="G29">
        <v>1</v>
      </c>
      <c r="J29" s="14">
        <v>2.419</v>
      </c>
      <c r="K29" s="14">
        <v>0</v>
      </c>
      <c r="L29" s="13" t="s">
        <v>1811</v>
      </c>
      <c r="M29">
        <v>0</v>
      </c>
      <c r="O29">
        <v>4</v>
      </c>
      <c r="P29">
        <v>2</v>
      </c>
      <c r="V29">
        <v>0</v>
      </c>
      <c r="W29">
        <v>1</v>
      </c>
      <c r="Y29">
        <v>1</v>
      </c>
      <c r="AC29">
        <v>0</v>
      </c>
    </row>
    <row r="30" spans="1:29" ht="16.5" thickBot="1">
      <c r="A30" s="3" t="s">
        <v>1109</v>
      </c>
      <c r="B30" s="3" t="s">
        <v>1110</v>
      </c>
      <c r="C30" s="5"/>
      <c r="D30" s="4">
        <v>2012</v>
      </c>
      <c r="E30" s="5" t="s">
        <v>73</v>
      </c>
      <c r="G30">
        <v>1</v>
      </c>
      <c r="I30">
        <v>1</v>
      </c>
      <c r="J30" s="21"/>
      <c r="K30" s="14">
        <v>0</v>
      </c>
      <c r="L30" s="13" t="s">
        <v>1811</v>
      </c>
      <c r="M30">
        <v>0</v>
      </c>
      <c r="O30">
        <v>4</v>
      </c>
      <c r="P30">
        <v>2</v>
      </c>
      <c r="V30">
        <v>0</v>
      </c>
      <c r="W30">
        <v>2</v>
      </c>
      <c r="Y30">
        <v>1</v>
      </c>
      <c r="AC30">
        <v>0</v>
      </c>
    </row>
    <row r="31" spans="1:29" ht="16.5" thickBot="1">
      <c r="A31" s="3" t="s">
        <v>363</v>
      </c>
      <c r="B31" s="3" t="s">
        <v>364</v>
      </c>
      <c r="C31" s="3" t="s">
        <v>365</v>
      </c>
      <c r="D31" s="4">
        <v>2012</v>
      </c>
      <c r="E31" s="5" t="s">
        <v>73</v>
      </c>
      <c r="G31">
        <v>1</v>
      </c>
      <c r="I31">
        <v>1</v>
      </c>
      <c r="J31" s="14">
        <v>2.7440000000000002</v>
      </c>
      <c r="K31" s="14">
        <v>0</v>
      </c>
      <c r="L31" s="13" t="s">
        <v>1811</v>
      </c>
      <c r="M31">
        <v>0</v>
      </c>
      <c r="O31" t="s">
        <v>1787</v>
      </c>
      <c r="P31">
        <v>2</v>
      </c>
      <c r="V31">
        <v>0</v>
      </c>
      <c r="W31">
        <v>1</v>
      </c>
      <c r="AC31">
        <v>0</v>
      </c>
    </row>
    <row r="32" spans="1:29" ht="16.5" thickBot="1">
      <c r="A32" s="3" t="s">
        <v>488</v>
      </c>
      <c r="B32" s="3" t="s">
        <v>489</v>
      </c>
      <c r="C32" s="3" t="s">
        <v>490</v>
      </c>
      <c r="D32" s="4">
        <v>2012</v>
      </c>
      <c r="E32" s="5" t="s">
        <v>73</v>
      </c>
      <c r="G32">
        <v>1</v>
      </c>
      <c r="I32">
        <v>1</v>
      </c>
      <c r="J32" s="14">
        <v>1.4970000000000001</v>
      </c>
      <c r="K32" s="14">
        <v>1505</v>
      </c>
      <c r="L32" s="13" t="s">
        <v>1814</v>
      </c>
      <c r="M32">
        <v>0</v>
      </c>
      <c r="O32" t="s">
        <v>1786</v>
      </c>
      <c r="P32">
        <v>2</v>
      </c>
      <c r="S32">
        <v>1</v>
      </c>
      <c r="T32">
        <v>1</v>
      </c>
      <c r="V32">
        <v>3</v>
      </c>
      <c r="W32">
        <v>1</v>
      </c>
      <c r="Y32">
        <v>1</v>
      </c>
      <c r="AC32">
        <v>0</v>
      </c>
    </row>
    <row r="33" spans="1:30" ht="16.5" thickBot="1">
      <c r="A33" s="3" t="s">
        <v>1460</v>
      </c>
      <c r="B33" s="3" t="s">
        <v>1461</v>
      </c>
      <c r="C33" s="3" t="s">
        <v>1462</v>
      </c>
      <c r="D33" s="4">
        <v>2012</v>
      </c>
      <c r="E33" s="5" t="s">
        <v>73</v>
      </c>
      <c r="G33">
        <v>1</v>
      </c>
      <c r="I33" t="s">
        <v>1786</v>
      </c>
      <c r="J33" s="14">
        <v>1.2050000000000001</v>
      </c>
      <c r="K33" s="14">
        <v>1503</v>
      </c>
      <c r="L33" s="13" t="s">
        <v>1809</v>
      </c>
      <c r="M33">
        <v>0</v>
      </c>
      <c r="O33" t="s">
        <v>1784</v>
      </c>
      <c r="P33">
        <v>5</v>
      </c>
      <c r="T33">
        <v>1</v>
      </c>
      <c r="V33">
        <v>0</v>
      </c>
      <c r="W33">
        <v>1</v>
      </c>
      <c r="Y33">
        <v>1</v>
      </c>
      <c r="AC33">
        <v>0</v>
      </c>
    </row>
    <row r="34" spans="1:30" ht="16.5" thickBot="1">
      <c r="A34" s="3" t="s">
        <v>1299</v>
      </c>
      <c r="B34" s="3" t="s">
        <v>1300</v>
      </c>
      <c r="C34" s="3" t="s">
        <v>1301</v>
      </c>
      <c r="D34" s="4">
        <v>2012</v>
      </c>
      <c r="E34" s="5" t="s">
        <v>73</v>
      </c>
      <c r="J34" s="14">
        <v>15.265000000000001</v>
      </c>
      <c r="K34" s="14">
        <v>1503</v>
      </c>
      <c r="L34" s="13" t="s">
        <v>1814</v>
      </c>
      <c r="M34">
        <v>0</v>
      </c>
      <c r="W34">
        <v>1</v>
      </c>
      <c r="AA34">
        <v>1</v>
      </c>
    </row>
    <row r="35" spans="1:30" ht="16.5" thickBot="1">
      <c r="A35" s="3"/>
      <c r="B35" s="3"/>
      <c r="C35" s="3"/>
      <c r="D35" s="4"/>
      <c r="E35" s="5"/>
      <c r="J35" s="14"/>
      <c r="K35" s="14"/>
      <c r="L35" s="13"/>
      <c r="M35" s="40">
        <v>9</v>
      </c>
      <c r="O35" s="40">
        <v>5</v>
      </c>
      <c r="P35" s="40">
        <v>5</v>
      </c>
      <c r="Y35" s="40">
        <v>5</v>
      </c>
    </row>
    <row r="36" spans="1:30" ht="16.5" thickBot="1">
      <c r="A36" s="3"/>
      <c r="B36" s="3"/>
      <c r="C36" s="3"/>
      <c r="D36" s="4"/>
      <c r="E36" s="5"/>
      <c r="J36" s="14"/>
      <c r="K36" s="14"/>
      <c r="L36" s="13"/>
    </row>
    <row r="37" spans="1:30" ht="16.5" thickBot="1">
      <c r="A37" s="3"/>
      <c r="B37" s="3"/>
      <c r="C37" s="3"/>
      <c r="D37" s="4"/>
      <c r="E37" s="5"/>
      <c r="J37" s="14"/>
      <c r="K37" s="14"/>
      <c r="L37" s="13"/>
    </row>
    <row r="38" spans="1:30" ht="16.5" thickBot="1">
      <c r="A38" s="3" t="s">
        <v>1555</v>
      </c>
      <c r="B38" s="3" t="s">
        <v>1556</v>
      </c>
      <c r="C38" s="3"/>
      <c r="D38" s="4">
        <v>2013</v>
      </c>
      <c r="E38" s="5" t="s">
        <v>73</v>
      </c>
      <c r="G38">
        <v>1</v>
      </c>
      <c r="I38">
        <v>1</v>
      </c>
      <c r="J38" s="21"/>
      <c r="K38" s="14">
        <v>0</v>
      </c>
      <c r="L38" s="13" t="s">
        <v>1811</v>
      </c>
      <c r="M38">
        <v>0</v>
      </c>
      <c r="O38">
        <v>0</v>
      </c>
      <c r="P38">
        <v>0</v>
      </c>
      <c r="R38">
        <v>1</v>
      </c>
      <c r="W38">
        <v>2</v>
      </c>
      <c r="AC38">
        <v>0</v>
      </c>
    </row>
    <row r="39" spans="1:30" ht="16.5" thickBot="1">
      <c r="A39" s="3" t="s">
        <v>775</v>
      </c>
      <c r="B39" s="3" t="s">
        <v>776</v>
      </c>
      <c r="C39" s="3" t="s">
        <v>289</v>
      </c>
      <c r="D39" s="4">
        <v>2013</v>
      </c>
      <c r="E39" s="5" t="s">
        <v>73</v>
      </c>
      <c r="G39">
        <v>1</v>
      </c>
      <c r="I39" t="s">
        <v>1786</v>
      </c>
      <c r="J39" s="14">
        <v>0.34499999999999997</v>
      </c>
      <c r="K39" s="14">
        <v>0</v>
      </c>
      <c r="L39" s="13" t="s">
        <v>1811</v>
      </c>
      <c r="M39">
        <v>0</v>
      </c>
      <c r="O39">
        <v>1</v>
      </c>
      <c r="P39">
        <v>5</v>
      </c>
      <c r="T39">
        <v>1</v>
      </c>
      <c r="V39">
        <v>0</v>
      </c>
      <c r="W39">
        <v>1</v>
      </c>
      <c r="Y39">
        <v>1</v>
      </c>
      <c r="AC39">
        <v>0</v>
      </c>
    </row>
    <row r="40" spans="1:30" ht="16.5" thickBot="1">
      <c r="A40" s="3" t="s">
        <v>1390</v>
      </c>
      <c r="B40" s="3" t="s">
        <v>1391</v>
      </c>
      <c r="C40" s="3" t="s">
        <v>720</v>
      </c>
      <c r="D40" s="4">
        <v>2013</v>
      </c>
      <c r="E40" s="5" t="s">
        <v>73</v>
      </c>
      <c r="G40">
        <v>1</v>
      </c>
      <c r="I40">
        <v>1</v>
      </c>
      <c r="J40" s="14">
        <v>2.8860000000000001</v>
      </c>
      <c r="K40" s="14">
        <v>1503</v>
      </c>
      <c r="L40" s="13" t="s">
        <v>1809</v>
      </c>
      <c r="M40">
        <v>0</v>
      </c>
      <c r="O40">
        <v>1</v>
      </c>
      <c r="P40">
        <v>5</v>
      </c>
      <c r="R40">
        <v>1</v>
      </c>
      <c r="V40">
        <v>0</v>
      </c>
      <c r="W40">
        <v>1</v>
      </c>
      <c r="AC40">
        <v>0</v>
      </c>
    </row>
    <row r="41" spans="1:30" ht="16.5" thickBot="1">
      <c r="A41" s="3" t="s">
        <v>1627</v>
      </c>
      <c r="B41" s="3" t="s">
        <v>1628</v>
      </c>
      <c r="C41" s="3" t="s">
        <v>13</v>
      </c>
      <c r="D41" s="4">
        <v>2013</v>
      </c>
      <c r="E41" s="5" t="s">
        <v>73</v>
      </c>
      <c r="G41">
        <v>1</v>
      </c>
      <c r="I41">
        <v>1</v>
      </c>
      <c r="J41" s="14">
        <v>1.552</v>
      </c>
      <c r="K41" s="14">
        <v>1503</v>
      </c>
      <c r="L41" s="13" t="s">
        <v>1809</v>
      </c>
      <c r="M41">
        <v>0</v>
      </c>
      <c r="O41">
        <v>1</v>
      </c>
      <c r="P41">
        <v>2</v>
      </c>
      <c r="T41">
        <v>1</v>
      </c>
      <c r="V41">
        <v>0</v>
      </c>
      <c r="W41">
        <v>1</v>
      </c>
      <c r="Y41">
        <v>1</v>
      </c>
      <c r="AC41">
        <v>0</v>
      </c>
    </row>
    <row r="42" spans="1:30" ht="16.5" thickBot="1">
      <c r="A42" s="3" t="s">
        <v>323</v>
      </c>
      <c r="B42" s="3" t="s">
        <v>324</v>
      </c>
      <c r="C42" s="3" t="s">
        <v>325</v>
      </c>
      <c r="D42" s="4">
        <v>2013</v>
      </c>
      <c r="E42" s="5" t="s">
        <v>73</v>
      </c>
      <c r="G42">
        <v>1</v>
      </c>
      <c r="I42" t="s">
        <v>1786</v>
      </c>
      <c r="J42" s="13"/>
      <c r="K42" s="14">
        <v>0</v>
      </c>
      <c r="L42" s="13" t="s">
        <v>1811</v>
      </c>
      <c r="M42">
        <v>0</v>
      </c>
      <c r="O42">
        <v>4</v>
      </c>
      <c r="P42">
        <v>2</v>
      </c>
      <c r="V42">
        <v>0</v>
      </c>
      <c r="W42">
        <v>1</v>
      </c>
      <c r="AC42">
        <v>0</v>
      </c>
    </row>
    <row r="43" spans="1:30" ht="16.5" thickBot="1">
      <c r="A43" s="3" t="s">
        <v>326</v>
      </c>
      <c r="B43" s="3" t="s">
        <v>327</v>
      </c>
      <c r="C43" s="3" t="s">
        <v>328</v>
      </c>
      <c r="D43" s="4">
        <v>2013</v>
      </c>
      <c r="E43" s="5" t="s">
        <v>73</v>
      </c>
      <c r="G43">
        <v>1</v>
      </c>
      <c r="I43">
        <v>1</v>
      </c>
      <c r="J43" s="13">
        <v>0.80400000000000005</v>
      </c>
      <c r="K43" s="14">
        <v>0</v>
      </c>
      <c r="L43" s="13" t="s">
        <v>1811</v>
      </c>
      <c r="M43">
        <v>0</v>
      </c>
      <c r="O43">
        <v>4</v>
      </c>
      <c r="P43">
        <v>2</v>
      </c>
      <c r="V43">
        <v>0</v>
      </c>
      <c r="W43">
        <v>1</v>
      </c>
      <c r="AC43">
        <v>0</v>
      </c>
    </row>
    <row r="44" spans="1:30" ht="16.5" thickBot="1">
      <c r="A44" s="3" t="s">
        <v>777</v>
      </c>
      <c r="B44" s="3" t="s">
        <v>778</v>
      </c>
      <c r="C44" s="3" t="s">
        <v>243</v>
      </c>
      <c r="D44" s="4">
        <v>2013</v>
      </c>
      <c r="E44" s="5" t="s">
        <v>73</v>
      </c>
      <c r="G44">
        <v>1</v>
      </c>
      <c r="I44" t="s">
        <v>1786</v>
      </c>
      <c r="J44" s="14">
        <v>2.0059999999999998</v>
      </c>
      <c r="K44" s="14">
        <v>1503</v>
      </c>
      <c r="L44" s="13" t="s">
        <v>1814</v>
      </c>
      <c r="M44">
        <v>0</v>
      </c>
      <c r="O44">
        <v>4</v>
      </c>
      <c r="P44">
        <v>2</v>
      </c>
      <c r="S44">
        <v>1</v>
      </c>
      <c r="T44">
        <v>1</v>
      </c>
      <c r="V44">
        <v>0</v>
      </c>
      <c r="W44">
        <v>1</v>
      </c>
      <c r="AC44">
        <v>0</v>
      </c>
    </row>
    <row r="45" spans="1:30" ht="16.5" thickBot="1">
      <c r="A45" s="3" t="s">
        <v>375</v>
      </c>
      <c r="B45" s="3" t="s">
        <v>376</v>
      </c>
      <c r="C45" s="3"/>
      <c r="D45" s="4">
        <v>2013</v>
      </c>
      <c r="E45" s="5" t="s">
        <v>73</v>
      </c>
      <c r="G45">
        <v>1</v>
      </c>
      <c r="I45" t="s">
        <v>1786</v>
      </c>
      <c r="J45" s="21"/>
      <c r="K45" s="14">
        <v>0</v>
      </c>
      <c r="L45" s="13" t="s">
        <v>1811</v>
      </c>
      <c r="M45">
        <v>0</v>
      </c>
      <c r="O45">
        <v>4</v>
      </c>
      <c r="P45">
        <v>2</v>
      </c>
      <c r="V45">
        <v>0</v>
      </c>
      <c r="W45">
        <v>2</v>
      </c>
      <c r="AC45">
        <v>1</v>
      </c>
      <c r="AD45" t="s">
        <v>1923</v>
      </c>
    </row>
    <row r="46" spans="1:30" ht="16.5" thickBot="1">
      <c r="A46" s="3" t="s">
        <v>869</v>
      </c>
      <c r="B46" s="3" t="s">
        <v>870</v>
      </c>
      <c r="C46" s="3" t="s">
        <v>774</v>
      </c>
      <c r="D46" s="4">
        <v>2013</v>
      </c>
      <c r="E46" s="5" t="s">
        <v>73</v>
      </c>
      <c r="G46">
        <v>1</v>
      </c>
      <c r="I46" t="s">
        <v>1783</v>
      </c>
      <c r="J46" s="13">
        <v>1.4890000000000001</v>
      </c>
      <c r="K46" s="14">
        <v>1503</v>
      </c>
      <c r="L46" s="13" t="s">
        <v>1809</v>
      </c>
      <c r="M46">
        <v>0</v>
      </c>
      <c r="O46" t="s">
        <v>1787</v>
      </c>
      <c r="P46">
        <v>2</v>
      </c>
      <c r="T46">
        <v>1</v>
      </c>
      <c r="V46">
        <v>0</v>
      </c>
      <c r="W46">
        <v>1</v>
      </c>
      <c r="AC46">
        <v>0</v>
      </c>
    </row>
    <row r="47" spans="1:30" ht="16.5" thickBot="1">
      <c r="A47" s="3" t="s">
        <v>1177</v>
      </c>
      <c r="B47" s="3" t="s">
        <v>1178</v>
      </c>
      <c r="C47" s="3" t="s">
        <v>22</v>
      </c>
      <c r="D47" s="4">
        <v>2013</v>
      </c>
      <c r="E47" s="5" t="s">
        <v>73</v>
      </c>
      <c r="G47">
        <v>1</v>
      </c>
      <c r="I47" t="s">
        <v>1798</v>
      </c>
      <c r="J47" s="14">
        <v>1.395</v>
      </c>
      <c r="K47" s="14">
        <v>1503</v>
      </c>
      <c r="L47" s="13" t="s">
        <v>1814</v>
      </c>
      <c r="M47">
        <v>0</v>
      </c>
      <c r="O47" t="s">
        <v>1787</v>
      </c>
      <c r="P47">
        <v>2</v>
      </c>
      <c r="T47">
        <v>1</v>
      </c>
      <c r="V47">
        <v>0</v>
      </c>
      <c r="W47">
        <v>1</v>
      </c>
      <c r="AC47">
        <v>0</v>
      </c>
    </row>
    <row r="48" spans="1:30" ht="16.5" thickBot="1">
      <c r="A48" s="3" t="s">
        <v>295</v>
      </c>
      <c r="B48" s="3" t="s">
        <v>296</v>
      </c>
      <c r="C48" s="3"/>
      <c r="D48" s="4">
        <v>2013</v>
      </c>
      <c r="E48" s="5" t="s">
        <v>73</v>
      </c>
      <c r="G48">
        <v>1</v>
      </c>
      <c r="H48">
        <v>1</v>
      </c>
      <c r="I48" t="s">
        <v>1783</v>
      </c>
      <c r="J48" s="13"/>
      <c r="K48" s="14">
        <v>0</v>
      </c>
      <c r="L48" s="13" t="s">
        <v>1811</v>
      </c>
      <c r="M48">
        <v>0</v>
      </c>
      <c r="O48" t="s">
        <v>1786</v>
      </c>
      <c r="P48">
        <v>2</v>
      </c>
      <c r="S48">
        <v>1</v>
      </c>
      <c r="T48">
        <v>1</v>
      </c>
      <c r="V48">
        <v>0</v>
      </c>
      <c r="W48">
        <v>2</v>
      </c>
      <c r="AC48">
        <v>0</v>
      </c>
    </row>
    <row r="49" spans="1:30" ht="16.5" thickBot="1">
      <c r="A49" s="3"/>
      <c r="B49" s="3"/>
      <c r="C49" s="3"/>
      <c r="D49" s="4"/>
      <c r="E49" s="5"/>
      <c r="J49" s="13"/>
      <c r="K49" s="14"/>
      <c r="L49" s="13"/>
      <c r="M49" s="40">
        <v>11</v>
      </c>
      <c r="O49" s="40">
        <v>7</v>
      </c>
      <c r="P49" s="40">
        <v>8</v>
      </c>
      <c r="Y49" s="40">
        <v>2</v>
      </c>
    </row>
    <row r="50" spans="1:30" ht="16.5" thickBot="1">
      <c r="A50" s="3"/>
      <c r="B50" s="3"/>
      <c r="C50" s="3"/>
      <c r="D50" s="4"/>
      <c r="E50" s="5"/>
      <c r="J50" s="13"/>
      <c r="K50" s="14"/>
      <c r="L50" s="13"/>
    </row>
    <row r="51" spans="1:30" ht="16.5" thickBot="1">
      <c r="A51" s="3"/>
      <c r="B51" s="3"/>
      <c r="C51" s="3"/>
      <c r="D51" s="4"/>
      <c r="E51" s="5"/>
      <c r="J51" s="13"/>
      <c r="K51" s="14"/>
      <c r="L51" s="13"/>
    </row>
    <row r="52" spans="1:30" ht="16.5" thickBot="1">
      <c r="A52" s="3" t="s">
        <v>1741</v>
      </c>
      <c r="B52" s="3" t="s">
        <v>1742</v>
      </c>
      <c r="C52" s="3" t="s">
        <v>1743</v>
      </c>
      <c r="D52" s="4">
        <v>2014</v>
      </c>
      <c r="E52" s="5" t="s">
        <v>73</v>
      </c>
      <c r="G52">
        <v>1</v>
      </c>
      <c r="I52">
        <v>1</v>
      </c>
      <c r="J52" s="14">
        <v>2.0699999999999998</v>
      </c>
      <c r="K52" s="14">
        <v>1507</v>
      </c>
      <c r="L52" s="13" t="s">
        <v>1814</v>
      </c>
      <c r="M52">
        <v>0</v>
      </c>
      <c r="O52">
        <v>0</v>
      </c>
      <c r="P52">
        <v>0</v>
      </c>
      <c r="T52">
        <v>1</v>
      </c>
      <c r="V52">
        <v>0</v>
      </c>
      <c r="W52">
        <v>1</v>
      </c>
      <c r="Y52">
        <v>1</v>
      </c>
      <c r="AC52">
        <v>0</v>
      </c>
    </row>
    <row r="53" spans="1:30" ht="16.5" thickBot="1">
      <c r="A53" s="3" t="s">
        <v>616</v>
      </c>
      <c r="B53" s="3" t="s">
        <v>617</v>
      </c>
      <c r="C53" s="3"/>
      <c r="D53" s="4">
        <v>2014</v>
      </c>
      <c r="E53" s="5" t="s">
        <v>73</v>
      </c>
      <c r="G53">
        <v>1</v>
      </c>
      <c r="I53" t="s">
        <v>1783</v>
      </c>
      <c r="J53" s="13"/>
      <c r="K53" s="14">
        <v>0</v>
      </c>
      <c r="L53" s="13" t="s">
        <v>1811</v>
      </c>
      <c r="M53">
        <v>0</v>
      </c>
      <c r="O53">
        <v>0</v>
      </c>
      <c r="P53">
        <v>0</v>
      </c>
      <c r="T53">
        <v>1</v>
      </c>
      <c r="W53">
        <v>2</v>
      </c>
      <c r="Y53">
        <v>1</v>
      </c>
      <c r="AC53">
        <v>1</v>
      </c>
      <c r="AD53" t="s">
        <v>1924</v>
      </c>
    </row>
    <row r="54" spans="1:30" ht="16.5" thickBot="1">
      <c r="A54" s="3" t="s">
        <v>533</v>
      </c>
      <c r="B54" s="3" t="s">
        <v>534</v>
      </c>
      <c r="C54" s="3" t="s">
        <v>535</v>
      </c>
      <c r="D54" s="4">
        <v>2014</v>
      </c>
      <c r="E54" s="5" t="s">
        <v>73</v>
      </c>
      <c r="G54">
        <v>1</v>
      </c>
      <c r="I54" t="s">
        <v>1783</v>
      </c>
      <c r="J54" s="14">
        <v>0.95299999999999996</v>
      </c>
      <c r="K54" s="14">
        <v>1503</v>
      </c>
      <c r="L54" s="13" t="s">
        <v>1809</v>
      </c>
      <c r="M54">
        <v>0</v>
      </c>
      <c r="O54">
        <v>1</v>
      </c>
      <c r="P54">
        <v>2</v>
      </c>
      <c r="V54">
        <v>0</v>
      </c>
      <c r="W54">
        <v>1</v>
      </c>
      <c r="AC54">
        <v>0</v>
      </c>
    </row>
    <row r="55" spans="1:30" ht="16.5" thickBot="1">
      <c r="A55" s="3" t="s">
        <v>654</v>
      </c>
      <c r="B55" s="3" t="s">
        <v>655</v>
      </c>
      <c r="C55" s="3" t="s">
        <v>656</v>
      </c>
      <c r="D55" s="4">
        <v>2014</v>
      </c>
      <c r="E55" s="5" t="s">
        <v>73</v>
      </c>
      <c r="G55">
        <v>1</v>
      </c>
      <c r="I55" t="s">
        <v>1783</v>
      </c>
      <c r="J55" s="14">
        <v>5.3109999999999999</v>
      </c>
      <c r="K55" s="14">
        <v>806</v>
      </c>
      <c r="L55" s="13" t="s">
        <v>1814</v>
      </c>
      <c r="M55">
        <v>0</v>
      </c>
      <c r="O55">
        <v>1</v>
      </c>
      <c r="P55">
        <v>2</v>
      </c>
      <c r="V55">
        <v>0</v>
      </c>
      <c r="W55">
        <v>1</v>
      </c>
      <c r="Y55">
        <v>1</v>
      </c>
      <c r="AC55">
        <v>0</v>
      </c>
    </row>
    <row r="56" spans="1:30" ht="16.5" thickBot="1">
      <c r="A56" s="3" t="s">
        <v>772</v>
      </c>
      <c r="B56" s="3" t="s">
        <v>773</v>
      </c>
      <c r="C56" s="3" t="s">
        <v>774</v>
      </c>
      <c r="D56" s="4">
        <v>2014</v>
      </c>
      <c r="E56" s="5" t="s">
        <v>73</v>
      </c>
      <c r="G56">
        <v>1</v>
      </c>
      <c r="I56" t="s">
        <v>1786</v>
      </c>
      <c r="J56" s="13">
        <v>1.7130000000000001</v>
      </c>
      <c r="K56" s="14">
        <v>1503</v>
      </c>
      <c r="L56" s="13" t="s">
        <v>1809</v>
      </c>
      <c r="M56">
        <v>0</v>
      </c>
      <c r="O56">
        <v>1</v>
      </c>
      <c r="P56">
        <v>5</v>
      </c>
      <c r="R56">
        <v>1</v>
      </c>
      <c r="T56">
        <v>1</v>
      </c>
      <c r="V56">
        <v>0</v>
      </c>
      <c r="W56">
        <v>1</v>
      </c>
      <c r="Y56">
        <v>1</v>
      </c>
      <c r="AC56">
        <v>0</v>
      </c>
    </row>
    <row r="57" spans="1:30" ht="16.5" thickBot="1">
      <c r="A57" s="3" t="s">
        <v>1010</v>
      </c>
      <c r="B57" s="3" t="s">
        <v>1011</v>
      </c>
      <c r="C57" s="3" t="s">
        <v>448</v>
      </c>
      <c r="D57" s="4">
        <v>2014</v>
      </c>
      <c r="E57" s="5" t="s">
        <v>73</v>
      </c>
      <c r="G57">
        <v>1</v>
      </c>
      <c r="I57" t="s">
        <v>1786</v>
      </c>
      <c r="J57" s="14">
        <v>2.694</v>
      </c>
      <c r="K57" s="14">
        <v>806</v>
      </c>
      <c r="L57" s="13" t="s">
        <v>1809</v>
      </c>
      <c r="M57">
        <v>0</v>
      </c>
      <c r="O57">
        <v>1</v>
      </c>
      <c r="P57">
        <v>2</v>
      </c>
      <c r="T57">
        <v>1</v>
      </c>
      <c r="V57">
        <v>3</v>
      </c>
      <c r="W57">
        <v>1</v>
      </c>
      <c r="Y57">
        <v>1</v>
      </c>
      <c r="Z57">
        <v>1</v>
      </c>
      <c r="AC57">
        <v>0</v>
      </c>
    </row>
    <row r="58" spans="1:30" ht="16.5" thickBot="1">
      <c r="A58" s="3" t="s">
        <v>1380</v>
      </c>
      <c r="B58" s="3" t="s">
        <v>1381</v>
      </c>
      <c r="C58" s="3" t="s">
        <v>337</v>
      </c>
      <c r="D58" s="4">
        <v>2014</v>
      </c>
      <c r="E58" s="5" t="s">
        <v>73</v>
      </c>
      <c r="G58">
        <v>1</v>
      </c>
      <c r="I58" t="s">
        <v>1794</v>
      </c>
      <c r="J58" s="13">
        <v>3.8180000000000001</v>
      </c>
      <c r="K58" s="14">
        <v>1505</v>
      </c>
      <c r="L58" s="13" t="s">
        <v>1814</v>
      </c>
      <c r="M58">
        <v>0</v>
      </c>
      <c r="O58">
        <v>3</v>
      </c>
      <c r="P58">
        <v>2</v>
      </c>
      <c r="T58">
        <v>1</v>
      </c>
      <c r="V58">
        <v>0</v>
      </c>
      <c r="W58">
        <v>1</v>
      </c>
      <c r="AC58">
        <v>0</v>
      </c>
    </row>
    <row r="59" spans="1:30" ht="16.5" thickBot="1">
      <c r="A59" s="3" t="s">
        <v>1216</v>
      </c>
      <c r="B59" s="3" t="s">
        <v>1218</v>
      </c>
      <c r="C59" s="3" t="s">
        <v>672</v>
      </c>
      <c r="D59" s="4">
        <v>2014</v>
      </c>
      <c r="E59" s="5" t="s">
        <v>73</v>
      </c>
      <c r="G59">
        <v>1</v>
      </c>
      <c r="J59" s="14">
        <v>1.103</v>
      </c>
      <c r="K59" s="14">
        <v>0</v>
      </c>
      <c r="L59" s="13" t="s">
        <v>1811</v>
      </c>
      <c r="M59">
        <v>0</v>
      </c>
      <c r="O59">
        <v>4</v>
      </c>
      <c r="P59">
        <v>2</v>
      </c>
      <c r="T59">
        <v>1</v>
      </c>
      <c r="V59">
        <v>0</v>
      </c>
      <c r="W59">
        <v>1</v>
      </c>
      <c r="AC59">
        <v>0</v>
      </c>
    </row>
    <row r="60" spans="1:30" ht="16.5" thickBot="1">
      <c r="A60" s="3" t="s">
        <v>1253</v>
      </c>
      <c r="B60" s="3" t="s">
        <v>1254</v>
      </c>
      <c r="C60" s="3" t="s">
        <v>308</v>
      </c>
      <c r="D60" s="4">
        <v>2014</v>
      </c>
      <c r="E60" s="5" t="s">
        <v>73</v>
      </c>
      <c r="G60">
        <v>1</v>
      </c>
      <c r="I60">
        <v>4</v>
      </c>
      <c r="J60" s="14">
        <v>5.3109999999999999</v>
      </c>
      <c r="K60" s="14">
        <v>806</v>
      </c>
      <c r="L60" s="13" t="s">
        <v>1814</v>
      </c>
      <c r="M60">
        <v>0</v>
      </c>
      <c r="O60">
        <v>4</v>
      </c>
      <c r="P60">
        <v>5</v>
      </c>
      <c r="T60">
        <v>1</v>
      </c>
      <c r="V60">
        <v>0</v>
      </c>
      <c r="W60">
        <v>1</v>
      </c>
      <c r="AC60">
        <v>0</v>
      </c>
    </row>
    <row r="61" spans="1:30" ht="16.5" thickBot="1">
      <c r="A61" s="3" t="s">
        <v>1634</v>
      </c>
      <c r="B61" s="3" t="s">
        <v>1635</v>
      </c>
      <c r="C61" s="3" t="s">
        <v>1636</v>
      </c>
      <c r="D61" s="4">
        <v>2014</v>
      </c>
      <c r="E61" s="5" t="s">
        <v>73</v>
      </c>
      <c r="G61">
        <v>1</v>
      </c>
      <c r="I61" t="s">
        <v>1786</v>
      </c>
      <c r="J61" s="14">
        <v>0.93100000000000005</v>
      </c>
      <c r="K61" s="14">
        <v>1507</v>
      </c>
      <c r="L61" s="13" t="s">
        <v>1813</v>
      </c>
      <c r="M61">
        <v>0</v>
      </c>
      <c r="O61">
        <v>4</v>
      </c>
      <c r="P61">
        <v>2</v>
      </c>
      <c r="S61">
        <v>1</v>
      </c>
      <c r="T61">
        <v>1</v>
      </c>
      <c r="V61">
        <v>0</v>
      </c>
      <c r="W61">
        <v>1</v>
      </c>
      <c r="AC61">
        <v>0</v>
      </c>
    </row>
    <row r="62" spans="1:30" ht="16.5" thickBot="1">
      <c r="A62" s="3" t="s">
        <v>456</v>
      </c>
      <c r="B62" s="3" t="s">
        <v>457</v>
      </c>
      <c r="C62" s="3" t="s">
        <v>15</v>
      </c>
      <c r="D62" s="4">
        <v>2014</v>
      </c>
      <c r="E62" s="5" t="s">
        <v>73</v>
      </c>
      <c r="G62">
        <v>1</v>
      </c>
      <c r="I62" t="s">
        <v>1786</v>
      </c>
      <c r="J62" s="14">
        <v>1.29</v>
      </c>
      <c r="K62" s="14">
        <v>1503</v>
      </c>
      <c r="L62" s="13" t="s">
        <v>1809</v>
      </c>
      <c r="M62">
        <v>0</v>
      </c>
      <c r="O62" t="s">
        <v>1786</v>
      </c>
      <c r="P62">
        <v>2</v>
      </c>
      <c r="V62">
        <v>0</v>
      </c>
      <c r="W62">
        <v>1</v>
      </c>
      <c r="AC62">
        <v>0</v>
      </c>
    </row>
    <row r="63" spans="1:30" ht="16.5" thickBot="1">
      <c r="A63" s="3" t="s">
        <v>1525</v>
      </c>
      <c r="B63" s="3" t="s">
        <v>1526</v>
      </c>
      <c r="C63" s="3" t="s">
        <v>1386</v>
      </c>
      <c r="D63" s="4">
        <v>2014</v>
      </c>
      <c r="E63" s="5" t="s">
        <v>73</v>
      </c>
      <c r="G63">
        <v>1</v>
      </c>
      <c r="I63" t="s">
        <v>1786</v>
      </c>
      <c r="J63" s="14">
        <v>1.518</v>
      </c>
      <c r="K63" s="14">
        <v>0</v>
      </c>
      <c r="L63" s="13" t="s">
        <v>1811</v>
      </c>
      <c r="M63">
        <v>0</v>
      </c>
      <c r="O63" t="s">
        <v>1786</v>
      </c>
      <c r="P63">
        <v>2</v>
      </c>
      <c r="V63">
        <v>0</v>
      </c>
      <c r="W63">
        <v>1</v>
      </c>
      <c r="Y63">
        <v>1</v>
      </c>
      <c r="AC63">
        <v>1</v>
      </c>
      <c r="AD63" t="s">
        <v>1924</v>
      </c>
    </row>
    <row r="64" spans="1:30" ht="16.5" thickBot="1">
      <c r="A64" s="3" t="s">
        <v>929</v>
      </c>
      <c r="B64" s="3" t="s">
        <v>930</v>
      </c>
      <c r="C64" s="3" t="s">
        <v>931</v>
      </c>
      <c r="D64" s="4">
        <v>2014</v>
      </c>
      <c r="E64" s="5" t="s">
        <v>73</v>
      </c>
      <c r="G64">
        <v>1</v>
      </c>
      <c r="H64">
        <v>1</v>
      </c>
      <c r="I64" t="s">
        <v>1786</v>
      </c>
      <c r="J64" s="13"/>
      <c r="K64" s="14">
        <v>0</v>
      </c>
      <c r="L64" s="13" t="s">
        <v>1811</v>
      </c>
      <c r="M64">
        <v>0</v>
      </c>
      <c r="O64" t="s">
        <v>1786</v>
      </c>
      <c r="P64">
        <v>2</v>
      </c>
      <c r="S64">
        <v>1</v>
      </c>
      <c r="V64">
        <v>0</v>
      </c>
      <c r="W64">
        <v>4</v>
      </c>
      <c r="AC64">
        <v>0</v>
      </c>
    </row>
    <row r="65" spans="1:30" ht="16.5" thickBot="1">
      <c r="A65" s="3" t="s">
        <v>1644</v>
      </c>
      <c r="B65" s="3" t="s">
        <v>1645</v>
      </c>
      <c r="C65" s="3" t="s">
        <v>13</v>
      </c>
      <c r="D65" s="4">
        <v>2014</v>
      </c>
      <c r="E65" s="5" t="s">
        <v>73</v>
      </c>
      <c r="G65">
        <v>1</v>
      </c>
      <c r="I65" t="s">
        <v>1786</v>
      </c>
      <c r="J65" s="14">
        <v>1.3260000000000001</v>
      </c>
      <c r="K65" s="14">
        <v>1503</v>
      </c>
      <c r="L65" s="13" t="s">
        <v>1809</v>
      </c>
      <c r="M65">
        <v>0</v>
      </c>
      <c r="O65" t="s">
        <v>1784</v>
      </c>
      <c r="P65">
        <v>2</v>
      </c>
      <c r="S65">
        <v>1</v>
      </c>
      <c r="T65">
        <v>1</v>
      </c>
      <c r="V65">
        <v>0</v>
      </c>
      <c r="W65">
        <v>1</v>
      </c>
      <c r="Y65">
        <v>1</v>
      </c>
      <c r="AC65">
        <v>0</v>
      </c>
    </row>
    <row r="66" spans="1:30" ht="16.5" thickBot="1">
      <c r="A66" s="3" t="s">
        <v>239</v>
      </c>
      <c r="B66" s="3" t="s">
        <v>242</v>
      </c>
      <c r="C66" s="3" t="s">
        <v>243</v>
      </c>
      <c r="D66" s="4">
        <v>2014</v>
      </c>
      <c r="E66" s="5" t="s">
        <v>73</v>
      </c>
      <c r="G66">
        <v>1</v>
      </c>
      <c r="I66">
        <v>4</v>
      </c>
      <c r="J66" s="14">
        <v>3.1379999999999999</v>
      </c>
      <c r="K66" s="14">
        <v>1503</v>
      </c>
      <c r="L66" s="13" t="s">
        <v>1814</v>
      </c>
      <c r="M66">
        <v>0</v>
      </c>
      <c r="O66" t="s">
        <v>1792</v>
      </c>
      <c r="P66">
        <v>2</v>
      </c>
      <c r="S66">
        <v>1</v>
      </c>
      <c r="T66">
        <v>1</v>
      </c>
      <c r="V66">
        <v>3</v>
      </c>
      <c r="W66">
        <v>1</v>
      </c>
      <c r="AC66">
        <v>0</v>
      </c>
    </row>
    <row r="67" spans="1:30" ht="16.5" thickBot="1">
      <c r="A67" s="3"/>
      <c r="B67" s="3"/>
      <c r="C67" s="3"/>
      <c r="D67" s="4"/>
      <c r="E67" s="5"/>
      <c r="J67" s="13"/>
      <c r="K67" s="14"/>
      <c r="L67" s="13"/>
      <c r="M67" s="40">
        <v>15</v>
      </c>
      <c r="O67" s="40">
        <v>8</v>
      </c>
      <c r="P67" s="40">
        <v>11</v>
      </c>
      <c r="Q67" s="40"/>
      <c r="R67" s="40"/>
      <c r="S67" s="40"/>
      <c r="T67" s="40"/>
      <c r="U67" s="40"/>
      <c r="V67" s="40"/>
      <c r="W67" s="40"/>
      <c r="X67" s="40"/>
      <c r="Y67" s="40">
        <v>7</v>
      </c>
    </row>
    <row r="68" spans="1:30" ht="16.5" thickBot="1">
      <c r="A68" s="3"/>
      <c r="B68" s="3"/>
      <c r="C68" s="3"/>
      <c r="D68" s="4"/>
      <c r="E68" s="5"/>
      <c r="J68" s="13"/>
      <c r="K68" s="14"/>
      <c r="L68" s="13"/>
    </row>
    <row r="69" spans="1:30" ht="16.5" thickBot="1">
      <c r="A69" s="3"/>
      <c r="B69" s="3"/>
      <c r="C69" s="3"/>
      <c r="D69" s="4"/>
      <c r="E69" s="5"/>
      <c r="J69" s="13"/>
      <c r="K69" s="14"/>
      <c r="L69" s="13"/>
    </row>
    <row r="70" spans="1:30" ht="16.5" thickBot="1">
      <c r="A70" s="3" t="s">
        <v>287</v>
      </c>
      <c r="B70" s="3" t="s">
        <v>288</v>
      </c>
      <c r="C70" s="3" t="s">
        <v>289</v>
      </c>
      <c r="D70" s="4">
        <v>2015</v>
      </c>
      <c r="E70" s="5" t="s">
        <v>73</v>
      </c>
      <c r="G70">
        <v>1</v>
      </c>
      <c r="I70">
        <v>1</v>
      </c>
      <c r="J70" s="14">
        <v>0.81399999999999995</v>
      </c>
      <c r="K70" s="14">
        <v>0</v>
      </c>
      <c r="L70" s="13" t="s">
        <v>1811</v>
      </c>
      <c r="M70">
        <v>0</v>
      </c>
      <c r="O70">
        <v>0</v>
      </c>
      <c r="P70">
        <v>0</v>
      </c>
      <c r="R70">
        <v>1</v>
      </c>
      <c r="S70">
        <v>1</v>
      </c>
      <c r="T70">
        <v>1</v>
      </c>
      <c r="W70">
        <v>1</v>
      </c>
      <c r="Y70">
        <v>1</v>
      </c>
      <c r="AC70">
        <v>0</v>
      </c>
    </row>
    <row r="71" spans="1:30" ht="16.5" thickBot="1">
      <c r="A71" s="3" t="s">
        <v>610</v>
      </c>
      <c r="B71" s="3" t="s">
        <v>611</v>
      </c>
      <c r="C71" s="3" t="s">
        <v>612</v>
      </c>
      <c r="D71" s="4">
        <v>2015</v>
      </c>
      <c r="E71" s="5" t="s">
        <v>73</v>
      </c>
      <c r="G71">
        <v>1</v>
      </c>
      <c r="H71">
        <v>1</v>
      </c>
      <c r="I71">
        <v>1</v>
      </c>
      <c r="J71" s="14">
        <v>1.79</v>
      </c>
      <c r="K71" s="14">
        <v>806</v>
      </c>
      <c r="L71" s="13" t="s">
        <v>1814</v>
      </c>
      <c r="M71">
        <v>0</v>
      </c>
      <c r="O71">
        <v>0</v>
      </c>
      <c r="P71">
        <v>0</v>
      </c>
      <c r="R71">
        <v>1</v>
      </c>
      <c r="T71">
        <v>1</v>
      </c>
      <c r="W71">
        <v>1</v>
      </c>
      <c r="AC71">
        <v>0</v>
      </c>
    </row>
    <row r="72" spans="1:30" ht="16.5" thickBot="1">
      <c r="A72" s="3" t="s">
        <v>1332</v>
      </c>
      <c r="B72" s="3" t="s">
        <v>1333</v>
      </c>
      <c r="C72" s="3" t="s">
        <v>1334</v>
      </c>
      <c r="D72" s="4">
        <v>2015</v>
      </c>
      <c r="E72" s="5" t="s">
        <v>73</v>
      </c>
      <c r="G72">
        <v>1</v>
      </c>
      <c r="J72" s="13"/>
      <c r="K72" s="14">
        <v>0</v>
      </c>
      <c r="L72" s="13" t="s">
        <v>1811</v>
      </c>
      <c r="M72">
        <v>0</v>
      </c>
      <c r="O72">
        <v>0</v>
      </c>
      <c r="P72">
        <v>0</v>
      </c>
      <c r="R72">
        <v>1</v>
      </c>
      <c r="S72">
        <v>1</v>
      </c>
      <c r="W72">
        <v>1</v>
      </c>
      <c r="AC72">
        <v>1</v>
      </c>
      <c r="AD72" t="s">
        <v>1925</v>
      </c>
    </row>
    <row r="73" spans="1:30" ht="16.5" thickBot="1">
      <c r="A73" s="3" t="s">
        <v>1620</v>
      </c>
      <c r="B73" s="3" t="s">
        <v>1621</v>
      </c>
      <c r="C73" s="3" t="s">
        <v>612</v>
      </c>
      <c r="D73" s="4">
        <v>2015</v>
      </c>
      <c r="E73" s="5" t="s">
        <v>73</v>
      </c>
      <c r="G73">
        <v>1</v>
      </c>
      <c r="I73" t="s">
        <v>1786</v>
      </c>
      <c r="J73" s="14">
        <v>1.79</v>
      </c>
      <c r="K73" s="14">
        <v>806</v>
      </c>
      <c r="L73" s="13" t="s">
        <v>1814</v>
      </c>
      <c r="M73">
        <v>0</v>
      </c>
      <c r="O73">
        <v>0</v>
      </c>
      <c r="P73">
        <v>2</v>
      </c>
      <c r="W73">
        <v>1</v>
      </c>
      <c r="Y73">
        <v>1</v>
      </c>
      <c r="AA73">
        <v>1</v>
      </c>
      <c r="AC73">
        <v>0</v>
      </c>
    </row>
    <row r="74" spans="1:30" s="16" customFormat="1" ht="16.5" thickBot="1">
      <c r="A74" s="3" t="s">
        <v>465</v>
      </c>
      <c r="B74" s="3" t="s">
        <v>466</v>
      </c>
      <c r="C74" s="3" t="s">
        <v>467</v>
      </c>
      <c r="D74" s="4">
        <v>2015</v>
      </c>
      <c r="E74" s="5" t="s">
        <v>73</v>
      </c>
      <c r="F74"/>
      <c r="G74">
        <v>1</v>
      </c>
      <c r="H74"/>
      <c r="I74"/>
      <c r="J74" s="14"/>
      <c r="K74" s="14">
        <v>0</v>
      </c>
      <c r="L74" s="13" t="s">
        <v>1811</v>
      </c>
      <c r="M74">
        <v>0</v>
      </c>
      <c r="N74"/>
      <c r="O74">
        <v>1</v>
      </c>
      <c r="P74">
        <v>2</v>
      </c>
      <c r="Q74"/>
      <c r="R74"/>
      <c r="S74"/>
      <c r="T74"/>
      <c r="U74"/>
      <c r="V74">
        <v>0</v>
      </c>
      <c r="W74">
        <v>1</v>
      </c>
      <c r="X74"/>
      <c r="Y74"/>
      <c r="Z74"/>
      <c r="AA74"/>
      <c r="AB74"/>
      <c r="AC74" s="16">
        <v>0</v>
      </c>
    </row>
    <row r="75" spans="1:30" ht="16.5" thickBot="1">
      <c r="A75" s="3" t="s">
        <v>1675</v>
      </c>
      <c r="B75" s="3" t="s">
        <v>1676</v>
      </c>
      <c r="C75" s="3" t="s">
        <v>604</v>
      </c>
      <c r="D75" s="4">
        <v>2015</v>
      </c>
      <c r="E75" s="5" t="s">
        <v>73</v>
      </c>
      <c r="G75">
        <v>1</v>
      </c>
      <c r="I75" t="s">
        <v>1794</v>
      </c>
      <c r="J75" s="13">
        <v>0.46200000000000002</v>
      </c>
      <c r="K75" s="14">
        <v>1503</v>
      </c>
      <c r="L75" s="13" t="s">
        <v>1813</v>
      </c>
      <c r="M75">
        <v>0</v>
      </c>
      <c r="O75">
        <v>3</v>
      </c>
      <c r="P75">
        <v>2</v>
      </c>
      <c r="V75">
        <v>0</v>
      </c>
      <c r="W75">
        <v>1</v>
      </c>
      <c r="AC75">
        <v>0</v>
      </c>
    </row>
    <row r="76" spans="1:30" ht="16.5" thickBot="1">
      <c r="A76" s="3" t="s">
        <v>239</v>
      </c>
      <c r="B76" s="3" t="s">
        <v>240</v>
      </c>
      <c r="C76" s="3" t="s">
        <v>241</v>
      </c>
      <c r="D76" s="4">
        <v>2015</v>
      </c>
      <c r="E76" s="5" t="s">
        <v>73</v>
      </c>
      <c r="G76">
        <v>1</v>
      </c>
      <c r="I76">
        <v>4</v>
      </c>
      <c r="J76" s="14">
        <v>1.0920000000000001</v>
      </c>
      <c r="K76" s="14">
        <v>0</v>
      </c>
      <c r="L76" s="13" t="s">
        <v>1811</v>
      </c>
      <c r="M76">
        <v>0</v>
      </c>
      <c r="O76">
        <v>4</v>
      </c>
      <c r="P76">
        <v>2</v>
      </c>
      <c r="V76">
        <v>0</v>
      </c>
      <c r="W76">
        <v>1</v>
      </c>
      <c r="AC76">
        <v>0</v>
      </c>
    </row>
    <row r="77" spans="1:30" ht="16.5" thickBot="1">
      <c r="A77" s="3" t="s">
        <v>317</v>
      </c>
      <c r="B77" s="3" t="s">
        <v>318</v>
      </c>
      <c r="C77" s="3" t="s">
        <v>319</v>
      </c>
      <c r="D77" s="4">
        <v>2015</v>
      </c>
      <c r="E77" s="5" t="s">
        <v>73</v>
      </c>
      <c r="G77">
        <v>1</v>
      </c>
      <c r="I77" t="s">
        <v>1786</v>
      </c>
      <c r="J77" s="14">
        <v>2.1349999999999998</v>
      </c>
      <c r="K77" s="14">
        <v>1503</v>
      </c>
      <c r="L77" s="13" t="s">
        <v>1809</v>
      </c>
      <c r="M77">
        <v>0</v>
      </c>
      <c r="O77">
        <v>4</v>
      </c>
      <c r="P77">
        <v>2</v>
      </c>
      <c r="V77">
        <v>0</v>
      </c>
      <c r="W77">
        <v>1</v>
      </c>
      <c r="Y77">
        <v>1</v>
      </c>
      <c r="AC77">
        <v>0</v>
      </c>
    </row>
    <row r="78" spans="1:30" ht="16.5" thickBot="1">
      <c r="A78" s="3" t="s">
        <v>426</v>
      </c>
      <c r="B78" s="3" t="s">
        <v>427</v>
      </c>
      <c r="C78" s="3" t="s">
        <v>428</v>
      </c>
      <c r="D78" s="4">
        <v>2015</v>
      </c>
      <c r="E78" s="5" t="s">
        <v>73</v>
      </c>
      <c r="G78">
        <v>1</v>
      </c>
      <c r="I78">
        <v>1</v>
      </c>
      <c r="J78" s="14">
        <v>2.25</v>
      </c>
      <c r="K78" s="14">
        <v>1503</v>
      </c>
      <c r="L78" s="13" t="s">
        <v>1809</v>
      </c>
      <c r="M78">
        <v>0</v>
      </c>
      <c r="O78">
        <v>4</v>
      </c>
      <c r="P78">
        <v>2</v>
      </c>
      <c r="S78">
        <v>1</v>
      </c>
      <c r="V78">
        <v>0</v>
      </c>
      <c r="W78">
        <v>1</v>
      </c>
      <c r="AC78">
        <v>0</v>
      </c>
    </row>
    <row r="79" spans="1:30" ht="16.5" thickBot="1">
      <c r="A79" s="3" t="s">
        <v>593</v>
      </c>
      <c r="B79" s="3" t="s">
        <v>594</v>
      </c>
      <c r="C79" s="3" t="s">
        <v>243</v>
      </c>
      <c r="D79" s="4">
        <v>2015</v>
      </c>
      <c r="E79" s="5" t="s">
        <v>73</v>
      </c>
      <c r="G79">
        <v>1</v>
      </c>
      <c r="I79" t="s">
        <v>1786</v>
      </c>
      <c r="J79" s="14">
        <v>2.9380000000000002</v>
      </c>
      <c r="K79" s="14">
        <v>1503</v>
      </c>
      <c r="L79" s="13" t="s">
        <v>1814</v>
      </c>
      <c r="M79">
        <v>0</v>
      </c>
      <c r="O79">
        <v>4</v>
      </c>
      <c r="P79">
        <v>2</v>
      </c>
      <c r="S79">
        <v>1</v>
      </c>
      <c r="V79">
        <v>0</v>
      </c>
      <c r="W79">
        <v>1</v>
      </c>
      <c r="AC79">
        <v>1</v>
      </c>
      <c r="AD79" t="s">
        <v>1925</v>
      </c>
    </row>
    <row r="80" spans="1:30" ht="16.5" thickBot="1">
      <c r="A80" s="3" t="s">
        <v>956</v>
      </c>
      <c r="B80" s="3" t="s">
        <v>957</v>
      </c>
      <c r="C80" s="3" t="s">
        <v>497</v>
      </c>
      <c r="D80" s="4">
        <v>2015</v>
      </c>
      <c r="E80" s="5" t="s">
        <v>73</v>
      </c>
      <c r="G80">
        <v>1</v>
      </c>
      <c r="I80">
        <v>1</v>
      </c>
      <c r="J80" s="14">
        <v>2.2429999999999999</v>
      </c>
      <c r="K80" s="14">
        <v>1503</v>
      </c>
      <c r="L80" s="13" t="s">
        <v>1809</v>
      </c>
      <c r="M80">
        <v>0</v>
      </c>
      <c r="O80">
        <v>4</v>
      </c>
      <c r="P80">
        <v>2</v>
      </c>
      <c r="T80">
        <v>1</v>
      </c>
      <c r="V80">
        <v>0</v>
      </c>
      <c r="W80">
        <v>1</v>
      </c>
      <c r="AC80">
        <v>0</v>
      </c>
    </row>
    <row r="81" spans="1:36" ht="16.5" thickBot="1">
      <c r="A81" s="3" t="s">
        <v>1216</v>
      </c>
      <c r="B81" s="3" t="s">
        <v>1217</v>
      </c>
      <c r="C81" s="3" t="s">
        <v>252</v>
      </c>
      <c r="D81" s="4">
        <v>2015</v>
      </c>
      <c r="E81" s="5" t="s">
        <v>73</v>
      </c>
      <c r="G81">
        <v>1</v>
      </c>
      <c r="I81" t="s">
        <v>1786</v>
      </c>
      <c r="J81" s="14">
        <v>1.93</v>
      </c>
      <c r="K81" s="14">
        <v>1505</v>
      </c>
      <c r="L81" s="13" t="s">
        <v>1814</v>
      </c>
      <c r="M81">
        <v>0</v>
      </c>
      <c r="O81">
        <v>4</v>
      </c>
      <c r="P81">
        <v>2</v>
      </c>
      <c r="S81">
        <v>1</v>
      </c>
      <c r="V81">
        <v>0</v>
      </c>
      <c r="W81">
        <v>1</v>
      </c>
      <c r="AC81">
        <v>0</v>
      </c>
    </row>
    <row r="82" spans="1:36" ht="16.5" thickBot="1">
      <c r="A82" s="3" t="s">
        <v>1243</v>
      </c>
      <c r="B82" s="3" t="s">
        <v>1244</v>
      </c>
      <c r="C82" s="3" t="s">
        <v>615</v>
      </c>
      <c r="D82" s="4">
        <v>2015</v>
      </c>
      <c r="E82" s="5" t="s">
        <v>73</v>
      </c>
      <c r="G82">
        <v>1</v>
      </c>
      <c r="I82" t="s">
        <v>1786</v>
      </c>
      <c r="J82" s="13"/>
      <c r="K82" s="14">
        <v>0</v>
      </c>
      <c r="L82" s="13" t="s">
        <v>1811</v>
      </c>
      <c r="M82">
        <v>0</v>
      </c>
      <c r="O82">
        <v>4</v>
      </c>
      <c r="P82">
        <v>2</v>
      </c>
      <c r="T82">
        <v>1</v>
      </c>
      <c r="V82">
        <v>0</v>
      </c>
      <c r="W82">
        <v>1</v>
      </c>
      <c r="AA82">
        <v>1</v>
      </c>
      <c r="AC82">
        <v>1</v>
      </c>
      <c r="AD82" t="s">
        <v>1926</v>
      </c>
    </row>
    <row r="83" spans="1:36" ht="16.5" thickBot="1">
      <c r="A83" s="3" t="s">
        <v>1280</v>
      </c>
      <c r="B83" s="3" t="s">
        <v>1281</v>
      </c>
      <c r="C83" s="3" t="s">
        <v>451</v>
      </c>
      <c r="D83" s="4">
        <v>2015</v>
      </c>
      <c r="E83" s="5" t="s">
        <v>73</v>
      </c>
      <c r="G83">
        <v>1</v>
      </c>
      <c r="I83">
        <v>4</v>
      </c>
      <c r="J83" s="14">
        <v>1.4179999999999999</v>
      </c>
      <c r="K83" s="14">
        <v>1503</v>
      </c>
      <c r="L83" s="13" t="s">
        <v>1814</v>
      </c>
      <c r="M83">
        <v>0</v>
      </c>
      <c r="O83">
        <v>4</v>
      </c>
      <c r="P83">
        <v>2</v>
      </c>
      <c r="S83">
        <v>1</v>
      </c>
      <c r="V83">
        <v>0</v>
      </c>
      <c r="W83">
        <v>1</v>
      </c>
      <c r="AC83">
        <v>0</v>
      </c>
    </row>
    <row r="84" spans="1:36" ht="16.5" thickBot="1">
      <c r="A84" s="3" t="s">
        <v>1306</v>
      </c>
      <c r="B84" s="3" t="s">
        <v>1307</v>
      </c>
      <c r="C84" s="3" t="s">
        <v>365</v>
      </c>
      <c r="D84" s="4">
        <v>2015</v>
      </c>
      <c r="E84" s="5" t="s">
        <v>73</v>
      </c>
      <c r="G84">
        <v>1</v>
      </c>
      <c r="J84" s="14">
        <v>3.0249999999999999</v>
      </c>
      <c r="K84" s="14">
        <v>0</v>
      </c>
      <c r="L84" s="13" t="s">
        <v>1811</v>
      </c>
      <c r="M84">
        <v>0</v>
      </c>
      <c r="O84">
        <v>4</v>
      </c>
      <c r="P84">
        <v>2</v>
      </c>
      <c r="V84">
        <v>0</v>
      </c>
      <c r="W84">
        <v>1</v>
      </c>
      <c r="AC84">
        <v>0</v>
      </c>
    </row>
    <row r="85" spans="1:36" ht="16.5" thickBot="1">
      <c r="A85" s="3" t="s">
        <v>1603</v>
      </c>
      <c r="B85" s="3" t="s">
        <v>1604</v>
      </c>
      <c r="C85" s="3" t="s">
        <v>1202</v>
      </c>
      <c r="D85" s="4">
        <v>2015</v>
      </c>
      <c r="E85" s="5" t="s">
        <v>73</v>
      </c>
      <c r="G85">
        <v>1</v>
      </c>
      <c r="I85">
        <v>1</v>
      </c>
      <c r="J85" s="14">
        <v>2.0939999999999999</v>
      </c>
      <c r="K85" s="14">
        <v>1503</v>
      </c>
      <c r="L85" s="13" t="s">
        <v>1809</v>
      </c>
      <c r="M85">
        <v>0</v>
      </c>
      <c r="O85">
        <v>4</v>
      </c>
      <c r="P85">
        <v>2</v>
      </c>
      <c r="S85">
        <v>1</v>
      </c>
      <c r="T85">
        <v>1</v>
      </c>
      <c r="V85">
        <v>0</v>
      </c>
      <c r="W85">
        <v>1</v>
      </c>
      <c r="AC85">
        <v>0</v>
      </c>
    </row>
    <row r="86" spans="1:36" ht="16.5" thickBot="1">
      <c r="A86" s="3" t="s">
        <v>1471</v>
      </c>
      <c r="B86" s="3" t="s">
        <v>1472</v>
      </c>
      <c r="C86" s="3" t="s">
        <v>1176</v>
      </c>
      <c r="D86" s="4">
        <v>2015</v>
      </c>
      <c r="E86" s="5" t="s">
        <v>73</v>
      </c>
      <c r="G86">
        <v>1</v>
      </c>
      <c r="I86">
        <v>4</v>
      </c>
      <c r="J86" s="14">
        <v>2.0609999999999999</v>
      </c>
      <c r="K86" s="14">
        <v>1504</v>
      </c>
      <c r="L86" s="13" t="s">
        <v>1814</v>
      </c>
      <c r="M86">
        <v>0</v>
      </c>
      <c r="O86" t="s">
        <v>1786</v>
      </c>
      <c r="P86">
        <v>2</v>
      </c>
      <c r="T86">
        <v>1</v>
      </c>
      <c r="V86">
        <v>0</v>
      </c>
      <c r="W86">
        <v>1</v>
      </c>
      <c r="AC86">
        <v>1</v>
      </c>
      <c r="AD86" t="s">
        <v>1929</v>
      </c>
    </row>
    <row r="87" spans="1:36" ht="16.5" thickBot="1">
      <c r="A87" s="3" t="s">
        <v>444</v>
      </c>
      <c r="B87" s="3" t="s">
        <v>445</v>
      </c>
      <c r="C87" s="5"/>
      <c r="D87" s="4">
        <v>2015</v>
      </c>
      <c r="E87" s="5" t="s">
        <v>73</v>
      </c>
      <c r="G87">
        <v>1</v>
      </c>
      <c r="I87" t="s">
        <v>1786</v>
      </c>
      <c r="J87" s="21"/>
      <c r="K87" s="14">
        <v>0</v>
      </c>
      <c r="L87" s="13" t="s">
        <v>1811</v>
      </c>
      <c r="M87">
        <v>0</v>
      </c>
      <c r="O87" t="s">
        <v>1786</v>
      </c>
      <c r="P87">
        <v>2</v>
      </c>
      <c r="T87">
        <v>1</v>
      </c>
      <c r="V87">
        <v>0</v>
      </c>
      <c r="W87">
        <v>2</v>
      </c>
      <c r="AA87">
        <v>1</v>
      </c>
      <c r="AC87">
        <v>0</v>
      </c>
    </row>
    <row r="88" spans="1:36" ht="16.5" thickBot="1">
      <c r="A88" s="3" t="s">
        <v>1477</v>
      </c>
      <c r="B88" s="3" t="s">
        <v>1478</v>
      </c>
      <c r="C88" s="3" t="s">
        <v>1096</v>
      </c>
      <c r="D88" s="4">
        <v>2015</v>
      </c>
      <c r="E88" s="5" t="s">
        <v>73</v>
      </c>
      <c r="G88">
        <v>1</v>
      </c>
      <c r="I88" t="s">
        <v>1786</v>
      </c>
      <c r="J88" s="14">
        <v>3.0470000000000002</v>
      </c>
      <c r="K88" s="14">
        <v>806</v>
      </c>
      <c r="L88" s="13" t="s">
        <v>1814</v>
      </c>
      <c r="M88">
        <v>0</v>
      </c>
      <c r="O88" t="s">
        <v>1784</v>
      </c>
      <c r="P88">
        <v>2</v>
      </c>
      <c r="T88">
        <v>1</v>
      </c>
      <c r="V88">
        <v>2</v>
      </c>
      <c r="W88">
        <v>1</v>
      </c>
      <c r="AC88">
        <v>1</v>
      </c>
      <c r="AD88" t="s">
        <v>1926</v>
      </c>
    </row>
    <row r="89" spans="1:36" ht="16.5" thickBot="1">
      <c r="A89" s="3"/>
      <c r="B89" s="3"/>
      <c r="C89" s="3"/>
      <c r="D89" s="4"/>
      <c r="E89" s="5"/>
      <c r="J89" s="14"/>
      <c r="K89" s="14"/>
      <c r="L89" s="13"/>
      <c r="M89" s="40">
        <v>19</v>
      </c>
      <c r="O89" s="40">
        <v>13</v>
      </c>
      <c r="P89" s="40">
        <v>16</v>
      </c>
      <c r="Y89" s="40">
        <v>3</v>
      </c>
    </row>
    <row r="90" spans="1:36" ht="16.5" thickBot="1">
      <c r="A90" s="3"/>
      <c r="B90" s="3"/>
      <c r="C90" s="3"/>
      <c r="D90" s="4"/>
      <c r="E90" s="5"/>
      <c r="J90" s="14"/>
      <c r="K90" s="14"/>
      <c r="L90" s="13"/>
    </row>
    <row r="91" spans="1:36" ht="16.5" thickBot="1">
      <c r="A91" s="3"/>
      <c r="B91" s="3"/>
      <c r="C91" s="3"/>
      <c r="D91" s="4"/>
      <c r="E91" s="5"/>
      <c r="J91" s="14"/>
      <c r="K91" s="14"/>
      <c r="L91" s="13"/>
    </row>
    <row r="92" spans="1:36" ht="16.5" thickBot="1">
      <c r="A92" s="3" t="s">
        <v>276</v>
      </c>
      <c r="B92" s="3" t="s">
        <v>277</v>
      </c>
      <c r="C92" s="3" t="s">
        <v>278</v>
      </c>
      <c r="D92" s="4">
        <v>2016</v>
      </c>
      <c r="E92" s="5" t="s">
        <v>73</v>
      </c>
      <c r="G92">
        <v>1</v>
      </c>
      <c r="I92">
        <v>4</v>
      </c>
      <c r="J92" s="13"/>
      <c r="K92" s="14">
        <v>0</v>
      </c>
      <c r="L92" s="13" t="s">
        <v>1811</v>
      </c>
      <c r="M92">
        <v>0</v>
      </c>
      <c r="O92">
        <v>0</v>
      </c>
      <c r="P92">
        <v>0</v>
      </c>
      <c r="W92">
        <v>1</v>
      </c>
      <c r="Y92">
        <v>1</v>
      </c>
      <c r="AC92">
        <v>0</v>
      </c>
      <c r="AE92">
        <v>0</v>
      </c>
      <c r="AF92">
        <v>0</v>
      </c>
      <c r="AG92">
        <v>0</v>
      </c>
      <c r="AH92">
        <v>0</v>
      </c>
      <c r="AI92">
        <v>0</v>
      </c>
      <c r="AJ92">
        <v>0</v>
      </c>
    </row>
    <row r="93" spans="1:36" ht="16.5" thickBot="1">
      <c r="A93" s="3" t="s">
        <v>734</v>
      </c>
      <c r="B93" s="3" t="s">
        <v>735</v>
      </c>
      <c r="C93" s="3" t="s">
        <v>736</v>
      </c>
      <c r="D93" s="4">
        <v>2016</v>
      </c>
      <c r="E93" s="5" t="s">
        <v>73</v>
      </c>
      <c r="G93">
        <v>1</v>
      </c>
      <c r="I93" t="s">
        <v>1786</v>
      </c>
      <c r="J93" s="14">
        <v>4.7830000000000004</v>
      </c>
      <c r="K93" s="14">
        <v>1503</v>
      </c>
      <c r="L93" s="13" t="s">
        <v>1814</v>
      </c>
      <c r="M93">
        <v>0</v>
      </c>
      <c r="O93">
        <v>0</v>
      </c>
      <c r="P93">
        <v>0</v>
      </c>
      <c r="W93">
        <v>1</v>
      </c>
      <c r="Y93">
        <v>1</v>
      </c>
      <c r="AA93">
        <v>1</v>
      </c>
      <c r="AC93">
        <v>1</v>
      </c>
      <c r="AD93" t="s">
        <v>1930</v>
      </c>
    </row>
    <row r="94" spans="1:36" ht="16.5" thickBot="1">
      <c r="A94" s="3" t="s">
        <v>1136</v>
      </c>
      <c r="B94" s="3" t="s">
        <v>1137</v>
      </c>
      <c r="C94" s="3" t="s">
        <v>1138</v>
      </c>
      <c r="D94" s="4">
        <v>2016</v>
      </c>
      <c r="E94" s="5" t="s">
        <v>73</v>
      </c>
      <c r="G94">
        <v>1</v>
      </c>
      <c r="I94" t="s">
        <v>1786</v>
      </c>
      <c r="J94" s="14">
        <v>2.625</v>
      </c>
      <c r="K94" s="14">
        <v>0</v>
      </c>
      <c r="L94" s="13" t="s">
        <v>1811</v>
      </c>
      <c r="M94">
        <v>0</v>
      </c>
      <c r="O94">
        <v>0</v>
      </c>
      <c r="P94">
        <v>0</v>
      </c>
      <c r="R94">
        <v>1</v>
      </c>
      <c r="T94">
        <v>1</v>
      </c>
      <c r="W94">
        <v>1</v>
      </c>
      <c r="AC94">
        <v>0</v>
      </c>
    </row>
    <row r="95" spans="1:36" ht="16.5" thickBot="1">
      <c r="A95" s="3" t="s">
        <v>1149</v>
      </c>
      <c r="B95" s="3" t="s">
        <v>1150</v>
      </c>
      <c r="C95" s="3" t="s">
        <v>428</v>
      </c>
      <c r="D95" s="4">
        <v>2016</v>
      </c>
      <c r="E95" s="5" t="s">
        <v>73</v>
      </c>
      <c r="G95">
        <v>1</v>
      </c>
      <c r="I95">
        <v>1</v>
      </c>
      <c r="J95" s="14">
        <v>2.694</v>
      </c>
      <c r="K95" s="14">
        <v>1503</v>
      </c>
      <c r="L95" s="13" t="s">
        <v>1809</v>
      </c>
      <c r="M95">
        <v>0</v>
      </c>
      <c r="O95">
        <v>0</v>
      </c>
      <c r="P95">
        <v>0</v>
      </c>
      <c r="R95">
        <v>1</v>
      </c>
      <c r="S95">
        <v>1</v>
      </c>
      <c r="W95">
        <v>1</v>
      </c>
      <c r="AC95">
        <v>0</v>
      </c>
    </row>
    <row r="96" spans="1:36" ht="16.5" thickBot="1">
      <c r="A96" s="3" t="s">
        <v>1266</v>
      </c>
      <c r="B96" s="3" t="s">
        <v>1267</v>
      </c>
      <c r="C96" s="3" t="s">
        <v>1268</v>
      </c>
      <c r="D96" s="4">
        <v>2016</v>
      </c>
      <c r="E96" s="5" t="s">
        <v>73</v>
      </c>
      <c r="G96">
        <v>1</v>
      </c>
      <c r="I96">
        <v>1</v>
      </c>
      <c r="J96" s="13"/>
      <c r="K96" s="14">
        <v>0</v>
      </c>
      <c r="L96" s="13" t="s">
        <v>1811</v>
      </c>
      <c r="M96">
        <v>0</v>
      </c>
      <c r="O96">
        <v>0</v>
      </c>
      <c r="P96">
        <v>0</v>
      </c>
      <c r="R96">
        <v>1</v>
      </c>
      <c r="T96">
        <v>1</v>
      </c>
      <c r="W96">
        <v>1</v>
      </c>
      <c r="Y96">
        <v>1</v>
      </c>
      <c r="AC96">
        <v>0</v>
      </c>
    </row>
    <row r="97" spans="1:30" ht="16.5" thickBot="1">
      <c r="A97" s="3" t="s">
        <v>1302</v>
      </c>
      <c r="B97" s="3" t="s">
        <v>1303</v>
      </c>
      <c r="C97" s="3" t="s">
        <v>435</v>
      </c>
      <c r="D97" s="4">
        <v>2016</v>
      </c>
      <c r="E97" s="5" t="s">
        <v>73</v>
      </c>
      <c r="G97">
        <v>1</v>
      </c>
      <c r="I97">
        <v>4</v>
      </c>
      <c r="J97" s="14"/>
      <c r="K97" s="14">
        <v>1503</v>
      </c>
      <c r="L97" s="13" t="s">
        <v>1814</v>
      </c>
      <c r="M97">
        <v>0</v>
      </c>
      <c r="O97">
        <v>0</v>
      </c>
      <c r="P97">
        <v>0</v>
      </c>
      <c r="R97">
        <v>1</v>
      </c>
      <c r="S97">
        <v>1</v>
      </c>
      <c r="W97">
        <v>1</v>
      </c>
      <c r="Y97">
        <v>1</v>
      </c>
      <c r="AC97">
        <v>0</v>
      </c>
    </row>
    <row r="98" spans="1:30" ht="16.5" thickBot="1">
      <c r="A98" s="3" t="s">
        <v>1749</v>
      </c>
      <c r="B98" s="3" t="s">
        <v>1750</v>
      </c>
      <c r="C98" s="3" t="s">
        <v>13</v>
      </c>
      <c r="D98" s="4">
        <v>2016</v>
      </c>
      <c r="E98" s="5" t="s">
        <v>73</v>
      </c>
      <c r="G98">
        <v>1</v>
      </c>
      <c r="I98" t="s">
        <v>1786</v>
      </c>
      <c r="J98" s="14">
        <v>2.3540000000000001</v>
      </c>
      <c r="K98" s="14">
        <v>1503</v>
      </c>
      <c r="L98" s="13" t="s">
        <v>1809</v>
      </c>
      <c r="M98">
        <v>0</v>
      </c>
      <c r="O98">
        <v>0</v>
      </c>
      <c r="P98">
        <v>0</v>
      </c>
      <c r="R98">
        <v>1</v>
      </c>
      <c r="S98">
        <v>1</v>
      </c>
      <c r="W98">
        <v>1</v>
      </c>
      <c r="Y98">
        <v>1</v>
      </c>
      <c r="AA98">
        <v>1</v>
      </c>
      <c r="AC98">
        <v>0</v>
      </c>
    </row>
    <row r="99" spans="1:30" ht="16.5" thickBot="1">
      <c r="A99" s="3" t="s">
        <v>1241</v>
      </c>
      <c r="B99" s="3" t="s">
        <v>1242</v>
      </c>
      <c r="C99" s="5"/>
      <c r="D99" s="4">
        <v>2016</v>
      </c>
      <c r="E99" s="5" t="s">
        <v>73</v>
      </c>
      <c r="G99">
        <v>1</v>
      </c>
      <c r="I99" t="s">
        <v>1783</v>
      </c>
      <c r="J99" s="21"/>
      <c r="K99" s="14">
        <v>0</v>
      </c>
      <c r="L99" s="13" t="s">
        <v>1811</v>
      </c>
      <c r="M99">
        <v>0</v>
      </c>
      <c r="O99">
        <v>0</v>
      </c>
      <c r="P99">
        <v>0</v>
      </c>
      <c r="T99">
        <v>1</v>
      </c>
      <c r="W99">
        <v>2</v>
      </c>
      <c r="Y99">
        <v>1</v>
      </c>
      <c r="AC99">
        <v>0</v>
      </c>
    </row>
    <row r="100" spans="1:30" ht="16.5" thickBot="1">
      <c r="A100" s="3" t="s">
        <v>332</v>
      </c>
      <c r="B100" s="3" t="s">
        <v>333</v>
      </c>
      <c r="C100" s="3" t="s">
        <v>334</v>
      </c>
      <c r="D100" s="4">
        <v>2016</v>
      </c>
      <c r="E100" s="5" t="s">
        <v>73</v>
      </c>
      <c r="G100">
        <v>1</v>
      </c>
      <c r="I100" t="s">
        <v>1786</v>
      </c>
      <c r="J100" s="14">
        <v>1.45</v>
      </c>
      <c r="K100" s="14">
        <v>1503</v>
      </c>
      <c r="L100" s="13" t="s">
        <v>1813</v>
      </c>
      <c r="M100">
        <v>0</v>
      </c>
      <c r="O100">
        <v>1</v>
      </c>
      <c r="P100">
        <v>5</v>
      </c>
      <c r="R100">
        <v>1</v>
      </c>
      <c r="T100">
        <v>1</v>
      </c>
      <c r="V100">
        <v>0</v>
      </c>
      <c r="W100">
        <v>1</v>
      </c>
      <c r="AC100">
        <v>1</v>
      </c>
      <c r="AD100" t="s">
        <v>1931</v>
      </c>
    </row>
    <row r="101" spans="1:30" ht="16.5" thickBot="1">
      <c r="A101" s="3" t="s">
        <v>1081</v>
      </c>
      <c r="B101" s="3" t="s">
        <v>1082</v>
      </c>
      <c r="C101" s="3" t="s">
        <v>448</v>
      </c>
      <c r="D101" s="4">
        <v>2016</v>
      </c>
      <c r="E101" s="5" t="s">
        <v>73</v>
      </c>
      <c r="G101">
        <v>1</v>
      </c>
      <c r="I101">
        <v>4</v>
      </c>
      <c r="J101" s="14">
        <v>3.4350000000000001</v>
      </c>
      <c r="K101" s="14">
        <v>806</v>
      </c>
      <c r="L101" s="13" t="s">
        <v>1809</v>
      </c>
      <c r="M101">
        <v>0</v>
      </c>
      <c r="O101">
        <v>1</v>
      </c>
      <c r="P101">
        <v>2</v>
      </c>
      <c r="T101">
        <v>1</v>
      </c>
      <c r="V101">
        <v>0</v>
      </c>
      <c r="W101">
        <v>1</v>
      </c>
      <c r="Y101">
        <v>1</v>
      </c>
      <c r="AC101">
        <v>0</v>
      </c>
    </row>
    <row r="102" spans="1:30" ht="16.5" thickBot="1">
      <c r="A102" s="3" t="s">
        <v>1437</v>
      </c>
      <c r="B102" s="3" t="s">
        <v>1438</v>
      </c>
      <c r="C102" s="3" t="s">
        <v>448</v>
      </c>
      <c r="D102" s="4">
        <v>2016</v>
      </c>
      <c r="E102" s="5" t="s">
        <v>73</v>
      </c>
      <c r="G102">
        <v>1</v>
      </c>
      <c r="I102" t="s">
        <v>1786</v>
      </c>
      <c r="J102" s="14">
        <v>3.4350000000000001</v>
      </c>
      <c r="K102" s="14">
        <v>806</v>
      </c>
      <c r="L102" s="13" t="s">
        <v>1809</v>
      </c>
      <c r="M102">
        <v>0</v>
      </c>
      <c r="O102">
        <v>1</v>
      </c>
      <c r="P102">
        <v>2</v>
      </c>
      <c r="V102">
        <v>0</v>
      </c>
      <c r="W102">
        <v>1</v>
      </c>
      <c r="Y102">
        <v>1</v>
      </c>
      <c r="AC102">
        <v>0</v>
      </c>
    </row>
    <row r="103" spans="1:30" ht="16.5" thickBot="1">
      <c r="A103" s="3" t="s">
        <v>80</v>
      </c>
      <c r="B103" s="3" t="s">
        <v>81</v>
      </c>
      <c r="C103" s="3" t="s">
        <v>25</v>
      </c>
      <c r="D103" s="4">
        <v>2016</v>
      </c>
      <c r="E103" s="5" t="s">
        <v>73</v>
      </c>
      <c r="G103">
        <v>1</v>
      </c>
      <c r="I103">
        <v>4</v>
      </c>
      <c r="J103" s="13">
        <v>1.65</v>
      </c>
      <c r="K103" s="14">
        <v>0</v>
      </c>
      <c r="L103" s="13" t="s">
        <v>1811</v>
      </c>
      <c r="M103">
        <v>0</v>
      </c>
      <c r="O103">
        <v>1</v>
      </c>
      <c r="P103">
        <v>5</v>
      </c>
      <c r="S103">
        <v>1</v>
      </c>
      <c r="V103">
        <v>0</v>
      </c>
      <c r="W103">
        <v>1</v>
      </c>
      <c r="Y103">
        <v>1</v>
      </c>
      <c r="AC103">
        <v>0</v>
      </c>
    </row>
    <row r="104" spans="1:30" ht="16.5" thickBot="1">
      <c r="A104" s="3" t="s">
        <v>1763</v>
      </c>
      <c r="B104" s="3" t="s">
        <v>1764</v>
      </c>
      <c r="C104" s="3" t="s">
        <v>1765</v>
      </c>
      <c r="D104" s="4">
        <v>2016</v>
      </c>
      <c r="E104" s="5" t="s">
        <v>73</v>
      </c>
      <c r="G104">
        <v>1</v>
      </c>
      <c r="J104" s="13"/>
      <c r="K104" s="14">
        <v>0</v>
      </c>
      <c r="L104" s="13" t="s">
        <v>1811</v>
      </c>
      <c r="M104">
        <v>0</v>
      </c>
      <c r="O104">
        <v>1</v>
      </c>
      <c r="P104">
        <v>2</v>
      </c>
      <c r="V104">
        <v>0</v>
      </c>
      <c r="W104">
        <v>1</v>
      </c>
      <c r="Y104">
        <v>1</v>
      </c>
      <c r="Z104">
        <v>1</v>
      </c>
      <c r="AC104">
        <v>0</v>
      </c>
    </row>
    <row r="105" spans="1:30" ht="16.5" thickBot="1">
      <c r="A105" s="3" t="s">
        <v>726</v>
      </c>
      <c r="B105" s="3" t="s">
        <v>727</v>
      </c>
      <c r="C105" s="3" t="s">
        <v>728</v>
      </c>
      <c r="D105" s="4">
        <v>2016</v>
      </c>
      <c r="E105" s="5" t="s">
        <v>73</v>
      </c>
      <c r="G105">
        <v>1</v>
      </c>
      <c r="I105" t="s">
        <v>1790</v>
      </c>
      <c r="J105" s="14">
        <v>1.0980000000000001</v>
      </c>
      <c r="K105" s="14">
        <v>0</v>
      </c>
      <c r="L105" s="13" t="s">
        <v>1811</v>
      </c>
      <c r="M105">
        <v>0</v>
      </c>
      <c r="O105">
        <v>2</v>
      </c>
      <c r="P105">
        <v>5</v>
      </c>
      <c r="S105">
        <v>1</v>
      </c>
      <c r="V105">
        <v>0</v>
      </c>
      <c r="W105">
        <v>1</v>
      </c>
      <c r="AC105">
        <v>0</v>
      </c>
    </row>
    <row r="106" spans="1:30" ht="16.5" thickBot="1">
      <c r="A106" s="3" t="s">
        <v>338</v>
      </c>
      <c r="B106" s="3" t="s">
        <v>339</v>
      </c>
      <c r="C106" s="3" t="s">
        <v>340</v>
      </c>
      <c r="D106" s="4">
        <v>2016</v>
      </c>
      <c r="E106" s="5" t="s">
        <v>73</v>
      </c>
      <c r="G106">
        <v>1</v>
      </c>
      <c r="I106" t="s">
        <v>1783</v>
      </c>
      <c r="J106" s="14">
        <v>1.0940000000000001</v>
      </c>
      <c r="K106" s="14">
        <v>1503</v>
      </c>
      <c r="L106" s="13" t="s">
        <v>1813</v>
      </c>
      <c r="M106">
        <v>0</v>
      </c>
      <c r="O106">
        <v>3</v>
      </c>
      <c r="P106">
        <v>2</v>
      </c>
      <c r="V106">
        <v>0</v>
      </c>
      <c r="W106">
        <v>1</v>
      </c>
      <c r="AC106">
        <v>0</v>
      </c>
    </row>
    <row r="107" spans="1:30" ht="16.5" thickBot="1">
      <c r="A107" s="3" t="s">
        <v>667</v>
      </c>
      <c r="B107" s="3" t="s">
        <v>668</v>
      </c>
      <c r="C107" s="3" t="s">
        <v>669</v>
      </c>
      <c r="D107" s="4">
        <v>2016</v>
      </c>
      <c r="E107" s="5" t="s">
        <v>73</v>
      </c>
      <c r="G107">
        <v>1</v>
      </c>
      <c r="I107" t="s">
        <v>1789</v>
      </c>
      <c r="J107" s="14">
        <v>2</v>
      </c>
      <c r="K107" s="14">
        <v>1505</v>
      </c>
      <c r="L107" s="13" t="s">
        <v>1809</v>
      </c>
      <c r="M107">
        <v>0</v>
      </c>
      <c r="O107">
        <v>3</v>
      </c>
      <c r="P107">
        <v>2</v>
      </c>
      <c r="S107">
        <v>1</v>
      </c>
      <c r="T107">
        <v>1</v>
      </c>
      <c r="V107">
        <v>0</v>
      </c>
      <c r="W107">
        <v>1</v>
      </c>
      <c r="AC107">
        <v>0</v>
      </c>
    </row>
    <row r="108" spans="1:30" ht="16.5" thickBot="1">
      <c r="A108" s="3" t="s">
        <v>329</v>
      </c>
      <c r="B108" s="3" t="s">
        <v>330</v>
      </c>
      <c r="C108" s="3" t="s">
        <v>331</v>
      </c>
      <c r="D108" s="4">
        <v>2016</v>
      </c>
      <c r="E108" s="5" t="s">
        <v>73</v>
      </c>
      <c r="G108">
        <v>1</v>
      </c>
      <c r="I108">
        <v>1</v>
      </c>
      <c r="J108" s="18">
        <v>1.905</v>
      </c>
      <c r="K108" s="14">
        <v>0</v>
      </c>
      <c r="L108" s="13" t="s">
        <v>1811</v>
      </c>
      <c r="M108">
        <v>0</v>
      </c>
      <c r="O108">
        <v>4</v>
      </c>
      <c r="P108">
        <v>2</v>
      </c>
      <c r="V108">
        <v>0</v>
      </c>
      <c r="W108">
        <v>1</v>
      </c>
      <c r="AC108">
        <v>1</v>
      </c>
      <c r="AD108" s="12" t="s">
        <v>1930</v>
      </c>
    </row>
    <row r="109" spans="1:30" ht="16.5" thickBot="1">
      <c r="A109" s="3" t="s">
        <v>670</v>
      </c>
      <c r="B109" s="3" t="s">
        <v>671</v>
      </c>
      <c r="C109" s="3" t="s">
        <v>672</v>
      </c>
      <c r="D109" s="4">
        <v>2016</v>
      </c>
      <c r="E109" s="5" t="s">
        <v>73</v>
      </c>
      <c r="G109">
        <v>1</v>
      </c>
      <c r="I109">
        <v>4</v>
      </c>
      <c r="J109" s="18">
        <v>1.454</v>
      </c>
      <c r="K109" s="14">
        <v>1503</v>
      </c>
      <c r="L109" s="13" t="s">
        <v>1809</v>
      </c>
      <c r="M109">
        <v>0</v>
      </c>
      <c r="O109">
        <v>4</v>
      </c>
      <c r="P109">
        <v>2</v>
      </c>
      <c r="V109">
        <v>0</v>
      </c>
      <c r="W109">
        <v>1</v>
      </c>
      <c r="AC109">
        <v>0</v>
      </c>
    </row>
    <row r="110" spans="1:30" ht="16.5" thickBot="1">
      <c r="A110" s="3" t="s">
        <v>1174</v>
      </c>
      <c r="B110" s="3" t="s">
        <v>1175</v>
      </c>
      <c r="C110" s="3" t="s">
        <v>1176</v>
      </c>
      <c r="D110" s="4">
        <v>2016</v>
      </c>
      <c r="E110" s="5" t="s">
        <v>73</v>
      </c>
      <c r="G110">
        <v>1</v>
      </c>
      <c r="I110" t="s">
        <v>1791</v>
      </c>
      <c r="J110" s="18">
        <v>2.7869999999999999</v>
      </c>
      <c r="K110" s="14">
        <v>1504</v>
      </c>
      <c r="L110" s="13" t="s">
        <v>1814</v>
      </c>
      <c r="M110">
        <v>0</v>
      </c>
      <c r="O110">
        <v>4</v>
      </c>
      <c r="P110">
        <v>5</v>
      </c>
      <c r="R110">
        <v>1</v>
      </c>
      <c r="S110">
        <v>1</v>
      </c>
      <c r="V110">
        <v>1</v>
      </c>
      <c r="W110">
        <v>1</v>
      </c>
      <c r="AA110">
        <v>1</v>
      </c>
      <c r="AC110">
        <v>0</v>
      </c>
    </row>
    <row r="111" spans="1:30" ht="16.5" thickBot="1">
      <c r="A111" s="3" t="s">
        <v>417</v>
      </c>
      <c r="B111" s="3" t="s">
        <v>418</v>
      </c>
      <c r="C111" s="3" t="s">
        <v>419</v>
      </c>
      <c r="D111" s="4">
        <v>2016</v>
      </c>
      <c r="E111" s="5" t="s">
        <v>73</v>
      </c>
      <c r="G111">
        <v>1</v>
      </c>
      <c r="J111" s="8"/>
      <c r="K111" s="14">
        <v>0</v>
      </c>
      <c r="L111" s="13" t="s">
        <v>1811</v>
      </c>
      <c r="M111">
        <v>0</v>
      </c>
      <c r="O111">
        <v>6</v>
      </c>
      <c r="P111">
        <v>5</v>
      </c>
      <c r="V111">
        <v>0</v>
      </c>
      <c r="W111">
        <v>1</v>
      </c>
      <c r="AC111">
        <v>0</v>
      </c>
    </row>
    <row r="112" spans="1:30" ht="16.5" thickBot="1">
      <c r="A112" s="3" t="s">
        <v>50</v>
      </c>
      <c r="B112" s="3" t="s">
        <v>51</v>
      </c>
      <c r="C112" s="3" t="s">
        <v>28</v>
      </c>
      <c r="D112" s="4">
        <v>2016</v>
      </c>
      <c r="E112" s="5" t="s">
        <v>19</v>
      </c>
      <c r="G112">
        <v>1</v>
      </c>
      <c r="I112" t="s">
        <v>1786</v>
      </c>
      <c r="J112" s="18">
        <v>3.9620000000000002</v>
      </c>
      <c r="K112" s="14">
        <v>0</v>
      </c>
      <c r="L112" s="13" t="s">
        <v>1811</v>
      </c>
      <c r="M112">
        <v>0</v>
      </c>
      <c r="O112">
        <v>6</v>
      </c>
      <c r="P112">
        <v>5</v>
      </c>
      <c r="R112">
        <v>1</v>
      </c>
      <c r="T112">
        <v>1</v>
      </c>
      <c r="V112">
        <v>0</v>
      </c>
      <c r="W112">
        <v>1</v>
      </c>
      <c r="Y112">
        <v>1</v>
      </c>
      <c r="AC112">
        <v>0</v>
      </c>
    </row>
    <row r="113" spans="1:30" ht="16.5" thickBot="1">
      <c r="A113" s="3" t="s">
        <v>752</v>
      </c>
      <c r="B113" s="3" t="s">
        <v>753</v>
      </c>
      <c r="C113" s="3" t="s">
        <v>142</v>
      </c>
      <c r="D113" s="4">
        <v>2016</v>
      </c>
      <c r="E113" s="5" t="s">
        <v>73</v>
      </c>
      <c r="G113">
        <v>1</v>
      </c>
      <c r="I113" t="s">
        <v>1786</v>
      </c>
      <c r="J113" s="8">
        <v>2.8759999999999999</v>
      </c>
      <c r="K113" s="14">
        <v>0</v>
      </c>
      <c r="L113" s="13" t="s">
        <v>1811</v>
      </c>
      <c r="M113">
        <v>0</v>
      </c>
      <c r="O113" t="s">
        <v>1789</v>
      </c>
      <c r="P113">
        <v>5</v>
      </c>
      <c r="S113">
        <v>1</v>
      </c>
      <c r="V113">
        <v>0</v>
      </c>
      <c r="W113">
        <v>1</v>
      </c>
      <c r="AC113">
        <v>0</v>
      </c>
    </row>
    <row r="114" spans="1:30" ht="16.5" thickBot="1">
      <c r="A114" s="3" t="s">
        <v>1557</v>
      </c>
      <c r="B114" s="3" t="s">
        <v>1558</v>
      </c>
      <c r="C114" s="3" t="s">
        <v>1559</v>
      </c>
      <c r="D114" s="4">
        <v>2016</v>
      </c>
      <c r="E114" s="5" t="s">
        <v>73</v>
      </c>
      <c r="G114">
        <v>1</v>
      </c>
      <c r="I114" t="s">
        <v>1783</v>
      </c>
      <c r="J114" s="18"/>
      <c r="K114" s="14">
        <v>1503</v>
      </c>
      <c r="L114" s="13" t="s">
        <v>1809</v>
      </c>
      <c r="M114">
        <v>0</v>
      </c>
      <c r="O114" t="s">
        <v>1787</v>
      </c>
      <c r="P114">
        <v>2</v>
      </c>
      <c r="S114">
        <v>1</v>
      </c>
      <c r="V114">
        <v>0</v>
      </c>
      <c r="W114">
        <v>1</v>
      </c>
      <c r="Y114">
        <v>1</v>
      </c>
      <c r="Z114">
        <v>1</v>
      </c>
      <c r="AC114">
        <v>0</v>
      </c>
    </row>
    <row r="115" spans="1:30" ht="16.5" thickBot="1">
      <c r="A115" s="3" t="s">
        <v>290</v>
      </c>
      <c r="B115" s="3" t="s">
        <v>291</v>
      </c>
      <c r="C115" s="3" t="s">
        <v>252</v>
      </c>
      <c r="D115" s="4">
        <v>2016</v>
      </c>
      <c r="E115" s="5" t="s">
        <v>73</v>
      </c>
      <c r="G115">
        <v>1</v>
      </c>
      <c r="I115" t="s">
        <v>1786</v>
      </c>
      <c r="J115" s="13">
        <v>3.1659999999999999</v>
      </c>
      <c r="K115" s="14">
        <v>806</v>
      </c>
      <c r="L115" s="13" t="s">
        <v>1810</v>
      </c>
      <c r="M115">
        <v>0</v>
      </c>
      <c r="O115" t="s">
        <v>1786</v>
      </c>
      <c r="P115">
        <v>2</v>
      </c>
      <c r="T115">
        <v>1</v>
      </c>
      <c r="V115">
        <v>0</v>
      </c>
      <c r="W115">
        <v>1</v>
      </c>
      <c r="AC115">
        <v>1</v>
      </c>
      <c r="AD115" s="12" t="s">
        <v>2009</v>
      </c>
    </row>
    <row r="116" spans="1:30" ht="16.5" thickBot="1">
      <c r="A116" s="3" t="s">
        <v>838</v>
      </c>
      <c r="B116" s="3" t="s">
        <v>839</v>
      </c>
      <c r="C116" s="3" t="s">
        <v>840</v>
      </c>
      <c r="D116" s="4">
        <v>2016</v>
      </c>
      <c r="E116" s="5" t="s">
        <v>73</v>
      </c>
      <c r="G116">
        <v>1</v>
      </c>
      <c r="I116" t="s">
        <v>1783</v>
      </c>
      <c r="J116" s="14">
        <v>5.774</v>
      </c>
      <c r="K116" s="14">
        <v>1503</v>
      </c>
      <c r="L116" s="13" t="s">
        <v>1814</v>
      </c>
      <c r="M116">
        <v>0</v>
      </c>
      <c r="O116" t="s">
        <v>1786</v>
      </c>
      <c r="P116">
        <v>2</v>
      </c>
      <c r="T116">
        <v>1</v>
      </c>
      <c r="V116">
        <v>0</v>
      </c>
      <c r="W116">
        <v>1</v>
      </c>
      <c r="AC116">
        <v>0</v>
      </c>
    </row>
    <row r="117" spans="1:30" ht="16.5" thickBot="1">
      <c r="A117" s="3" t="s">
        <v>1345</v>
      </c>
      <c r="B117" s="3" t="s">
        <v>1346</v>
      </c>
      <c r="C117" s="3" t="s">
        <v>1347</v>
      </c>
      <c r="D117" s="4">
        <v>2016</v>
      </c>
      <c r="E117" s="5" t="s">
        <v>73</v>
      </c>
      <c r="G117">
        <v>1</v>
      </c>
      <c r="I117">
        <v>4</v>
      </c>
      <c r="J117" s="14">
        <v>4.0339999999999998</v>
      </c>
      <c r="K117" s="14">
        <v>1503</v>
      </c>
      <c r="L117" s="13" t="s">
        <v>1809</v>
      </c>
      <c r="M117">
        <v>0</v>
      </c>
      <c r="O117" t="s">
        <v>1786</v>
      </c>
      <c r="P117">
        <v>2</v>
      </c>
      <c r="T117">
        <v>1</v>
      </c>
      <c r="V117">
        <v>2</v>
      </c>
      <c r="W117">
        <v>1</v>
      </c>
      <c r="AC117">
        <v>1</v>
      </c>
      <c r="AD117" s="12" t="s">
        <v>2009</v>
      </c>
    </row>
    <row r="118" spans="1:30" ht="16.5" thickBot="1">
      <c r="A118" s="3" t="s">
        <v>1800</v>
      </c>
      <c r="B118" s="3" t="s">
        <v>1342</v>
      </c>
      <c r="C118" s="3" t="s">
        <v>63</v>
      </c>
      <c r="D118" s="4">
        <v>2016</v>
      </c>
      <c r="E118" s="5" t="s">
        <v>73</v>
      </c>
      <c r="G118">
        <v>1</v>
      </c>
      <c r="I118" t="s">
        <v>1783</v>
      </c>
      <c r="J118" s="14">
        <v>2.0339999999999998</v>
      </c>
      <c r="K118" s="14">
        <v>1505</v>
      </c>
      <c r="L118" s="13" t="s">
        <v>1809</v>
      </c>
      <c r="M118">
        <v>0</v>
      </c>
      <c r="O118" t="s">
        <v>1786</v>
      </c>
      <c r="P118">
        <v>2</v>
      </c>
      <c r="S118">
        <v>1</v>
      </c>
      <c r="T118">
        <v>1</v>
      </c>
      <c r="V118">
        <v>0</v>
      </c>
      <c r="W118">
        <v>1</v>
      </c>
      <c r="AC118">
        <v>0</v>
      </c>
    </row>
    <row r="119" spans="1:30" ht="16.5" thickBot="1">
      <c r="A119" s="3" t="s">
        <v>1637</v>
      </c>
      <c r="B119" s="3" t="s">
        <v>1638</v>
      </c>
      <c r="C119" s="3" t="s">
        <v>1636</v>
      </c>
      <c r="D119" s="4">
        <v>2016</v>
      </c>
      <c r="E119" s="5" t="s">
        <v>73</v>
      </c>
      <c r="G119">
        <v>1</v>
      </c>
      <c r="I119" t="s">
        <v>1783</v>
      </c>
      <c r="J119" s="14">
        <v>2.3570000000000002</v>
      </c>
      <c r="K119" s="14">
        <v>1507</v>
      </c>
      <c r="L119" s="13" t="s">
        <v>1813</v>
      </c>
      <c r="M119">
        <v>0</v>
      </c>
      <c r="O119" t="s">
        <v>1786</v>
      </c>
      <c r="P119">
        <v>2</v>
      </c>
      <c r="S119">
        <v>1</v>
      </c>
      <c r="T119">
        <v>1</v>
      </c>
      <c r="V119">
        <v>0</v>
      </c>
      <c r="W119">
        <v>1</v>
      </c>
      <c r="AC119">
        <v>0</v>
      </c>
    </row>
    <row r="120" spans="1:30" ht="16.5" thickBot="1">
      <c r="A120" s="3" t="s">
        <v>346</v>
      </c>
      <c r="B120" s="3" t="s">
        <v>347</v>
      </c>
      <c r="C120" s="3" t="s">
        <v>348</v>
      </c>
      <c r="D120" s="4">
        <v>2016</v>
      </c>
      <c r="E120" s="5" t="s">
        <v>73</v>
      </c>
      <c r="G120">
        <v>1</v>
      </c>
      <c r="I120">
        <v>1</v>
      </c>
      <c r="J120" s="13">
        <v>3.4860000000000002</v>
      </c>
      <c r="K120" s="14">
        <v>0</v>
      </c>
      <c r="L120" s="13" t="s">
        <v>1811</v>
      </c>
      <c r="M120">
        <v>0</v>
      </c>
      <c r="O120" t="s">
        <v>1784</v>
      </c>
      <c r="P120">
        <v>2</v>
      </c>
      <c r="S120">
        <v>1</v>
      </c>
      <c r="V120">
        <v>0</v>
      </c>
      <c r="W120">
        <v>1</v>
      </c>
      <c r="AC120">
        <v>0</v>
      </c>
    </row>
    <row r="121" spans="1:30" ht="16.5" thickBot="1">
      <c r="A121" s="10" t="s">
        <v>1351</v>
      </c>
      <c r="B121" s="3" t="s">
        <v>1354</v>
      </c>
      <c r="C121" s="3" t="s">
        <v>12</v>
      </c>
      <c r="D121" s="4">
        <v>2016</v>
      </c>
      <c r="E121" s="5" t="s">
        <v>73</v>
      </c>
      <c r="G121">
        <v>1</v>
      </c>
      <c r="I121">
        <v>4</v>
      </c>
      <c r="J121" s="14">
        <v>1.921</v>
      </c>
      <c r="K121" s="14">
        <v>1503</v>
      </c>
      <c r="L121" s="13" t="s">
        <v>1809</v>
      </c>
      <c r="M121">
        <v>0</v>
      </c>
      <c r="O121" t="s">
        <v>1784</v>
      </c>
      <c r="P121">
        <v>5</v>
      </c>
      <c r="T121">
        <v>1</v>
      </c>
      <c r="V121">
        <v>0</v>
      </c>
      <c r="W121">
        <v>1</v>
      </c>
      <c r="Y121">
        <v>1</v>
      </c>
      <c r="AC121">
        <v>0</v>
      </c>
    </row>
    <row r="122" spans="1:30" ht="16.5" thickBot="1">
      <c r="A122" s="3" t="s">
        <v>1107</v>
      </c>
      <c r="B122" s="3" t="s">
        <v>1108</v>
      </c>
      <c r="C122" s="3"/>
      <c r="D122" s="4">
        <v>2016</v>
      </c>
      <c r="E122" s="5" t="s">
        <v>73</v>
      </c>
      <c r="G122">
        <v>1</v>
      </c>
      <c r="I122">
        <v>1</v>
      </c>
      <c r="J122" s="21"/>
      <c r="K122" s="14">
        <v>0</v>
      </c>
      <c r="L122" s="13" t="s">
        <v>1811</v>
      </c>
      <c r="M122">
        <v>0</v>
      </c>
      <c r="O122" t="s">
        <v>1784</v>
      </c>
      <c r="P122">
        <v>5</v>
      </c>
      <c r="T122">
        <v>1</v>
      </c>
      <c r="V122">
        <v>1</v>
      </c>
      <c r="W122">
        <v>2</v>
      </c>
      <c r="AC122">
        <v>0</v>
      </c>
    </row>
    <row r="123" spans="1:30" ht="16.5" thickBot="1">
      <c r="A123" s="3"/>
      <c r="B123" s="3"/>
      <c r="C123" s="3"/>
      <c r="D123" s="4"/>
      <c r="E123" s="5"/>
      <c r="J123" s="21"/>
      <c r="K123" s="14"/>
      <c r="L123" s="13"/>
      <c r="M123" s="40">
        <v>31</v>
      </c>
      <c r="O123" s="40">
        <v>11</v>
      </c>
      <c r="P123" s="40">
        <v>14</v>
      </c>
      <c r="Y123" s="40">
        <v>13</v>
      </c>
    </row>
    <row r="124" spans="1:30" ht="16.5" thickBot="1">
      <c r="A124" s="3"/>
      <c r="B124" s="3"/>
      <c r="C124" s="3"/>
      <c r="D124" s="4"/>
      <c r="E124" s="5"/>
      <c r="J124" s="21"/>
      <c r="K124" s="14"/>
      <c r="L124" s="13"/>
    </row>
    <row r="125" spans="1:30" ht="16.5" thickBot="1">
      <c r="A125" s="3"/>
      <c r="B125" s="3"/>
      <c r="C125" s="3"/>
      <c r="D125" s="4"/>
      <c r="E125" s="5"/>
      <c r="J125" s="21"/>
      <c r="K125" s="14"/>
      <c r="L125" s="13"/>
    </row>
    <row r="126" spans="1:30" ht="16.5" thickBot="1">
      <c r="A126" s="3" t="s">
        <v>702</v>
      </c>
      <c r="B126" s="3" t="s">
        <v>703</v>
      </c>
      <c r="C126" s="3" t="s">
        <v>704</v>
      </c>
      <c r="D126" s="4">
        <v>2017</v>
      </c>
      <c r="E126" s="5" t="s">
        <v>73</v>
      </c>
      <c r="F126">
        <v>1</v>
      </c>
      <c r="G126">
        <v>1</v>
      </c>
      <c r="I126" t="s">
        <v>1786</v>
      </c>
      <c r="J126" s="13">
        <v>2.444</v>
      </c>
      <c r="K126" s="14">
        <v>1503</v>
      </c>
      <c r="L126" s="13" t="s">
        <v>1813</v>
      </c>
      <c r="M126">
        <v>0</v>
      </c>
      <c r="O126">
        <v>0</v>
      </c>
      <c r="P126">
        <v>0</v>
      </c>
      <c r="R126">
        <v>1</v>
      </c>
      <c r="W126">
        <v>1</v>
      </c>
      <c r="Y126">
        <v>1</v>
      </c>
      <c r="AA126">
        <v>1</v>
      </c>
      <c r="AC126">
        <v>1</v>
      </c>
      <c r="AD126" s="12" t="s">
        <v>2010</v>
      </c>
    </row>
    <row r="127" spans="1:30" ht="16.5" thickBot="1">
      <c r="A127" s="3" t="s">
        <v>1206</v>
      </c>
      <c r="B127" s="3" t="s">
        <v>1207</v>
      </c>
      <c r="C127" s="3" t="s">
        <v>428</v>
      </c>
      <c r="D127" s="4">
        <v>2017</v>
      </c>
      <c r="E127" s="5" t="s">
        <v>73</v>
      </c>
      <c r="G127">
        <v>1</v>
      </c>
      <c r="I127">
        <v>1</v>
      </c>
      <c r="J127" s="14">
        <v>2.5760000000000001</v>
      </c>
      <c r="K127" s="14">
        <v>1503</v>
      </c>
      <c r="L127" s="13" t="s">
        <v>1809</v>
      </c>
      <c r="M127">
        <v>0</v>
      </c>
      <c r="O127">
        <v>0</v>
      </c>
      <c r="P127">
        <v>0</v>
      </c>
      <c r="W127">
        <v>1</v>
      </c>
      <c r="AA127">
        <v>1</v>
      </c>
      <c r="AC127">
        <v>0</v>
      </c>
    </row>
    <row r="128" spans="1:30" ht="16.5" thickBot="1">
      <c r="A128" s="3" t="s">
        <v>1314</v>
      </c>
      <c r="B128" s="3" t="s">
        <v>1315</v>
      </c>
      <c r="C128" s="3" t="s">
        <v>1316</v>
      </c>
      <c r="D128" s="4">
        <v>2017</v>
      </c>
      <c r="E128" s="5" t="s">
        <v>73</v>
      </c>
      <c r="G128">
        <v>1</v>
      </c>
      <c r="I128">
        <v>4</v>
      </c>
      <c r="J128" s="13">
        <v>0.09</v>
      </c>
      <c r="K128" s="14">
        <v>0</v>
      </c>
      <c r="L128" s="13" t="s">
        <v>1811</v>
      </c>
      <c r="M128">
        <v>0</v>
      </c>
      <c r="N128">
        <v>1</v>
      </c>
      <c r="O128">
        <v>0</v>
      </c>
      <c r="P128">
        <v>0</v>
      </c>
      <c r="T128">
        <v>1</v>
      </c>
      <c r="W128">
        <v>1</v>
      </c>
      <c r="Y128">
        <v>1</v>
      </c>
      <c r="AC128">
        <v>1</v>
      </c>
      <c r="AD128" s="12" t="s">
        <v>2011</v>
      </c>
    </row>
    <row r="129" spans="1:30" ht="16.5" thickBot="1">
      <c r="A129" s="3" t="s">
        <v>1239</v>
      </c>
      <c r="B129" s="3" t="s">
        <v>1240</v>
      </c>
      <c r="C129" s="3"/>
      <c r="D129" s="4">
        <v>2017</v>
      </c>
      <c r="E129" s="5" t="s">
        <v>73</v>
      </c>
      <c r="G129">
        <v>1</v>
      </c>
      <c r="I129" t="s">
        <v>1786</v>
      </c>
      <c r="J129" s="21"/>
      <c r="K129" s="14">
        <v>0</v>
      </c>
      <c r="L129" s="13" t="s">
        <v>1811</v>
      </c>
      <c r="M129">
        <v>0</v>
      </c>
      <c r="O129">
        <v>1</v>
      </c>
      <c r="P129">
        <v>5</v>
      </c>
      <c r="V129">
        <v>0</v>
      </c>
      <c r="W129">
        <v>2</v>
      </c>
      <c r="AC129">
        <v>0</v>
      </c>
    </row>
    <row r="130" spans="1:30" ht="16.5" thickBot="1">
      <c r="A130" s="3" t="s">
        <v>923</v>
      </c>
      <c r="B130" s="3" t="s">
        <v>924</v>
      </c>
      <c r="C130" s="3" t="s">
        <v>925</v>
      </c>
      <c r="D130" s="4">
        <v>2017</v>
      </c>
      <c r="E130" s="5" t="s">
        <v>73</v>
      </c>
      <c r="G130">
        <v>1</v>
      </c>
      <c r="I130" t="s">
        <v>1783</v>
      </c>
      <c r="J130" s="13">
        <v>0.47</v>
      </c>
      <c r="K130" s="14">
        <v>0</v>
      </c>
      <c r="L130" s="13" t="s">
        <v>1811</v>
      </c>
      <c r="M130">
        <v>0</v>
      </c>
      <c r="O130">
        <v>3</v>
      </c>
      <c r="P130">
        <v>2</v>
      </c>
      <c r="T130">
        <v>1</v>
      </c>
      <c r="V130">
        <v>0</v>
      </c>
      <c r="W130">
        <v>1</v>
      </c>
      <c r="AC130">
        <v>0</v>
      </c>
    </row>
    <row r="131" spans="1:30" ht="16.5" thickBot="1">
      <c r="A131" s="3" t="s">
        <v>216</v>
      </c>
      <c r="B131" s="3" t="s">
        <v>217</v>
      </c>
      <c r="C131" s="3" t="s">
        <v>218</v>
      </c>
      <c r="D131" s="4">
        <v>2017</v>
      </c>
      <c r="E131" s="5" t="s">
        <v>73</v>
      </c>
      <c r="G131">
        <v>1</v>
      </c>
      <c r="I131" t="s">
        <v>1786</v>
      </c>
      <c r="J131" s="13">
        <v>0.34</v>
      </c>
      <c r="K131" s="14">
        <v>806</v>
      </c>
      <c r="L131" s="13" t="s">
        <v>1814</v>
      </c>
      <c r="M131">
        <v>0</v>
      </c>
      <c r="O131">
        <v>4</v>
      </c>
      <c r="P131">
        <v>2</v>
      </c>
      <c r="T131">
        <v>1</v>
      </c>
      <c r="V131">
        <v>0</v>
      </c>
      <c r="W131">
        <v>1</v>
      </c>
      <c r="AC131">
        <v>1</v>
      </c>
      <c r="AD131" s="12" t="s">
        <v>2012</v>
      </c>
    </row>
    <row r="132" spans="1:30" ht="16.5" thickBot="1">
      <c r="A132" s="3" t="s">
        <v>422</v>
      </c>
      <c r="B132" s="3" t="s">
        <v>423</v>
      </c>
      <c r="C132" s="3" t="s">
        <v>243</v>
      </c>
      <c r="D132" s="4">
        <v>2017</v>
      </c>
      <c r="E132" s="5" t="s">
        <v>73</v>
      </c>
      <c r="G132">
        <v>1</v>
      </c>
      <c r="I132" t="s">
        <v>1786</v>
      </c>
      <c r="J132" s="14">
        <v>3.3069999999999999</v>
      </c>
      <c r="K132" s="14">
        <v>1503</v>
      </c>
      <c r="L132" s="13" t="s">
        <v>1814</v>
      </c>
      <c r="M132">
        <v>0</v>
      </c>
      <c r="O132">
        <v>4</v>
      </c>
      <c r="P132">
        <v>2</v>
      </c>
      <c r="S132">
        <v>1</v>
      </c>
      <c r="V132">
        <v>0</v>
      </c>
      <c r="W132">
        <v>1</v>
      </c>
      <c r="AC132">
        <v>1</v>
      </c>
      <c r="AD132" s="12" t="s">
        <v>2013</v>
      </c>
    </row>
    <row r="133" spans="1:30" ht="16.5" thickBot="1">
      <c r="A133" s="3" t="s">
        <v>651</v>
      </c>
      <c r="B133" s="3" t="s">
        <v>652</v>
      </c>
      <c r="C133" s="3" t="s">
        <v>653</v>
      </c>
      <c r="D133" s="4">
        <v>2017</v>
      </c>
      <c r="E133" s="5" t="s">
        <v>73</v>
      </c>
      <c r="G133">
        <v>1</v>
      </c>
      <c r="I133">
        <v>4</v>
      </c>
      <c r="J133" s="13">
        <v>1.323</v>
      </c>
      <c r="K133" s="14">
        <v>0</v>
      </c>
      <c r="L133" s="13" t="s">
        <v>1811</v>
      </c>
      <c r="M133">
        <v>0</v>
      </c>
      <c r="O133">
        <v>4</v>
      </c>
      <c r="P133">
        <v>5</v>
      </c>
      <c r="R133">
        <v>1</v>
      </c>
      <c r="S133">
        <v>1</v>
      </c>
      <c r="T133">
        <v>1</v>
      </c>
      <c r="V133">
        <v>0</v>
      </c>
      <c r="W133">
        <v>1</v>
      </c>
      <c r="AC133">
        <v>0</v>
      </c>
    </row>
    <row r="134" spans="1:30" ht="16.5" thickBot="1">
      <c r="A134" s="3" t="s">
        <v>1223</v>
      </c>
      <c r="B134" s="3" t="s">
        <v>1224</v>
      </c>
      <c r="C134" s="3" t="s">
        <v>615</v>
      </c>
      <c r="D134" s="4">
        <v>2017</v>
      </c>
      <c r="E134" s="5" t="s">
        <v>73</v>
      </c>
      <c r="G134">
        <v>1</v>
      </c>
      <c r="I134" t="s">
        <v>1786</v>
      </c>
      <c r="J134" s="14">
        <v>2.919</v>
      </c>
      <c r="K134" s="14">
        <v>0</v>
      </c>
      <c r="L134" s="13" t="s">
        <v>1811</v>
      </c>
      <c r="M134">
        <v>0</v>
      </c>
      <c r="O134">
        <v>4</v>
      </c>
      <c r="P134">
        <v>2</v>
      </c>
      <c r="R134">
        <v>1</v>
      </c>
      <c r="T134">
        <v>1</v>
      </c>
      <c r="V134">
        <v>0</v>
      </c>
      <c r="W134">
        <v>1</v>
      </c>
      <c r="AC134">
        <v>1</v>
      </c>
      <c r="AD134" s="12" t="s">
        <v>2012</v>
      </c>
    </row>
    <row r="135" spans="1:30" ht="16.5" thickBot="1">
      <c r="A135" s="3" t="s">
        <v>1663</v>
      </c>
      <c r="B135" s="3" t="s">
        <v>1664</v>
      </c>
      <c r="C135" s="3" t="s">
        <v>840</v>
      </c>
      <c r="D135" s="4">
        <v>2017</v>
      </c>
      <c r="E135" s="5" t="s">
        <v>73</v>
      </c>
      <c r="G135">
        <v>1</v>
      </c>
      <c r="I135">
        <v>1</v>
      </c>
      <c r="J135" s="14">
        <v>6</v>
      </c>
      <c r="K135" s="14">
        <v>1503</v>
      </c>
      <c r="L135" s="13" t="s">
        <v>1814</v>
      </c>
      <c r="M135">
        <v>0</v>
      </c>
      <c r="O135">
        <v>4</v>
      </c>
      <c r="P135">
        <v>2</v>
      </c>
      <c r="V135">
        <v>0</v>
      </c>
      <c r="W135">
        <v>1</v>
      </c>
      <c r="AC135">
        <v>0</v>
      </c>
    </row>
    <row r="136" spans="1:30" ht="16.5" thickBot="1">
      <c r="A136" s="3" t="s">
        <v>1696</v>
      </c>
      <c r="B136" s="3" t="s">
        <v>1697</v>
      </c>
      <c r="C136" s="3" t="s">
        <v>1698</v>
      </c>
      <c r="D136" s="4">
        <v>2017</v>
      </c>
      <c r="E136" s="5" t="s">
        <v>73</v>
      </c>
      <c r="G136">
        <v>1</v>
      </c>
      <c r="I136">
        <v>1</v>
      </c>
      <c r="J136" s="14">
        <v>2.8740000000000001</v>
      </c>
      <c r="K136" s="14">
        <v>1504</v>
      </c>
      <c r="L136" s="13" t="s">
        <v>1809</v>
      </c>
      <c r="M136">
        <v>0</v>
      </c>
      <c r="O136">
        <v>6</v>
      </c>
      <c r="P136">
        <v>5</v>
      </c>
      <c r="S136">
        <v>1</v>
      </c>
      <c r="T136">
        <v>1</v>
      </c>
      <c r="V136">
        <v>0</v>
      </c>
      <c r="W136">
        <v>1</v>
      </c>
      <c r="Y136">
        <v>1</v>
      </c>
      <c r="AC136">
        <v>0</v>
      </c>
    </row>
    <row r="137" spans="1:30" ht="16.5" thickBot="1">
      <c r="A137" s="3" t="s">
        <v>1420</v>
      </c>
      <c r="B137" s="3" t="s">
        <v>1421</v>
      </c>
      <c r="C137" s="3" t="s">
        <v>1422</v>
      </c>
      <c r="D137" s="4">
        <v>2017</v>
      </c>
      <c r="E137" s="5" t="s">
        <v>73</v>
      </c>
      <c r="G137">
        <v>1</v>
      </c>
      <c r="I137" t="s">
        <v>1783</v>
      </c>
      <c r="J137" s="13"/>
      <c r="K137" s="14">
        <v>0</v>
      </c>
      <c r="L137" s="13" t="s">
        <v>1811</v>
      </c>
      <c r="M137">
        <v>0</v>
      </c>
      <c r="O137" t="s">
        <v>1783</v>
      </c>
      <c r="P137">
        <v>5</v>
      </c>
      <c r="R137">
        <v>1</v>
      </c>
      <c r="T137">
        <v>1</v>
      </c>
      <c r="V137">
        <v>1</v>
      </c>
      <c r="W137">
        <v>1</v>
      </c>
      <c r="AA137">
        <v>1</v>
      </c>
    </row>
    <row r="138" spans="1:30" ht="16.5" thickBot="1">
      <c r="A138" s="3" t="s">
        <v>745</v>
      </c>
      <c r="B138" s="3" t="s">
        <v>746</v>
      </c>
      <c r="C138" s="3"/>
      <c r="D138" s="4">
        <v>2017</v>
      </c>
      <c r="E138" s="5" t="s">
        <v>73</v>
      </c>
      <c r="G138">
        <v>1</v>
      </c>
      <c r="I138">
        <v>1</v>
      </c>
      <c r="J138" s="21"/>
      <c r="K138" s="14">
        <v>0</v>
      </c>
      <c r="L138" s="13" t="s">
        <v>1811</v>
      </c>
      <c r="M138">
        <v>0</v>
      </c>
      <c r="O138" t="s">
        <v>1787</v>
      </c>
      <c r="P138">
        <v>2</v>
      </c>
      <c r="T138">
        <v>1</v>
      </c>
      <c r="V138">
        <v>0</v>
      </c>
      <c r="W138">
        <v>2</v>
      </c>
      <c r="AC138">
        <v>0</v>
      </c>
    </row>
    <row r="139" spans="1:30" ht="16.5" thickBot="1">
      <c r="A139" s="3" t="s">
        <v>508</v>
      </c>
      <c r="B139" s="3" t="s">
        <v>509</v>
      </c>
      <c r="C139" s="3" t="s">
        <v>510</v>
      </c>
      <c r="D139" s="4">
        <v>2017</v>
      </c>
      <c r="E139" s="5" t="s">
        <v>73</v>
      </c>
      <c r="G139">
        <v>1</v>
      </c>
      <c r="I139" t="s">
        <v>1786</v>
      </c>
      <c r="J139" s="14">
        <v>1.7609999999999999</v>
      </c>
      <c r="K139" s="14">
        <v>1503</v>
      </c>
      <c r="L139" s="13" t="s">
        <v>1813</v>
      </c>
      <c r="M139">
        <v>0</v>
      </c>
      <c r="O139" t="s">
        <v>1786</v>
      </c>
      <c r="P139">
        <v>2</v>
      </c>
      <c r="S139">
        <v>1</v>
      </c>
      <c r="T139">
        <v>1</v>
      </c>
      <c r="V139">
        <v>0</v>
      </c>
      <c r="W139">
        <v>1</v>
      </c>
      <c r="AC139">
        <v>0</v>
      </c>
    </row>
    <row r="140" spans="1:30" ht="16.5" thickBot="1">
      <c r="A140" s="3" t="s">
        <v>1686</v>
      </c>
      <c r="B140" s="3" t="s">
        <v>1687</v>
      </c>
      <c r="C140" s="3" t="s">
        <v>868</v>
      </c>
      <c r="D140" s="4">
        <v>2017</v>
      </c>
      <c r="E140" s="5" t="s">
        <v>73</v>
      </c>
      <c r="G140">
        <v>1</v>
      </c>
      <c r="I140" t="s">
        <v>1786</v>
      </c>
      <c r="J140" s="14">
        <v>2.0750000000000002</v>
      </c>
      <c r="K140" s="14">
        <v>0</v>
      </c>
      <c r="L140" s="13" t="s">
        <v>1811</v>
      </c>
      <c r="M140">
        <v>0</v>
      </c>
      <c r="O140" t="s">
        <v>1786</v>
      </c>
      <c r="P140">
        <v>2</v>
      </c>
      <c r="V140">
        <v>0</v>
      </c>
      <c r="W140">
        <v>1</v>
      </c>
      <c r="Y140">
        <v>1</v>
      </c>
      <c r="AC140">
        <v>1</v>
      </c>
      <c r="AD140" s="12" t="s">
        <v>2012</v>
      </c>
    </row>
    <row r="141" spans="1:30" ht="16.5" thickBot="1">
      <c r="A141" s="3" t="s">
        <v>1688</v>
      </c>
      <c r="B141" s="3" t="s">
        <v>1689</v>
      </c>
      <c r="C141" s="3" t="s">
        <v>1802</v>
      </c>
      <c r="D141" s="4">
        <v>2017</v>
      </c>
      <c r="E141" s="5" t="s">
        <v>73</v>
      </c>
      <c r="G141">
        <v>1</v>
      </c>
      <c r="I141" t="s">
        <v>1786</v>
      </c>
      <c r="J141" s="14">
        <v>1.387</v>
      </c>
      <c r="K141" s="14">
        <v>806</v>
      </c>
      <c r="L141" s="13" t="s">
        <v>1813</v>
      </c>
      <c r="M141">
        <v>0</v>
      </c>
      <c r="O141" t="s">
        <v>1786</v>
      </c>
      <c r="P141">
        <v>2</v>
      </c>
      <c r="V141">
        <v>0</v>
      </c>
      <c r="W141">
        <v>1</v>
      </c>
      <c r="AC141">
        <v>1</v>
      </c>
      <c r="AD141" s="12" t="s">
        <v>2012</v>
      </c>
    </row>
    <row r="142" spans="1:30" ht="16.5" thickBot="1">
      <c r="A142" s="3" t="s">
        <v>841</v>
      </c>
      <c r="B142" s="3" t="s">
        <v>842</v>
      </c>
      <c r="C142" s="3" t="s">
        <v>11</v>
      </c>
      <c r="D142" s="4">
        <v>2017</v>
      </c>
      <c r="E142" s="5" t="s">
        <v>73</v>
      </c>
      <c r="G142">
        <v>1</v>
      </c>
      <c r="I142" t="s">
        <v>1783</v>
      </c>
      <c r="J142" s="14">
        <v>2.8769999999999998</v>
      </c>
      <c r="K142" s="14">
        <v>1503</v>
      </c>
      <c r="L142" s="13" t="s">
        <v>1809</v>
      </c>
      <c r="M142">
        <v>0</v>
      </c>
      <c r="O142" t="s">
        <v>1785</v>
      </c>
      <c r="P142">
        <v>2</v>
      </c>
      <c r="V142">
        <v>0</v>
      </c>
      <c r="W142">
        <v>1</v>
      </c>
      <c r="AC142">
        <v>0</v>
      </c>
    </row>
    <row r="143" spans="1:30" ht="16.5" thickBot="1">
      <c r="A143" s="3" t="s">
        <v>621</v>
      </c>
      <c r="B143" s="3" t="s">
        <v>622</v>
      </c>
      <c r="C143" s="3" t="s">
        <v>623</v>
      </c>
      <c r="D143" s="4">
        <v>2017</v>
      </c>
      <c r="E143" s="5" t="s">
        <v>73</v>
      </c>
      <c r="G143">
        <v>1</v>
      </c>
      <c r="I143" t="s">
        <v>1793</v>
      </c>
      <c r="J143" s="13"/>
      <c r="K143" s="14">
        <v>0</v>
      </c>
      <c r="L143" s="13" t="s">
        <v>1811</v>
      </c>
      <c r="M143">
        <v>0</v>
      </c>
      <c r="O143" t="s">
        <v>1794</v>
      </c>
      <c r="P143">
        <v>2</v>
      </c>
      <c r="T143">
        <v>1</v>
      </c>
      <c r="V143">
        <v>2</v>
      </c>
      <c r="W143">
        <v>2</v>
      </c>
      <c r="AC143">
        <v>0</v>
      </c>
    </row>
    <row r="144" spans="1:30" ht="16.5" thickBot="1">
      <c r="A144" s="3" t="s">
        <v>506</v>
      </c>
      <c r="B144" s="3" t="s">
        <v>507</v>
      </c>
      <c r="C144" s="3" t="s">
        <v>13</v>
      </c>
      <c r="D144" s="4">
        <v>2017</v>
      </c>
      <c r="E144" s="5" t="s">
        <v>73</v>
      </c>
      <c r="G144">
        <v>1</v>
      </c>
      <c r="I144" t="s">
        <v>1794</v>
      </c>
      <c r="J144" s="13">
        <v>2.9169999999999998</v>
      </c>
      <c r="K144" s="14">
        <v>1503</v>
      </c>
      <c r="L144" s="13" t="s">
        <v>1809</v>
      </c>
      <c r="M144">
        <v>0</v>
      </c>
      <c r="O144" t="s">
        <v>1793</v>
      </c>
      <c r="P144">
        <v>2</v>
      </c>
      <c r="V144">
        <v>0</v>
      </c>
      <c r="W144">
        <v>1</v>
      </c>
      <c r="AC144">
        <v>0</v>
      </c>
    </row>
    <row r="145" spans="1:36" ht="16.5" thickBot="1">
      <c r="A145" s="3"/>
      <c r="B145" s="3"/>
      <c r="C145" s="3"/>
      <c r="D145" s="4"/>
      <c r="E145" s="5"/>
      <c r="J145" s="13"/>
      <c r="K145" s="14"/>
      <c r="L145" s="13"/>
      <c r="M145" s="40">
        <v>19</v>
      </c>
      <c r="O145" s="40">
        <v>14</v>
      </c>
      <c r="P145" s="40">
        <v>12</v>
      </c>
      <c r="Y145" s="40">
        <v>4</v>
      </c>
    </row>
    <row r="146" spans="1:36" ht="16.5" thickBot="1">
      <c r="A146" s="3"/>
      <c r="B146" s="3"/>
      <c r="C146" s="3"/>
      <c r="D146" s="4"/>
      <c r="E146" s="5"/>
      <c r="J146" s="13"/>
      <c r="K146" s="14"/>
      <c r="L146" s="13"/>
    </row>
    <row r="147" spans="1:36" ht="16.5" thickBot="1">
      <c r="A147" s="3"/>
      <c r="B147" s="3"/>
      <c r="C147" s="3"/>
      <c r="D147" s="4"/>
      <c r="E147" s="5"/>
      <c r="J147" s="13"/>
      <c r="K147" s="14"/>
      <c r="L147" s="13"/>
    </row>
    <row r="148" spans="1:36" ht="16.5" thickBot="1">
      <c r="A148" s="3" t="s">
        <v>23</v>
      </c>
      <c r="B148" s="3" t="s">
        <v>24</v>
      </c>
      <c r="C148" s="3" t="s">
        <v>25</v>
      </c>
      <c r="D148" s="4">
        <v>2018</v>
      </c>
      <c r="E148" s="5" t="s">
        <v>19</v>
      </c>
      <c r="G148">
        <v>1</v>
      </c>
      <c r="I148">
        <v>4</v>
      </c>
      <c r="J148" s="13">
        <v>3.15</v>
      </c>
      <c r="K148" s="14">
        <v>0</v>
      </c>
      <c r="L148" s="13" t="s">
        <v>1811</v>
      </c>
      <c r="M148">
        <v>0</v>
      </c>
      <c r="O148">
        <v>0</v>
      </c>
      <c r="P148">
        <v>0</v>
      </c>
      <c r="R148">
        <v>1</v>
      </c>
      <c r="S148">
        <v>1</v>
      </c>
      <c r="W148">
        <v>1</v>
      </c>
      <c r="Y148">
        <v>1</v>
      </c>
      <c r="AC148">
        <v>0</v>
      </c>
      <c r="AE148">
        <v>0</v>
      </c>
      <c r="AF148">
        <v>0</v>
      </c>
      <c r="AG148">
        <v>0</v>
      </c>
      <c r="AH148">
        <v>0</v>
      </c>
      <c r="AI148">
        <v>0</v>
      </c>
      <c r="AJ148">
        <v>0</v>
      </c>
    </row>
    <row r="149" spans="1:36" ht="16.5" thickBot="1">
      <c r="A149" s="3" t="s">
        <v>862</v>
      </c>
      <c r="B149" s="3" t="s">
        <v>863</v>
      </c>
      <c r="C149" s="3" t="s">
        <v>294</v>
      </c>
      <c r="D149" s="4">
        <v>2018</v>
      </c>
      <c r="E149" s="5" t="s">
        <v>73</v>
      </c>
      <c r="G149">
        <v>1</v>
      </c>
      <c r="J149" s="13">
        <v>2.129</v>
      </c>
      <c r="K149" s="14">
        <v>0</v>
      </c>
      <c r="L149" s="13" t="s">
        <v>1811</v>
      </c>
      <c r="M149">
        <v>0</v>
      </c>
      <c r="O149">
        <v>0</v>
      </c>
      <c r="P149">
        <v>0</v>
      </c>
      <c r="R149">
        <v>1</v>
      </c>
      <c r="S149">
        <v>1</v>
      </c>
      <c r="W149">
        <v>1</v>
      </c>
      <c r="AC149">
        <v>0</v>
      </c>
      <c r="AE149">
        <v>0</v>
      </c>
      <c r="AF149">
        <v>0</v>
      </c>
      <c r="AG149">
        <v>0</v>
      </c>
      <c r="AH149">
        <v>0</v>
      </c>
      <c r="AI149">
        <v>0</v>
      </c>
      <c r="AJ149">
        <v>0</v>
      </c>
    </row>
    <row r="150" spans="1:36" ht="16.5" thickBot="1">
      <c r="A150" s="3" t="s">
        <v>45</v>
      </c>
      <c r="B150" s="3" t="s">
        <v>46</v>
      </c>
      <c r="C150" s="3" t="s">
        <v>47</v>
      </c>
      <c r="D150" s="4">
        <v>2018</v>
      </c>
      <c r="E150" s="5" t="s">
        <v>19</v>
      </c>
      <c r="G150">
        <v>1</v>
      </c>
      <c r="I150" t="s">
        <v>1786</v>
      </c>
      <c r="J150" s="21">
        <v>1.915</v>
      </c>
      <c r="K150" s="14">
        <v>1503</v>
      </c>
      <c r="L150" s="13" t="s">
        <v>1810</v>
      </c>
      <c r="M150">
        <v>0</v>
      </c>
      <c r="N150">
        <v>1</v>
      </c>
      <c r="O150">
        <v>0</v>
      </c>
      <c r="P150">
        <v>0</v>
      </c>
      <c r="R150">
        <v>1</v>
      </c>
      <c r="T150">
        <v>1</v>
      </c>
      <c r="W150">
        <v>1</v>
      </c>
      <c r="AC150">
        <v>1</v>
      </c>
      <c r="AD150" s="12" t="s">
        <v>1931</v>
      </c>
      <c r="AE150">
        <v>0</v>
      </c>
      <c r="AF150">
        <v>0</v>
      </c>
      <c r="AG150">
        <v>0</v>
      </c>
      <c r="AH150">
        <v>0</v>
      </c>
      <c r="AI150">
        <v>0</v>
      </c>
      <c r="AJ150">
        <v>0</v>
      </c>
    </row>
    <row r="151" spans="1:36" ht="16.5" thickBot="1">
      <c r="A151" s="3" t="s">
        <v>932</v>
      </c>
      <c r="B151" s="3" t="s">
        <v>933</v>
      </c>
      <c r="C151" s="3" t="s">
        <v>925</v>
      </c>
      <c r="D151" s="4">
        <v>2018</v>
      </c>
      <c r="E151" s="5" t="s">
        <v>73</v>
      </c>
      <c r="G151">
        <v>1</v>
      </c>
      <c r="J151" s="13">
        <v>0.55000000000000004</v>
      </c>
      <c r="K151" s="14">
        <v>0</v>
      </c>
      <c r="L151" s="13" t="s">
        <v>1811</v>
      </c>
      <c r="M151">
        <v>0</v>
      </c>
      <c r="O151">
        <v>0</v>
      </c>
      <c r="P151">
        <v>0</v>
      </c>
      <c r="R151">
        <v>1</v>
      </c>
      <c r="W151">
        <v>1</v>
      </c>
      <c r="Y151">
        <v>1</v>
      </c>
      <c r="AC151">
        <v>0</v>
      </c>
      <c r="AE151">
        <v>0</v>
      </c>
      <c r="AF151">
        <v>0</v>
      </c>
      <c r="AG151">
        <v>0</v>
      </c>
      <c r="AH151">
        <v>0</v>
      </c>
      <c r="AI151">
        <v>0</v>
      </c>
      <c r="AJ151">
        <v>0</v>
      </c>
    </row>
    <row r="152" spans="1:36" ht="16.5" thickBot="1">
      <c r="A152" s="3" t="s">
        <v>203</v>
      </c>
      <c r="B152" s="3" t="s">
        <v>204</v>
      </c>
      <c r="C152" s="3" t="s">
        <v>205</v>
      </c>
      <c r="D152" s="4">
        <v>2018</v>
      </c>
      <c r="E152" s="5" t="s">
        <v>73</v>
      </c>
      <c r="G152">
        <v>1</v>
      </c>
      <c r="I152" t="s">
        <v>1786</v>
      </c>
      <c r="J152" s="13"/>
      <c r="K152" s="14">
        <v>1505</v>
      </c>
      <c r="L152" s="13" t="s">
        <v>1809</v>
      </c>
      <c r="M152">
        <v>0</v>
      </c>
      <c r="O152">
        <v>1</v>
      </c>
      <c r="P152">
        <v>5</v>
      </c>
      <c r="R152">
        <v>1</v>
      </c>
      <c r="V152">
        <v>0</v>
      </c>
      <c r="W152">
        <v>1</v>
      </c>
      <c r="AC152">
        <v>0</v>
      </c>
      <c r="AE152" s="12" t="s">
        <v>2020</v>
      </c>
      <c r="AF152">
        <v>0</v>
      </c>
      <c r="AG152">
        <v>0</v>
      </c>
      <c r="AH152">
        <v>0</v>
      </c>
      <c r="AI152">
        <v>0</v>
      </c>
      <c r="AJ152">
        <v>0</v>
      </c>
    </row>
    <row r="153" spans="1:36" s="16" customFormat="1" ht="16.5" thickBot="1">
      <c r="A153" s="3" t="s">
        <v>397</v>
      </c>
      <c r="B153" s="3" t="s">
        <v>398</v>
      </c>
      <c r="C153" s="3" t="s">
        <v>399</v>
      </c>
      <c r="D153" s="4">
        <v>2018</v>
      </c>
      <c r="E153" s="5" t="s">
        <v>73</v>
      </c>
      <c r="F153"/>
      <c r="G153">
        <v>1</v>
      </c>
      <c r="H153"/>
      <c r="I153" t="s">
        <v>1786</v>
      </c>
      <c r="J153" s="13">
        <v>1.0209999999999999</v>
      </c>
      <c r="K153" s="14">
        <v>0</v>
      </c>
      <c r="L153" s="13" t="s">
        <v>1811</v>
      </c>
      <c r="M153">
        <v>0</v>
      </c>
      <c r="N153"/>
      <c r="O153">
        <v>1</v>
      </c>
      <c r="P153">
        <v>5</v>
      </c>
      <c r="Q153"/>
      <c r="R153"/>
      <c r="S153">
        <v>1</v>
      </c>
      <c r="T153"/>
      <c r="U153"/>
      <c r="V153">
        <v>0</v>
      </c>
      <c r="W153">
        <v>1</v>
      </c>
      <c r="X153"/>
      <c r="Y153">
        <v>1</v>
      </c>
      <c r="Z153"/>
      <c r="AA153"/>
      <c r="AB153"/>
      <c r="AC153" s="16">
        <v>0</v>
      </c>
      <c r="AE153" s="16">
        <v>0</v>
      </c>
      <c r="AF153" s="16">
        <v>0</v>
      </c>
      <c r="AG153" s="16">
        <v>0</v>
      </c>
      <c r="AH153" s="16">
        <v>0</v>
      </c>
      <c r="AI153" s="16">
        <v>0</v>
      </c>
      <c r="AJ153" s="16">
        <v>0</v>
      </c>
    </row>
    <row r="154" spans="1:36" ht="16.5" thickBot="1">
      <c r="A154" s="3" t="s">
        <v>741</v>
      </c>
      <c r="B154" s="3" t="s">
        <v>742</v>
      </c>
      <c r="C154" s="3" t="s">
        <v>66</v>
      </c>
      <c r="D154" s="4">
        <v>2018</v>
      </c>
      <c r="E154" s="5" t="s">
        <v>73</v>
      </c>
      <c r="G154">
        <v>1</v>
      </c>
      <c r="I154">
        <v>4</v>
      </c>
      <c r="J154" s="13"/>
      <c r="K154" s="14">
        <v>1503</v>
      </c>
      <c r="L154" s="13" t="s">
        <v>1813</v>
      </c>
      <c r="M154">
        <v>0</v>
      </c>
      <c r="N154">
        <v>1</v>
      </c>
      <c r="O154">
        <v>1</v>
      </c>
      <c r="P154">
        <v>5</v>
      </c>
      <c r="R154">
        <v>1</v>
      </c>
      <c r="V154">
        <v>0</v>
      </c>
      <c r="W154">
        <v>1</v>
      </c>
      <c r="Y154">
        <v>1</v>
      </c>
      <c r="AB154">
        <v>1</v>
      </c>
      <c r="AC154">
        <v>0</v>
      </c>
      <c r="AE154" s="12">
        <v>0</v>
      </c>
      <c r="AF154" s="12">
        <v>0</v>
      </c>
      <c r="AG154" s="12">
        <v>0</v>
      </c>
      <c r="AH154" s="12">
        <v>0</v>
      </c>
      <c r="AI154" s="12">
        <v>0</v>
      </c>
      <c r="AJ154" s="12">
        <v>0</v>
      </c>
    </row>
    <row r="155" spans="1:36" ht="16.5" thickBot="1">
      <c r="A155" s="3" t="s">
        <v>830</v>
      </c>
      <c r="B155" s="3" t="s">
        <v>831</v>
      </c>
      <c r="C155" s="3" t="s">
        <v>832</v>
      </c>
      <c r="D155" s="4">
        <v>2018</v>
      </c>
      <c r="E155" s="5" t="s">
        <v>73</v>
      </c>
      <c r="G155">
        <v>1</v>
      </c>
      <c r="I155" t="s">
        <v>1786</v>
      </c>
      <c r="J155" s="14">
        <v>2.75</v>
      </c>
      <c r="K155" s="14">
        <v>1503</v>
      </c>
      <c r="L155" s="13" t="s">
        <v>1809</v>
      </c>
      <c r="M155">
        <v>0</v>
      </c>
      <c r="O155">
        <v>1</v>
      </c>
      <c r="P155">
        <v>2</v>
      </c>
      <c r="S155">
        <v>1</v>
      </c>
      <c r="T155">
        <v>1</v>
      </c>
      <c r="V155">
        <v>0</v>
      </c>
      <c r="W155">
        <v>1</v>
      </c>
      <c r="Y155">
        <v>1</v>
      </c>
      <c r="AC155">
        <v>0</v>
      </c>
      <c r="AE155" s="12">
        <v>0</v>
      </c>
      <c r="AF155" s="12">
        <v>0</v>
      </c>
      <c r="AG155" s="12">
        <v>0</v>
      </c>
      <c r="AH155" s="12">
        <v>0</v>
      </c>
      <c r="AI155" s="12">
        <v>0</v>
      </c>
      <c r="AJ155" s="12">
        <v>0</v>
      </c>
    </row>
    <row r="156" spans="1:36" ht="16.5" thickBot="1">
      <c r="A156" s="3" t="s">
        <v>1622</v>
      </c>
      <c r="B156" s="3" t="s">
        <v>1623</v>
      </c>
      <c r="C156" s="3" t="s">
        <v>1624</v>
      </c>
      <c r="D156" s="4">
        <v>2018</v>
      </c>
      <c r="E156" s="5" t="s">
        <v>73</v>
      </c>
      <c r="G156">
        <v>1</v>
      </c>
      <c r="I156">
        <v>1</v>
      </c>
      <c r="J156" s="13">
        <v>0.49</v>
      </c>
      <c r="K156" s="14">
        <v>0</v>
      </c>
      <c r="L156" s="13" t="s">
        <v>1811</v>
      </c>
      <c r="M156">
        <v>0</v>
      </c>
      <c r="O156">
        <v>1</v>
      </c>
      <c r="P156">
        <v>5</v>
      </c>
      <c r="R156">
        <v>1</v>
      </c>
      <c r="V156">
        <v>0</v>
      </c>
      <c r="W156">
        <v>1</v>
      </c>
      <c r="AC156">
        <v>0</v>
      </c>
      <c r="AE156" s="12">
        <v>0</v>
      </c>
      <c r="AF156" s="12">
        <v>0</v>
      </c>
      <c r="AG156" s="12">
        <v>0</v>
      </c>
      <c r="AH156" s="12">
        <v>0</v>
      </c>
      <c r="AI156" s="12">
        <v>0</v>
      </c>
      <c r="AJ156" s="12">
        <v>0</v>
      </c>
    </row>
    <row r="157" spans="1:36" ht="16.5" thickBot="1">
      <c r="A157" s="3" t="s">
        <v>1679</v>
      </c>
      <c r="B157" s="3" t="s">
        <v>1680</v>
      </c>
      <c r="C157" s="3" t="s">
        <v>448</v>
      </c>
      <c r="D157" s="4">
        <v>2018</v>
      </c>
      <c r="E157" s="5" t="s">
        <v>73</v>
      </c>
      <c r="G157">
        <v>1</v>
      </c>
      <c r="I157" t="s">
        <v>1783</v>
      </c>
      <c r="J157" s="14">
        <v>4.306</v>
      </c>
      <c r="K157" s="14">
        <v>806</v>
      </c>
      <c r="L157" s="13" t="s">
        <v>1809</v>
      </c>
      <c r="M157">
        <v>0</v>
      </c>
      <c r="O157">
        <v>1</v>
      </c>
      <c r="P157">
        <v>2</v>
      </c>
      <c r="T157">
        <v>1</v>
      </c>
      <c r="V157">
        <v>0</v>
      </c>
      <c r="W157">
        <v>1</v>
      </c>
      <c r="Y157">
        <v>1</v>
      </c>
      <c r="AC157">
        <v>0</v>
      </c>
      <c r="AE157" s="12">
        <v>0</v>
      </c>
      <c r="AF157" s="12">
        <v>0</v>
      </c>
      <c r="AG157" s="12">
        <v>0</v>
      </c>
      <c r="AH157" s="12">
        <v>0</v>
      </c>
      <c r="AI157" s="12">
        <v>0</v>
      </c>
      <c r="AJ157" s="12">
        <v>0</v>
      </c>
    </row>
    <row r="158" spans="1:36" ht="16.5" thickBot="1">
      <c r="A158" s="3" t="s">
        <v>265</v>
      </c>
      <c r="B158" s="3" t="s">
        <v>266</v>
      </c>
      <c r="C158" s="3" t="s">
        <v>267</v>
      </c>
      <c r="D158" s="4">
        <v>2018</v>
      </c>
      <c r="E158" s="5" t="s">
        <v>73</v>
      </c>
      <c r="G158">
        <v>1</v>
      </c>
      <c r="J158" s="14">
        <v>4.2190000000000003</v>
      </c>
      <c r="K158" s="14">
        <v>1503</v>
      </c>
      <c r="L158" s="13" t="s">
        <v>1814</v>
      </c>
      <c r="M158">
        <v>0</v>
      </c>
      <c r="O158">
        <v>3</v>
      </c>
      <c r="P158">
        <v>2</v>
      </c>
      <c r="V158">
        <v>0</v>
      </c>
      <c r="W158">
        <v>1</v>
      </c>
      <c r="AC158">
        <v>0</v>
      </c>
      <c r="AE158" s="12">
        <v>0</v>
      </c>
      <c r="AF158" s="12">
        <v>0</v>
      </c>
      <c r="AG158" s="12">
        <v>0</v>
      </c>
      <c r="AH158" s="12">
        <v>0</v>
      </c>
      <c r="AI158" s="12">
        <v>0</v>
      </c>
      <c r="AJ158" s="12">
        <v>0</v>
      </c>
    </row>
    <row r="159" spans="1:36" ht="16.5" thickBot="1">
      <c r="A159" s="3" t="s">
        <v>1463</v>
      </c>
      <c r="B159" s="3" t="s">
        <v>1464</v>
      </c>
      <c r="C159" s="3" t="s">
        <v>1465</v>
      </c>
      <c r="D159" s="4">
        <v>2018</v>
      </c>
      <c r="E159" s="5" t="s">
        <v>73</v>
      </c>
      <c r="G159">
        <v>1</v>
      </c>
      <c r="I159" t="s">
        <v>1789</v>
      </c>
      <c r="J159" s="13">
        <v>4.3730000000000002</v>
      </c>
      <c r="K159" s="14">
        <v>806</v>
      </c>
      <c r="L159" s="13" t="s">
        <v>1814</v>
      </c>
      <c r="M159">
        <v>0</v>
      </c>
      <c r="O159">
        <v>3</v>
      </c>
      <c r="P159">
        <v>2</v>
      </c>
      <c r="S159">
        <v>1</v>
      </c>
      <c r="T159">
        <v>1</v>
      </c>
      <c r="V159">
        <v>0</v>
      </c>
      <c r="W159">
        <v>1</v>
      </c>
      <c r="AC159">
        <v>0</v>
      </c>
      <c r="AE159" s="12">
        <v>0</v>
      </c>
      <c r="AF159" s="12">
        <v>0</v>
      </c>
      <c r="AG159" s="12">
        <v>0</v>
      </c>
      <c r="AH159" s="12">
        <v>0</v>
      </c>
      <c r="AI159" s="12">
        <v>0</v>
      </c>
      <c r="AJ159" s="12">
        <v>0</v>
      </c>
    </row>
    <row r="160" spans="1:36" ht="16.5" thickBot="1">
      <c r="A160" s="3" t="s">
        <v>747</v>
      </c>
      <c r="B160" s="3" t="s">
        <v>748</v>
      </c>
      <c r="C160" s="3" t="s">
        <v>749</v>
      </c>
      <c r="D160" s="4">
        <v>2018</v>
      </c>
      <c r="E160" s="5" t="s">
        <v>73</v>
      </c>
      <c r="G160">
        <v>1</v>
      </c>
      <c r="I160">
        <v>4</v>
      </c>
      <c r="J160" s="13"/>
      <c r="K160" s="14">
        <v>0</v>
      </c>
      <c r="L160" s="13" t="s">
        <v>1811</v>
      </c>
      <c r="M160">
        <v>0</v>
      </c>
      <c r="O160">
        <v>4</v>
      </c>
      <c r="P160">
        <v>2</v>
      </c>
      <c r="V160">
        <v>0</v>
      </c>
      <c r="W160">
        <v>1</v>
      </c>
      <c r="AC160">
        <v>1</v>
      </c>
      <c r="AD160" s="12" t="s">
        <v>2012</v>
      </c>
      <c r="AE160" s="12" t="s">
        <v>2020</v>
      </c>
      <c r="AF160" s="12">
        <v>0</v>
      </c>
      <c r="AG160" s="12">
        <v>0</v>
      </c>
      <c r="AH160" s="12">
        <v>0</v>
      </c>
      <c r="AI160" s="12">
        <v>0</v>
      </c>
      <c r="AJ160" s="12">
        <v>0</v>
      </c>
    </row>
    <row r="161" spans="1:36" ht="16.5" thickBot="1">
      <c r="A161" s="3" t="s">
        <v>747</v>
      </c>
      <c r="B161" s="3" t="s">
        <v>750</v>
      </c>
      <c r="C161" s="3" t="s">
        <v>751</v>
      </c>
      <c r="D161" s="4">
        <v>2018</v>
      </c>
      <c r="E161" s="5" t="s">
        <v>73</v>
      </c>
      <c r="G161">
        <v>1</v>
      </c>
      <c r="I161" t="s">
        <v>1786</v>
      </c>
      <c r="J161" s="13">
        <v>0.49</v>
      </c>
      <c r="K161" s="14">
        <v>0</v>
      </c>
      <c r="L161" s="13" t="s">
        <v>1811</v>
      </c>
      <c r="M161">
        <v>0</v>
      </c>
      <c r="O161">
        <v>4</v>
      </c>
      <c r="P161">
        <v>2</v>
      </c>
      <c r="V161">
        <v>0</v>
      </c>
      <c r="W161">
        <v>1</v>
      </c>
      <c r="AC161">
        <v>0</v>
      </c>
      <c r="AE161" s="12" t="s">
        <v>2020</v>
      </c>
      <c r="AF161" s="12">
        <v>0</v>
      </c>
      <c r="AG161" s="12">
        <v>0</v>
      </c>
      <c r="AH161" s="12">
        <v>0</v>
      </c>
      <c r="AI161" s="12">
        <v>0</v>
      </c>
      <c r="AJ161" s="12">
        <v>0</v>
      </c>
    </row>
    <row r="162" spans="1:36" ht="16.5" thickBot="1">
      <c r="A162" s="3" t="s">
        <v>945</v>
      </c>
      <c r="B162" s="3" t="s">
        <v>946</v>
      </c>
      <c r="C162" s="3" t="s">
        <v>675</v>
      </c>
      <c r="D162" s="4">
        <v>2018</v>
      </c>
      <c r="E162" s="5" t="s">
        <v>73</v>
      </c>
      <c r="G162">
        <v>1</v>
      </c>
      <c r="I162">
        <v>1</v>
      </c>
      <c r="J162" s="14">
        <v>1.867</v>
      </c>
      <c r="K162" s="14">
        <v>1503</v>
      </c>
      <c r="L162" s="13" t="s">
        <v>1814</v>
      </c>
      <c r="M162">
        <v>0</v>
      </c>
      <c r="O162">
        <v>4</v>
      </c>
      <c r="P162">
        <v>2</v>
      </c>
      <c r="S162">
        <v>1</v>
      </c>
      <c r="V162">
        <v>0</v>
      </c>
      <c r="W162">
        <v>1</v>
      </c>
      <c r="AC162">
        <v>0</v>
      </c>
      <c r="AE162" s="12">
        <v>0</v>
      </c>
      <c r="AF162" s="12">
        <v>0</v>
      </c>
      <c r="AG162" s="12">
        <v>0</v>
      </c>
      <c r="AH162" s="12">
        <v>0</v>
      </c>
      <c r="AI162" s="12">
        <v>0</v>
      </c>
      <c r="AJ162" s="12">
        <v>0</v>
      </c>
    </row>
    <row r="163" spans="1:36" ht="16.5" thickBot="1">
      <c r="A163" s="30" t="s">
        <v>1039</v>
      </c>
      <c r="B163" s="3" t="s">
        <v>1040</v>
      </c>
      <c r="C163" s="3" t="s">
        <v>1041</v>
      </c>
      <c r="D163" s="4">
        <v>2018</v>
      </c>
      <c r="E163" s="5" t="s">
        <v>73</v>
      </c>
      <c r="G163">
        <v>1</v>
      </c>
      <c r="I163" t="s">
        <v>1786</v>
      </c>
      <c r="J163" s="14">
        <v>2.742</v>
      </c>
      <c r="K163" s="14">
        <v>1503</v>
      </c>
      <c r="L163" s="13" t="s">
        <v>1809</v>
      </c>
      <c r="M163">
        <v>0</v>
      </c>
      <c r="O163">
        <v>4</v>
      </c>
      <c r="P163">
        <v>2</v>
      </c>
      <c r="V163">
        <v>0</v>
      </c>
      <c r="W163">
        <v>1</v>
      </c>
      <c r="AC163">
        <v>0</v>
      </c>
      <c r="AE163" s="12">
        <v>0</v>
      </c>
      <c r="AF163" s="12">
        <v>0</v>
      </c>
      <c r="AG163" s="12">
        <v>0</v>
      </c>
      <c r="AH163" s="12">
        <v>0</v>
      </c>
      <c r="AI163" s="12">
        <v>0</v>
      </c>
      <c r="AJ163" s="12">
        <v>0</v>
      </c>
    </row>
    <row r="164" spans="1:36" ht="16.5" thickBot="1">
      <c r="A164" s="30" t="s">
        <v>1042</v>
      </c>
      <c r="B164" s="3" t="s">
        <v>1043</v>
      </c>
      <c r="C164" s="3" t="s">
        <v>13</v>
      </c>
      <c r="D164" s="4">
        <v>2018</v>
      </c>
      <c r="E164" s="5" t="s">
        <v>73</v>
      </c>
      <c r="G164">
        <v>1</v>
      </c>
      <c r="I164" t="s">
        <v>1786</v>
      </c>
      <c r="J164" s="14">
        <v>3.7959999999999998</v>
      </c>
      <c r="K164" s="14">
        <v>1503</v>
      </c>
      <c r="L164" s="13" t="s">
        <v>1809</v>
      </c>
      <c r="M164">
        <v>0</v>
      </c>
      <c r="O164">
        <v>4</v>
      </c>
      <c r="P164">
        <v>2</v>
      </c>
      <c r="T164">
        <v>1</v>
      </c>
      <c r="V164">
        <v>0</v>
      </c>
      <c r="W164">
        <v>1</v>
      </c>
      <c r="AC164">
        <v>0</v>
      </c>
      <c r="AE164" s="12">
        <v>0</v>
      </c>
      <c r="AF164" s="12">
        <v>0</v>
      </c>
      <c r="AG164" s="12">
        <v>0</v>
      </c>
      <c r="AH164" s="12">
        <v>0</v>
      </c>
      <c r="AI164" s="12">
        <v>0</v>
      </c>
      <c r="AJ164" s="12">
        <v>0</v>
      </c>
    </row>
    <row r="165" spans="1:36" ht="16.5" thickBot="1">
      <c r="A165" s="3" t="s">
        <v>1473</v>
      </c>
      <c r="B165" s="3" t="s">
        <v>1474</v>
      </c>
      <c r="C165" s="3" t="s">
        <v>252</v>
      </c>
      <c r="D165" s="4">
        <v>2018</v>
      </c>
      <c r="E165" s="5" t="s">
        <v>73</v>
      </c>
      <c r="G165">
        <v>1</v>
      </c>
      <c r="I165">
        <v>4</v>
      </c>
      <c r="J165" s="14">
        <v>4.7789999999999999</v>
      </c>
      <c r="K165" s="14">
        <v>1505</v>
      </c>
      <c r="L165" s="13" t="s">
        <v>1814</v>
      </c>
      <c r="M165">
        <v>0</v>
      </c>
      <c r="O165">
        <v>4</v>
      </c>
      <c r="P165">
        <v>2</v>
      </c>
      <c r="S165">
        <v>1</v>
      </c>
      <c r="V165">
        <v>0</v>
      </c>
      <c r="W165">
        <v>1</v>
      </c>
      <c r="AC165">
        <v>0</v>
      </c>
      <c r="AE165" s="12">
        <v>0</v>
      </c>
      <c r="AF165" s="12">
        <v>0</v>
      </c>
      <c r="AG165" s="12">
        <v>0</v>
      </c>
      <c r="AH165" s="12">
        <v>0</v>
      </c>
      <c r="AI165" s="12">
        <v>0</v>
      </c>
      <c r="AJ165" s="12">
        <v>0</v>
      </c>
    </row>
    <row r="166" spans="1:36" ht="16.5" thickBot="1">
      <c r="A166" s="3" t="s">
        <v>657</v>
      </c>
      <c r="B166" s="3" t="s">
        <v>658</v>
      </c>
      <c r="C166" s="3" t="s">
        <v>659</v>
      </c>
      <c r="D166" s="4">
        <v>2018</v>
      </c>
      <c r="E166" s="5" t="s">
        <v>73</v>
      </c>
      <c r="G166">
        <v>1</v>
      </c>
      <c r="I166">
        <v>4</v>
      </c>
      <c r="J166" s="14">
        <v>3.0049999999999999</v>
      </c>
      <c r="K166" s="14">
        <v>0</v>
      </c>
      <c r="L166" s="13" t="s">
        <v>1811</v>
      </c>
      <c r="M166">
        <v>0</v>
      </c>
      <c r="O166">
        <v>6</v>
      </c>
      <c r="P166">
        <v>2</v>
      </c>
      <c r="R166">
        <v>1</v>
      </c>
      <c r="T166">
        <v>1</v>
      </c>
      <c r="V166">
        <v>0</v>
      </c>
      <c r="W166">
        <v>1</v>
      </c>
      <c r="Y166">
        <v>1</v>
      </c>
      <c r="AC166">
        <v>0</v>
      </c>
      <c r="AE166" s="12">
        <v>0</v>
      </c>
      <c r="AF166" s="12">
        <v>0</v>
      </c>
      <c r="AG166" s="12">
        <v>0</v>
      </c>
      <c r="AH166" s="12">
        <v>0</v>
      </c>
      <c r="AI166" s="12">
        <v>0</v>
      </c>
      <c r="AJ166" s="12">
        <v>0</v>
      </c>
    </row>
    <row r="167" spans="1:36" ht="16.5" thickBot="1">
      <c r="A167" s="3" t="s">
        <v>754</v>
      </c>
      <c r="B167" s="3" t="s">
        <v>755</v>
      </c>
      <c r="C167" s="3" t="s">
        <v>756</v>
      </c>
      <c r="D167" s="4">
        <v>2018</v>
      </c>
      <c r="E167" s="5" t="s">
        <v>73</v>
      </c>
      <c r="G167">
        <v>1</v>
      </c>
      <c r="I167">
        <v>4</v>
      </c>
      <c r="J167" s="14">
        <v>1.5569999999999999</v>
      </c>
      <c r="K167" s="14">
        <v>1402</v>
      </c>
      <c r="L167" s="13" t="s">
        <v>1809</v>
      </c>
      <c r="M167">
        <v>0</v>
      </c>
      <c r="O167">
        <v>6</v>
      </c>
      <c r="P167">
        <v>5</v>
      </c>
      <c r="T167">
        <v>1</v>
      </c>
      <c r="V167">
        <v>0</v>
      </c>
      <c r="W167">
        <v>1</v>
      </c>
      <c r="AC167">
        <v>0</v>
      </c>
      <c r="AE167" s="12">
        <v>0</v>
      </c>
      <c r="AF167" s="12">
        <v>0</v>
      </c>
      <c r="AG167" s="12">
        <v>0</v>
      </c>
      <c r="AH167" s="12">
        <v>0</v>
      </c>
      <c r="AI167" s="12">
        <v>0</v>
      </c>
      <c r="AJ167" s="12">
        <v>0</v>
      </c>
    </row>
    <row r="168" spans="1:36" ht="16.5" thickBot="1">
      <c r="A168" s="3" t="s">
        <v>1062</v>
      </c>
      <c r="B168" s="3" t="s">
        <v>1063</v>
      </c>
      <c r="C168" s="3" t="s">
        <v>612</v>
      </c>
      <c r="D168" s="4">
        <v>2018</v>
      </c>
      <c r="E168" s="5" t="s">
        <v>73</v>
      </c>
      <c r="G168">
        <v>1</v>
      </c>
      <c r="I168">
        <v>4</v>
      </c>
      <c r="J168" s="14">
        <v>3.1030000000000002</v>
      </c>
      <c r="K168" s="14">
        <v>806</v>
      </c>
      <c r="L168" s="13" t="s">
        <v>1814</v>
      </c>
      <c r="M168">
        <v>0</v>
      </c>
      <c r="O168">
        <v>6</v>
      </c>
      <c r="P168">
        <v>5</v>
      </c>
      <c r="V168">
        <v>0</v>
      </c>
      <c r="W168">
        <v>1</v>
      </c>
      <c r="AC168">
        <v>0</v>
      </c>
      <c r="AE168" s="12">
        <v>0</v>
      </c>
      <c r="AF168" s="12">
        <v>0</v>
      </c>
      <c r="AG168" s="12" t="s">
        <v>2035</v>
      </c>
      <c r="AH168" s="12">
        <v>0</v>
      </c>
      <c r="AI168" s="12">
        <v>0</v>
      </c>
      <c r="AJ168" s="12">
        <v>0</v>
      </c>
    </row>
    <row r="169" spans="1:36" ht="16.5" thickBot="1">
      <c r="A169" s="3" t="s">
        <v>1523</v>
      </c>
      <c r="B169" s="3" t="s">
        <v>1524</v>
      </c>
      <c r="C169" s="3" t="s">
        <v>221</v>
      </c>
      <c r="D169" s="4">
        <v>2018</v>
      </c>
      <c r="E169" s="5" t="s">
        <v>73</v>
      </c>
      <c r="G169">
        <v>1</v>
      </c>
      <c r="I169">
        <v>1</v>
      </c>
      <c r="J169" s="14">
        <v>3.9569999999999999</v>
      </c>
      <c r="K169" s="14">
        <v>1504</v>
      </c>
      <c r="L169" s="13" t="s">
        <v>1809</v>
      </c>
      <c r="M169">
        <v>0</v>
      </c>
      <c r="O169">
        <v>6</v>
      </c>
      <c r="P169">
        <v>2</v>
      </c>
      <c r="V169">
        <v>0</v>
      </c>
      <c r="W169">
        <v>1</v>
      </c>
      <c r="AC169">
        <v>0</v>
      </c>
      <c r="AE169" s="12">
        <v>0</v>
      </c>
      <c r="AF169" s="12">
        <v>0</v>
      </c>
      <c r="AG169" s="12">
        <v>0</v>
      </c>
      <c r="AH169" s="12">
        <v>0</v>
      </c>
      <c r="AI169" s="12">
        <v>0</v>
      </c>
      <c r="AJ169" s="12">
        <v>0</v>
      </c>
    </row>
    <row r="170" spans="1:36" ht="16.5" thickBot="1">
      <c r="A170" s="3" t="s">
        <v>981</v>
      </c>
      <c r="B170" s="3" t="s">
        <v>982</v>
      </c>
      <c r="C170" s="3" t="s">
        <v>983</v>
      </c>
      <c r="D170" s="4">
        <v>2018</v>
      </c>
      <c r="E170" s="5" t="s">
        <v>73</v>
      </c>
      <c r="G170">
        <v>1</v>
      </c>
      <c r="I170" t="s">
        <v>1797</v>
      </c>
      <c r="J170" s="14">
        <v>1.0209999999999999</v>
      </c>
      <c r="K170" s="14">
        <v>0</v>
      </c>
      <c r="L170" s="13" t="s">
        <v>1811</v>
      </c>
      <c r="M170">
        <v>0</v>
      </c>
      <c r="O170" t="s">
        <v>1789</v>
      </c>
      <c r="P170">
        <v>5</v>
      </c>
      <c r="V170">
        <v>0</v>
      </c>
      <c r="W170">
        <v>1</v>
      </c>
      <c r="AC170">
        <v>0</v>
      </c>
      <c r="AE170" s="12">
        <v>0</v>
      </c>
      <c r="AF170" s="12">
        <v>0</v>
      </c>
      <c r="AG170" s="12">
        <v>0</v>
      </c>
      <c r="AH170" s="12">
        <v>0</v>
      </c>
      <c r="AI170" s="12">
        <v>0</v>
      </c>
      <c r="AJ170" s="12">
        <v>0</v>
      </c>
    </row>
    <row r="171" spans="1:36" ht="16.5" thickBot="1">
      <c r="A171" s="3" t="s">
        <v>765</v>
      </c>
      <c r="B171" s="3" t="s">
        <v>766</v>
      </c>
      <c r="C171" s="3" t="s">
        <v>196</v>
      </c>
      <c r="D171" s="4">
        <v>2018</v>
      </c>
      <c r="E171" s="5" t="s">
        <v>73</v>
      </c>
      <c r="G171">
        <v>1</v>
      </c>
      <c r="I171" t="s">
        <v>1789</v>
      </c>
      <c r="J171" s="14">
        <v>6.3949999999999996</v>
      </c>
      <c r="K171" s="14">
        <v>1503</v>
      </c>
      <c r="L171" s="13" t="s">
        <v>1809</v>
      </c>
      <c r="M171">
        <v>0</v>
      </c>
      <c r="O171" t="s">
        <v>1799</v>
      </c>
      <c r="P171">
        <v>2</v>
      </c>
      <c r="T171">
        <v>1</v>
      </c>
      <c r="V171">
        <v>0</v>
      </c>
      <c r="W171">
        <v>1</v>
      </c>
      <c r="AC171">
        <v>0</v>
      </c>
      <c r="AE171" s="12">
        <v>0</v>
      </c>
      <c r="AF171" s="12">
        <v>0</v>
      </c>
      <c r="AG171" s="12">
        <v>0</v>
      </c>
      <c r="AH171" s="12">
        <v>0</v>
      </c>
      <c r="AI171" s="12">
        <v>0</v>
      </c>
      <c r="AJ171" s="12">
        <v>0</v>
      </c>
    </row>
    <row r="172" spans="1:36" ht="16.5" thickBot="1">
      <c r="A172" s="3" t="s">
        <v>1737</v>
      </c>
      <c r="B172" s="3" t="s">
        <v>1738</v>
      </c>
      <c r="C172" s="3" t="s">
        <v>229</v>
      </c>
      <c r="D172" s="4">
        <v>2018</v>
      </c>
      <c r="E172" s="5" t="s">
        <v>73</v>
      </c>
      <c r="G172">
        <v>1</v>
      </c>
      <c r="I172" t="s">
        <v>1783</v>
      </c>
      <c r="J172" s="14">
        <v>4.0279999999999996</v>
      </c>
      <c r="K172" s="14">
        <v>1505</v>
      </c>
      <c r="L172" s="13" t="s">
        <v>1809</v>
      </c>
      <c r="M172">
        <v>0</v>
      </c>
      <c r="O172" t="s">
        <v>1787</v>
      </c>
      <c r="P172">
        <v>2</v>
      </c>
      <c r="R172">
        <v>1</v>
      </c>
      <c r="S172">
        <v>1</v>
      </c>
      <c r="T172">
        <v>1</v>
      </c>
      <c r="V172">
        <v>0</v>
      </c>
      <c r="W172">
        <v>1</v>
      </c>
      <c r="AC172" s="12" t="s">
        <v>1931</v>
      </c>
      <c r="AE172" s="12">
        <v>0</v>
      </c>
      <c r="AF172" s="12">
        <v>0</v>
      </c>
      <c r="AG172" s="12" t="s">
        <v>2035</v>
      </c>
      <c r="AH172" s="12">
        <v>0</v>
      </c>
      <c r="AI172" s="12">
        <v>0</v>
      </c>
      <c r="AJ172" s="12">
        <v>0</v>
      </c>
    </row>
    <row r="173" spans="1:36" ht="16.5" thickBot="1">
      <c r="A173" s="3" t="s">
        <v>1058</v>
      </c>
      <c r="B173" s="3" t="s">
        <v>1059</v>
      </c>
      <c r="C173" s="3" t="s">
        <v>275</v>
      </c>
      <c r="D173" s="4">
        <v>2018</v>
      </c>
      <c r="E173" s="5" t="s">
        <v>73</v>
      </c>
      <c r="G173">
        <v>1</v>
      </c>
      <c r="I173" t="s">
        <v>1783</v>
      </c>
      <c r="J173" s="14">
        <v>2.1960000000000002</v>
      </c>
      <c r="K173" s="14">
        <v>1505</v>
      </c>
      <c r="L173" s="13" t="s">
        <v>1809</v>
      </c>
      <c r="M173">
        <v>0</v>
      </c>
      <c r="O173" t="s">
        <v>1786</v>
      </c>
      <c r="P173">
        <v>2</v>
      </c>
      <c r="T173">
        <v>1</v>
      </c>
      <c r="V173">
        <v>0</v>
      </c>
      <c r="W173">
        <v>1</v>
      </c>
      <c r="AC173" s="12">
        <v>0</v>
      </c>
      <c r="AE173" s="12">
        <v>0</v>
      </c>
      <c r="AF173" s="12">
        <v>0</v>
      </c>
      <c r="AG173" s="12">
        <v>0</v>
      </c>
      <c r="AH173" s="12">
        <v>0</v>
      </c>
      <c r="AI173" s="12">
        <v>0</v>
      </c>
      <c r="AJ173" s="12">
        <v>0</v>
      </c>
    </row>
    <row r="174" spans="1:36" ht="16.5" thickBot="1">
      <c r="A174" s="3" t="s">
        <v>1130</v>
      </c>
      <c r="B174" s="3" t="s">
        <v>1131</v>
      </c>
      <c r="C174" s="3" t="s">
        <v>10</v>
      </c>
      <c r="D174" s="4">
        <v>2018</v>
      </c>
      <c r="E174" s="5" t="s">
        <v>73</v>
      </c>
      <c r="G174">
        <v>1</v>
      </c>
      <c r="I174">
        <v>1</v>
      </c>
      <c r="J174" s="13">
        <v>4.9980000000000002</v>
      </c>
      <c r="K174" s="14">
        <v>1503</v>
      </c>
      <c r="L174" s="13" t="s">
        <v>1809</v>
      </c>
      <c r="M174">
        <v>0</v>
      </c>
      <c r="O174" t="s">
        <v>1786</v>
      </c>
      <c r="P174">
        <v>2</v>
      </c>
      <c r="R174">
        <v>1</v>
      </c>
      <c r="V174">
        <v>0</v>
      </c>
      <c r="W174">
        <v>1</v>
      </c>
      <c r="AC174" s="12">
        <v>0</v>
      </c>
      <c r="AE174" s="12">
        <v>0</v>
      </c>
      <c r="AF174" s="12">
        <v>0</v>
      </c>
      <c r="AG174" s="12">
        <v>0</v>
      </c>
      <c r="AH174" s="12">
        <v>0</v>
      </c>
      <c r="AI174" s="12">
        <v>0</v>
      </c>
      <c r="AJ174" s="12">
        <v>0</v>
      </c>
    </row>
    <row r="175" spans="1:36" ht="16.5" thickBot="1">
      <c r="A175" s="3" t="s">
        <v>1392</v>
      </c>
      <c r="B175" s="3" t="s">
        <v>1393</v>
      </c>
      <c r="C175" s="3" t="s">
        <v>1394</v>
      </c>
      <c r="D175" s="4">
        <v>2018</v>
      </c>
      <c r="E175" s="5" t="s">
        <v>73</v>
      </c>
      <c r="G175">
        <v>1</v>
      </c>
      <c r="I175">
        <v>4</v>
      </c>
      <c r="J175" s="14">
        <v>4.0510000000000002</v>
      </c>
      <c r="K175" s="14">
        <v>1507</v>
      </c>
      <c r="L175" s="13" t="s">
        <v>1809</v>
      </c>
      <c r="M175">
        <v>0</v>
      </c>
      <c r="O175" t="s">
        <v>1786</v>
      </c>
      <c r="P175">
        <v>2</v>
      </c>
      <c r="V175">
        <v>0</v>
      </c>
      <c r="W175">
        <v>1</v>
      </c>
      <c r="Y175">
        <v>1</v>
      </c>
      <c r="AC175" s="12" t="s">
        <v>2012</v>
      </c>
      <c r="AE175" s="12">
        <v>0</v>
      </c>
      <c r="AF175" s="12">
        <v>0</v>
      </c>
      <c r="AG175" s="12">
        <v>0</v>
      </c>
      <c r="AH175" s="12">
        <v>0</v>
      </c>
      <c r="AI175" s="12">
        <v>0</v>
      </c>
      <c r="AJ175" s="12">
        <v>0</v>
      </c>
    </row>
    <row r="176" spans="1:36" ht="16.5" thickBot="1">
      <c r="A176" s="3" t="s">
        <v>1407</v>
      </c>
      <c r="B176" s="3" t="s">
        <v>1408</v>
      </c>
      <c r="C176" s="3" t="s">
        <v>515</v>
      </c>
      <c r="D176" s="4">
        <v>2018</v>
      </c>
      <c r="E176" s="5" t="s">
        <v>73</v>
      </c>
      <c r="G176">
        <v>1</v>
      </c>
      <c r="I176" t="s">
        <v>1783</v>
      </c>
      <c r="J176" s="14">
        <v>1.9610000000000001</v>
      </c>
      <c r="K176" s="14">
        <v>1505</v>
      </c>
      <c r="L176" s="13" t="s">
        <v>1809</v>
      </c>
      <c r="M176">
        <v>0</v>
      </c>
      <c r="O176" t="s">
        <v>1786</v>
      </c>
      <c r="P176">
        <v>2</v>
      </c>
      <c r="T176">
        <v>1</v>
      </c>
      <c r="V176">
        <v>0</v>
      </c>
      <c r="W176">
        <v>1</v>
      </c>
      <c r="AC176" s="12">
        <v>0</v>
      </c>
      <c r="AE176" s="12">
        <v>0</v>
      </c>
      <c r="AF176" s="12">
        <v>0</v>
      </c>
      <c r="AG176" s="12">
        <v>0</v>
      </c>
      <c r="AH176" s="12">
        <v>0</v>
      </c>
      <c r="AI176" s="12">
        <v>0</v>
      </c>
      <c r="AJ176" s="12">
        <v>0</v>
      </c>
    </row>
    <row r="177" spans="1:36" ht="16.5" thickBot="1">
      <c r="A177" s="3" t="s">
        <v>1550</v>
      </c>
      <c r="B177" s="3" t="s">
        <v>1551</v>
      </c>
      <c r="C177" s="3" t="s">
        <v>1552</v>
      </c>
      <c r="D177" s="4">
        <v>2018</v>
      </c>
      <c r="E177" s="5" t="s">
        <v>73</v>
      </c>
      <c r="F177">
        <v>1</v>
      </c>
      <c r="G177">
        <v>1</v>
      </c>
      <c r="I177" t="s">
        <v>1786</v>
      </c>
      <c r="J177" s="14">
        <v>5.5129999999999999</v>
      </c>
      <c r="K177" s="14">
        <v>1503</v>
      </c>
      <c r="L177" s="13" t="s">
        <v>1810</v>
      </c>
      <c r="M177">
        <v>0</v>
      </c>
      <c r="O177" t="s">
        <v>1786</v>
      </c>
      <c r="P177">
        <v>2</v>
      </c>
      <c r="R177">
        <v>1</v>
      </c>
      <c r="T177">
        <v>1</v>
      </c>
      <c r="V177">
        <v>0</v>
      </c>
      <c r="W177">
        <v>1</v>
      </c>
      <c r="AC177" s="12">
        <v>0</v>
      </c>
      <c r="AE177" s="12">
        <v>0</v>
      </c>
      <c r="AF177" s="12">
        <v>0</v>
      </c>
      <c r="AG177" s="12">
        <v>0</v>
      </c>
      <c r="AH177" s="12">
        <v>0</v>
      </c>
      <c r="AI177" s="12">
        <v>0</v>
      </c>
      <c r="AJ177" s="12">
        <v>0</v>
      </c>
    </row>
    <row r="178" spans="1:36" ht="16.5" thickBot="1">
      <c r="A178" s="3" t="s">
        <v>61</v>
      </c>
      <c r="B178" s="3" t="s">
        <v>62</v>
      </c>
      <c r="C178" s="3" t="s">
        <v>63</v>
      </c>
      <c r="D178" s="4">
        <v>2018</v>
      </c>
      <c r="E178" s="5" t="s">
        <v>19</v>
      </c>
      <c r="G178">
        <v>1</v>
      </c>
      <c r="I178" t="s">
        <v>1783</v>
      </c>
      <c r="J178" s="14">
        <v>2.1</v>
      </c>
      <c r="K178" s="14">
        <v>1505</v>
      </c>
      <c r="L178" s="13" t="s">
        <v>1809</v>
      </c>
      <c r="M178">
        <v>0</v>
      </c>
      <c r="O178" t="s">
        <v>1786</v>
      </c>
      <c r="P178">
        <v>2</v>
      </c>
      <c r="T178">
        <v>1</v>
      </c>
      <c r="V178">
        <v>0</v>
      </c>
      <c r="W178">
        <v>1</v>
      </c>
      <c r="AC178" s="12">
        <v>0</v>
      </c>
      <c r="AE178" s="12">
        <v>0</v>
      </c>
      <c r="AF178" s="12">
        <v>0</v>
      </c>
      <c r="AG178" s="12">
        <v>0</v>
      </c>
      <c r="AH178" s="12">
        <v>0</v>
      </c>
      <c r="AI178" s="12">
        <v>0</v>
      </c>
      <c r="AJ178" s="12">
        <v>0</v>
      </c>
    </row>
    <row r="179" spans="1:36" ht="16.5" thickBot="1">
      <c r="A179" s="3" t="s">
        <v>1693</v>
      </c>
      <c r="B179" s="3" t="s">
        <v>1694</v>
      </c>
      <c r="C179" s="3" t="s">
        <v>1695</v>
      </c>
      <c r="D179" s="4">
        <v>2018</v>
      </c>
      <c r="E179" s="5" t="s">
        <v>73</v>
      </c>
      <c r="G179">
        <v>1</v>
      </c>
      <c r="I179" t="s">
        <v>1783</v>
      </c>
      <c r="J179" s="13"/>
      <c r="K179" s="14">
        <v>0</v>
      </c>
      <c r="L179" s="13" t="s">
        <v>1811</v>
      </c>
      <c r="M179">
        <v>0</v>
      </c>
      <c r="O179" t="s">
        <v>1786</v>
      </c>
      <c r="P179">
        <v>2</v>
      </c>
      <c r="T179">
        <v>1</v>
      </c>
      <c r="V179">
        <v>0</v>
      </c>
      <c r="W179">
        <v>1</v>
      </c>
      <c r="AC179" s="12">
        <v>0</v>
      </c>
      <c r="AE179" s="12">
        <v>0</v>
      </c>
      <c r="AF179" s="12">
        <v>0</v>
      </c>
      <c r="AG179" s="12">
        <v>0</v>
      </c>
      <c r="AH179" s="12">
        <v>0</v>
      </c>
      <c r="AI179" s="12">
        <v>0</v>
      </c>
      <c r="AJ179" s="12">
        <v>0</v>
      </c>
    </row>
    <row r="180" spans="1:36" ht="16.5" thickBot="1">
      <c r="A180" s="3" t="s">
        <v>1744</v>
      </c>
      <c r="B180" s="3" t="s">
        <v>1745</v>
      </c>
      <c r="C180" s="3" t="s">
        <v>868</v>
      </c>
      <c r="D180" s="4">
        <v>2018</v>
      </c>
      <c r="E180" s="5" t="s">
        <v>73</v>
      </c>
      <c r="G180">
        <v>1</v>
      </c>
      <c r="I180" t="s">
        <v>1786</v>
      </c>
      <c r="J180" s="14">
        <v>2.5920000000000001</v>
      </c>
      <c r="K180" s="14">
        <v>0</v>
      </c>
      <c r="L180" s="13" t="s">
        <v>1811</v>
      </c>
      <c r="M180">
        <v>0</v>
      </c>
      <c r="O180" t="s">
        <v>1786</v>
      </c>
      <c r="P180">
        <v>2</v>
      </c>
      <c r="V180">
        <v>0</v>
      </c>
      <c r="W180">
        <v>1</v>
      </c>
      <c r="AC180" s="12" t="s">
        <v>2012</v>
      </c>
      <c r="AE180" s="12">
        <v>0</v>
      </c>
      <c r="AF180" s="12">
        <v>0</v>
      </c>
      <c r="AG180" s="12">
        <v>0</v>
      </c>
      <c r="AH180" s="12">
        <v>0</v>
      </c>
      <c r="AI180" s="12">
        <v>0</v>
      </c>
      <c r="AJ180" s="12">
        <v>0</v>
      </c>
    </row>
    <row r="181" spans="1:36" ht="16.5" thickBot="1">
      <c r="A181" s="3" t="s">
        <v>1746</v>
      </c>
      <c r="B181" s="3" t="s">
        <v>1747</v>
      </c>
      <c r="C181" s="3" t="s">
        <v>1748</v>
      </c>
      <c r="D181" s="4">
        <v>2018</v>
      </c>
      <c r="E181" s="5" t="s">
        <v>73</v>
      </c>
      <c r="G181">
        <v>1</v>
      </c>
      <c r="I181">
        <v>1</v>
      </c>
      <c r="J181" s="14">
        <v>1.635</v>
      </c>
      <c r="K181" s="14">
        <v>0</v>
      </c>
      <c r="L181" s="13" t="s">
        <v>1811</v>
      </c>
      <c r="M181">
        <v>0</v>
      </c>
      <c r="O181" t="s">
        <v>1786</v>
      </c>
      <c r="P181">
        <v>2</v>
      </c>
      <c r="V181">
        <v>0</v>
      </c>
      <c r="W181">
        <v>1</v>
      </c>
      <c r="AC181" s="12" t="s">
        <v>2036</v>
      </c>
      <c r="AE181" s="12">
        <v>0</v>
      </c>
      <c r="AF181" s="12">
        <v>0</v>
      </c>
      <c r="AG181" s="12">
        <v>0</v>
      </c>
      <c r="AH181" s="12">
        <v>0</v>
      </c>
      <c r="AI181" s="12">
        <v>0</v>
      </c>
      <c r="AJ181" s="12">
        <v>0</v>
      </c>
    </row>
    <row r="182" spans="1:36" ht="16.5" thickBot="1">
      <c r="A182" s="3" t="s">
        <v>1055</v>
      </c>
      <c r="B182" s="3" t="s">
        <v>1056</v>
      </c>
      <c r="C182" s="3" t="s">
        <v>1057</v>
      </c>
      <c r="D182" s="4">
        <v>2018</v>
      </c>
      <c r="E182" s="5" t="s">
        <v>73</v>
      </c>
      <c r="G182">
        <v>1</v>
      </c>
      <c r="I182" t="s">
        <v>1793</v>
      </c>
      <c r="J182" s="14">
        <v>3.0870000000000002</v>
      </c>
      <c r="K182" s="14">
        <v>1503</v>
      </c>
      <c r="L182" s="13" t="s">
        <v>1809</v>
      </c>
      <c r="M182">
        <v>0</v>
      </c>
      <c r="O182" t="s">
        <v>1794</v>
      </c>
      <c r="P182">
        <v>2</v>
      </c>
      <c r="R182">
        <v>1</v>
      </c>
      <c r="V182">
        <v>0</v>
      </c>
      <c r="W182">
        <v>1</v>
      </c>
      <c r="AC182" s="12" t="s">
        <v>2012</v>
      </c>
      <c r="AE182" s="12">
        <v>0</v>
      </c>
      <c r="AF182" s="12">
        <v>0</v>
      </c>
      <c r="AG182" s="12">
        <v>0</v>
      </c>
      <c r="AH182" s="12">
        <v>0</v>
      </c>
      <c r="AI182" s="12">
        <v>0</v>
      </c>
      <c r="AJ182" s="12">
        <v>0</v>
      </c>
    </row>
    <row r="183" spans="1:36" ht="16.5" thickBot="1">
      <c r="A183" s="3" t="s">
        <v>1101</v>
      </c>
      <c r="B183" s="3" t="s">
        <v>1102</v>
      </c>
      <c r="C183" s="3" t="s">
        <v>252</v>
      </c>
      <c r="D183" s="4">
        <v>2018</v>
      </c>
      <c r="E183" s="5" t="s">
        <v>73</v>
      </c>
      <c r="G183">
        <v>1</v>
      </c>
      <c r="I183" t="s">
        <v>1783</v>
      </c>
      <c r="J183" s="14">
        <v>4.7789999999999999</v>
      </c>
      <c r="K183" s="14">
        <v>1505</v>
      </c>
      <c r="L183" s="13" t="s">
        <v>1814</v>
      </c>
      <c r="M183">
        <v>0</v>
      </c>
      <c r="O183" t="s">
        <v>1793</v>
      </c>
      <c r="P183">
        <v>2</v>
      </c>
      <c r="V183">
        <v>0</v>
      </c>
      <c r="W183">
        <v>1</v>
      </c>
      <c r="AC183">
        <v>0</v>
      </c>
      <c r="AE183" s="12">
        <v>0</v>
      </c>
      <c r="AF183" s="12">
        <v>0</v>
      </c>
      <c r="AG183" s="12" t="s">
        <v>2035</v>
      </c>
      <c r="AH183" s="12">
        <v>0</v>
      </c>
      <c r="AI183" s="12">
        <v>0</v>
      </c>
      <c r="AJ183" s="12">
        <v>0</v>
      </c>
    </row>
    <row r="184" spans="1:36" ht="16.5" thickBot="1">
      <c r="A184" s="3"/>
      <c r="B184" s="3"/>
      <c r="C184" s="3"/>
      <c r="D184" s="4"/>
      <c r="E184" s="5"/>
      <c r="J184" s="14"/>
      <c r="K184" s="14"/>
      <c r="L184" s="13"/>
      <c r="M184" s="40">
        <v>36</v>
      </c>
      <c r="O184" s="40">
        <v>20</v>
      </c>
      <c r="P184" s="40">
        <v>25</v>
      </c>
      <c r="Y184" s="40">
        <v>8</v>
      </c>
    </row>
    <row r="185" spans="1:36" ht="16.5" thickBot="1">
      <c r="A185" s="3"/>
      <c r="B185" s="3"/>
      <c r="C185" s="3"/>
      <c r="D185" s="4"/>
      <c r="E185" s="5"/>
      <c r="J185" s="14"/>
      <c r="K185" s="14"/>
      <c r="L185" s="13"/>
    </row>
    <row r="186" spans="1:36" ht="16.5" thickBot="1">
      <c r="A186" s="3"/>
      <c r="B186" s="3"/>
      <c r="C186" s="3"/>
      <c r="D186" s="4"/>
      <c r="E186" s="5"/>
      <c r="J186" s="14"/>
      <c r="K186" s="14"/>
      <c r="L186" s="13"/>
    </row>
    <row r="187" spans="1:36" ht="13.5" thickBot="1">
      <c r="A187" s="5" t="s">
        <v>1837</v>
      </c>
      <c r="B187" s="5" t="s">
        <v>1847</v>
      </c>
      <c r="C187" s="5" t="s">
        <v>1857</v>
      </c>
      <c r="D187" s="5">
        <v>2019</v>
      </c>
      <c r="E187" s="8" t="s">
        <v>1865</v>
      </c>
      <c r="G187" s="5">
        <v>1</v>
      </c>
      <c r="J187" s="21"/>
      <c r="K187" s="21"/>
      <c r="L187" s="21"/>
      <c r="M187" s="5">
        <v>0</v>
      </c>
      <c r="O187" s="5">
        <v>0</v>
      </c>
      <c r="P187" s="5">
        <v>0</v>
      </c>
      <c r="W187" s="5">
        <v>1</v>
      </c>
      <c r="Y187" s="5">
        <v>1</v>
      </c>
    </row>
    <row r="188" spans="1:36" ht="16.5" thickBot="1">
      <c r="A188" s="3" t="s">
        <v>462</v>
      </c>
      <c r="B188" s="3" t="s">
        <v>463</v>
      </c>
      <c r="C188" s="3" t="s">
        <v>464</v>
      </c>
      <c r="D188" s="4">
        <v>2019</v>
      </c>
      <c r="E188" s="5" t="s">
        <v>73</v>
      </c>
      <c r="G188">
        <v>1</v>
      </c>
      <c r="J188" s="14">
        <v>1.4410000000000001</v>
      </c>
      <c r="K188" s="14">
        <v>1503</v>
      </c>
      <c r="L188" s="13" t="s">
        <v>1813</v>
      </c>
      <c r="M188">
        <v>0</v>
      </c>
      <c r="O188">
        <v>1</v>
      </c>
      <c r="P188">
        <v>2</v>
      </c>
      <c r="V188">
        <v>0</v>
      </c>
      <c r="W188">
        <v>1</v>
      </c>
      <c r="AC188">
        <v>0</v>
      </c>
      <c r="AE188">
        <v>0</v>
      </c>
      <c r="AF188">
        <v>0</v>
      </c>
      <c r="AG188">
        <v>0</v>
      </c>
      <c r="AH188">
        <v>0</v>
      </c>
      <c r="AI188">
        <v>0</v>
      </c>
      <c r="AJ188">
        <v>0</v>
      </c>
    </row>
    <row r="189" spans="1:36" ht="16.5" thickBot="1">
      <c r="A189" s="3" t="s">
        <v>511</v>
      </c>
      <c r="B189" s="3" t="s">
        <v>512</v>
      </c>
      <c r="C189" s="3" t="s">
        <v>13</v>
      </c>
      <c r="D189" s="4">
        <v>2019</v>
      </c>
      <c r="E189" s="5" t="s">
        <v>73</v>
      </c>
      <c r="G189">
        <v>1</v>
      </c>
      <c r="I189" t="s">
        <v>1786</v>
      </c>
      <c r="J189" s="13">
        <v>4.141</v>
      </c>
      <c r="K189" s="14">
        <v>1503</v>
      </c>
      <c r="L189" s="13" t="s">
        <v>1809</v>
      </c>
      <c r="M189">
        <v>0</v>
      </c>
      <c r="O189">
        <v>1</v>
      </c>
      <c r="P189">
        <v>5</v>
      </c>
      <c r="R189">
        <v>1</v>
      </c>
      <c r="S189">
        <v>1</v>
      </c>
      <c r="T189">
        <v>1</v>
      </c>
      <c r="V189">
        <v>0</v>
      </c>
      <c r="W189">
        <v>1</v>
      </c>
      <c r="AC189">
        <v>0</v>
      </c>
      <c r="AE189">
        <v>0</v>
      </c>
      <c r="AF189">
        <v>0</v>
      </c>
      <c r="AG189">
        <v>0</v>
      </c>
      <c r="AH189">
        <v>0</v>
      </c>
      <c r="AI189">
        <v>0</v>
      </c>
      <c r="AJ189">
        <v>0</v>
      </c>
    </row>
    <row r="190" spans="1:36" ht="16.5" thickBot="1">
      <c r="A190" s="30" t="s">
        <v>1036</v>
      </c>
      <c r="B190" s="3" t="s">
        <v>1037</v>
      </c>
      <c r="C190" s="3" t="s">
        <v>1038</v>
      </c>
      <c r="D190" s="4">
        <v>2019</v>
      </c>
      <c r="E190" s="5" t="s">
        <v>73</v>
      </c>
      <c r="G190">
        <v>1</v>
      </c>
      <c r="I190" t="s">
        <v>1794</v>
      </c>
      <c r="J190" s="14">
        <v>3.3290000000000002</v>
      </c>
      <c r="K190" s="14">
        <v>806</v>
      </c>
      <c r="L190" s="13" t="s">
        <v>1809</v>
      </c>
      <c r="M190">
        <v>0</v>
      </c>
      <c r="O190">
        <v>1</v>
      </c>
      <c r="P190">
        <v>5</v>
      </c>
      <c r="R190">
        <v>1</v>
      </c>
      <c r="V190">
        <v>0</v>
      </c>
      <c r="W190">
        <v>1</v>
      </c>
      <c r="Y190">
        <v>1</v>
      </c>
      <c r="AC190">
        <v>0</v>
      </c>
      <c r="AE190">
        <v>0</v>
      </c>
      <c r="AF190">
        <v>0</v>
      </c>
      <c r="AG190">
        <v>0</v>
      </c>
      <c r="AH190">
        <v>0</v>
      </c>
      <c r="AI190">
        <v>0</v>
      </c>
      <c r="AJ190">
        <v>0</v>
      </c>
    </row>
    <row r="191" spans="1:36" ht="16.5" thickBot="1">
      <c r="A191" s="3" t="s">
        <v>1088</v>
      </c>
      <c r="B191" s="3" t="s">
        <v>1089</v>
      </c>
      <c r="C191" s="3" t="s">
        <v>574</v>
      </c>
      <c r="D191" s="4">
        <v>2019</v>
      </c>
      <c r="E191" s="5" t="s">
        <v>73</v>
      </c>
      <c r="G191">
        <v>1</v>
      </c>
      <c r="I191" t="s">
        <v>1786</v>
      </c>
      <c r="J191" s="14">
        <v>1.304</v>
      </c>
      <c r="K191" s="14">
        <v>806</v>
      </c>
      <c r="L191" s="13" t="s">
        <v>1810</v>
      </c>
      <c r="M191">
        <v>0</v>
      </c>
      <c r="O191">
        <v>1</v>
      </c>
      <c r="P191">
        <v>2</v>
      </c>
      <c r="R191">
        <v>1</v>
      </c>
      <c r="T191">
        <v>1</v>
      </c>
      <c r="V191">
        <v>0</v>
      </c>
      <c r="W191">
        <v>1</v>
      </c>
      <c r="Y191">
        <v>1</v>
      </c>
      <c r="AA191">
        <v>1</v>
      </c>
      <c r="AC191">
        <v>0</v>
      </c>
      <c r="AE191" s="12" t="s">
        <v>2020</v>
      </c>
      <c r="AF191">
        <v>0</v>
      </c>
      <c r="AG191">
        <v>0</v>
      </c>
      <c r="AH191">
        <v>0</v>
      </c>
      <c r="AI191">
        <v>0</v>
      </c>
      <c r="AJ191">
        <v>0</v>
      </c>
    </row>
    <row r="192" spans="1:36" ht="16.5" thickBot="1">
      <c r="A192" s="3" t="s">
        <v>1190</v>
      </c>
      <c r="B192" s="3" t="s">
        <v>1191</v>
      </c>
      <c r="C192" s="3" t="s">
        <v>1192</v>
      </c>
      <c r="D192" s="4">
        <v>2019</v>
      </c>
      <c r="E192" s="5" t="s">
        <v>73</v>
      </c>
      <c r="G192">
        <v>1</v>
      </c>
      <c r="J192" s="14">
        <v>2.121</v>
      </c>
      <c r="K192" s="14">
        <v>806</v>
      </c>
      <c r="L192" s="13" t="s">
        <v>1813</v>
      </c>
      <c r="M192">
        <v>0</v>
      </c>
      <c r="O192">
        <v>1</v>
      </c>
      <c r="P192">
        <v>2</v>
      </c>
      <c r="V192">
        <v>0</v>
      </c>
      <c r="W192">
        <v>1</v>
      </c>
      <c r="Y192">
        <v>1</v>
      </c>
      <c r="AC192">
        <v>0</v>
      </c>
      <c r="AE192" s="12">
        <v>0</v>
      </c>
      <c r="AF192">
        <v>0</v>
      </c>
      <c r="AG192">
        <v>0</v>
      </c>
      <c r="AH192">
        <v>0</v>
      </c>
      <c r="AI192">
        <v>0</v>
      </c>
      <c r="AJ192">
        <v>0</v>
      </c>
    </row>
    <row r="193" spans="1:37" ht="16.5" thickBot="1">
      <c r="A193" s="3" t="s">
        <v>1484</v>
      </c>
      <c r="B193" s="3" t="s">
        <v>1485</v>
      </c>
      <c r="C193" s="3" t="s">
        <v>25</v>
      </c>
      <c r="D193" s="4">
        <v>2019</v>
      </c>
      <c r="E193" s="5" t="s">
        <v>73</v>
      </c>
      <c r="G193">
        <v>1</v>
      </c>
      <c r="I193">
        <v>1</v>
      </c>
      <c r="J193" s="13">
        <v>3.04</v>
      </c>
      <c r="K193" s="14">
        <v>0</v>
      </c>
      <c r="L193" s="13" t="s">
        <v>1811</v>
      </c>
      <c r="M193">
        <v>0</v>
      </c>
      <c r="O193">
        <v>1</v>
      </c>
      <c r="P193">
        <v>2</v>
      </c>
      <c r="V193">
        <v>0</v>
      </c>
      <c r="W193">
        <v>1</v>
      </c>
      <c r="Y193">
        <v>1</v>
      </c>
      <c r="AC193">
        <v>0</v>
      </c>
      <c r="AE193" s="12">
        <v>0</v>
      </c>
      <c r="AF193">
        <v>0</v>
      </c>
      <c r="AG193">
        <v>0</v>
      </c>
      <c r="AH193">
        <v>0</v>
      </c>
      <c r="AI193">
        <v>0</v>
      </c>
      <c r="AJ193">
        <v>0</v>
      </c>
    </row>
    <row r="194" spans="1:37" ht="16.5" thickBot="1">
      <c r="A194" s="3" t="s">
        <v>1649</v>
      </c>
      <c r="B194" s="3" t="s">
        <v>1650</v>
      </c>
      <c r="C194" s="3" t="s">
        <v>1038</v>
      </c>
      <c r="D194" s="4">
        <v>2019</v>
      </c>
      <c r="E194" s="5" t="s">
        <v>73</v>
      </c>
      <c r="G194">
        <v>1</v>
      </c>
      <c r="I194">
        <v>4</v>
      </c>
      <c r="J194" s="14">
        <v>3.3290000000000002</v>
      </c>
      <c r="K194" s="14">
        <v>806</v>
      </c>
      <c r="L194" s="13" t="s">
        <v>1809</v>
      </c>
      <c r="M194">
        <v>0</v>
      </c>
      <c r="O194">
        <v>1</v>
      </c>
      <c r="P194">
        <v>2</v>
      </c>
      <c r="S194">
        <v>1</v>
      </c>
      <c r="V194">
        <v>0</v>
      </c>
      <c r="W194">
        <v>1</v>
      </c>
      <c r="Y194">
        <v>1</v>
      </c>
      <c r="AC194">
        <v>0</v>
      </c>
      <c r="AE194" s="12">
        <v>0</v>
      </c>
      <c r="AF194">
        <v>0</v>
      </c>
      <c r="AG194">
        <v>0</v>
      </c>
      <c r="AH194">
        <v>0</v>
      </c>
      <c r="AI194">
        <v>0</v>
      </c>
      <c r="AJ194">
        <v>0</v>
      </c>
    </row>
    <row r="195" spans="1:37" ht="16.5" thickBot="1">
      <c r="A195" s="3" t="s">
        <v>1596</v>
      </c>
      <c r="B195" s="3" t="s">
        <v>1597</v>
      </c>
      <c r="C195" s="3" t="s">
        <v>362</v>
      </c>
      <c r="D195" s="4">
        <v>2019</v>
      </c>
      <c r="E195" s="5" t="s">
        <v>73</v>
      </c>
      <c r="G195">
        <v>1</v>
      </c>
      <c r="I195">
        <v>1</v>
      </c>
      <c r="J195" s="14"/>
      <c r="K195" s="14">
        <v>0</v>
      </c>
      <c r="L195" s="13" t="s">
        <v>1811</v>
      </c>
      <c r="M195">
        <v>0</v>
      </c>
      <c r="O195">
        <v>1</v>
      </c>
      <c r="P195">
        <v>5</v>
      </c>
      <c r="T195">
        <v>1</v>
      </c>
      <c r="V195">
        <v>0</v>
      </c>
      <c r="W195">
        <v>4</v>
      </c>
      <c r="AC195">
        <v>0</v>
      </c>
      <c r="AE195" s="12">
        <v>0</v>
      </c>
      <c r="AF195">
        <v>0</v>
      </c>
      <c r="AG195">
        <v>0</v>
      </c>
      <c r="AH195">
        <v>0</v>
      </c>
      <c r="AI195">
        <v>0</v>
      </c>
      <c r="AJ195">
        <v>0</v>
      </c>
    </row>
    <row r="196" spans="1:37" ht="16.5" thickBot="1">
      <c r="A196" s="3" t="s">
        <v>1466</v>
      </c>
      <c r="B196" s="3" t="s">
        <v>1467</v>
      </c>
      <c r="C196" s="3" t="s">
        <v>136</v>
      </c>
      <c r="D196" s="4">
        <v>2019</v>
      </c>
      <c r="E196" s="5" t="s">
        <v>73</v>
      </c>
      <c r="G196">
        <v>1</v>
      </c>
      <c r="I196" t="s">
        <v>1797</v>
      </c>
      <c r="J196" s="14">
        <v>5.8179999999999996</v>
      </c>
      <c r="K196" s="14">
        <v>1503</v>
      </c>
      <c r="L196" s="13" t="s">
        <v>1814</v>
      </c>
      <c r="M196">
        <v>0</v>
      </c>
      <c r="O196">
        <v>2</v>
      </c>
      <c r="P196">
        <v>5</v>
      </c>
      <c r="R196">
        <v>1</v>
      </c>
      <c r="S196">
        <v>1</v>
      </c>
      <c r="T196">
        <v>1</v>
      </c>
      <c r="V196">
        <v>0</v>
      </c>
      <c r="W196">
        <v>1</v>
      </c>
      <c r="Y196">
        <v>1</v>
      </c>
      <c r="AA196">
        <v>1</v>
      </c>
      <c r="AC196">
        <v>0</v>
      </c>
      <c r="AE196" s="12">
        <v>0</v>
      </c>
      <c r="AF196" s="12">
        <v>0</v>
      </c>
      <c r="AG196" s="12">
        <v>0</v>
      </c>
      <c r="AH196" s="12">
        <v>0</v>
      </c>
      <c r="AI196" s="12">
        <v>0</v>
      </c>
      <c r="AJ196" s="12">
        <v>0</v>
      </c>
    </row>
    <row r="197" spans="1:37" ht="16.5" thickBot="1">
      <c r="A197" s="3" t="s">
        <v>662</v>
      </c>
      <c r="B197" s="3" t="s">
        <v>663</v>
      </c>
      <c r="C197" s="3" t="s">
        <v>664</v>
      </c>
      <c r="D197" s="4">
        <v>2019</v>
      </c>
      <c r="E197" s="5" t="s">
        <v>73</v>
      </c>
      <c r="G197">
        <v>1</v>
      </c>
      <c r="I197" t="s">
        <v>1794</v>
      </c>
      <c r="J197" s="13">
        <v>0.875</v>
      </c>
      <c r="K197" s="14">
        <v>0</v>
      </c>
      <c r="L197" s="13" t="s">
        <v>1811</v>
      </c>
      <c r="M197">
        <v>0</v>
      </c>
      <c r="O197">
        <v>3</v>
      </c>
      <c r="P197">
        <v>2</v>
      </c>
      <c r="V197">
        <v>0</v>
      </c>
      <c r="W197">
        <v>1</v>
      </c>
      <c r="AC197">
        <v>0</v>
      </c>
      <c r="AE197" s="12">
        <v>0</v>
      </c>
      <c r="AF197" s="12">
        <v>0</v>
      </c>
      <c r="AG197" s="12">
        <v>0</v>
      </c>
      <c r="AH197" s="12">
        <v>0</v>
      </c>
      <c r="AI197" s="12">
        <v>0</v>
      </c>
      <c r="AJ197" s="12">
        <v>0</v>
      </c>
    </row>
    <row r="198" spans="1:37" ht="13.5" thickBot="1">
      <c r="A198" s="5" t="s">
        <v>1841</v>
      </c>
      <c r="B198" s="5" t="s">
        <v>1851</v>
      </c>
      <c r="C198" s="5" t="s">
        <v>1861</v>
      </c>
      <c r="D198" s="5">
        <v>2019</v>
      </c>
      <c r="E198" s="8" t="s">
        <v>1865</v>
      </c>
      <c r="G198" s="5">
        <v>1</v>
      </c>
      <c r="I198" s="5">
        <v>1</v>
      </c>
      <c r="J198" s="21"/>
      <c r="K198" s="21"/>
      <c r="L198" s="21"/>
      <c r="M198" s="5">
        <v>0</v>
      </c>
      <c r="O198" s="5">
        <v>3</v>
      </c>
      <c r="P198" s="5">
        <v>2</v>
      </c>
      <c r="T198" s="5">
        <v>1</v>
      </c>
      <c r="V198" s="5">
        <v>0</v>
      </c>
      <c r="W198" s="5">
        <v>1</v>
      </c>
      <c r="AC198">
        <v>0</v>
      </c>
      <c r="AE198" s="12">
        <v>0</v>
      </c>
      <c r="AF198" s="12">
        <v>0</v>
      </c>
      <c r="AG198" s="12">
        <v>0</v>
      </c>
      <c r="AH198" s="12">
        <v>0</v>
      </c>
      <c r="AI198" s="12">
        <v>0</v>
      </c>
      <c r="AJ198" s="12">
        <v>0</v>
      </c>
    </row>
    <row r="199" spans="1:37" ht="16.5" thickBot="1">
      <c r="A199" s="3" t="s">
        <v>676</v>
      </c>
      <c r="B199" s="3" t="s">
        <v>677</v>
      </c>
      <c r="C199" s="3" t="s">
        <v>678</v>
      </c>
      <c r="D199" s="4">
        <v>2019</v>
      </c>
      <c r="E199" s="5" t="s">
        <v>73</v>
      </c>
      <c r="G199">
        <v>1</v>
      </c>
      <c r="I199">
        <v>1</v>
      </c>
      <c r="J199" s="14">
        <v>4.8029999999999999</v>
      </c>
      <c r="K199" s="14">
        <v>1503</v>
      </c>
      <c r="L199" s="13" t="s">
        <v>1809</v>
      </c>
      <c r="M199">
        <v>0</v>
      </c>
      <c r="O199">
        <v>4</v>
      </c>
      <c r="P199">
        <v>2</v>
      </c>
      <c r="V199">
        <v>0</v>
      </c>
      <c r="W199">
        <v>1</v>
      </c>
      <c r="AC199">
        <v>0</v>
      </c>
      <c r="AE199" s="12">
        <v>0</v>
      </c>
      <c r="AF199" s="12">
        <v>0</v>
      </c>
      <c r="AG199" s="12">
        <v>0</v>
      </c>
      <c r="AH199" s="12">
        <v>0</v>
      </c>
      <c r="AI199" s="12">
        <v>0</v>
      </c>
      <c r="AJ199" s="12">
        <v>0</v>
      </c>
    </row>
    <row r="200" spans="1:37" ht="16.5" thickBot="1">
      <c r="A200" s="3" t="s">
        <v>1234</v>
      </c>
      <c r="B200" s="3" t="s">
        <v>1235</v>
      </c>
      <c r="C200" s="3" t="s">
        <v>1236</v>
      </c>
      <c r="D200" s="4">
        <v>2019</v>
      </c>
      <c r="E200" s="5" t="s">
        <v>73</v>
      </c>
      <c r="G200">
        <v>1</v>
      </c>
      <c r="I200">
        <v>4</v>
      </c>
      <c r="J200" s="13">
        <v>0.57999999999999996</v>
      </c>
      <c r="K200" s="14">
        <v>1503</v>
      </c>
      <c r="L200" s="13" t="s">
        <v>1813</v>
      </c>
      <c r="M200">
        <v>0</v>
      </c>
      <c r="O200">
        <v>4</v>
      </c>
      <c r="P200">
        <v>2</v>
      </c>
      <c r="T200">
        <v>1</v>
      </c>
      <c r="V200">
        <v>0</v>
      </c>
      <c r="W200">
        <v>1</v>
      </c>
      <c r="AC200">
        <v>0</v>
      </c>
      <c r="AE200" s="12">
        <v>0</v>
      </c>
      <c r="AF200" s="12">
        <v>0</v>
      </c>
      <c r="AG200" s="12">
        <v>0</v>
      </c>
      <c r="AH200" s="12" t="s">
        <v>2037</v>
      </c>
      <c r="AI200" s="12">
        <v>0</v>
      </c>
      <c r="AJ200" s="12">
        <v>0</v>
      </c>
    </row>
    <row r="201" spans="1:37" ht="16.5" thickBot="1">
      <c r="A201" s="3" t="s">
        <v>1264</v>
      </c>
      <c r="B201" s="3" t="s">
        <v>1265</v>
      </c>
      <c r="C201" s="3" t="s">
        <v>612</v>
      </c>
      <c r="D201" s="4">
        <v>2019</v>
      </c>
      <c r="E201" s="5" t="s">
        <v>73</v>
      </c>
      <c r="G201">
        <v>1</v>
      </c>
      <c r="H201">
        <v>1</v>
      </c>
      <c r="I201" t="s">
        <v>1786</v>
      </c>
      <c r="J201" s="14">
        <v>2.9569999999999999</v>
      </c>
      <c r="K201" s="14">
        <v>806</v>
      </c>
      <c r="L201" s="13" t="s">
        <v>1814</v>
      </c>
      <c r="M201">
        <v>0</v>
      </c>
      <c r="O201">
        <v>4</v>
      </c>
      <c r="P201">
        <v>5</v>
      </c>
      <c r="R201">
        <v>1</v>
      </c>
      <c r="S201">
        <v>1</v>
      </c>
      <c r="T201">
        <v>1</v>
      </c>
      <c r="V201">
        <v>0</v>
      </c>
      <c r="W201">
        <v>1</v>
      </c>
      <c r="Y201">
        <v>1</v>
      </c>
      <c r="AC201">
        <v>0</v>
      </c>
      <c r="AE201" s="12">
        <v>0</v>
      </c>
      <c r="AF201" s="12">
        <v>0</v>
      </c>
      <c r="AG201" s="12">
        <v>0</v>
      </c>
      <c r="AH201" s="12">
        <v>0</v>
      </c>
      <c r="AI201" s="12">
        <v>0</v>
      </c>
      <c r="AJ201" s="12">
        <v>0</v>
      </c>
    </row>
    <row r="202" spans="1:37" ht="16.5" thickBot="1">
      <c r="A202" s="3" t="s">
        <v>1618</v>
      </c>
      <c r="B202" s="3" t="s">
        <v>1619</v>
      </c>
      <c r="C202" s="3" t="s">
        <v>633</v>
      </c>
      <c r="D202" s="4">
        <v>2019</v>
      </c>
      <c r="E202" s="5" t="s">
        <v>73</v>
      </c>
      <c r="G202">
        <v>1</v>
      </c>
      <c r="I202">
        <v>4</v>
      </c>
      <c r="J202" s="14">
        <v>7.5250000000000004</v>
      </c>
      <c r="K202" s="14">
        <v>1503</v>
      </c>
      <c r="L202" s="13" t="s">
        <v>1814</v>
      </c>
      <c r="M202">
        <v>0</v>
      </c>
      <c r="O202">
        <v>4</v>
      </c>
      <c r="P202">
        <v>2</v>
      </c>
      <c r="S202">
        <v>1</v>
      </c>
      <c r="V202">
        <v>0</v>
      </c>
      <c r="W202">
        <v>1</v>
      </c>
      <c r="AC202" s="12" t="s">
        <v>2038</v>
      </c>
      <c r="AE202" s="12">
        <v>0</v>
      </c>
      <c r="AF202" s="12">
        <v>0</v>
      </c>
      <c r="AG202" s="12">
        <v>0</v>
      </c>
      <c r="AH202" s="12">
        <v>0</v>
      </c>
      <c r="AI202" s="12">
        <v>0</v>
      </c>
      <c r="AJ202" s="12">
        <v>0</v>
      </c>
      <c r="AK202" s="12"/>
    </row>
    <row r="203" spans="1:37" ht="16.5" thickBot="1">
      <c r="A203" s="3" t="s">
        <v>851</v>
      </c>
      <c r="B203" s="3" t="s">
        <v>852</v>
      </c>
      <c r="C203" s="3" t="s">
        <v>582</v>
      </c>
      <c r="D203" s="4">
        <v>2019</v>
      </c>
      <c r="E203" s="5" t="s">
        <v>73</v>
      </c>
      <c r="G203">
        <v>1</v>
      </c>
      <c r="I203" t="s">
        <v>1786</v>
      </c>
      <c r="J203" s="13">
        <v>0.57999999999999996</v>
      </c>
      <c r="K203" s="14">
        <v>1503</v>
      </c>
      <c r="L203" s="13" t="s">
        <v>1810</v>
      </c>
      <c r="M203">
        <v>0</v>
      </c>
      <c r="O203">
        <v>6</v>
      </c>
      <c r="P203">
        <v>5</v>
      </c>
      <c r="R203">
        <v>1</v>
      </c>
      <c r="S203">
        <v>1</v>
      </c>
      <c r="V203">
        <v>0</v>
      </c>
      <c r="W203">
        <v>1</v>
      </c>
      <c r="AC203" s="12">
        <v>0</v>
      </c>
      <c r="AE203" s="12">
        <v>0</v>
      </c>
      <c r="AF203" s="12">
        <v>0</v>
      </c>
      <c r="AG203" s="12">
        <v>0</v>
      </c>
      <c r="AH203" s="12">
        <v>0</v>
      </c>
      <c r="AI203" s="12">
        <v>0</v>
      </c>
      <c r="AJ203" s="12">
        <v>0</v>
      </c>
    </row>
    <row r="204" spans="1:37" ht="16.5" thickBot="1">
      <c r="A204" s="3" t="s">
        <v>1447</v>
      </c>
      <c r="B204" s="3" t="s">
        <v>1448</v>
      </c>
      <c r="C204" s="3" t="s">
        <v>1449</v>
      </c>
      <c r="D204" s="4">
        <v>2019</v>
      </c>
      <c r="E204" s="5" t="s">
        <v>73</v>
      </c>
      <c r="G204">
        <v>1</v>
      </c>
      <c r="I204" t="s">
        <v>1786</v>
      </c>
      <c r="J204" s="14">
        <v>0.89700000000000002</v>
      </c>
      <c r="K204" s="14">
        <v>1503</v>
      </c>
      <c r="L204" s="13" t="s">
        <v>1813</v>
      </c>
      <c r="M204">
        <v>0</v>
      </c>
      <c r="O204">
        <v>6</v>
      </c>
      <c r="P204">
        <v>5</v>
      </c>
      <c r="T204">
        <v>1</v>
      </c>
      <c r="W204">
        <v>1</v>
      </c>
      <c r="Y204">
        <v>1</v>
      </c>
      <c r="AC204" s="12">
        <v>0</v>
      </c>
      <c r="AE204" s="12">
        <v>0</v>
      </c>
      <c r="AF204" s="12">
        <v>0</v>
      </c>
      <c r="AG204" s="12">
        <v>0</v>
      </c>
      <c r="AH204" s="12">
        <v>0</v>
      </c>
      <c r="AI204" s="12">
        <v>0</v>
      </c>
      <c r="AJ204" s="12">
        <v>0</v>
      </c>
    </row>
    <row r="205" spans="1:37" ht="16.5" thickBot="1">
      <c r="A205" s="3" t="s">
        <v>993</v>
      </c>
      <c r="B205" s="3" t="s">
        <v>994</v>
      </c>
      <c r="C205" s="3" t="s">
        <v>995</v>
      </c>
      <c r="D205" s="4">
        <v>2019</v>
      </c>
      <c r="E205" s="5" t="s">
        <v>73</v>
      </c>
      <c r="G205">
        <v>1</v>
      </c>
      <c r="H205">
        <v>1</v>
      </c>
      <c r="I205">
        <v>4</v>
      </c>
      <c r="J205" s="13">
        <v>0.45</v>
      </c>
      <c r="K205" s="14">
        <v>806</v>
      </c>
      <c r="L205" s="13" t="s">
        <v>1813</v>
      </c>
      <c r="M205">
        <v>0</v>
      </c>
      <c r="O205" t="s">
        <v>1791</v>
      </c>
      <c r="P205">
        <v>2</v>
      </c>
      <c r="V205">
        <v>0</v>
      </c>
      <c r="W205">
        <v>1</v>
      </c>
      <c r="AC205" s="12">
        <v>0</v>
      </c>
      <c r="AE205" s="12">
        <v>0</v>
      </c>
      <c r="AF205" s="12">
        <v>0</v>
      </c>
      <c r="AG205" s="12">
        <v>0</v>
      </c>
      <c r="AH205" s="12">
        <v>0</v>
      </c>
      <c r="AI205" s="12">
        <v>0</v>
      </c>
      <c r="AJ205" s="12">
        <v>0</v>
      </c>
    </row>
    <row r="206" spans="1:37" ht="16.5" thickBot="1">
      <c r="A206" s="3" t="s">
        <v>1060</v>
      </c>
      <c r="B206" s="3" t="s">
        <v>1061</v>
      </c>
      <c r="C206" s="3" t="s">
        <v>612</v>
      </c>
      <c r="D206" s="4">
        <v>2019</v>
      </c>
      <c r="E206" s="5" t="s">
        <v>73</v>
      </c>
      <c r="G206">
        <v>1</v>
      </c>
      <c r="I206" t="s">
        <v>1783</v>
      </c>
      <c r="J206" s="14">
        <v>2.9569999999999999</v>
      </c>
      <c r="K206" s="14">
        <v>806</v>
      </c>
      <c r="L206" s="13" t="s">
        <v>1814</v>
      </c>
      <c r="M206">
        <v>0</v>
      </c>
      <c r="O206" t="s">
        <v>1787</v>
      </c>
      <c r="P206">
        <v>2</v>
      </c>
      <c r="S206">
        <v>1</v>
      </c>
      <c r="V206">
        <v>0</v>
      </c>
      <c r="W206">
        <v>1</v>
      </c>
      <c r="AC206" s="12">
        <v>0</v>
      </c>
      <c r="AE206" s="12">
        <v>0</v>
      </c>
      <c r="AF206" s="12">
        <v>0</v>
      </c>
      <c r="AG206" s="12">
        <v>0</v>
      </c>
      <c r="AH206" s="12">
        <v>0</v>
      </c>
      <c r="AI206" s="12">
        <v>0</v>
      </c>
      <c r="AJ206" s="12">
        <v>0</v>
      </c>
    </row>
    <row r="207" spans="1:37" ht="16.5" thickBot="1">
      <c r="A207" s="3" t="s">
        <v>52</v>
      </c>
      <c r="B207" s="3" t="s">
        <v>53</v>
      </c>
      <c r="C207" s="3" t="s">
        <v>54</v>
      </c>
      <c r="D207" s="4">
        <v>2019</v>
      </c>
      <c r="E207" s="5" t="s">
        <v>19</v>
      </c>
      <c r="G207">
        <v>1</v>
      </c>
      <c r="I207" t="s">
        <v>1786</v>
      </c>
      <c r="J207" s="13">
        <v>0.23</v>
      </c>
      <c r="K207" s="14">
        <v>806</v>
      </c>
      <c r="L207" s="13" t="s">
        <v>1813</v>
      </c>
      <c r="M207">
        <v>0</v>
      </c>
      <c r="N207">
        <v>1</v>
      </c>
      <c r="O207" t="s">
        <v>1787</v>
      </c>
      <c r="P207">
        <v>2</v>
      </c>
      <c r="V207">
        <v>0</v>
      </c>
      <c r="W207">
        <v>1</v>
      </c>
      <c r="AC207" s="12">
        <v>0</v>
      </c>
      <c r="AE207" s="12">
        <v>0</v>
      </c>
      <c r="AF207" s="12">
        <v>0</v>
      </c>
      <c r="AG207" s="12">
        <v>0</v>
      </c>
      <c r="AH207" s="12">
        <v>0</v>
      </c>
      <c r="AI207" s="12">
        <v>0</v>
      </c>
      <c r="AJ207" s="12">
        <v>0</v>
      </c>
    </row>
    <row r="208" spans="1:37" ht="16.5" thickBot="1">
      <c r="A208" s="3" t="s">
        <v>1147</v>
      </c>
      <c r="B208" s="3" t="s">
        <v>1148</v>
      </c>
      <c r="C208" s="3" t="s">
        <v>963</v>
      </c>
      <c r="D208" s="4">
        <v>2019</v>
      </c>
      <c r="E208" s="5" t="s">
        <v>73</v>
      </c>
      <c r="G208">
        <v>1</v>
      </c>
      <c r="I208" t="s">
        <v>1789</v>
      </c>
      <c r="J208" s="14">
        <v>2.4950000000000001</v>
      </c>
      <c r="K208" s="14">
        <v>806</v>
      </c>
      <c r="L208" s="13" t="s">
        <v>1809</v>
      </c>
      <c r="M208">
        <v>0</v>
      </c>
      <c r="O208" t="s">
        <v>1787</v>
      </c>
      <c r="P208">
        <v>2</v>
      </c>
      <c r="V208">
        <v>0</v>
      </c>
      <c r="W208">
        <v>1</v>
      </c>
      <c r="AC208" s="12">
        <v>0</v>
      </c>
      <c r="AE208" s="12">
        <v>0</v>
      </c>
      <c r="AF208" s="12">
        <v>0</v>
      </c>
      <c r="AG208" s="12">
        <v>0</v>
      </c>
      <c r="AH208" s="12">
        <v>0</v>
      </c>
      <c r="AI208" s="12">
        <v>0</v>
      </c>
      <c r="AJ208" s="12">
        <v>0</v>
      </c>
    </row>
    <row r="209" spans="1:36" ht="16.5" thickBot="1">
      <c r="A209" s="3" t="s">
        <v>454</v>
      </c>
      <c r="B209" s="3" t="s">
        <v>455</v>
      </c>
      <c r="C209" s="3" t="s">
        <v>11</v>
      </c>
      <c r="D209" s="4">
        <v>2019</v>
      </c>
      <c r="E209" s="5" t="s">
        <v>73</v>
      </c>
      <c r="G209">
        <v>1</v>
      </c>
      <c r="I209">
        <v>1</v>
      </c>
      <c r="J209" s="13">
        <v>5.4829999999999997</v>
      </c>
      <c r="K209" s="14">
        <v>1503</v>
      </c>
      <c r="L209" s="13" t="s">
        <v>1809</v>
      </c>
      <c r="M209">
        <v>0</v>
      </c>
      <c r="O209" t="s">
        <v>1786</v>
      </c>
      <c r="P209">
        <v>2</v>
      </c>
      <c r="V209">
        <v>0</v>
      </c>
      <c r="W209">
        <v>1</v>
      </c>
      <c r="AC209" s="12">
        <v>0</v>
      </c>
      <c r="AE209" s="12">
        <v>0</v>
      </c>
      <c r="AF209" s="12">
        <v>0</v>
      </c>
      <c r="AG209" s="12">
        <v>0</v>
      </c>
      <c r="AH209" s="12">
        <v>0</v>
      </c>
      <c r="AI209" s="12">
        <v>0</v>
      </c>
      <c r="AJ209" s="12">
        <v>0</v>
      </c>
    </row>
    <row r="210" spans="1:36" ht="16.5" thickBot="1">
      <c r="A210" s="3" t="s">
        <v>503</v>
      </c>
      <c r="B210" s="3" t="s">
        <v>504</v>
      </c>
      <c r="C210" s="3" t="s">
        <v>505</v>
      </c>
      <c r="D210" s="4">
        <v>2019</v>
      </c>
      <c r="E210" s="5" t="s">
        <v>73</v>
      </c>
      <c r="G210">
        <v>1</v>
      </c>
      <c r="I210" t="s">
        <v>1786</v>
      </c>
      <c r="J210" s="13"/>
      <c r="K210" s="14">
        <v>0</v>
      </c>
      <c r="L210" s="13" t="s">
        <v>1811</v>
      </c>
      <c r="M210">
        <v>0</v>
      </c>
      <c r="O210" t="s">
        <v>1786</v>
      </c>
      <c r="P210">
        <v>2</v>
      </c>
      <c r="T210">
        <v>1</v>
      </c>
      <c r="V210">
        <v>0</v>
      </c>
      <c r="W210">
        <v>1</v>
      </c>
      <c r="AC210" s="12">
        <v>0</v>
      </c>
      <c r="AE210" s="12">
        <v>0</v>
      </c>
      <c r="AF210" s="12">
        <v>0</v>
      </c>
      <c r="AG210" s="12">
        <v>0</v>
      </c>
      <c r="AH210" s="12">
        <v>0</v>
      </c>
      <c r="AI210" s="12">
        <v>0</v>
      </c>
      <c r="AJ210" s="12">
        <v>0</v>
      </c>
    </row>
    <row r="211" spans="1:36" ht="13.5" thickBot="1">
      <c r="A211" s="5" t="s">
        <v>1839</v>
      </c>
      <c r="B211" s="5" t="s">
        <v>1849</v>
      </c>
      <c r="C211" s="5" t="s">
        <v>1859</v>
      </c>
      <c r="D211" s="5">
        <v>2019</v>
      </c>
      <c r="E211" s="8" t="s">
        <v>1865</v>
      </c>
      <c r="G211" s="5">
        <v>1</v>
      </c>
      <c r="I211" s="5">
        <v>1</v>
      </c>
      <c r="J211" s="21"/>
      <c r="K211" s="21"/>
      <c r="L211" s="21"/>
      <c r="M211" s="5">
        <v>0</v>
      </c>
      <c r="O211" s="5" t="s">
        <v>1786</v>
      </c>
      <c r="P211" s="5">
        <v>2</v>
      </c>
      <c r="V211" s="5">
        <v>0</v>
      </c>
      <c r="W211" s="5">
        <v>1</v>
      </c>
      <c r="Y211" s="5">
        <v>1</v>
      </c>
      <c r="AC211" s="12">
        <v>0</v>
      </c>
      <c r="AE211" s="12">
        <v>0</v>
      </c>
      <c r="AF211" s="12">
        <v>0</v>
      </c>
      <c r="AG211" s="12">
        <v>0</v>
      </c>
      <c r="AH211" s="12">
        <v>0</v>
      </c>
      <c r="AI211" s="12">
        <v>0</v>
      </c>
      <c r="AJ211" s="12">
        <v>0</v>
      </c>
    </row>
    <row r="212" spans="1:36" ht="16.5" thickBot="1">
      <c r="A212" s="3" t="s">
        <v>597</v>
      </c>
      <c r="B212" s="3" t="s">
        <v>598</v>
      </c>
      <c r="C212" s="3" t="s">
        <v>515</v>
      </c>
      <c r="D212" s="4">
        <v>2019</v>
      </c>
      <c r="E212" s="5" t="s">
        <v>73</v>
      </c>
      <c r="G212">
        <v>1</v>
      </c>
      <c r="I212" t="s">
        <v>1786</v>
      </c>
      <c r="J212" s="14">
        <v>2.4969999999999999</v>
      </c>
      <c r="K212" s="14">
        <v>1505</v>
      </c>
      <c r="L212" s="13" t="s">
        <v>1809</v>
      </c>
      <c r="M212">
        <v>0</v>
      </c>
      <c r="O212" t="s">
        <v>1786</v>
      </c>
      <c r="P212">
        <v>2</v>
      </c>
      <c r="V212">
        <v>0</v>
      </c>
      <c r="W212">
        <v>1</v>
      </c>
      <c r="AC212" s="12">
        <v>0</v>
      </c>
      <c r="AE212" s="12">
        <v>0</v>
      </c>
      <c r="AF212" s="12">
        <v>0</v>
      </c>
      <c r="AG212" s="12">
        <v>0</v>
      </c>
      <c r="AH212" s="12">
        <v>0</v>
      </c>
      <c r="AI212" s="12">
        <v>0</v>
      </c>
      <c r="AJ212" s="12">
        <v>0</v>
      </c>
    </row>
    <row r="213" spans="1:36" ht="16.5" thickBot="1">
      <c r="A213" s="3" t="s">
        <v>1031</v>
      </c>
      <c r="B213" s="3" t="s">
        <v>1032</v>
      </c>
      <c r="C213" s="3" t="s">
        <v>1033</v>
      </c>
      <c r="D213" s="4">
        <v>2019</v>
      </c>
      <c r="E213" s="5" t="s">
        <v>73</v>
      </c>
      <c r="G213">
        <v>1</v>
      </c>
      <c r="I213" t="s">
        <v>1786</v>
      </c>
      <c r="J213" s="14">
        <v>4.0629999999999997</v>
      </c>
      <c r="K213" s="14">
        <v>1503</v>
      </c>
      <c r="L213" s="13" t="s">
        <v>1809</v>
      </c>
      <c r="M213">
        <v>0</v>
      </c>
      <c r="O213" t="s">
        <v>1786</v>
      </c>
      <c r="P213">
        <v>2</v>
      </c>
      <c r="V213">
        <v>0</v>
      </c>
      <c r="W213">
        <v>1</v>
      </c>
      <c r="AC213" s="12">
        <v>0</v>
      </c>
      <c r="AE213" s="12">
        <v>0</v>
      </c>
      <c r="AF213" s="12">
        <v>0</v>
      </c>
      <c r="AG213" s="12">
        <v>0</v>
      </c>
      <c r="AH213" s="12">
        <v>0</v>
      </c>
      <c r="AI213" s="12">
        <v>0</v>
      </c>
      <c r="AJ213" s="12">
        <v>0</v>
      </c>
    </row>
    <row r="214" spans="1:36" ht="16.5" thickBot="1">
      <c r="A214" s="3" t="s">
        <v>1323</v>
      </c>
      <c r="B214" s="3" t="s">
        <v>1324</v>
      </c>
      <c r="C214" s="3" t="s">
        <v>604</v>
      </c>
      <c r="D214" s="4">
        <v>2019</v>
      </c>
      <c r="E214" s="5" t="s">
        <v>73</v>
      </c>
      <c r="G214">
        <v>1</v>
      </c>
      <c r="I214">
        <v>1</v>
      </c>
      <c r="J214" s="14">
        <v>1.9770000000000001</v>
      </c>
      <c r="K214" s="14">
        <v>1503</v>
      </c>
      <c r="L214" s="13" t="s">
        <v>1813</v>
      </c>
      <c r="M214">
        <v>0</v>
      </c>
      <c r="O214" t="s">
        <v>1786</v>
      </c>
      <c r="P214">
        <v>2</v>
      </c>
      <c r="S214">
        <v>1</v>
      </c>
      <c r="V214">
        <v>0</v>
      </c>
      <c r="W214">
        <v>1</v>
      </c>
      <c r="AC214" s="12">
        <v>0</v>
      </c>
      <c r="AE214" s="12">
        <v>0</v>
      </c>
      <c r="AF214" s="12">
        <v>0</v>
      </c>
      <c r="AG214" s="12">
        <v>0</v>
      </c>
      <c r="AH214" s="12">
        <v>0</v>
      </c>
      <c r="AI214" s="12">
        <v>0</v>
      </c>
      <c r="AJ214" s="12">
        <v>0</v>
      </c>
    </row>
    <row r="215" spans="1:36" ht="16.5" thickBot="1">
      <c r="A215" s="3" t="s">
        <v>268</v>
      </c>
      <c r="B215" s="3" t="s">
        <v>269</v>
      </c>
      <c r="C215" s="3" t="s">
        <v>11</v>
      </c>
      <c r="D215" s="4">
        <v>2019</v>
      </c>
      <c r="E215" s="5" t="s">
        <v>73</v>
      </c>
      <c r="G215">
        <v>1</v>
      </c>
      <c r="I215" t="s">
        <v>1786</v>
      </c>
      <c r="J215" s="13">
        <v>5.4829999999999997</v>
      </c>
      <c r="K215" s="14">
        <v>1503</v>
      </c>
      <c r="L215" s="13" t="s">
        <v>1809</v>
      </c>
      <c r="M215">
        <v>0</v>
      </c>
      <c r="O215" t="s">
        <v>1785</v>
      </c>
      <c r="P215">
        <v>2</v>
      </c>
      <c r="V215">
        <v>0</v>
      </c>
      <c r="W215">
        <v>1</v>
      </c>
      <c r="AC215" s="12">
        <v>0</v>
      </c>
      <c r="AE215" s="12">
        <v>0</v>
      </c>
      <c r="AF215" s="12">
        <v>0</v>
      </c>
      <c r="AG215" s="12" t="s">
        <v>2039</v>
      </c>
      <c r="AH215" s="12">
        <v>0</v>
      </c>
      <c r="AI215" s="12">
        <v>0</v>
      </c>
      <c r="AJ215" s="12">
        <v>0</v>
      </c>
    </row>
    <row r="216" spans="1:36" ht="16.5" thickBot="1">
      <c r="A216" s="3" t="s">
        <v>821</v>
      </c>
      <c r="B216" s="3" t="s">
        <v>822</v>
      </c>
      <c r="C216" s="3" t="s">
        <v>308</v>
      </c>
      <c r="D216" s="4">
        <v>2019</v>
      </c>
      <c r="E216" s="5" t="s">
        <v>73</v>
      </c>
      <c r="G216">
        <v>1</v>
      </c>
      <c r="I216" t="s">
        <v>1783</v>
      </c>
      <c r="J216" s="14">
        <v>5.3609999999999998</v>
      </c>
      <c r="K216" s="17">
        <v>806</v>
      </c>
      <c r="L216" s="19" t="s">
        <v>1814</v>
      </c>
      <c r="M216">
        <v>0</v>
      </c>
      <c r="O216" t="s">
        <v>1784</v>
      </c>
      <c r="P216">
        <v>2</v>
      </c>
      <c r="V216">
        <v>0</v>
      </c>
      <c r="W216">
        <v>1</v>
      </c>
      <c r="AC216" s="12">
        <v>0</v>
      </c>
      <c r="AE216" s="12">
        <v>0</v>
      </c>
      <c r="AF216" s="12">
        <v>0</v>
      </c>
      <c r="AG216" s="12" t="s">
        <v>2035</v>
      </c>
      <c r="AH216" s="12">
        <v>0</v>
      </c>
      <c r="AI216" s="12">
        <v>0</v>
      </c>
      <c r="AJ216" s="12">
        <v>0</v>
      </c>
    </row>
    <row r="217" spans="1:36" ht="16.5" thickBot="1">
      <c r="A217" s="3" t="s">
        <v>1452</v>
      </c>
      <c r="B217" s="3" t="s">
        <v>1453</v>
      </c>
      <c r="C217" s="3" t="s">
        <v>840</v>
      </c>
      <c r="D217" s="4">
        <v>2019</v>
      </c>
      <c r="E217" s="5" t="s">
        <v>73</v>
      </c>
      <c r="G217">
        <v>1</v>
      </c>
      <c r="I217">
        <v>4</v>
      </c>
      <c r="J217" s="14">
        <v>7.59</v>
      </c>
      <c r="K217" s="14">
        <v>1503</v>
      </c>
      <c r="L217" s="13" t="s">
        <v>1814</v>
      </c>
      <c r="M217">
        <v>0</v>
      </c>
      <c r="O217" t="s">
        <v>1792</v>
      </c>
      <c r="P217">
        <v>2</v>
      </c>
      <c r="S217">
        <v>1</v>
      </c>
      <c r="V217">
        <v>0</v>
      </c>
      <c r="W217">
        <v>1</v>
      </c>
      <c r="AC217" s="12">
        <v>0</v>
      </c>
      <c r="AE217" s="12">
        <v>0</v>
      </c>
      <c r="AF217" s="12">
        <v>0</v>
      </c>
      <c r="AG217" s="12">
        <v>0</v>
      </c>
      <c r="AH217" s="12">
        <v>0</v>
      </c>
      <c r="AI217" s="12">
        <v>0</v>
      </c>
      <c r="AJ217" s="12">
        <v>0</v>
      </c>
    </row>
    <row r="218" spans="1:36" ht="16.5" thickBot="1">
      <c r="A218" s="3"/>
      <c r="B218" s="3"/>
      <c r="C218" s="3"/>
      <c r="D218" s="4"/>
      <c r="E218" s="5"/>
      <c r="J218" s="14"/>
      <c r="K218" s="14"/>
      <c r="L218" s="13"/>
      <c r="M218" s="40">
        <v>31</v>
      </c>
      <c r="O218" s="40">
        <v>18</v>
      </c>
      <c r="P218" s="40">
        <v>23</v>
      </c>
      <c r="Q218" s="40"/>
      <c r="R218" s="40"/>
      <c r="S218" s="40"/>
      <c r="T218" s="40"/>
      <c r="U218" s="40"/>
      <c r="V218" s="40"/>
      <c r="W218" s="40"/>
      <c r="X218" s="40"/>
      <c r="Y218" s="40">
        <v>10</v>
      </c>
    </row>
    <row r="219" spans="1:36" ht="16.5" thickBot="1">
      <c r="A219" s="3"/>
      <c r="B219" s="3"/>
      <c r="C219" s="3"/>
      <c r="D219" s="4"/>
      <c r="E219" s="5"/>
      <c r="J219" s="14"/>
      <c r="K219" s="14"/>
      <c r="L219" s="13"/>
    </row>
    <row r="220" spans="1:36" ht="16.5" thickBot="1">
      <c r="A220" s="3"/>
      <c r="B220" s="3"/>
      <c r="C220" s="3"/>
      <c r="D220" s="4"/>
      <c r="E220" s="5"/>
      <c r="J220" s="14"/>
      <c r="K220" s="14"/>
      <c r="L220" s="13"/>
    </row>
    <row r="221" spans="1:36" ht="16.5" thickBot="1">
      <c r="A221" s="3" t="s">
        <v>1143</v>
      </c>
      <c r="B221" s="3" t="s">
        <v>1144</v>
      </c>
      <c r="C221" s="5"/>
      <c r="D221" s="4">
        <v>2020</v>
      </c>
      <c r="E221" s="5" t="s">
        <v>73</v>
      </c>
      <c r="G221">
        <v>1</v>
      </c>
      <c r="I221">
        <v>1</v>
      </c>
      <c r="J221" s="21"/>
      <c r="K221" s="14">
        <v>0</v>
      </c>
      <c r="L221" s="13" t="s">
        <v>1811</v>
      </c>
      <c r="M221">
        <v>0</v>
      </c>
      <c r="O221">
        <v>0</v>
      </c>
      <c r="P221">
        <v>0</v>
      </c>
      <c r="R221">
        <v>1</v>
      </c>
      <c r="W221">
        <v>1</v>
      </c>
      <c r="AA221">
        <v>1</v>
      </c>
      <c r="AC221" s="12" t="s">
        <v>2040</v>
      </c>
      <c r="AE221">
        <v>0</v>
      </c>
      <c r="AF221">
        <v>0</v>
      </c>
      <c r="AG221">
        <v>0</v>
      </c>
      <c r="AH221">
        <v>0</v>
      </c>
      <c r="AI221">
        <v>0</v>
      </c>
      <c r="AJ221">
        <v>0</v>
      </c>
    </row>
    <row r="222" spans="1:36" ht="16.5" thickBot="1">
      <c r="A222" s="3" t="s">
        <v>1211</v>
      </c>
      <c r="B222" s="3" t="s">
        <v>1212</v>
      </c>
      <c r="C222" s="3" t="s">
        <v>1213</v>
      </c>
      <c r="D222" s="4">
        <v>2020</v>
      </c>
      <c r="E222" s="5" t="s">
        <v>73</v>
      </c>
      <c r="G222">
        <v>1</v>
      </c>
      <c r="I222">
        <v>4</v>
      </c>
      <c r="J222" s="13"/>
      <c r="K222" s="14">
        <v>0</v>
      </c>
      <c r="L222" s="13" t="s">
        <v>1811</v>
      </c>
      <c r="M222">
        <v>0</v>
      </c>
      <c r="O222">
        <v>0</v>
      </c>
      <c r="P222">
        <v>0</v>
      </c>
      <c r="T222">
        <v>1</v>
      </c>
      <c r="W222">
        <v>1</v>
      </c>
      <c r="AC222">
        <v>0</v>
      </c>
      <c r="AE222">
        <v>0</v>
      </c>
      <c r="AF222">
        <v>0</v>
      </c>
      <c r="AG222">
        <v>0</v>
      </c>
      <c r="AH222">
        <v>0</v>
      </c>
      <c r="AI222">
        <v>0</v>
      </c>
      <c r="AJ222">
        <v>0</v>
      </c>
    </row>
    <row r="223" spans="1:36" ht="16.5" thickBot="1">
      <c r="A223" s="3" t="s">
        <v>1211</v>
      </c>
      <c r="B223" s="3" t="s">
        <v>1214</v>
      </c>
      <c r="C223" s="3" t="s">
        <v>1215</v>
      </c>
      <c r="D223" s="4">
        <v>2020</v>
      </c>
      <c r="E223" s="5" t="s">
        <v>73</v>
      </c>
      <c r="G223">
        <v>1</v>
      </c>
      <c r="I223">
        <v>4</v>
      </c>
      <c r="J223" s="13"/>
      <c r="K223" s="14">
        <v>0</v>
      </c>
      <c r="L223" s="13" t="s">
        <v>1811</v>
      </c>
      <c r="M223">
        <v>0</v>
      </c>
      <c r="O223">
        <v>0</v>
      </c>
      <c r="P223">
        <v>0</v>
      </c>
      <c r="T223">
        <v>1</v>
      </c>
      <c r="W223">
        <v>1</v>
      </c>
      <c r="AC223" s="12" t="s">
        <v>2037</v>
      </c>
      <c r="AE223">
        <v>0</v>
      </c>
      <c r="AF223">
        <v>0</v>
      </c>
      <c r="AG223">
        <v>0</v>
      </c>
      <c r="AH223">
        <v>0</v>
      </c>
      <c r="AI223">
        <v>0</v>
      </c>
      <c r="AJ223">
        <v>0</v>
      </c>
    </row>
    <row r="224" spans="1:36" ht="16.5" thickBot="1">
      <c r="A224" s="3" t="s">
        <v>1399</v>
      </c>
      <c r="B224" s="3" t="s">
        <v>1400</v>
      </c>
      <c r="C224" s="3" t="s">
        <v>1401</v>
      </c>
      <c r="D224" s="4">
        <v>2020</v>
      </c>
      <c r="E224" s="5" t="s">
        <v>73</v>
      </c>
      <c r="G224">
        <v>1</v>
      </c>
      <c r="I224">
        <v>1</v>
      </c>
      <c r="J224" s="13">
        <v>0.43</v>
      </c>
      <c r="K224" s="14">
        <v>1402</v>
      </c>
      <c r="L224" s="13" t="s">
        <v>1813</v>
      </c>
      <c r="M224">
        <v>0</v>
      </c>
      <c r="O224">
        <v>0</v>
      </c>
      <c r="P224">
        <v>0</v>
      </c>
      <c r="R224">
        <v>1</v>
      </c>
      <c r="T224">
        <v>1</v>
      </c>
      <c r="W224">
        <v>1</v>
      </c>
      <c r="AC224" s="12" t="s">
        <v>2037</v>
      </c>
      <c r="AE224">
        <v>0</v>
      </c>
      <c r="AF224">
        <v>0</v>
      </c>
      <c r="AG224">
        <v>0</v>
      </c>
      <c r="AH224">
        <v>0</v>
      </c>
      <c r="AI224">
        <v>0</v>
      </c>
      <c r="AJ224">
        <v>0</v>
      </c>
    </row>
    <row r="225" spans="1:36" ht="16.5" thickBot="1">
      <c r="A225" s="3" t="s">
        <v>1545</v>
      </c>
      <c r="B225" s="3" t="s">
        <v>1546</v>
      </c>
      <c r="C225" s="3" t="s">
        <v>1547</v>
      </c>
      <c r="D225" s="4">
        <v>2020</v>
      </c>
      <c r="E225" s="5" t="s">
        <v>73</v>
      </c>
      <c r="G225">
        <v>1</v>
      </c>
      <c r="J225" s="13">
        <v>2.94</v>
      </c>
      <c r="K225" s="14">
        <v>1505</v>
      </c>
      <c r="L225" s="13" t="s">
        <v>1814</v>
      </c>
      <c r="M225">
        <v>0</v>
      </c>
      <c r="O225">
        <v>0</v>
      </c>
      <c r="P225">
        <v>0</v>
      </c>
      <c r="R225">
        <v>1</v>
      </c>
      <c r="T225">
        <v>1</v>
      </c>
      <c r="W225">
        <v>1</v>
      </c>
      <c r="AC225">
        <v>0</v>
      </c>
      <c r="AE225">
        <v>0</v>
      </c>
      <c r="AF225">
        <v>0</v>
      </c>
      <c r="AG225">
        <v>0</v>
      </c>
      <c r="AH225">
        <v>0</v>
      </c>
      <c r="AI225">
        <v>0</v>
      </c>
      <c r="AJ225">
        <v>0</v>
      </c>
    </row>
    <row r="226" spans="1:36" ht="16.5" thickBot="1">
      <c r="A226" s="3" t="s">
        <v>1019</v>
      </c>
      <c r="B226" s="3" t="s">
        <v>1020</v>
      </c>
      <c r="C226" s="3"/>
      <c r="D226" s="4">
        <v>2020</v>
      </c>
      <c r="E226" s="5" t="s">
        <v>73</v>
      </c>
      <c r="G226">
        <v>1</v>
      </c>
      <c r="I226" s="12" t="s">
        <v>1786</v>
      </c>
      <c r="J226" s="13"/>
      <c r="K226" s="14">
        <v>0</v>
      </c>
      <c r="L226" s="13" t="s">
        <v>1811</v>
      </c>
      <c r="M226">
        <v>0</v>
      </c>
      <c r="O226">
        <v>0</v>
      </c>
      <c r="P226">
        <v>0</v>
      </c>
      <c r="R226">
        <v>1</v>
      </c>
      <c r="T226">
        <v>1</v>
      </c>
      <c r="W226">
        <v>2</v>
      </c>
      <c r="AC226">
        <v>0</v>
      </c>
      <c r="AE226">
        <v>0</v>
      </c>
      <c r="AF226">
        <v>0</v>
      </c>
      <c r="AG226">
        <v>0</v>
      </c>
      <c r="AH226">
        <v>0</v>
      </c>
      <c r="AI226">
        <v>0</v>
      </c>
      <c r="AJ226">
        <v>0</v>
      </c>
    </row>
    <row r="227" spans="1:36" ht="16.5" thickBot="1">
      <c r="A227" s="3" t="s">
        <v>1179</v>
      </c>
      <c r="B227" s="3" t="s">
        <v>1180</v>
      </c>
      <c r="C227" s="3"/>
      <c r="D227" s="4">
        <v>2020</v>
      </c>
      <c r="E227" s="5" t="s">
        <v>73</v>
      </c>
      <c r="G227">
        <v>1</v>
      </c>
      <c r="I227" t="s">
        <v>1783</v>
      </c>
      <c r="J227" s="21"/>
      <c r="K227" s="14">
        <v>0</v>
      </c>
      <c r="L227" s="13" t="s">
        <v>1811</v>
      </c>
      <c r="M227">
        <v>0</v>
      </c>
      <c r="O227">
        <v>0</v>
      </c>
      <c r="P227">
        <v>0</v>
      </c>
      <c r="S227">
        <v>1</v>
      </c>
      <c r="T227">
        <v>1</v>
      </c>
      <c r="W227">
        <v>2</v>
      </c>
    </row>
    <row r="228" spans="1:36" ht="16.5" thickBot="1">
      <c r="A228" s="3" t="s">
        <v>1658</v>
      </c>
      <c r="B228" s="3" t="s">
        <v>1659</v>
      </c>
      <c r="C228" s="3"/>
      <c r="D228" s="4">
        <v>2020</v>
      </c>
      <c r="E228" s="5" t="s">
        <v>73</v>
      </c>
      <c r="G228">
        <v>1</v>
      </c>
      <c r="I228">
        <v>1</v>
      </c>
      <c r="J228" s="21"/>
      <c r="K228" s="14">
        <v>0</v>
      </c>
      <c r="L228" s="13" t="s">
        <v>1811</v>
      </c>
      <c r="M228">
        <v>0</v>
      </c>
      <c r="O228">
        <v>0</v>
      </c>
      <c r="P228">
        <v>0</v>
      </c>
      <c r="S228">
        <v>1</v>
      </c>
      <c r="T228">
        <v>1</v>
      </c>
      <c r="W228">
        <v>5</v>
      </c>
      <c r="Y228">
        <v>1</v>
      </c>
      <c r="AC228">
        <v>0</v>
      </c>
      <c r="AE228">
        <v>0</v>
      </c>
      <c r="AF228">
        <v>0</v>
      </c>
      <c r="AG228">
        <v>0</v>
      </c>
      <c r="AH228">
        <v>0</v>
      </c>
      <c r="AI228">
        <v>0</v>
      </c>
      <c r="AJ228">
        <v>0</v>
      </c>
    </row>
    <row r="229" spans="1:36" ht="16.5" thickBot="1">
      <c r="A229" s="3" t="s">
        <v>697</v>
      </c>
      <c r="B229" s="3" t="s">
        <v>698</v>
      </c>
      <c r="C229" s="3" t="s">
        <v>275</v>
      </c>
      <c r="D229" s="4">
        <v>2020</v>
      </c>
      <c r="E229" s="5" t="s">
        <v>73</v>
      </c>
      <c r="G229">
        <v>1</v>
      </c>
      <c r="I229" s="12" t="s">
        <v>1786</v>
      </c>
      <c r="J229" s="14">
        <v>4.4119999999999999</v>
      </c>
      <c r="K229" s="14">
        <v>1503</v>
      </c>
      <c r="L229" s="13" t="s">
        <v>1810</v>
      </c>
      <c r="M229">
        <v>0</v>
      </c>
      <c r="O229">
        <v>1</v>
      </c>
      <c r="P229">
        <v>2</v>
      </c>
      <c r="T229">
        <v>1</v>
      </c>
      <c r="V229">
        <v>0</v>
      </c>
      <c r="W229">
        <v>1</v>
      </c>
      <c r="Y229">
        <v>1</v>
      </c>
      <c r="AC229">
        <v>0</v>
      </c>
      <c r="AE229" s="12" t="s">
        <v>2020</v>
      </c>
      <c r="AF229">
        <v>0</v>
      </c>
      <c r="AG229">
        <v>0</v>
      </c>
      <c r="AH229">
        <v>0</v>
      </c>
      <c r="AI229">
        <v>0</v>
      </c>
      <c r="AJ229">
        <v>0</v>
      </c>
    </row>
    <row r="230" spans="1:36" ht="16.5" thickBot="1">
      <c r="A230" s="3" t="s">
        <v>1141</v>
      </c>
      <c r="B230" s="3" t="s">
        <v>1142</v>
      </c>
      <c r="C230" s="3" t="s">
        <v>438</v>
      </c>
      <c r="D230" s="4">
        <v>2020</v>
      </c>
      <c r="E230" s="5" t="s">
        <v>73</v>
      </c>
      <c r="G230">
        <v>1</v>
      </c>
      <c r="I230" t="s">
        <v>1786</v>
      </c>
      <c r="J230" s="13">
        <v>4.4119999999999999</v>
      </c>
      <c r="K230" s="14">
        <v>1503</v>
      </c>
      <c r="L230" s="13" t="s">
        <v>1813</v>
      </c>
      <c r="M230">
        <v>0</v>
      </c>
      <c r="O230">
        <v>1</v>
      </c>
      <c r="P230">
        <v>2</v>
      </c>
      <c r="T230">
        <v>1</v>
      </c>
      <c r="V230">
        <v>0</v>
      </c>
      <c r="W230">
        <v>1</v>
      </c>
      <c r="AC230">
        <v>0</v>
      </c>
      <c r="AE230" s="12">
        <v>0</v>
      </c>
      <c r="AF230">
        <v>0</v>
      </c>
      <c r="AG230">
        <v>0</v>
      </c>
      <c r="AH230">
        <v>0</v>
      </c>
      <c r="AI230">
        <v>0</v>
      </c>
      <c r="AJ230">
        <v>0</v>
      </c>
    </row>
    <row r="231" spans="1:36" ht="16.5" thickBot="1">
      <c r="A231" s="3" t="s">
        <v>176</v>
      </c>
      <c r="B231" s="3" t="s">
        <v>177</v>
      </c>
      <c r="C231" s="3"/>
      <c r="D231" s="4">
        <v>2020</v>
      </c>
      <c r="E231" s="5" t="s">
        <v>73</v>
      </c>
      <c r="G231">
        <v>1</v>
      </c>
      <c r="I231" t="s">
        <v>1786</v>
      </c>
      <c r="J231" s="13"/>
      <c r="K231" s="14">
        <v>0</v>
      </c>
      <c r="L231" s="13" t="s">
        <v>1811</v>
      </c>
      <c r="M231">
        <v>0</v>
      </c>
      <c r="O231">
        <v>1</v>
      </c>
      <c r="P231">
        <v>2</v>
      </c>
      <c r="T231">
        <v>1</v>
      </c>
      <c r="V231">
        <v>0</v>
      </c>
      <c r="W231">
        <v>2</v>
      </c>
      <c r="Y231">
        <v>1</v>
      </c>
      <c r="Z231">
        <v>1</v>
      </c>
      <c r="AC231">
        <v>0</v>
      </c>
      <c r="AE231" s="12">
        <v>0</v>
      </c>
      <c r="AF231">
        <v>0</v>
      </c>
      <c r="AG231">
        <v>0</v>
      </c>
      <c r="AH231">
        <v>0</v>
      </c>
      <c r="AI231">
        <v>0</v>
      </c>
      <c r="AJ231">
        <v>0</v>
      </c>
    </row>
    <row r="232" spans="1:36" ht="16.5" thickBot="1">
      <c r="A232" s="3" t="s">
        <v>1573</v>
      </c>
      <c r="B232" s="3" t="s">
        <v>1574</v>
      </c>
      <c r="C232" s="3" t="s">
        <v>1575</v>
      </c>
      <c r="D232" s="4">
        <v>2020</v>
      </c>
      <c r="E232" s="5" t="s">
        <v>73</v>
      </c>
      <c r="G232">
        <v>1</v>
      </c>
      <c r="I232" t="s">
        <v>1793</v>
      </c>
      <c r="J232" s="13">
        <v>3.7210000000000001</v>
      </c>
      <c r="K232" s="14">
        <v>1503</v>
      </c>
      <c r="L232" s="13" t="s">
        <v>1809</v>
      </c>
      <c r="M232">
        <v>0</v>
      </c>
      <c r="O232">
        <v>2</v>
      </c>
      <c r="P232">
        <v>5</v>
      </c>
      <c r="R232">
        <v>1</v>
      </c>
      <c r="T232">
        <v>1</v>
      </c>
      <c r="V232">
        <v>0</v>
      </c>
      <c r="W232">
        <v>1</v>
      </c>
      <c r="Y232">
        <v>1</v>
      </c>
      <c r="AC232">
        <v>0</v>
      </c>
      <c r="AE232" s="12">
        <v>0</v>
      </c>
      <c r="AF232">
        <v>0</v>
      </c>
      <c r="AG232">
        <v>0</v>
      </c>
      <c r="AH232">
        <v>0</v>
      </c>
      <c r="AI232">
        <v>0</v>
      </c>
      <c r="AJ232">
        <v>0</v>
      </c>
    </row>
    <row r="233" spans="1:36" ht="13.5" thickBot="1">
      <c r="A233" s="5" t="s">
        <v>1838</v>
      </c>
      <c r="B233" s="5" t="s">
        <v>1848</v>
      </c>
      <c r="C233" s="5" t="s">
        <v>1858</v>
      </c>
      <c r="D233" s="5">
        <v>2020</v>
      </c>
      <c r="E233" s="8" t="s">
        <v>1865</v>
      </c>
      <c r="G233" s="5">
        <v>1</v>
      </c>
      <c r="I233" s="5" t="s">
        <v>1794</v>
      </c>
      <c r="J233" s="21"/>
      <c r="K233" s="21"/>
      <c r="L233" s="21"/>
      <c r="M233" s="5">
        <v>0</v>
      </c>
      <c r="O233" s="5">
        <v>3</v>
      </c>
      <c r="P233" s="5">
        <v>2</v>
      </c>
      <c r="S233" s="5">
        <v>1</v>
      </c>
      <c r="V233" s="5">
        <v>0</v>
      </c>
      <c r="W233" s="5">
        <v>1</v>
      </c>
      <c r="AC233">
        <v>0</v>
      </c>
      <c r="AE233" s="12" t="s">
        <v>2037</v>
      </c>
      <c r="AF233">
        <v>0</v>
      </c>
      <c r="AG233">
        <v>0</v>
      </c>
      <c r="AH233">
        <v>0</v>
      </c>
      <c r="AI233">
        <v>0</v>
      </c>
      <c r="AJ233">
        <v>0</v>
      </c>
    </row>
    <row r="234" spans="1:36" ht="16.5" thickBot="1">
      <c r="A234" s="3" t="s">
        <v>705</v>
      </c>
      <c r="B234" s="3" t="s">
        <v>706</v>
      </c>
      <c r="C234" s="3" t="s">
        <v>707</v>
      </c>
      <c r="D234" s="4">
        <v>2020</v>
      </c>
      <c r="E234" s="5" t="s">
        <v>73</v>
      </c>
      <c r="G234">
        <v>1</v>
      </c>
      <c r="I234" s="12" t="s">
        <v>1783</v>
      </c>
      <c r="J234" s="13"/>
      <c r="K234" s="14">
        <v>1506</v>
      </c>
      <c r="L234" s="13" t="s">
        <v>1813</v>
      </c>
      <c r="M234">
        <v>0</v>
      </c>
      <c r="O234">
        <v>3</v>
      </c>
      <c r="P234">
        <v>2</v>
      </c>
      <c r="T234">
        <v>1</v>
      </c>
      <c r="V234">
        <v>3</v>
      </c>
      <c r="W234">
        <v>1</v>
      </c>
      <c r="AC234">
        <v>0</v>
      </c>
      <c r="AE234" s="12">
        <v>0</v>
      </c>
      <c r="AF234">
        <v>0</v>
      </c>
      <c r="AG234">
        <v>0</v>
      </c>
      <c r="AH234">
        <v>0</v>
      </c>
      <c r="AI234">
        <v>0</v>
      </c>
      <c r="AJ234">
        <v>0</v>
      </c>
    </row>
    <row r="235" spans="1:36" ht="16.5" thickBot="1">
      <c r="A235" s="30" t="s">
        <v>1044</v>
      </c>
      <c r="B235" s="3" t="s">
        <v>1045</v>
      </c>
      <c r="C235" s="3" t="s">
        <v>936</v>
      </c>
      <c r="D235" s="4">
        <v>2020</v>
      </c>
      <c r="E235" s="5" t="s">
        <v>73</v>
      </c>
      <c r="G235">
        <v>1</v>
      </c>
      <c r="I235">
        <v>2</v>
      </c>
      <c r="J235" s="13">
        <v>6.97</v>
      </c>
      <c r="K235" s="14">
        <v>0</v>
      </c>
      <c r="L235" s="13" t="s">
        <v>1811</v>
      </c>
      <c r="M235">
        <v>0</v>
      </c>
      <c r="O235">
        <v>3</v>
      </c>
      <c r="P235">
        <v>2</v>
      </c>
      <c r="V235">
        <v>0</v>
      </c>
      <c r="W235">
        <v>1</v>
      </c>
      <c r="AC235">
        <v>0</v>
      </c>
      <c r="AE235" s="12">
        <v>0</v>
      </c>
      <c r="AF235">
        <v>0</v>
      </c>
      <c r="AG235">
        <v>0</v>
      </c>
      <c r="AH235">
        <v>0</v>
      </c>
      <c r="AI235">
        <v>0</v>
      </c>
      <c r="AJ235">
        <v>0</v>
      </c>
    </row>
    <row r="236" spans="1:36" ht="16.5" thickBot="1">
      <c r="A236" s="3" t="s">
        <v>85</v>
      </c>
      <c r="B236" s="3" t="s">
        <v>86</v>
      </c>
      <c r="C236" s="3" t="s">
        <v>87</v>
      </c>
      <c r="D236" s="4">
        <v>2020</v>
      </c>
      <c r="E236" s="5" t="s">
        <v>73</v>
      </c>
      <c r="G236">
        <v>1</v>
      </c>
      <c r="I236" t="s">
        <v>1797</v>
      </c>
      <c r="J236" s="13">
        <v>7.968</v>
      </c>
      <c r="K236" s="14">
        <v>0</v>
      </c>
      <c r="L236" s="13" t="s">
        <v>1811</v>
      </c>
      <c r="M236">
        <v>0</v>
      </c>
      <c r="N236">
        <v>1</v>
      </c>
      <c r="O236">
        <v>3</v>
      </c>
      <c r="P236">
        <v>2</v>
      </c>
      <c r="S236">
        <v>1</v>
      </c>
      <c r="T236">
        <v>1</v>
      </c>
      <c r="V236">
        <v>0</v>
      </c>
      <c r="W236">
        <v>1</v>
      </c>
      <c r="AC236" s="12" t="s">
        <v>2037</v>
      </c>
      <c r="AE236" s="12">
        <v>0</v>
      </c>
      <c r="AF236">
        <v>0</v>
      </c>
      <c r="AG236">
        <v>0</v>
      </c>
      <c r="AH236">
        <v>0</v>
      </c>
      <c r="AI236">
        <v>0</v>
      </c>
      <c r="AJ236">
        <v>0</v>
      </c>
    </row>
    <row r="237" spans="1:36" ht="16.5" thickBot="1">
      <c r="A237" s="3" t="s">
        <v>1247</v>
      </c>
      <c r="B237" s="3" t="s">
        <v>1248</v>
      </c>
      <c r="C237" s="3" t="s">
        <v>1249</v>
      </c>
      <c r="D237" s="4">
        <v>2020</v>
      </c>
      <c r="E237" s="5" t="s">
        <v>73</v>
      </c>
      <c r="G237">
        <v>1</v>
      </c>
      <c r="I237" t="s">
        <v>1789</v>
      </c>
      <c r="J237" s="13"/>
      <c r="K237" s="14">
        <v>0</v>
      </c>
      <c r="L237" s="13" t="s">
        <v>1811</v>
      </c>
      <c r="M237">
        <v>0</v>
      </c>
      <c r="O237">
        <v>3</v>
      </c>
      <c r="P237">
        <v>2</v>
      </c>
      <c r="T237">
        <v>1</v>
      </c>
      <c r="V237">
        <v>0</v>
      </c>
      <c r="W237">
        <v>5</v>
      </c>
      <c r="AC237" s="12">
        <v>0</v>
      </c>
      <c r="AE237" s="12">
        <v>0</v>
      </c>
      <c r="AF237">
        <v>0</v>
      </c>
      <c r="AG237">
        <v>0</v>
      </c>
      <c r="AH237">
        <v>0</v>
      </c>
      <c r="AI237">
        <v>0</v>
      </c>
      <c r="AJ237">
        <v>0</v>
      </c>
    </row>
    <row r="238" spans="1:36" ht="16.5" thickBot="1">
      <c r="A238" s="3" t="s">
        <v>219</v>
      </c>
      <c r="B238" s="3" t="s">
        <v>220</v>
      </c>
      <c r="C238" s="3" t="s">
        <v>221</v>
      </c>
      <c r="D238" s="4">
        <v>2020</v>
      </c>
      <c r="E238" s="5" t="s">
        <v>73</v>
      </c>
      <c r="G238">
        <v>1</v>
      </c>
      <c r="I238">
        <v>4</v>
      </c>
      <c r="J238" s="13">
        <v>6.5140000000000002</v>
      </c>
      <c r="K238" s="14">
        <v>1504</v>
      </c>
      <c r="L238" s="13" t="s">
        <v>1809</v>
      </c>
      <c r="M238">
        <v>0</v>
      </c>
      <c r="O238">
        <v>4</v>
      </c>
      <c r="P238">
        <v>2</v>
      </c>
      <c r="S238">
        <v>1</v>
      </c>
      <c r="T238">
        <v>1</v>
      </c>
      <c r="V238">
        <v>0</v>
      </c>
      <c r="W238">
        <v>1</v>
      </c>
      <c r="AC238" s="12">
        <v>0</v>
      </c>
      <c r="AE238" s="12">
        <v>0</v>
      </c>
      <c r="AF238">
        <v>0</v>
      </c>
      <c r="AG238">
        <v>0</v>
      </c>
      <c r="AH238">
        <v>0</v>
      </c>
      <c r="AI238">
        <v>0</v>
      </c>
      <c r="AJ238">
        <v>0</v>
      </c>
    </row>
    <row r="239" spans="1:36" ht="16.5" thickBot="1">
      <c r="A239" s="3" t="s">
        <v>389</v>
      </c>
      <c r="B239" s="3" t="s">
        <v>390</v>
      </c>
      <c r="C239" s="3" t="s">
        <v>391</v>
      </c>
      <c r="D239" s="4">
        <v>2020</v>
      </c>
      <c r="E239" s="5" t="s">
        <v>73</v>
      </c>
      <c r="G239">
        <v>1</v>
      </c>
      <c r="I239">
        <v>1</v>
      </c>
      <c r="J239" s="13">
        <v>4.6470000000000002</v>
      </c>
      <c r="K239" s="14">
        <v>1505</v>
      </c>
      <c r="L239" s="13" t="s">
        <v>1814</v>
      </c>
      <c r="M239">
        <v>0</v>
      </c>
      <c r="O239">
        <v>4</v>
      </c>
      <c r="P239">
        <v>2</v>
      </c>
      <c r="T239">
        <v>1</v>
      </c>
      <c r="V239">
        <v>0</v>
      </c>
      <c r="W239">
        <v>1</v>
      </c>
    </row>
    <row r="240" spans="1:36" ht="16.5" thickBot="1">
      <c r="A240" s="3" t="s">
        <v>414</v>
      </c>
      <c r="B240" s="3" t="s">
        <v>415</v>
      </c>
      <c r="C240" s="3" t="s">
        <v>416</v>
      </c>
      <c r="D240" s="4">
        <v>2020</v>
      </c>
      <c r="E240" s="5" t="s">
        <v>73</v>
      </c>
      <c r="G240">
        <v>1</v>
      </c>
      <c r="I240">
        <v>1</v>
      </c>
      <c r="J240" s="13">
        <v>1.9430000000000001</v>
      </c>
      <c r="K240" s="17">
        <v>1503</v>
      </c>
      <c r="L240" s="19" t="s">
        <v>1813</v>
      </c>
      <c r="M240">
        <v>0</v>
      </c>
      <c r="O240">
        <v>4</v>
      </c>
      <c r="P240">
        <v>2</v>
      </c>
      <c r="R240">
        <v>1</v>
      </c>
      <c r="T240">
        <v>1</v>
      </c>
      <c r="V240">
        <v>0</v>
      </c>
      <c r="W240">
        <v>1</v>
      </c>
    </row>
    <row r="241" spans="1:25" ht="16.5" thickBot="1">
      <c r="A241" s="3" t="s">
        <v>92</v>
      </c>
      <c r="B241" s="3" t="s">
        <v>93</v>
      </c>
      <c r="C241" s="3" t="s">
        <v>94</v>
      </c>
      <c r="D241" s="4">
        <v>2020</v>
      </c>
      <c r="E241" s="5" t="s">
        <v>73</v>
      </c>
      <c r="G241">
        <v>1</v>
      </c>
      <c r="I241" t="s">
        <v>1786</v>
      </c>
      <c r="J241" s="13">
        <v>2.0859999999999999</v>
      </c>
      <c r="K241" s="14">
        <v>0</v>
      </c>
      <c r="L241" s="13" t="s">
        <v>1811</v>
      </c>
      <c r="M241">
        <v>0</v>
      </c>
      <c r="O241">
        <v>4</v>
      </c>
      <c r="P241">
        <v>2</v>
      </c>
      <c r="V241">
        <v>0</v>
      </c>
      <c r="W241">
        <v>1</v>
      </c>
    </row>
    <row r="242" spans="1:25" ht="16.5" thickBot="1">
      <c r="A242" s="3" t="s">
        <v>724</v>
      </c>
      <c r="B242" s="3" t="s">
        <v>725</v>
      </c>
      <c r="C242" s="3" t="s">
        <v>15</v>
      </c>
      <c r="D242" s="4">
        <v>2020</v>
      </c>
      <c r="E242" s="5" t="s">
        <v>73</v>
      </c>
      <c r="G242">
        <v>1</v>
      </c>
      <c r="I242">
        <v>1</v>
      </c>
      <c r="J242" s="14">
        <v>3.7919999999999998</v>
      </c>
      <c r="K242" s="14">
        <v>1503</v>
      </c>
      <c r="L242" s="13" t="s">
        <v>1809</v>
      </c>
      <c r="M242">
        <v>0</v>
      </c>
      <c r="O242">
        <v>4</v>
      </c>
      <c r="P242">
        <v>2</v>
      </c>
      <c r="V242">
        <v>0</v>
      </c>
      <c r="W242">
        <v>1</v>
      </c>
    </row>
    <row r="243" spans="1:25" ht="13.5" thickBot="1">
      <c r="A243" s="5" t="s">
        <v>1840</v>
      </c>
      <c r="B243" s="22" t="s">
        <v>1850</v>
      </c>
      <c r="C243" s="5" t="s">
        <v>1860</v>
      </c>
      <c r="D243" s="5">
        <v>2020</v>
      </c>
      <c r="E243" s="8" t="s">
        <v>1865</v>
      </c>
      <c r="G243" s="5">
        <v>1</v>
      </c>
      <c r="I243" s="5">
        <v>1</v>
      </c>
      <c r="J243" s="21"/>
      <c r="K243" s="21"/>
      <c r="L243" s="21"/>
      <c r="M243" s="5">
        <v>0</v>
      </c>
      <c r="O243" s="5">
        <v>4</v>
      </c>
      <c r="P243" s="5">
        <v>2</v>
      </c>
      <c r="V243" s="5">
        <v>0</v>
      </c>
      <c r="W243" s="5">
        <v>1</v>
      </c>
    </row>
    <row r="244" spans="1:25" ht="16.5" thickBot="1">
      <c r="A244" s="3" t="s">
        <v>107</v>
      </c>
      <c r="B244" s="3" t="s">
        <v>108</v>
      </c>
      <c r="C244" s="3" t="s">
        <v>109</v>
      </c>
      <c r="D244" s="4">
        <v>2020</v>
      </c>
      <c r="E244" s="5" t="s">
        <v>73</v>
      </c>
      <c r="G244">
        <v>1</v>
      </c>
      <c r="I244">
        <v>1</v>
      </c>
      <c r="J244" s="19">
        <v>2.2930000000000001</v>
      </c>
      <c r="K244" s="14">
        <v>1505</v>
      </c>
      <c r="L244" s="13" t="s">
        <v>1813</v>
      </c>
      <c r="M244">
        <v>0</v>
      </c>
      <c r="O244">
        <v>4</v>
      </c>
      <c r="P244">
        <v>2</v>
      </c>
      <c r="V244">
        <v>0</v>
      </c>
      <c r="W244">
        <v>1</v>
      </c>
    </row>
    <row r="245" spans="1:25" ht="16.5" thickBot="1">
      <c r="A245" s="3" t="s">
        <v>1125</v>
      </c>
      <c r="B245" s="3" t="s">
        <v>1126</v>
      </c>
      <c r="C245" s="3" t="s">
        <v>604</v>
      </c>
      <c r="D245" s="4">
        <v>2020</v>
      </c>
      <c r="E245" s="5" t="s">
        <v>73</v>
      </c>
      <c r="G245">
        <v>1</v>
      </c>
      <c r="I245">
        <v>1</v>
      </c>
      <c r="J245" s="18">
        <v>3.242</v>
      </c>
      <c r="K245" s="14">
        <v>1503</v>
      </c>
      <c r="L245" s="13" t="s">
        <v>1813</v>
      </c>
      <c r="M245">
        <v>0</v>
      </c>
      <c r="O245">
        <v>4</v>
      </c>
      <c r="P245">
        <v>2</v>
      </c>
      <c r="S245">
        <v>1</v>
      </c>
      <c r="V245">
        <v>0</v>
      </c>
      <c r="W245">
        <v>1</v>
      </c>
    </row>
    <row r="246" spans="1:25" ht="16.5" thickBot="1">
      <c r="A246" s="3" t="s">
        <v>173</v>
      </c>
      <c r="B246" s="3" t="s">
        <v>174</v>
      </c>
      <c r="C246" s="3" t="s">
        <v>175</v>
      </c>
      <c r="D246" s="4">
        <v>2020</v>
      </c>
      <c r="E246" s="5" t="s">
        <v>73</v>
      </c>
      <c r="G246">
        <v>1</v>
      </c>
      <c r="I246" t="s">
        <v>1786</v>
      </c>
      <c r="J246" s="8">
        <v>4.5609999999999999</v>
      </c>
      <c r="K246" s="14">
        <v>0</v>
      </c>
      <c r="L246" s="13" t="s">
        <v>1811</v>
      </c>
      <c r="M246">
        <v>0</v>
      </c>
      <c r="O246">
        <v>4</v>
      </c>
      <c r="P246">
        <v>2</v>
      </c>
      <c r="S246">
        <v>1</v>
      </c>
      <c r="V246">
        <v>0</v>
      </c>
      <c r="W246">
        <v>1</v>
      </c>
    </row>
    <row r="247" spans="1:25" ht="16.5" thickBot="1">
      <c r="A247" s="3" t="s">
        <v>1365</v>
      </c>
      <c r="B247" s="3" t="s">
        <v>1366</v>
      </c>
      <c r="C247" s="3" t="s">
        <v>221</v>
      </c>
      <c r="D247" s="4">
        <v>2020</v>
      </c>
      <c r="E247" s="5" t="s">
        <v>73</v>
      </c>
      <c r="G247">
        <v>1</v>
      </c>
      <c r="I247">
        <v>1</v>
      </c>
      <c r="J247" s="8">
        <v>6.5140000000000002</v>
      </c>
      <c r="K247" s="14">
        <v>1504</v>
      </c>
      <c r="L247" s="13" t="s">
        <v>1809</v>
      </c>
      <c r="M247">
        <v>0</v>
      </c>
      <c r="O247">
        <v>4</v>
      </c>
      <c r="P247">
        <v>2</v>
      </c>
      <c r="T247">
        <v>1</v>
      </c>
      <c r="V247">
        <v>0</v>
      </c>
      <c r="W247">
        <v>1</v>
      </c>
    </row>
    <row r="248" spans="1:25" ht="16.5" thickBot="1">
      <c r="A248" s="3" t="s">
        <v>1430</v>
      </c>
      <c r="B248" s="3" t="s">
        <v>1431</v>
      </c>
      <c r="C248" s="3" t="s">
        <v>443</v>
      </c>
      <c r="D248" s="4">
        <v>2020</v>
      </c>
      <c r="E248" s="5" t="s">
        <v>73</v>
      </c>
      <c r="G248">
        <v>1</v>
      </c>
      <c r="I248">
        <v>4</v>
      </c>
      <c r="J248" s="8">
        <v>1.75</v>
      </c>
      <c r="K248" s="14">
        <v>1503</v>
      </c>
      <c r="L248" s="13" t="s">
        <v>1809</v>
      </c>
      <c r="M248">
        <v>0</v>
      </c>
      <c r="O248">
        <v>4</v>
      </c>
      <c r="P248">
        <v>2</v>
      </c>
      <c r="T248">
        <v>1</v>
      </c>
      <c r="V248">
        <v>0</v>
      </c>
      <c r="W248">
        <v>1</v>
      </c>
    </row>
    <row r="249" spans="1:25" ht="16.5" thickBot="1">
      <c r="A249" s="3" t="s">
        <v>1497</v>
      </c>
      <c r="B249" s="3" t="s">
        <v>1498</v>
      </c>
      <c r="C249" s="3" t="s">
        <v>1499</v>
      </c>
      <c r="D249" s="4">
        <v>2020</v>
      </c>
      <c r="E249" s="5" t="s">
        <v>73</v>
      </c>
      <c r="G249">
        <v>1</v>
      </c>
      <c r="J249" s="8">
        <v>2.423</v>
      </c>
      <c r="K249" s="14">
        <v>1503</v>
      </c>
      <c r="L249" s="13" t="s">
        <v>1809</v>
      </c>
      <c r="M249">
        <v>0</v>
      </c>
      <c r="O249">
        <v>4</v>
      </c>
      <c r="P249">
        <v>2</v>
      </c>
      <c r="S249">
        <v>1</v>
      </c>
      <c r="T249">
        <v>1</v>
      </c>
      <c r="V249">
        <v>0</v>
      </c>
      <c r="W249">
        <v>1</v>
      </c>
    </row>
    <row r="250" spans="1:25" ht="16.5" thickBot="1">
      <c r="A250" s="3" t="s">
        <v>1639</v>
      </c>
      <c r="B250" s="3" t="s">
        <v>1640</v>
      </c>
      <c r="C250" s="3" t="s">
        <v>294</v>
      </c>
      <c r="D250" s="4">
        <v>2020</v>
      </c>
      <c r="E250" s="5" t="s">
        <v>73</v>
      </c>
      <c r="G250">
        <v>1</v>
      </c>
      <c r="I250" t="s">
        <v>1786</v>
      </c>
      <c r="J250" s="18">
        <v>2.99</v>
      </c>
      <c r="K250" s="14">
        <v>0</v>
      </c>
      <c r="L250" s="13" t="s">
        <v>1811</v>
      </c>
      <c r="M250">
        <v>0</v>
      </c>
      <c r="O250">
        <v>4</v>
      </c>
      <c r="P250">
        <v>2</v>
      </c>
      <c r="S250">
        <v>1</v>
      </c>
      <c r="T250">
        <v>1</v>
      </c>
      <c r="V250">
        <v>0</v>
      </c>
      <c r="W250">
        <v>1</v>
      </c>
    </row>
    <row r="251" spans="1:25" ht="16.5" thickBot="1">
      <c r="A251" s="3" t="s">
        <v>1739</v>
      </c>
      <c r="B251" s="3" t="s">
        <v>1740</v>
      </c>
      <c r="C251" s="3" t="s">
        <v>1520</v>
      </c>
      <c r="D251" s="4">
        <v>2020</v>
      </c>
      <c r="E251" s="5" t="s">
        <v>73</v>
      </c>
      <c r="G251">
        <v>1</v>
      </c>
      <c r="I251" t="s">
        <v>1786</v>
      </c>
      <c r="J251" s="18">
        <v>2.99</v>
      </c>
      <c r="K251" s="14">
        <v>0</v>
      </c>
      <c r="L251" s="13" t="s">
        <v>1811</v>
      </c>
      <c r="M251">
        <v>0</v>
      </c>
      <c r="O251">
        <v>4</v>
      </c>
      <c r="P251">
        <v>2</v>
      </c>
      <c r="T251">
        <v>1</v>
      </c>
      <c r="V251">
        <v>0</v>
      </c>
      <c r="W251">
        <v>1</v>
      </c>
    </row>
    <row r="252" spans="1:25" ht="16.5" thickBot="1">
      <c r="A252" s="3" t="s">
        <v>1751</v>
      </c>
      <c r="B252" s="3" t="s">
        <v>1752</v>
      </c>
      <c r="C252" s="3" t="s">
        <v>1753</v>
      </c>
      <c r="D252" s="4">
        <v>2020</v>
      </c>
      <c r="E252" s="5" t="s">
        <v>73</v>
      </c>
      <c r="G252">
        <v>1</v>
      </c>
      <c r="J252" s="8">
        <v>2.8809999999999998</v>
      </c>
      <c r="K252" s="14">
        <v>0</v>
      </c>
      <c r="L252" s="13" t="s">
        <v>1811</v>
      </c>
      <c r="M252">
        <v>0</v>
      </c>
      <c r="O252">
        <v>4</v>
      </c>
      <c r="P252">
        <v>2</v>
      </c>
      <c r="T252">
        <v>1</v>
      </c>
      <c r="V252">
        <v>0</v>
      </c>
      <c r="W252">
        <v>1</v>
      </c>
    </row>
    <row r="253" spans="1:25" ht="16.5" thickBot="1">
      <c r="A253" s="3" t="s">
        <v>1308</v>
      </c>
      <c r="B253" s="3" t="s">
        <v>1309</v>
      </c>
      <c r="C253" s="3" t="s">
        <v>1310</v>
      </c>
      <c r="D253" s="4">
        <v>2020</v>
      </c>
      <c r="E253" s="5" t="s">
        <v>73</v>
      </c>
      <c r="G253">
        <v>1</v>
      </c>
      <c r="I253">
        <v>1</v>
      </c>
      <c r="J253" s="8">
        <v>2.4409999999999998</v>
      </c>
      <c r="K253" s="14">
        <v>0</v>
      </c>
      <c r="L253" s="13" t="s">
        <v>1811</v>
      </c>
      <c r="M253">
        <v>0</v>
      </c>
      <c r="O253">
        <v>6</v>
      </c>
      <c r="P253">
        <v>5</v>
      </c>
      <c r="V253">
        <v>3</v>
      </c>
      <c r="W253">
        <v>1</v>
      </c>
    </row>
    <row r="254" spans="1:25" ht="16.5" thickBot="1">
      <c r="A254" s="10" t="s">
        <v>1426</v>
      </c>
      <c r="B254" s="3" t="s">
        <v>1427</v>
      </c>
      <c r="C254" s="3"/>
      <c r="D254" s="4">
        <v>2020</v>
      </c>
      <c r="E254" s="5" t="s">
        <v>73</v>
      </c>
      <c r="G254">
        <v>1</v>
      </c>
      <c r="I254">
        <v>4</v>
      </c>
      <c r="J254" s="21"/>
      <c r="K254" s="14">
        <v>0</v>
      </c>
      <c r="L254" s="13" t="s">
        <v>1811</v>
      </c>
      <c r="M254">
        <v>0</v>
      </c>
      <c r="O254">
        <v>6</v>
      </c>
      <c r="P254">
        <v>2</v>
      </c>
      <c r="T254">
        <v>1</v>
      </c>
      <c r="V254">
        <v>0</v>
      </c>
      <c r="W254">
        <v>1</v>
      </c>
    </row>
    <row r="255" spans="1:25" ht="16.5" thickBot="1">
      <c r="A255" s="3" t="s">
        <v>1681</v>
      </c>
      <c r="B255" s="3" t="s">
        <v>1682</v>
      </c>
      <c r="C255" s="3" t="s">
        <v>1683</v>
      </c>
      <c r="D255" s="4">
        <v>2020</v>
      </c>
      <c r="E255" s="5" t="s">
        <v>73</v>
      </c>
      <c r="G255">
        <v>1</v>
      </c>
      <c r="J255" s="13">
        <v>4.62</v>
      </c>
      <c r="K255" s="14">
        <v>1505</v>
      </c>
      <c r="L255" s="13" t="s">
        <v>1809</v>
      </c>
      <c r="M255">
        <v>0</v>
      </c>
      <c r="O255">
        <v>6</v>
      </c>
      <c r="P255">
        <v>5</v>
      </c>
      <c r="R255">
        <v>1</v>
      </c>
      <c r="V255">
        <v>3</v>
      </c>
      <c r="W255">
        <v>1</v>
      </c>
      <c r="Y255">
        <v>1</v>
      </c>
    </row>
    <row r="256" spans="1:25" ht="16.5" thickBot="1">
      <c r="A256" s="3" t="s">
        <v>373</v>
      </c>
      <c r="B256" s="3" t="s">
        <v>374</v>
      </c>
      <c r="C256" s="3"/>
      <c r="D256" s="4">
        <v>2020</v>
      </c>
      <c r="E256" s="5" t="s">
        <v>73</v>
      </c>
      <c r="G256">
        <v>1</v>
      </c>
      <c r="I256" t="s">
        <v>1786</v>
      </c>
      <c r="J256" s="21"/>
      <c r="K256" s="14">
        <v>0</v>
      </c>
      <c r="L256" s="13" t="s">
        <v>1811</v>
      </c>
      <c r="M256">
        <v>0</v>
      </c>
      <c r="O256">
        <v>6</v>
      </c>
      <c r="P256">
        <v>5</v>
      </c>
      <c r="R256">
        <v>1</v>
      </c>
      <c r="T256">
        <v>1</v>
      </c>
      <c r="V256">
        <v>0</v>
      </c>
      <c r="W256">
        <v>2</v>
      </c>
      <c r="Y256">
        <v>1</v>
      </c>
    </row>
    <row r="257" spans="1:26" ht="16.5" thickBot="1">
      <c r="A257" s="3" t="s">
        <v>355</v>
      </c>
      <c r="B257" s="3" t="s">
        <v>356</v>
      </c>
      <c r="C257" s="3" t="s">
        <v>357</v>
      </c>
      <c r="D257" s="4">
        <v>2020</v>
      </c>
      <c r="E257" s="5" t="s">
        <v>73</v>
      </c>
      <c r="G257">
        <v>1</v>
      </c>
      <c r="I257">
        <v>1</v>
      </c>
      <c r="J257" s="13">
        <v>7.4530000000000003</v>
      </c>
      <c r="K257" s="14">
        <v>806</v>
      </c>
      <c r="L257" s="13" t="s">
        <v>1814</v>
      </c>
      <c r="M257">
        <v>0</v>
      </c>
      <c r="O257" t="s">
        <v>1787</v>
      </c>
      <c r="P257">
        <v>2</v>
      </c>
      <c r="V257">
        <v>0</v>
      </c>
      <c r="W257">
        <v>1</v>
      </c>
    </row>
    <row r="258" spans="1:26" ht="16.5" thickBot="1">
      <c r="A258" s="3" t="s">
        <v>907</v>
      </c>
      <c r="B258" s="3" t="s">
        <v>908</v>
      </c>
      <c r="C258" s="3" t="s">
        <v>909</v>
      </c>
      <c r="D258" s="4">
        <v>2020</v>
      </c>
      <c r="E258" s="5" t="s">
        <v>73</v>
      </c>
      <c r="G258">
        <v>1</v>
      </c>
      <c r="I258" s="12" t="s">
        <v>1789</v>
      </c>
      <c r="J258" s="13">
        <v>5.94</v>
      </c>
      <c r="K258" s="14">
        <v>1503</v>
      </c>
      <c r="L258" s="13" t="s">
        <v>1810</v>
      </c>
      <c r="M258">
        <v>0</v>
      </c>
      <c r="O258" s="12" t="s">
        <v>1787</v>
      </c>
      <c r="P258">
        <v>2</v>
      </c>
      <c r="T258">
        <v>1</v>
      </c>
      <c r="V258">
        <v>0</v>
      </c>
      <c r="W258">
        <v>1</v>
      </c>
    </row>
    <row r="259" spans="1:26" ht="16.5" thickBot="1">
      <c r="A259" s="3" t="s">
        <v>1732</v>
      </c>
      <c r="B259" s="3" t="s">
        <v>1733</v>
      </c>
      <c r="C259" s="3" t="s">
        <v>1725</v>
      </c>
      <c r="D259" s="4">
        <v>2020</v>
      </c>
      <c r="E259" s="5" t="s">
        <v>73</v>
      </c>
      <c r="G259">
        <v>1</v>
      </c>
      <c r="I259" t="s">
        <v>1789</v>
      </c>
      <c r="J259" s="13"/>
      <c r="K259" s="14">
        <v>0</v>
      </c>
      <c r="L259" s="13" t="s">
        <v>1811</v>
      </c>
      <c r="M259">
        <v>0</v>
      </c>
      <c r="O259" t="s">
        <v>1787</v>
      </c>
      <c r="P259">
        <v>2</v>
      </c>
      <c r="S259">
        <v>1</v>
      </c>
      <c r="T259">
        <v>1</v>
      </c>
      <c r="V259">
        <v>0</v>
      </c>
      <c r="W259">
        <v>1</v>
      </c>
    </row>
    <row r="260" spans="1:26" ht="16.5" thickBot="1">
      <c r="A260" s="3" t="s">
        <v>952</v>
      </c>
      <c r="B260" s="3" t="s">
        <v>953</v>
      </c>
      <c r="C260" s="3"/>
      <c r="D260" s="4">
        <v>2020</v>
      </c>
      <c r="E260" s="5" t="s">
        <v>73</v>
      </c>
      <c r="G260">
        <v>1</v>
      </c>
      <c r="I260">
        <v>1</v>
      </c>
      <c r="J260" s="21"/>
      <c r="K260" s="14">
        <v>0</v>
      </c>
      <c r="L260" s="13" t="s">
        <v>1811</v>
      </c>
      <c r="M260">
        <v>0</v>
      </c>
      <c r="O260" s="12" t="s">
        <v>1787</v>
      </c>
      <c r="P260">
        <v>2</v>
      </c>
      <c r="T260">
        <v>1</v>
      </c>
      <c r="V260">
        <v>0</v>
      </c>
      <c r="W260">
        <v>2</v>
      </c>
    </row>
    <row r="261" spans="1:26" ht="16.5" thickBot="1">
      <c r="A261" s="3" t="s">
        <v>1277</v>
      </c>
      <c r="B261" s="3" t="s">
        <v>1278</v>
      </c>
      <c r="C261" s="3" t="s">
        <v>1279</v>
      </c>
      <c r="D261" s="4">
        <v>2020</v>
      </c>
      <c r="E261" s="5" t="s">
        <v>73</v>
      </c>
      <c r="G261">
        <v>1</v>
      </c>
      <c r="I261" t="s">
        <v>1783</v>
      </c>
      <c r="J261" s="13">
        <v>7.5549999999999997</v>
      </c>
      <c r="K261" s="14">
        <v>806</v>
      </c>
      <c r="L261" s="13" t="s">
        <v>1814</v>
      </c>
      <c r="M261">
        <v>0</v>
      </c>
      <c r="O261" t="s">
        <v>1797</v>
      </c>
      <c r="P261">
        <v>2</v>
      </c>
      <c r="T261">
        <v>1</v>
      </c>
      <c r="V261">
        <v>0</v>
      </c>
      <c r="W261">
        <v>1</v>
      </c>
    </row>
    <row r="262" spans="1:26" ht="16.5" thickBot="1">
      <c r="A262" s="3" t="s">
        <v>250</v>
      </c>
      <c r="B262" s="3" t="s">
        <v>251</v>
      </c>
      <c r="C262" s="3" t="s">
        <v>252</v>
      </c>
      <c r="D262" s="4">
        <v>2020</v>
      </c>
      <c r="E262" s="5" t="s">
        <v>73</v>
      </c>
      <c r="G262">
        <v>1</v>
      </c>
      <c r="I262">
        <v>4</v>
      </c>
      <c r="J262" s="13">
        <v>6.96</v>
      </c>
      <c r="K262" s="14">
        <v>1505</v>
      </c>
      <c r="L262" s="13" t="s">
        <v>1814</v>
      </c>
      <c r="M262">
        <v>0</v>
      </c>
      <c r="O262" t="s">
        <v>1786</v>
      </c>
      <c r="P262">
        <v>2</v>
      </c>
      <c r="V262">
        <v>0</v>
      </c>
      <c r="W262">
        <v>1</v>
      </c>
      <c r="Y262">
        <v>1</v>
      </c>
      <c r="Z262">
        <v>1</v>
      </c>
    </row>
    <row r="263" spans="1:26" ht="16.5" thickBot="1">
      <c r="A263" s="3" t="s">
        <v>915</v>
      </c>
      <c r="B263" s="3" t="s">
        <v>916</v>
      </c>
      <c r="C263" s="3" t="s">
        <v>917</v>
      </c>
      <c r="D263" s="4">
        <v>2020</v>
      </c>
      <c r="E263" s="5" t="s">
        <v>73</v>
      </c>
      <c r="G263">
        <v>1</v>
      </c>
      <c r="I263" s="12" t="s">
        <v>1783</v>
      </c>
      <c r="J263" s="13">
        <v>4.1340000000000003</v>
      </c>
      <c r="K263" s="14">
        <v>1507</v>
      </c>
      <c r="L263" s="13" t="s">
        <v>1813</v>
      </c>
      <c r="M263">
        <v>0</v>
      </c>
      <c r="O263" s="12" t="s">
        <v>1786</v>
      </c>
      <c r="P263">
        <v>1</v>
      </c>
      <c r="V263">
        <v>0</v>
      </c>
      <c r="W263">
        <v>1</v>
      </c>
    </row>
    <row r="264" spans="1:26" ht="16.5" thickBot="1">
      <c r="A264" s="3" t="s">
        <v>1017</v>
      </c>
      <c r="B264" s="3" t="s">
        <v>1018</v>
      </c>
      <c r="C264" s="3" t="s">
        <v>130</v>
      </c>
      <c r="D264" s="4">
        <v>2020</v>
      </c>
      <c r="E264" s="5" t="s">
        <v>73</v>
      </c>
      <c r="G264">
        <v>1</v>
      </c>
      <c r="I264">
        <v>1</v>
      </c>
      <c r="J264" s="13">
        <v>3.8239999999999998</v>
      </c>
      <c r="K264" s="14">
        <v>1503</v>
      </c>
      <c r="L264" s="13" t="s">
        <v>1810</v>
      </c>
      <c r="M264">
        <v>0</v>
      </c>
      <c r="O264" s="12" t="s">
        <v>1786</v>
      </c>
      <c r="P264">
        <v>2</v>
      </c>
      <c r="V264">
        <v>0</v>
      </c>
      <c r="W264">
        <v>1</v>
      </c>
    </row>
    <row r="265" spans="1:26" ht="16.5" thickBot="1">
      <c r="A265" s="3" t="s">
        <v>1468</v>
      </c>
      <c r="B265" s="3" t="s">
        <v>1469</v>
      </c>
      <c r="C265" s="3" t="s">
        <v>1470</v>
      </c>
      <c r="D265" s="4">
        <v>2020</v>
      </c>
      <c r="E265" s="5" t="s">
        <v>73</v>
      </c>
      <c r="G265">
        <v>1</v>
      </c>
      <c r="I265" t="s">
        <v>1786</v>
      </c>
      <c r="J265" s="13">
        <v>10.981999999999999</v>
      </c>
      <c r="K265" s="14">
        <v>1506</v>
      </c>
      <c r="L265" s="13" t="s">
        <v>1814</v>
      </c>
      <c r="M265">
        <v>0</v>
      </c>
      <c r="O265" t="s">
        <v>1786</v>
      </c>
      <c r="P265">
        <v>2</v>
      </c>
      <c r="V265">
        <v>0</v>
      </c>
      <c r="W265">
        <v>1</v>
      </c>
    </row>
    <row r="266" spans="1:26" ht="16.5" thickBot="1">
      <c r="A266" s="3" t="s">
        <v>191</v>
      </c>
      <c r="B266" s="3" t="s">
        <v>192</v>
      </c>
      <c r="C266" s="3" t="s">
        <v>193</v>
      </c>
      <c r="D266" s="4">
        <v>2020</v>
      </c>
      <c r="E266" s="6" t="s">
        <v>73</v>
      </c>
      <c r="G266">
        <v>1</v>
      </c>
      <c r="J266" s="13">
        <v>4</v>
      </c>
      <c r="K266" s="14">
        <v>0</v>
      </c>
      <c r="L266" s="13" t="s">
        <v>1811</v>
      </c>
      <c r="M266">
        <v>0</v>
      </c>
      <c r="O266" t="s">
        <v>1786</v>
      </c>
      <c r="P266">
        <v>2</v>
      </c>
      <c r="R266">
        <v>1</v>
      </c>
      <c r="V266">
        <v>0</v>
      </c>
      <c r="W266">
        <v>1</v>
      </c>
      <c r="Y266">
        <v>1</v>
      </c>
      <c r="Z266">
        <v>1</v>
      </c>
    </row>
    <row r="267" spans="1:26" ht="16.5" thickBot="1">
      <c r="A267" s="3" t="s">
        <v>516</v>
      </c>
      <c r="B267" s="3" t="s">
        <v>517</v>
      </c>
      <c r="C267" s="3" t="s">
        <v>451</v>
      </c>
      <c r="D267" s="4">
        <v>2020</v>
      </c>
      <c r="E267" s="5" t="s">
        <v>73</v>
      </c>
      <c r="G267">
        <v>1</v>
      </c>
      <c r="I267" t="s">
        <v>1786</v>
      </c>
      <c r="J267" s="13">
        <v>4.1470000000000002</v>
      </c>
      <c r="K267" s="14">
        <v>1503</v>
      </c>
      <c r="L267" s="13" t="s">
        <v>1814</v>
      </c>
      <c r="M267">
        <v>0</v>
      </c>
      <c r="O267" t="s">
        <v>1785</v>
      </c>
      <c r="P267">
        <v>2</v>
      </c>
      <c r="T267">
        <v>1</v>
      </c>
      <c r="V267">
        <v>0</v>
      </c>
      <c r="W267">
        <v>1</v>
      </c>
    </row>
    <row r="268" spans="1:26" ht="16.5" thickBot="1">
      <c r="A268" s="3" t="s">
        <v>1723</v>
      </c>
      <c r="B268" s="3" t="s">
        <v>1724</v>
      </c>
      <c r="C268" s="3" t="s">
        <v>1725</v>
      </c>
      <c r="D268" s="4">
        <v>2020</v>
      </c>
      <c r="E268" s="5" t="s">
        <v>73</v>
      </c>
      <c r="G268">
        <v>1</v>
      </c>
      <c r="I268" t="s">
        <v>1791</v>
      </c>
      <c r="J268" s="13"/>
      <c r="K268" s="14">
        <v>0</v>
      </c>
      <c r="L268" s="13" t="s">
        <v>1811</v>
      </c>
      <c r="M268">
        <v>0</v>
      </c>
      <c r="O268" t="s">
        <v>1795</v>
      </c>
      <c r="P268">
        <v>2</v>
      </c>
      <c r="T268">
        <v>1</v>
      </c>
      <c r="V268">
        <v>0</v>
      </c>
      <c r="W268">
        <v>1</v>
      </c>
    </row>
    <row r="269" spans="1:26">
      <c r="M269" s="40">
        <v>48</v>
      </c>
      <c r="O269" s="40">
        <v>32</v>
      </c>
      <c r="P269" s="40">
        <f>COUNTIF(P221:P268,2)</f>
        <v>35</v>
      </c>
      <c r="Y269" s="40">
        <f>COUNTIF(Y221:Y268,1)</f>
        <v>8</v>
      </c>
    </row>
    <row r="271" spans="1:26" ht="13.5" thickBot="1"/>
    <row r="272" spans="1:26" ht="16.5" thickBot="1">
      <c r="A272" s="3" t="s">
        <v>156</v>
      </c>
      <c r="B272" s="3" t="s">
        <v>157</v>
      </c>
      <c r="C272" s="3" t="s">
        <v>152</v>
      </c>
      <c r="D272" s="4">
        <v>2021</v>
      </c>
      <c r="E272" s="6" t="s">
        <v>73</v>
      </c>
      <c r="G272">
        <v>1</v>
      </c>
      <c r="I272" t="s">
        <v>1786</v>
      </c>
      <c r="J272" s="13">
        <v>7.1980000000000004</v>
      </c>
      <c r="K272" s="14">
        <v>0</v>
      </c>
      <c r="L272" s="13" t="s">
        <v>1811</v>
      </c>
      <c r="M272">
        <v>0</v>
      </c>
      <c r="O272">
        <v>0</v>
      </c>
      <c r="P272">
        <v>0</v>
      </c>
      <c r="R272">
        <v>1</v>
      </c>
      <c r="S272">
        <v>1</v>
      </c>
      <c r="T272">
        <v>1</v>
      </c>
      <c r="W272">
        <v>1</v>
      </c>
      <c r="Y272">
        <v>1</v>
      </c>
    </row>
    <row r="273" spans="1:29" ht="16.5" thickBot="1">
      <c r="A273" s="3" t="s">
        <v>100</v>
      </c>
      <c r="B273" s="3" t="s">
        <v>101</v>
      </c>
      <c r="C273" s="3" t="s">
        <v>102</v>
      </c>
      <c r="D273" s="3">
        <v>2021</v>
      </c>
      <c r="E273" s="6" t="s">
        <v>73</v>
      </c>
      <c r="G273">
        <v>1</v>
      </c>
      <c r="J273" s="14">
        <v>8.1739999999999995</v>
      </c>
      <c r="K273" s="14">
        <v>0</v>
      </c>
      <c r="L273" s="13" t="s">
        <v>1811</v>
      </c>
      <c r="M273">
        <v>0</v>
      </c>
      <c r="O273">
        <v>0</v>
      </c>
      <c r="P273">
        <v>0</v>
      </c>
      <c r="R273">
        <v>1</v>
      </c>
      <c r="S273">
        <v>1</v>
      </c>
      <c r="W273">
        <v>1</v>
      </c>
      <c r="Y273">
        <v>1</v>
      </c>
    </row>
    <row r="274" spans="1:29" ht="16.5" thickBot="1">
      <c r="A274" s="3" t="s">
        <v>110</v>
      </c>
      <c r="B274" s="3" t="s">
        <v>111</v>
      </c>
      <c r="C274" s="3" t="s">
        <v>112</v>
      </c>
      <c r="D274" s="4">
        <v>2021</v>
      </c>
      <c r="E274" s="5" t="s">
        <v>73</v>
      </c>
      <c r="G274">
        <v>1</v>
      </c>
      <c r="I274" t="s">
        <v>1797</v>
      </c>
      <c r="J274" s="13"/>
      <c r="K274" s="14">
        <v>0</v>
      </c>
      <c r="L274" s="13" t="s">
        <v>1811</v>
      </c>
      <c r="M274">
        <v>0</v>
      </c>
      <c r="O274">
        <v>0</v>
      </c>
      <c r="P274">
        <v>0</v>
      </c>
      <c r="R274">
        <v>1</v>
      </c>
      <c r="W274">
        <v>5</v>
      </c>
      <c r="Y274">
        <v>1</v>
      </c>
      <c r="AA274">
        <v>1</v>
      </c>
    </row>
    <row r="275" spans="1:29" ht="16.5" thickBot="1">
      <c r="A275" s="3" t="s">
        <v>197</v>
      </c>
      <c r="B275" s="3" t="s">
        <v>198</v>
      </c>
      <c r="C275" s="3" t="s">
        <v>199</v>
      </c>
      <c r="D275" s="4">
        <v>2021</v>
      </c>
      <c r="E275" s="5" t="s">
        <v>73</v>
      </c>
      <c r="G275">
        <v>1</v>
      </c>
      <c r="I275">
        <v>1</v>
      </c>
      <c r="J275" s="13">
        <v>3.367</v>
      </c>
      <c r="K275" s="14">
        <v>0</v>
      </c>
      <c r="L275" s="13" t="s">
        <v>1811</v>
      </c>
      <c r="M275">
        <v>0</v>
      </c>
      <c r="O275">
        <v>1</v>
      </c>
      <c r="P275">
        <v>2</v>
      </c>
      <c r="S275">
        <v>1</v>
      </c>
      <c r="V275">
        <v>0</v>
      </c>
      <c r="W275">
        <v>1</v>
      </c>
      <c r="Y275">
        <v>1</v>
      </c>
    </row>
    <row r="276" spans="1:29" ht="16.5" thickBot="1">
      <c r="A276" s="3" t="s">
        <v>311</v>
      </c>
      <c r="B276" s="3" t="s">
        <v>312</v>
      </c>
      <c r="C276" s="3" t="s">
        <v>313</v>
      </c>
      <c r="D276" s="3">
        <v>2021</v>
      </c>
      <c r="E276" s="5" t="s">
        <v>73</v>
      </c>
      <c r="G276">
        <v>1</v>
      </c>
      <c r="I276" t="s">
        <v>1786</v>
      </c>
      <c r="J276" s="13">
        <v>1.75</v>
      </c>
      <c r="K276" s="14">
        <v>1503</v>
      </c>
      <c r="L276" s="13" t="s">
        <v>1809</v>
      </c>
      <c r="M276">
        <v>0</v>
      </c>
      <c r="O276">
        <v>1</v>
      </c>
      <c r="P276">
        <v>2</v>
      </c>
      <c r="R276">
        <v>1</v>
      </c>
      <c r="T276">
        <v>1</v>
      </c>
      <c r="V276">
        <v>0</v>
      </c>
      <c r="W276">
        <v>1</v>
      </c>
    </row>
    <row r="277" spans="1:29" ht="16.5" thickBot="1">
      <c r="A277" s="3" t="s">
        <v>1397</v>
      </c>
      <c r="B277" s="3" t="s">
        <v>1398</v>
      </c>
      <c r="C277" s="3" t="s">
        <v>868</v>
      </c>
      <c r="D277" s="4">
        <v>2021</v>
      </c>
      <c r="E277" s="5" t="s">
        <v>73</v>
      </c>
      <c r="G277">
        <v>1</v>
      </c>
      <c r="I277" t="s">
        <v>1786</v>
      </c>
      <c r="J277" s="14">
        <v>3.2509999999999999</v>
      </c>
      <c r="K277" s="14">
        <v>0</v>
      </c>
      <c r="L277" s="13" t="s">
        <v>1811</v>
      </c>
      <c r="M277">
        <v>0</v>
      </c>
      <c r="O277">
        <v>1</v>
      </c>
      <c r="P277">
        <v>2</v>
      </c>
      <c r="V277">
        <v>0</v>
      </c>
      <c r="W277">
        <v>1</v>
      </c>
      <c r="Y277">
        <v>1</v>
      </c>
    </row>
    <row r="278" spans="1:29" ht="16.5" thickBot="1">
      <c r="A278" s="3" t="s">
        <v>1512</v>
      </c>
      <c r="B278" s="3" t="s">
        <v>1513</v>
      </c>
      <c r="C278" s="3" t="s">
        <v>1514</v>
      </c>
      <c r="D278" s="4">
        <v>2021</v>
      </c>
      <c r="E278" s="5" t="s">
        <v>73</v>
      </c>
      <c r="G278">
        <v>1</v>
      </c>
      <c r="I278" t="s">
        <v>1786</v>
      </c>
      <c r="J278" s="13"/>
      <c r="K278" s="14">
        <v>0</v>
      </c>
      <c r="L278" s="13" t="s">
        <v>1811</v>
      </c>
      <c r="M278">
        <v>0</v>
      </c>
      <c r="O278">
        <v>1</v>
      </c>
      <c r="P278">
        <v>2</v>
      </c>
      <c r="R278">
        <v>1</v>
      </c>
      <c r="T278">
        <v>1</v>
      </c>
      <c r="V278">
        <v>0</v>
      </c>
      <c r="W278">
        <v>1</v>
      </c>
    </row>
    <row r="279" spans="1:29" ht="16.5" thickBot="1">
      <c r="A279" s="3" t="s">
        <v>140</v>
      </c>
      <c r="B279" s="3" t="s">
        <v>141</v>
      </c>
      <c r="C279" s="3" t="s">
        <v>142</v>
      </c>
      <c r="D279" s="4">
        <v>2021</v>
      </c>
      <c r="E279" s="5" t="s">
        <v>143</v>
      </c>
      <c r="G279">
        <v>1</v>
      </c>
      <c r="I279" t="s">
        <v>1786</v>
      </c>
      <c r="J279" s="14">
        <v>4.5439999999999996</v>
      </c>
      <c r="K279" s="14">
        <v>0</v>
      </c>
      <c r="L279" s="13" t="s">
        <v>1811</v>
      </c>
      <c r="M279">
        <v>0</v>
      </c>
      <c r="N279">
        <v>1</v>
      </c>
      <c r="O279">
        <v>1</v>
      </c>
      <c r="P279">
        <v>2</v>
      </c>
      <c r="S279">
        <v>1</v>
      </c>
      <c r="V279">
        <v>0</v>
      </c>
      <c r="W279">
        <v>1</v>
      </c>
      <c r="Y279">
        <v>1</v>
      </c>
    </row>
    <row r="280" spans="1:29" ht="16.5" thickBot="1">
      <c r="A280" s="3" t="s">
        <v>187</v>
      </c>
      <c r="B280" s="3" t="s">
        <v>188</v>
      </c>
      <c r="C280" s="3" t="s">
        <v>189</v>
      </c>
      <c r="D280" s="4">
        <v>2021</v>
      </c>
      <c r="E280" s="6" t="s">
        <v>190</v>
      </c>
      <c r="G280">
        <v>1</v>
      </c>
      <c r="I280" t="s">
        <v>1801</v>
      </c>
      <c r="J280" s="13">
        <v>5.149</v>
      </c>
      <c r="K280" s="14">
        <v>1503</v>
      </c>
      <c r="L280" s="13" t="s">
        <v>1809</v>
      </c>
      <c r="M280">
        <v>0</v>
      </c>
      <c r="O280">
        <v>3</v>
      </c>
      <c r="P280">
        <v>2</v>
      </c>
      <c r="S280">
        <v>1</v>
      </c>
      <c r="T280">
        <v>1</v>
      </c>
      <c r="V280">
        <v>0</v>
      </c>
      <c r="W280">
        <v>1</v>
      </c>
    </row>
    <row r="281" spans="1:29" ht="16.5" thickBot="1">
      <c r="A281" s="3" t="s">
        <v>165</v>
      </c>
      <c r="B281" s="3" t="s">
        <v>166</v>
      </c>
      <c r="C281" s="3" t="s">
        <v>167</v>
      </c>
      <c r="D281" s="4">
        <v>2021</v>
      </c>
      <c r="E281" s="6" t="s">
        <v>73</v>
      </c>
      <c r="G281">
        <v>1</v>
      </c>
      <c r="I281">
        <v>4</v>
      </c>
      <c r="J281" s="14">
        <v>1.01</v>
      </c>
      <c r="K281" s="14">
        <v>1503</v>
      </c>
      <c r="L281" s="13" t="s">
        <v>1809</v>
      </c>
      <c r="M281">
        <v>0</v>
      </c>
      <c r="O281">
        <v>4</v>
      </c>
      <c r="P281">
        <v>2</v>
      </c>
      <c r="S281">
        <v>1</v>
      </c>
      <c r="V281">
        <v>0</v>
      </c>
      <c r="W281">
        <v>1</v>
      </c>
    </row>
    <row r="282" spans="1:29" ht="16.5" thickBot="1">
      <c r="A282" s="3" t="s">
        <v>122</v>
      </c>
      <c r="B282" s="3" t="s">
        <v>123</v>
      </c>
      <c r="C282" s="3" t="s">
        <v>124</v>
      </c>
      <c r="D282" s="4">
        <v>2021</v>
      </c>
      <c r="E282" s="5" t="s">
        <v>73</v>
      </c>
      <c r="G282">
        <v>1</v>
      </c>
      <c r="I282" t="s">
        <v>1786</v>
      </c>
      <c r="J282" s="13">
        <v>0.88</v>
      </c>
      <c r="K282" s="14">
        <v>0</v>
      </c>
      <c r="L282" s="13" t="s">
        <v>1811</v>
      </c>
      <c r="M282">
        <v>0</v>
      </c>
      <c r="O282">
        <v>4</v>
      </c>
      <c r="P282">
        <v>2</v>
      </c>
      <c r="S282">
        <v>1</v>
      </c>
      <c r="T282">
        <v>1</v>
      </c>
      <c r="V282">
        <v>0</v>
      </c>
      <c r="W282">
        <v>1</v>
      </c>
    </row>
    <row r="283" spans="1:29" ht="16.5" thickBot="1">
      <c r="A283" s="3" t="s">
        <v>194</v>
      </c>
      <c r="B283" s="3" t="s">
        <v>195</v>
      </c>
      <c r="C283" s="3" t="s">
        <v>196</v>
      </c>
      <c r="D283" s="4">
        <v>2021</v>
      </c>
      <c r="E283" s="5" t="s">
        <v>73</v>
      </c>
      <c r="G283">
        <v>1</v>
      </c>
      <c r="I283" t="s">
        <v>1786</v>
      </c>
      <c r="J283" s="13"/>
      <c r="K283" s="14">
        <v>1503</v>
      </c>
      <c r="L283" s="13" t="s">
        <v>1809</v>
      </c>
      <c r="M283">
        <v>0</v>
      </c>
      <c r="O283" t="s">
        <v>1797</v>
      </c>
      <c r="P283">
        <v>2</v>
      </c>
      <c r="S283">
        <v>1</v>
      </c>
      <c r="V283">
        <v>0</v>
      </c>
      <c r="W283">
        <v>1</v>
      </c>
      <c r="AC283" s="12" t="s">
        <v>1867</v>
      </c>
    </row>
    <row r="284" spans="1:29" ht="16.5" thickBot="1">
      <c r="A284" s="3" t="s">
        <v>367</v>
      </c>
      <c r="B284" s="3" t="s">
        <v>368</v>
      </c>
      <c r="C284" s="3" t="s">
        <v>369</v>
      </c>
      <c r="D284" s="4">
        <v>2021</v>
      </c>
      <c r="E284" s="5" t="s">
        <v>73</v>
      </c>
      <c r="G284">
        <v>1</v>
      </c>
      <c r="I284" t="s">
        <v>1783</v>
      </c>
      <c r="J284" s="13">
        <v>8.593</v>
      </c>
      <c r="K284" s="14">
        <v>1503</v>
      </c>
      <c r="L284" s="13" t="s">
        <v>1809</v>
      </c>
      <c r="M284">
        <v>0</v>
      </c>
      <c r="O284" t="s">
        <v>1796</v>
      </c>
      <c r="P284">
        <v>2</v>
      </c>
      <c r="T284">
        <v>1</v>
      </c>
      <c r="V284">
        <v>0</v>
      </c>
      <c r="W284">
        <v>1</v>
      </c>
      <c r="Y284">
        <v>1</v>
      </c>
    </row>
    <row r="285" spans="1:29" ht="16.5" thickBot="1">
      <c r="A285" s="3" t="s">
        <v>1518</v>
      </c>
      <c r="B285" s="3" t="s">
        <v>1519</v>
      </c>
      <c r="C285" s="3" t="s">
        <v>1520</v>
      </c>
      <c r="D285" s="4">
        <v>2021</v>
      </c>
      <c r="E285" s="5" t="s">
        <v>73</v>
      </c>
      <c r="G285">
        <v>1</v>
      </c>
      <c r="I285" t="s">
        <v>1797</v>
      </c>
      <c r="J285" s="14">
        <v>2.99</v>
      </c>
      <c r="K285" s="14">
        <v>0</v>
      </c>
      <c r="L285" s="13" t="s">
        <v>1811</v>
      </c>
      <c r="M285">
        <v>0</v>
      </c>
      <c r="O285" t="s">
        <v>1792</v>
      </c>
      <c r="P285">
        <v>2</v>
      </c>
      <c r="T285">
        <v>1</v>
      </c>
      <c r="V285">
        <v>0</v>
      </c>
      <c r="W285">
        <v>1</v>
      </c>
    </row>
    <row r="286" spans="1:29" ht="13.5" thickBot="1">
      <c r="A286" s="12" t="s">
        <v>1820</v>
      </c>
      <c r="B286" s="12" t="s">
        <v>1825</v>
      </c>
      <c r="C286" s="12" t="s">
        <v>1830</v>
      </c>
      <c r="D286" s="26">
        <v>2021</v>
      </c>
      <c r="E286" s="12" t="s">
        <v>1835</v>
      </c>
      <c r="F286" s="12"/>
      <c r="G286" s="26">
        <v>1</v>
      </c>
      <c r="H286" s="12"/>
      <c r="I286" s="12" t="s">
        <v>1795</v>
      </c>
      <c r="J286" s="23"/>
      <c r="K286" s="23"/>
      <c r="L286" s="23"/>
      <c r="M286" s="26">
        <v>2</v>
      </c>
      <c r="N286" s="12"/>
      <c r="O286" s="12" t="s">
        <v>1794</v>
      </c>
      <c r="P286" s="26">
        <v>2</v>
      </c>
      <c r="Q286" s="12"/>
      <c r="R286" s="12"/>
      <c r="S286" s="12"/>
      <c r="T286" s="12"/>
      <c r="U286" s="12"/>
      <c r="V286" s="26">
        <v>0</v>
      </c>
      <c r="W286" s="26">
        <v>1</v>
      </c>
      <c r="X286" s="12"/>
      <c r="Y286" s="12"/>
      <c r="Z286" s="12"/>
    </row>
    <row r="287" spans="1:29">
      <c r="M287" s="40">
        <v>15</v>
      </c>
      <c r="O287" s="40">
        <v>7</v>
      </c>
      <c r="P287" s="40">
        <v>12</v>
      </c>
      <c r="Q287" s="40"/>
      <c r="R287" s="40"/>
      <c r="S287" s="40"/>
      <c r="T287" s="40"/>
      <c r="U287" s="40"/>
      <c r="V287" s="40"/>
      <c r="W287" s="40"/>
      <c r="X287" s="40"/>
      <c r="Y287" s="40">
        <v>7</v>
      </c>
    </row>
  </sheetData>
  <sortState ref="A2:AB252">
    <sortCondition ref="D2:D252"/>
    <sortCondition ref="O2:O252"/>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5"/>
  <sheetViews>
    <sheetView workbookViewId="0">
      <pane ySplit="1" topLeftCell="A449" activePane="bottomLeft" state="frozen"/>
      <selection pane="bottomLeft" activeCell="M392" sqref="M392:M455"/>
    </sheetView>
  </sheetViews>
  <sheetFormatPr defaultRowHeight="12.75"/>
  <cols>
    <col min="3" max="3" width="41.5703125" customWidth="1"/>
    <col min="13" max="13" width="18.28515625" customWidth="1"/>
  </cols>
  <sheetData>
    <row r="1" spans="1:28" ht="171.6" customHeight="1" thickBot="1">
      <c r="A1" s="1" t="s">
        <v>0</v>
      </c>
      <c r="B1" s="1" t="s">
        <v>1</v>
      </c>
      <c r="C1" s="2" t="s">
        <v>2</v>
      </c>
      <c r="D1" s="2" t="s">
        <v>3</v>
      </c>
      <c r="E1" s="2" t="s">
        <v>4</v>
      </c>
      <c r="F1" s="2" t="s">
        <v>5</v>
      </c>
      <c r="G1" s="2" t="s">
        <v>6</v>
      </c>
      <c r="H1" s="2" t="s">
        <v>1766</v>
      </c>
      <c r="I1" s="7" t="s">
        <v>1767</v>
      </c>
      <c r="J1" s="8" t="s">
        <v>1818</v>
      </c>
      <c r="K1" s="13" t="s">
        <v>7</v>
      </c>
      <c r="L1" s="13" t="s">
        <v>1812</v>
      </c>
      <c r="M1" s="8" t="s">
        <v>1768</v>
      </c>
      <c r="N1" s="8" t="s">
        <v>1769</v>
      </c>
      <c r="O1" s="8" t="s">
        <v>1770</v>
      </c>
      <c r="P1" s="8" t="s">
        <v>1771</v>
      </c>
      <c r="Q1" s="8" t="s">
        <v>1772</v>
      </c>
      <c r="R1" s="8" t="s">
        <v>1773</v>
      </c>
      <c r="S1" s="8" t="s">
        <v>1774</v>
      </c>
      <c r="T1" s="8" t="s">
        <v>1775</v>
      </c>
      <c r="U1" s="8" t="s">
        <v>1776</v>
      </c>
      <c r="V1" s="8" t="s">
        <v>1777</v>
      </c>
      <c r="W1" s="8" t="s">
        <v>1778</v>
      </c>
      <c r="X1" s="8" t="s">
        <v>8</v>
      </c>
      <c r="Y1" s="8" t="s">
        <v>1779</v>
      </c>
      <c r="Z1" s="8" t="s">
        <v>1780</v>
      </c>
      <c r="AA1" s="9" t="s">
        <v>1781</v>
      </c>
      <c r="AB1" s="9" t="s">
        <v>1782</v>
      </c>
    </row>
    <row r="2" spans="1:28" ht="16.5" thickBot="1">
      <c r="A2" s="3" t="s">
        <v>452</v>
      </c>
      <c r="B2" s="3" t="s">
        <v>453</v>
      </c>
      <c r="C2" s="3" t="s">
        <v>308</v>
      </c>
      <c r="D2" s="4">
        <v>2009</v>
      </c>
      <c r="E2" s="5" t="s">
        <v>73</v>
      </c>
      <c r="G2">
        <v>1</v>
      </c>
      <c r="I2" t="s">
        <v>1783</v>
      </c>
      <c r="J2" s="14">
        <v>4.4850000000000003</v>
      </c>
      <c r="K2" s="14">
        <v>806</v>
      </c>
      <c r="L2" s="13" t="s">
        <v>1814</v>
      </c>
      <c r="M2">
        <v>1</v>
      </c>
      <c r="O2">
        <v>6</v>
      </c>
      <c r="P2">
        <v>5</v>
      </c>
      <c r="R2">
        <v>1</v>
      </c>
      <c r="W2">
        <v>1</v>
      </c>
      <c r="AA2">
        <v>1</v>
      </c>
    </row>
    <row r="3" spans="1:28" ht="16.5" thickBot="1">
      <c r="A3" s="3" t="s">
        <v>1444</v>
      </c>
      <c r="B3" s="3" t="s">
        <v>1445</v>
      </c>
      <c r="C3" s="3" t="s">
        <v>656</v>
      </c>
      <c r="D3" s="4">
        <v>2009</v>
      </c>
      <c r="E3" s="5" t="s">
        <v>73</v>
      </c>
      <c r="G3">
        <v>1</v>
      </c>
      <c r="I3" t="s">
        <v>1786</v>
      </c>
      <c r="J3" s="14">
        <v>4.4850000000000003</v>
      </c>
      <c r="K3" s="14">
        <v>806</v>
      </c>
      <c r="L3" s="13" t="s">
        <v>1814</v>
      </c>
      <c r="M3">
        <v>1</v>
      </c>
      <c r="O3">
        <v>6</v>
      </c>
      <c r="P3">
        <v>5</v>
      </c>
      <c r="R3">
        <v>1</v>
      </c>
      <c r="V3">
        <v>0</v>
      </c>
      <c r="W3">
        <v>1</v>
      </c>
      <c r="AA3">
        <v>1</v>
      </c>
    </row>
    <row r="4" spans="1:28" ht="16.5" thickBot="1">
      <c r="A4" s="3" t="s">
        <v>782</v>
      </c>
      <c r="B4" s="3" t="s">
        <v>783</v>
      </c>
      <c r="C4" s="3" t="s">
        <v>612</v>
      </c>
      <c r="D4" s="4">
        <v>2009</v>
      </c>
      <c r="E4" s="5" t="s">
        <v>73</v>
      </c>
      <c r="G4">
        <v>1</v>
      </c>
      <c r="I4" t="s">
        <v>1783</v>
      </c>
      <c r="J4" s="14">
        <v>2.246</v>
      </c>
      <c r="K4" s="14">
        <v>806</v>
      </c>
      <c r="L4" s="13" t="s">
        <v>1814</v>
      </c>
      <c r="M4">
        <v>1</v>
      </c>
      <c r="O4" t="s">
        <v>1797</v>
      </c>
      <c r="P4">
        <v>5</v>
      </c>
      <c r="R4">
        <v>1</v>
      </c>
      <c r="V4">
        <v>3</v>
      </c>
      <c r="W4">
        <v>1</v>
      </c>
    </row>
    <row r="5" spans="1:28" ht="16.5" thickBot="1">
      <c r="A5" s="3" t="s">
        <v>1699</v>
      </c>
      <c r="B5" s="3" t="s">
        <v>1700</v>
      </c>
      <c r="C5" s="3" t="s">
        <v>1701</v>
      </c>
      <c r="D5" s="4">
        <v>2009</v>
      </c>
      <c r="E5" s="5" t="s">
        <v>73</v>
      </c>
      <c r="G5">
        <v>1</v>
      </c>
      <c r="I5" t="s">
        <v>1783</v>
      </c>
      <c r="J5" s="13"/>
      <c r="K5" s="14">
        <v>0</v>
      </c>
      <c r="L5" s="13" t="s">
        <v>1811</v>
      </c>
      <c r="M5">
        <v>1</v>
      </c>
      <c r="O5" t="s">
        <v>1784</v>
      </c>
      <c r="P5">
        <v>5</v>
      </c>
      <c r="R5">
        <v>1</v>
      </c>
      <c r="V5">
        <v>3</v>
      </c>
      <c r="W5">
        <v>5</v>
      </c>
      <c r="AA5">
        <v>1</v>
      </c>
    </row>
    <row r="6" spans="1:28" ht="16.5" thickBot="1">
      <c r="A6" s="3" t="s">
        <v>547</v>
      </c>
      <c r="B6" s="3" t="s">
        <v>548</v>
      </c>
      <c r="C6" s="3" t="s">
        <v>428</v>
      </c>
      <c r="D6" s="4">
        <v>2010</v>
      </c>
      <c r="E6" s="5" t="s">
        <v>73</v>
      </c>
      <c r="G6">
        <v>1</v>
      </c>
      <c r="I6" t="s">
        <v>1783</v>
      </c>
      <c r="J6" s="14">
        <v>0.95399999999999996</v>
      </c>
      <c r="K6" s="14">
        <v>1503</v>
      </c>
      <c r="L6" s="13" t="s">
        <v>1809</v>
      </c>
      <c r="M6">
        <v>1</v>
      </c>
      <c r="O6">
        <v>0</v>
      </c>
      <c r="P6">
        <v>0</v>
      </c>
      <c r="R6">
        <v>1</v>
      </c>
      <c r="W6">
        <v>1</v>
      </c>
      <c r="AA6">
        <v>1</v>
      </c>
    </row>
    <row r="7" spans="1:28" ht="16.5" thickBot="1">
      <c r="A7" s="3" t="s">
        <v>1339</v>
      </c>
      <c r="B7" s="3" t="s">
        <v>1340</v>
      </c>
      <c r="C7" s="3" t="s">
        <v>1341</v>
      </c>
      <c r="D7" s="4">
        <v>2010</v>
      </c>
      <c r="E7" s="5" t="s">
        <v>73</v>
      </c>
      <c r="G7">
        <v>1</v>
      </c>
      <c r="I7" t="s">
        <v>1786</v>
      </c>
      <c r="J7" s="13"/>
      <c r="K7" s="14">
        <v>1503</v>
      </c>
      <c r="L7" s="13" t="s">
        <v>1813</v>
      </c>
      <c r="M7">
        <v>1</v>
      </c>
      <c r="O7">
        <v>0</v>
      </c>
      <c r="P7">
        <v>0</v>
      </c>
      <c r="R7">
        <v>1</v>
      </c>
      <c r="W7">
        <v>1</v>
      </c>
      <c r="AA7">
        <v>1</v>
      </c>
    </row>
    <row r="8" spans="1:28" ht="16.5" thickBot="1">
      <c r="A8" s="3" t="s">
        <v>458</v>
      </c>
      <c r="B8" s="3" t="s">
        <v>459</v>
      </c>
      <c r="C8" s="3"/>
      <c r="D8" s="4">
        <v>2010</v>
      </c>
      <c r="E8" s="5" t="s">
        <v>73</v>
      </c>
      <c r="G8">
        <v>1</v>
      </c>
      <c r="I8">
        <v>1</v>
      </c>
      <c r="J8" s="21"/>
      <c r="K8" s="14">
        <v>0</v>
      </c>
      <c r="L8" s="13" t="s">
        <v>1811</v>
      </c>
      <c r="M8">
        <v>1</v>
      </c>
      <c r="O8">
        <v>0</v>
      </c>
      <c r="P8">
        <v>0</v>
      </c>
      <c r="R8">
        <v>1</v>
      </c>
      <c r="T8">
        <v>1</v>
      </c>
      <c r="W8">
        <v>2</v>
      </c>
    </row>
    <row r="9" spans="1:28" ht="16.5" thickBot="1">
      <c r="A9" s="3" t="s">
        <v>1521</v>
      </c>
      <c r="B9" s="3" t="s">
        <v>1522</v>
      </c>
      <c r="C9" s="3"/>
      <c r="D9" s="4">
        <v>2010</v>
      </c>
      <c r="E9" s="5" t="s">
        <v>73</v>
      </c>
      <c r="G9">
        <v>1</v>
      </c>
      <c r="I9" t="s">
        <v>1786</v>
      </c>
      <c r="J9" s="21"/>
      <c r="K9" s="14">
        <v>0</v>
      </c>
      <c r="L9" s="13" t="s">
        <v>1811</v>
      </c>
      <c r="M9">
        <v>1</v>
      </c>
      <c r="O9">
        <v>0</v>
      </c>
      <c r="P9">
        <v>0</v>
      </c>
      <c r="R9">
        <v>1</v>
      </c>
      <c r="T9">
        <v>1</v>
      </c>
      <c r="W9">
        <v>2</v>
      </c>
    </row>
    <row r="10" spans="1:28" ht="16.5" thickBot="1">
      <c r="A10" s="3" t="s">
        <v>1668</v>
      </c>
      <c r="B10" s="3" t="s">
        <v>1669</v>
      </c>
      <c r="C10" s="3" t="s">
        <v>1670</v>
      </c>
      <c r="D10" s="4">
        <v>2010</v>
      </c>
      <c r="E10" s="5" t="s">
        <v>73</v>
      </c>
      <c r="G10">
        <v>1</v>
      </c>
      <c r="I10" t="s">
        <v>1783</v>
      </c>
      <c r="J10" s="14">
        <v>4.423</v>
      </c>
      <c r="K10" s="14">
        <v>1503</v>
      </c>
      <c r="L10" s="13" t="s">
        <v>1814</v>
      </c>
      <c r="M10">
        <v>1</v>
      </c>
      <c r="O10">
        <v>2</v>
      </c>
      <c r="P10">
        <v>5</v>
      </c>
      <c r="R10">
        <v>1</v>
      </c>
      <c r="V10">
        <v>1</v>
      </c>
      <c r="W10">
        <v>1</v>
      </c>
      <c r="AA10">
        <v>1</v>
      </c>
    </row>
    <row r="11" spans="1:28" ht="16.5" thickBot="1">
      <c r="A11" s="3" t="s">
        <v>528</v>
      </c>
      <c r="B11" s="3" t="s">
        <v>529</v>
      </c>
      <c r="C11" s="3"/>
      <c r="D11" s="4">
        <v>2010</v>
      </c>
      <c r="E11" s="5" t="s">
        <v>73</v>
      </c>
      <c r="G11">
        <v>1</v>
      </c>
      <c r="I11" t="s">
        <v>1783</v>
      </c>
      <c r="J11" s="21"/>
      <c r="K11" s="14">
        <v>0</v>
      </c>
      <c r="L11" s="13" t="s">
        <v>1811</v>
      </c>
      <c r="M11">
        <v>1</v>
      </c>
      <c r="O11">
        <v>2</v>
      </c>
      <c r="P11">
        <v>5</v>
      </c>
      <c r="S11">
        <v>1</v>
      </c>
      <c r="V11">
        <v>0</v>
      </c>
      <c r="W11">
        <v>2</v>
      </c>
    </row>
    <row r="12" spans="1:28" ht="16.5" thickBot="1">
      <c r="A12" s="3" t="s">
        <v>258</v>
      </c>
      <c r="B12" s="3" t="s">
        <v>261</v>
      </c>
      <c r="C12" s="3" t="s">
        <v>262</v>
      </c>
      <c r="D12" s="4">
        <v>2010</v>
      </c>
      <c r="E12" s="5" t="s">
        <v>73</v>
      </c>
      <c r="G12">
        <v>1</v>
      </c>
      <c r="I12" t="s">
        <v>1786</v>
      </c>
      <c r="J12" s="14">
        <v>2.9020000000000001</v>
      </c>
      <c r="K12" s="14">
        <v>1503</v>
      </c>
      <c r="L12" s="13" t="s">
        <v>1814</v>
      </c>
      <c r="M12">
        <v>1</v>
      </c>
      <c r="O12">
        <v>4</v>
      </c>
      <c r="P12">
        <v>5</v>
      </c>
      <c r="R12">
        <v>1</v>
      </c>
      <c r="V12">
        <v>3</v>
      </c>
      <c r="W12">
        <v>1</v>
      </c>
      <c r="AA12">
        <v>1</v>
      </c>
    </row>
    <row r="13" spans="1:28" ht="16.5" thickBot="1">
      <c r="A13" s="3" t="s">
        <v>468</v>
      </c>
      <c r="B13" s="3" t="s">
        <v>469</v>
      </c>
      <c r="C13" s="3" t="s">
        <v>252</v>
      </c>
      <c r="D13" s="4">
        <v>2010</v>
      </c>
      <c r="E13" s="5" t="s">
        <v>73</v>
      </c>
      <c r="G13">
        <v>1</v>
      </c>
      <c r="I13" t="s">
        <v>1789</v>
      </c>
      <c r="J13" s="14">
        <v>1.694</v>
      </c>
      <c r="K13" s="14">
        <v>1505</v>
      </c>
      <c r="L13" s="13" t="s">
        <v>1814</v>
      </c>
      <c r="M13">
        <v>1</v>
      </c>
      <c r="O13">
        <v>6</v>
      </c>
      <c r="P13">
        <v>5</v>
      </c>
      <c r="R13">
        <v>1</v>
      </c>
      <c r="T13">
        <v>1</v>
      </c>
      <c r="V13">
        <v>0</v>
      </c>
      <c r="W13">
        <v>1</v>
      </c>
    </row>
    <row r="14" spans="1:28" ht="16.5" thickBot="1">
      <c r="A14" s="30" t="s">
        <v>1049</v>
      </c>
      <c r="B14" s="30" t="s">
        <v>1050</v>
      </c>
      <c r="C14" s="30" t="s">
        <v>1051</v>
      </c>
      <c r="D14" s="31">
        <v>2010</v>
      </c>
      <c r="E14" s="5" t="s">
        <v>73</v>
      </c>
      <c r="F14" s="5"/>
      <c r="G14" s="5">
        <v>1</v>
      </c>
      <c r="H14" s="5"/>
      <c r="I14" s="5" t="s">
        <v>1786</v>
      </c>
      <c r="J14" s="51"/>
      <c r="K14" s="50">
        <v>0</v>
      </c>
      <c r="L14" s="51" t="s">
        <v>1811</v>
      </c>
      <c r="M14" s="5">
        <v>1</v>
      </c>
      <c r="N14" s="5"/>
      <c r="O14" s="5" t="s">
        <v>1790</v>
      </c>
      <c r="P14" s="5">
        <v>5</v>
      </c>
      <c r="Q14" s="5"/>
      <c r="R14" s="5">
        <v>1</v>
      </c>
      <c r="S14" s="5">
        <v>1</v>
      </c>
      <c r="T14" s="5">
        <v>1</v>
      </c>
      <c r="U14" s="5"/>
      <c r="V14" s="5"/>
      <c r="W14" s="5">
        <v>2</v>
      </c>
      <c r="X14" s="5"/>
      <c r="Y14" s="5"/>
      <c r="Z14" s="5"/>
      <c r="AA14" s="5"/>
      <c r="AB14" s="5"/>
    </row>
    <row r="15" spans="1:28" ht="16.5" thickBot="1">
      <c r="A15" s="3" t="s">
        <v>784</v>
      </c>
      <c r="B15" s="3" t="s">
        <v>785</v>
      </c>
      <c r="C15" s="3" t="s">
        <v>786</v>
      </c>
      <c r="D15" s="4">
        <v>2010</v>
      </c>
      <c r="E15" s="5" t="s">
        <v>73</v>
      </c>
      <c r="G15">
        <v>1</v>
      </c>
      <c r="J15" s="14">
        <v>1.82</v>
      </c>
      <c r="K15" s="14">
        <v>1503</v>
      </c>
      <c r="L15" s="13" t="s">
        <v>1809</v>
      </c>
      <c r="M15">
        <v>1</v>
      </c>
      <c r="W15">
        <v>1</v>
      </c>
    </row>
    <row r="16" spans="1:28" ht="16.5" thickBot="1">
      <c r="A16" s="3" t="s">
        <v>560</v>
      </c>
      <c r="B16" s="3" t="s">
        <v>561</v>
      </c>
      <c r="C16" s="3" t="s">
        <v>562</v>
      </c>
      <c r="D16" s="4">
        <v>2011</v>
      </c>
      <c r="E16" s="5" t="s">
        <v>73</v>
      </c>
      <c r="G16">
        <v>1</v>
      </c>
      <c r="I16" t="s">
        <v>1791</v>
      </c>
      <c r="J16" s="14">
        <v>1.3440000000000001</v>
      </c>
      <c r="K16" s="14">
        <v>1503</v>
      </c>
      <c r="L16" s="13" t="s">
        <v>1809</v>
      </c>
      <c r="M16">
        <v>1</v>
      </c>
      <c r="O16">
        <v>0</v>
      </c>
      <c r="P16">
        <v>0</v>
      </c>
      <c r="R16">
        <v>1</v>
      </c>
      <c r="W16">
        <v>1</v>
      </c>
      <c r="AA16">
        <v>1</v>
      </c>
    </row>
    <row r="17" spans="1:28" ht="16.5" thickBot="1">
      <c r="A17" s="3" t="s">
        <v>763</v>
      </c>
      <c r="B17" s="3" t="s">
        <v>764</v>
      </c>
      <c r="C17" s="3" t="s">
        <v>136</v>
      </c>
      <c r="D17" s="4">
        <v>2011</v>
      </c>
      <c r="E17" s="5" t="s">
        <v>73</v>
      </c>
      <c r="G17">
        <v>1</v>
      </c>
      <c r="I17">
        <v>4</v>
      </c>
      <c r="J17" s="13">
        <v>4.3079999999999998</v>
      </c>
      <c r="K17" s="14">
        <v>1503</v>
      </c>
      <c r="L17" s="13" t="s">
        <v>1814</v>
      </c>
      <c r="M17">
        <v>1</v>
      </c>
      <c r="O17">
        <v>0</v>
      </c>
      <c r="P17">
        <v>0</v>
      </c>
      <c r="R17">
        <v>1</v>
      </c>
      <c r="S17">
        <v>1</v>
      </c>
      <c r="W17">
        <v>1</v>
      </c>
    </row>
    <row r="18" spans="1:28" ht="16.5" thickBot="1">
      <c r="A18" s="3" t="s">
        <v>1105</v>
      </c>
      <c r="B18" s="3" t="s">
        <v>1106</v>
      </c>
      <c r="C18" s="3" t="s">
        <v>25</v>
      </c>
      <c r="D18" s="4">
        <v>2011</v>
      </c>
      <c r="E18" s="5" t="s">
        <v>73</v>
      </c>
      <c r="G18">
        <v>1</v>
      </c>
      <c r="I18" t="s">
        <v>1786</v>
      </c>
      <c r="J18" s="13">
        <v>1.0429999999999999</v>
      </c>
      <c r="K18" s="14">
        <v>0</v>
      </c>
      <c r="L18" s="13" t="s">
        <v>1811</v>
      </c>
      <c r="M18">
        <v>1</v>
      </c>
      <c r="O18">
        <v>0</v>
      </c>
      <c r="P18">
        <v>0</v>
      </c>
      <c r="R18">
        <v>1</v>
      </c>
      <c r="W18">
        <v>1</v>
      </c>
    </row>
    <row r="19" spans="1:28" ht="16.5" thickBot="1">
      <c r="A19" s="3" t="s">
        <v>1169</v>
      </c>
      <c r="B19" s="3" t="s">
        <v>1170</v>
      </c>
      <c r="C19" s="3" t="s">
        <v>1171</v>
      </c>
      <c r="D19" s="4">
        <v>2011</v>
      </c>
      <c r="E19" s="5" t="s">
        <v>73</v>
      </c>
      <c r="G19">
        <v>1</v>
      </c>
      <c r="I19" t="s">
        <v>1786</v>
      </c>
      <c r="J19" s="14">
        <v>0.875</v>
      </c>
      <c r="K19" s="14">
        <v>1503</v>
      </c>
      <c r="L19" s="13" t="s">
        <v>1813</v>
      </c>
      <c r="M19">
        <v>1</v>
      </c>
      <c r="O19">
        <v>0</v>
      </c>
      <c r="P19">
        <v>0</v>
      </c>
      <c r="R19">
        <v>1</v>
      </c>
      <c r="W19">
        <v>1</v>
      </c>
      <c r="AA19">
        <v>1</v>
      </c>
    </row>
    <row r="20" spans="1:28" ht="16.5" thickBot="1">
      <c r="A20" s="3" t="s">
        <v>1423</v>
      </c>
      <c r="B20" s="3" t="s">
        <v>1424</v>
      </c>
      <c r="C20" s="3" t="s">
        <v>1425</v>
      </c>
      <c r="D20" s="4">
        <v>2011</v>
      </c>
      <c r="E20" s="5" t="s">
        <v>73</v>
      </c>
      <c r="G20">
        <v>1</v>
      </c>
      <c r="J20" s="13">
        <v>1.387</v>
      </c>
      <c r="K20" s="14">
        <v>0</v>
      </c>
      <c r="L20" s="13" t="s">
        <v>1811</v>
      </c>
      <c r="M20">
        <v>1</v>
      </c>
      <c r="O20">
        <v>0</v>
      </c>
      <c r="P20">
        <v>0</v>
      </c>
      <c r="R20">
        <v>1</v>
      </c>
      <c r="W20">
        <v>1</v>
      </c>
    </row>
    <row r="21" spans="1:28" ht="16.5" thickBot="1">
      <c r="A21" s="3" t="s">
        <v>1543</v>
      </c>
      <c r="B21" s="3" t="s">
        <v>1544</v>
      </c>
      <c r="C21" s="3"/>
      <c r="D21" s="4">
        <v>2011</v>
      </c>
      <c r="E21" s="5" t="s">
        <v>73</v>
      </c>
      <c r="G21">
        <v>1</v>
      </c>
      <c r="I21" t="s">
        <v>1783</v>
      </c>
      <c r="J21" s="21"/>
      <c r="K21" s="14">
        <v>0</v>
      </c>
      <c r="L21" s="13" t="s">
        <v>1811</v>
      </c>
      <c r="M21">
        <v>1</v>
      </c>
      <c r="O21">
        <v>0</v>
      </c>
      <c r="P21">
        <v>0</v>
      </c>
      <c r="W21">
        <v>1</v>
      </c>
      <c r="AA21">
        <v>1</v>
      </c>
    </row>
    <row r="22" spans="1:28" ht="16.5" thickBot="1">
      <c r="A22" s="3" t="s">
        <v>1373</v>
      </c>
      <c r="B22" s="3" t="s">
        <v>1374</v>
      </c>
      <c r="C22" s="3" t="s">
        <v>1066</v>
      </c>
      <c r="D22" s="4">
        <v>2011</v>
      </c>
      <c r="E22" s="5"/>
      <c r="G22">
        <v>1</v>
      </c>
      <c r="I22" t="s">
        <v>1786</v>
      </c>
      <c r="J22" s="14">
        <v>0.42899999999999999</v>
      </c>
      <c r="K22" s="14">
        <v>1503</v>
      </c>
      <c r="L22" s="13" t="s">
        <v>1809</v>
      </c>
      <c r="M22">
        <v>1</v>
      </c>
      <c r="O22">
        <v>1</v>
      </c>
      <c r="P22">
        <v>5</v>
      </c>
      <c r="R22">
        <v>1</v>
      </c>
      <c r="V22">
        <v>0</v>
      </c>
      <c r="W22">
        <v>1</v>
      </c>
    </row>
    <row r="23" spans="1:28" ht="16.5" thickBot="1">
      <c r="A23" s="3" t="s">
        <v>958</v>
      </c>
      <c r="B23" s="3" t="s">
        <v>959</v>
      </c>
      <c r="C23" s="3" t="s">
        <v>960</v>
      </c>
      <c r="D23" s="4">
        <v>2011</v>
      </c>
      <c r="E23" s="5" t="s">
        <v>73</v>
      </c>
      <c r="G23">
        <v>1</v>
      </c>
      <c r="I23">
        <v>3</v>
      </c>
      <c r="J23" s="14">
        <v>1.25</v>
      </c>
      <c r="K23" s="14">
        <v>0</v>
      </c>
      <c r="L23" s="13" t="s">
        <v>1811</v>
      </c>
      <c r="M23">
        <v>1</v>
      </c>
      <c r="O23">
        <v>2</v>
      </c>
      <c r="P23">
        <v>5</v>
      </c>
      <c r="V23">
        <v>0</v>
      </c>
      <c r="W23">
        <v>1</v>
      </c>
    </row>
    <row r="24" spans="1:28" ht="16.5" thickBot="1">
      <c r="A24" s="3" t="s">
        <v>1581</v>
      </c>
      <c r="B24" s="3" t="s">
        <v>1582</v>
      </c>
      <c r="C24" s="3" t="s">
        <v>13</v>
      </c>
      <c r="D24" s="4">
        <v>2011</v>
      </c>
      <c r="E24" s="5" t="s">
        <v>73</v>
      </c>
      <c r="G24">
        <v>1</v>
      </c>
      <c r="I24" t="s">
        <v>1787</v>
      </c>
      <c r="J24" s="14">
        <v>0.96299999999999997</v>
      </c>
      <c r="K24" s="14">
        <v>1503</v>
      </c>
      <c r="L24" s="13" t="s">
        <v>1809</v>
      </c>
      <c r="M24">
        <v>1</v>
      </c>
      <c r="O24">
        <v>2</v>
      </c>
      <c r="P24">
        <v>5</v>
      </c>
      <c r="V24">
        <v>0</v>
      </c>
      <c r="W24">
        <v>1</v>
      </c>
    </row>
    <row r="25" spans="1:28" ht="16.5" thickBot="1">
      <c r="A25" s="3" t="s">
        <v>545</v>
      </c>
      <c r="B25" s="3" t="s">
        <v>546</v>
      </c>
      <c r="C25" s="3" t="s">
        <v>13</v>
      </c>
      <c r="D25" s="4">
        <v>2011</v>
      </c>
      <c r="E25" s="5" t="s">
        <v>73</v>
      </c>
      <c r="G25">
        <v>1</v>
      </c>
      <c r="I25">
        <v>4</v>
      </c>
      <c r="J25" s="13">
        <v>0.96299999999999997</v>
      </c>
      <c r="K25" s="14">
        <v>1503</v>
      </c>
      <c r="L25" s="13" t="s">
        <v>1809</v>
      </c>
      <c r="M25">
        <v>1</v>
      </c>
      <c r="N25">
        <v>1</v>
      </c>
      <c r="O25">
        <v>4</v>
      </c>
      <c r="P25">
        <v>5</v>
      </c>
      <c r="R25">
        <v>1</v>
      </c>
      <c r="V25">
        <v>0</v>
      </c>
      <c r="W25">
        <v>1</v>
      </c>
    </row>
    <row r="26" spans="1:28" ht="16.5" thickBot="1">
      <c r="A26" s="3" t="s">
        <v>1335</v>
      </c>
      <c r="B26" s="3" t="s">
        <v>1336</v>
      </c>
      <c r="C26" s="3" t="s">
        <v>683</v>
      </c>
      <c r="D26" s="4">
        <v>2011</v>
      </c>
      <c r="E26" s="5" t="s">
        <v>73</v>
      </c>
      <c r="G26">
        <v>1</v>
      </c>
      <c r="I26">
        <v>4</v>
      </c>
      <c r="J26" s="14">
        <v>0.96299999999999997</v>
      </c>
      <c r="K26" s="14">
        <v>1503</v>
      </c>
      <c r="L26" s="13" t="s">
        <v>1809</v>
      </c>
      <c r="M26">
        <v>1</v>
      </c>
      <c r="O26">
        <v>4</v>
      </c>
      <c r="P26">
        <v>5</v>
      </c>
      <c r="V26">
        <v>1</v>
      </c>
      <c r="W26">
        <v>1</v>
      </c>
    </row>
    <row r="27" spans="1:28" ht="16.5" thickBot="1">
      <c r="A27" s="3" t="s">
        <v>791</v>
      </c>
      <c r="B27" s="3" t="s">
        <v>792</v>
      </c>
      <c r="C27" s="3"/>
      <c r="D27" s="4">
        <v>2011</v>
      </c>
      <c r="E27" s="5" t="s">
        <v>73</v>
      </c>
      <c r="G27">
        <v>1</v>
      </c>
      <c r="I27" t="s">
        <v>1786</v>
      </c>
      <c r="J27" s="21"/>
      <c r="K27" s="14">
        <v>0</v>
      </c>
      <c r="L27" s="13" t="s">
        <v>1811</v>
      </c>
      <c r="M27">
        <v>1</v>
      </c>
      <c r="O27">
        <v>4</v>
      </c>
      <c r="P27">
        <v>5</v>
      </c>
      <c r="R27">
        <v>1</v>
      </c>
      <c r="V27">
        <v>0</v>
      </c>
      <c r="W27">
        <v>2</v>
      </c>
    </row>
    <row r="28" spans="1:28" ht="16.5" thickBot="1">
      <c r="A28" s="3" t="s">
        <v>708</v>
      </c>
      <c r="B28" s="3" t="s">
        <v>709</v>
      </c>
      <c r="C28" s="3" t="s">
        <v>710</v>
      </c>
      <c r="D28" s="4">
        <v>2011</v>
      </c>
      <c r="E28" s="5" t="s">
        <v>73</v>
      </c>
      <c r="G28">
        <v>1</v>
      </c>
      <c r="I28" t="s">
        <v>1786</v>
      </c>
      <c r="J28" s="14">
        <v>0.91200000000000003</v>
      </c>
      <c r="K28" s="14">
        <v>806</v>
      </c>
      <c r="L28" s="13" t="s">
        <v>1809</v>
      </c>
      <c r="M28">
        <v>1</v>
      </c>
      <c r="O28">
        <v>6</v>
      </c>
      <c r="P28">
        <v>5</v>
      </c>
      <c r="R28">
        <v>1</v>
      </c>
      <c r="S28">
        <v>1</v>
      </c>
      <c r="V28">
        <v>1</v>
      </c>
      <c r="W28">
        <v>1</v>
      </c>
    </row>
    <row r="29" spans="1:28" ht="16.5" thickBot="1">
      <c r="A29" s="3" t="s">
        <v>999</v>
      </c>
      <c r="B29" s="3" t="s">
        <v>1000</v>
      </c>
      <c r="C29" s="3" t="s">
        <v>1001</v>
      </c>
      <c r="D29" s="4">
        <v>2011</v>
      </c>
      <c r="E29" s="5" t="s">
        <v>73</v>
      </c>
      <c r="G29">
        <v>1</v>
      </c>
      <c r="I29" t="s">
        <v>1791</v>
      </c>
      <c r="J29" s="13"/>
      <c r="K29" s="14">
        <v>0</v>
      </c>
      <c r="L29" s="13" t="s">
        <v>1811</v>
      </c>
      <c r="M29">
        <v>1</v>
      </c>
      <c r="O29" t="s">
        <v>1799</v>
      </c>
      <c r="P29">
        <v>5</v>
      </c>
      <c r="V29">
        <v>0</v>
      </c>
      <c r="W29">
        <v>1</v>
      </c>
    </row>
    <row r="30" spans="1:28" ht="16.5" thickBot="1">
      <c r="A30" s="3" t="s">
        <v>1728</v>
      </c>
      <c r="B30" s="3" t="s">
        <v>1729</v>
      </c>
      <c r="C30" s="3" t="s">
        <v>31</v>
      </c>
      <c r="D30" s="4">
        <v>2011</v>
      </c>
      <c r="E30" s="5" t="s">
        <v>73</v>
      </c>
      <c r="G30">
        <v>1</v>
      </c>
      <c r="I30" t="s">
        <v>1786</v>
      </c>
      <c r="J30" s="14">
        <v>0.88200000000000001</v>
      </c>
      <c r="K30" s="14">
        <v>806</v>
      </c>
      <c r="L30" s="13" t="s">
        <v>1809</v>
      </c>
      <c r="M30">
        <v>1</v>
      </c>
      <c r="O30" t="s">
        <v>1787</v>
      </c>
      <c r="P30">
        <v>5</v>
      </c>
      <c r="R30">
        <v>1</v>
      </c>
      <c r="T30">
        <v>1</v>
      </c>
      <c r="V30">
        <v>0</v>
      </c>
      <c r="W30">
        <v>1</v>
      </c>
    </row>
    <row r="31" spans="1:28" ht="16.5" thickBot="1">
      <c r="A31" s="3" t="s">
        <v>1586</v>
      </c>
      <c r="B31" s="3" t="s">
        <v>1587</v>
      </c>
      <c r="C31" s="3" t="s">
        <v>308</v>
      </c>
      <c r="D31" s="4">
        <v>2011</v>
      </c>
      <c r="E31" s="5" t="s">
        <v>73</v>
      </c>
      <c r="G31">
        <v>1</v>
      </c>
      <c r="I31" t="s">
        <v>1783</v>
      </c>
      <c r="J31" s="14">
        <v>4.4470000000000001</v>
      </c>
      <c r="K31" s="14">
        <v>806</v>
      </c>
      <c r="L31" s="13" t="s">
        <v>1814</v>
      </c>
      <c r="M31">
        <v>1</v>
      </c>
      <c r="O31" t="s">
        <v>1796</v>
      </c>
      <c r="P31">
        <v>5</v>
      </c>
      <c r="R31">
        <v>1</v>
      </c>
      <c r="T31">
        <v>1</v>
      </c>
      <c r="V31">
        <v>0</v>
      </c>
      <c r="W31">
        <v>1</v>
      </c>
      <c r="AB31">
        <v>1</v>
      </c>
    </row>
    <row r="32" spans="1:28" ht="16.5" thickBot="1">
      <c r="A32" s="3" t="s">
        <v>1583</v>
      </c>
      <c r="B32" s="3" t="s">
        <v>1584</v>
      </c>
      <c r="C32" s="3" t="s">
        <v>1585</v>
      </c>
      <c r="D32" s="4">
        <v>2011</v>
      </c>
      <c r="E32" s="5" t="s">
        <v>73</v>
      </c>
      <c r="G32">
        <v>1</v>
      </c>
      <c r="I32" t="s">
        <v>1786</v>
      </c>
      <c r="J32" s="13"/>
      <c r="K32" s="14">
        <v>0</v>
      </c>
      <c r="L32" s="13" t="s">
        <v>1811</v>
      </c>
      <c r="M32">
        <v>1</v>
      </c>
      <c r="O32" t="s">
        <v>1784</v>
      </c>
      <c r="P32">
        <v>5</v>
      </c>
      <c r="R32">
        <v>1</v>
      </c>
      <c r="T32">
        <v>1</v>
      </c>
      <c r="V32">
        <v>0</v>
      </c>
      <c r="W32">
        <v>4</v>
      </c>
    </row>
    <row r="33" spans="1:28" ht="16.5" thickBot="1">
      <c r="A33" s="3" t="s">
        <v>885</v>
      </c>
      <c r="B33" s="3" t="s">
        <v>886</v>
      </c>
      <c r="C33" s="3" t="s">
        <v>136</v>
      </c>
      <c r="D33" s="4">
        <v>2011</v>
      </c>
      <c r="E33" s="5" t="s">
        <v>73</v>
      </c>
      <c r="G33">
        <v>1</v>
      </c>
      <c r="I33" t="s">
        <v>1783</v>
      </c>
      <c r="J33" s="14">
        <v>4.3079999999999998</v>
      </c>
      <c r="K33" s="14">
        <v>1503</v>
      </c>
      <c r="L33" s="13" t="s">
        <v>1814</v>
      </c>
      <c r="M33">
        <v>1</v>
      </c>
      <c r="O33" t="s">
        <v>1792</v>
      </c>
      <c r="P33">
        <v>5</v>
      </c>
      <c r="R33">
        <v>1</v>
      </c>
      <c r="V33">
        <v>1</v>
      </c>
      <c r="W33">
        <v>1</v>
      </c>
      <c r="AA33">
        <v>1</v>
      </c>
      <c r="AB33">
        <v>1</v>
      </c>
    </row>
    <row r="34" spans="1:28" ht="16.5" thickBot="1">
      <c r="A34" s="3" t="s">
        <v>370</v>
      </c>
      <c r="B34" s="3" t="s">
        <v>371</v>
      </c>
      <c r="C34" s="3" t="s">
        <v>372</v>
      </c>
      <c r="D34" s="4">
        <v>2012</v>
      </c>
      <c r="E34" s="5" t="s">
        <v>73</v>
      </c>
      <c r="G34">
        <v>1</v>
      </c>
      <c r="J34" s="14">
        <v>3.4710000000000001</v>
      </c>
      <c r="K34" s="14">
        <v>0</v>
      </c>
      <c r="L34" s="13" t="s">
        <v>1811</v>
      </c>
      <c r="M34">
        <v>1</v>
      </c>
      <c r="O34">
        <v>0</v>
      </c>
      <c r="P34">
        <v>0</v>
      </c>
      <c r="R34">
        <v>1</v>
      </c>
      <c r="W34">
        <v>1</v>
      </c>
    </row>
    <row r="35" spans="1:28" ht="16.5" thickBot="1">
      <c r="A35" s="3" t="s">
        <v>429</v>
      </c>
      <c r="B35" s="3" t="s">
        <v>430</v>
      </c>
      <c r="C35" s="3" t="s">
        <v>66</v>
      </c>
      <c r="D35" s="4">
        <v>2012</v>
      </c>
      <c r="E35" s="5" t="s">
        <v>73</v>
      </c>
      <c r="G35">
        <v>1</v>
      </c>
      <c r="I35">
        <v>1</v>
      </c>
      <c r="J35" s="13"/>
      <c r="K35" s="14">
        <v>1503</v>
      </c>
      <c r="L35" s="13" t="s">
        <v>1813</v>
      </c>
      <c r="M35">
        <v>1</v>
      </c>
      <c r="O35">
        <v>0</v>
      </c>
      <c r="P35">
        <v>0</v>
      </c>
      <c r="W35">
        <v>1</v>
      </c>
    </row>
    <row r="36" spans="1:28" ht="16.5" thickBot="1">
      <c r="A36" s="3" t="s">
        <v>887</v>
      </c>
      <c r="B36" s="3" t="s">
        <v>888</v>
      </c>
      <c r="C36" s="3" t="s">
        <v>889</v>
      </c>
      <c r="D36" s="4">
        <v>2012</v>
      </c>
      <c r="E36" s="5" t="s">
        <v>73</v>
      </c>
      <c r="G36">
        <v>1</v>
      </c>
      <c r="I36" t="s">
        <v>1786</v>
      </c>
      <c r="J36" s="13">
        <v>1.9510000000000001</v>
      </c>
      <c r="K36" s="14">
        <v>1503</v>
      </c>
      <c r="L36" s="13" t="s">
        <v>1809</v>
      </c>
      <c r="M36">
        <v>1</v>
      </c>
      <c r="O36">
        <v>0</v>
      </c>
      <c r="P36">
        <v>0</v>
      </c>
      <c r="R36">
        <v>1</v>
      </c>
      <c r="W36">
        <v>1</v>
      </c>
      <c r="Y36">
        <v>1</v>
      </c>
      <c r="AA36">
        <v>1</v>
      </c>
    </row>
    <row r="37" spans="1:28" ht="16.5" thickBot="1">
      <c r="A37" s="3" t="s">
        <v>1157</v>
      </c>
      <c r="B37" s="3" t="s">
        <v>1158</v>
      </c>
      <c r="C37" s="3" t="s">
        <v>255</v>
      </c>
      <c r="D37" s="4">
        <v>2012</v>
      </c>
      <c r="E37" s="5" t="s">
        <v>73</v>
      </c>
      <c r="G37">
        <v>1</v>
      </c>
      <c r="I37" t="s">
        <v>1786</v>
      </c>
      <c r="J37" s="14">
        <v>1.9510000000000001</v>
      </c>
      <c r="K37" s="14">
        <v>0</v>
      </c>
      <c r="L37" s="13" t="s">
        <v>1811</v>
      </c>
      <c r="M37">
        <v>1</v>
      </c>
      <c r="O37">
        <v>0</v>
      </c>
      <c r="P37">
        <v>0</v>
      </c>
      <c r="R37">
        <v>1</v>
      </c>
      <c r="S37">
        <v>1</v>
      </c>
      <c r="V37">
        <v>1</v>
      </c>
      <c r="W37">
        <v>1</v>
      </c>
      <c r="AA37">
        <v>1</v>
      </c>
    </row>
    <row r="38" spans="1:28" ht="16.5" thickBot="1">
      <c r="A38" s="3" t="s">
        <v>1369</v>
      </c>
      <c r="B38" s="3" t="s">
        <v>1370</v>
      </c>
      <c r="C38" s="3" t="s">
        <v>786</v>
      </c>
      <c r="D38" s="4">
        <v>2012</v>
      </c>
      <c r="E38" s="5" t="s">
        <v>73</v>
      </c>
      <c r="G38">
        <v>1</v>
      </c>
      <c r="J38" s="14">
        <v>1.8069999999999999</v>
      </c>
      <c r="K38" s="14">
        <v>1503</v>
      </c>
      <c r="L38" s="13" t="s">
        <v>1809</v>
      </c>
      <c r="M38">
        <v>1</v>
      </c>
      <c r="O38">
        <v>0</v>
      </c>
      <c r="P38">
        <v>0</v>
      </c>
      <c r="R38">
        <v>1</v>
      </c>
      <c r="W38">
        <v>1</v>
      </c>
    </row>
    <row r="39" spans="1:28" ht="16.5" thickBot="1">
      <c r="A39" s="3" t="s">
        <v>1576</v>
      </c>
      <c r="B39" s="3" t="s">
        <v>1577</v>
      </c>
      <c r="C39" s="3" t="s">
        <v>1578</v>
      </c>
      <c r="D39" s="4">
        <v>2012</v>
      </c>
      <c r="E39" s="5" t="s">
        <v>73</v>
      </c>
      <c r="G39">
        <v>1</v>
      </c>
      <c r="I39">
        <v>4</v>
      </c>
      <c r="J39" s="14">
        <v>3.0619999999999998</v>
      </c>
      <c r="K39" s="14">
        <v>0</v>
      </c>
      <c r="L39" s="13" t="s">
        <v>1811</v>
      </c>
      <c r="M39">
        <v>1</v>
      </c>
      <c r="O39">
        <v>0</v>
      </c>
      <c r="P39">
        <v>0</v>
      </c>
      <c r="R39">
        <v>1</v>
      </c>
      <c r="W39">
        <v>1</v>
      </c>
    </row>
    <row r="40" spans="1:28" ht="16.5" thickBot="1">
      <c r="A40" s="3" t="s">
        <v>1228</v>
      </c>
      <c r="B40" s="3" t="s">
        <v>1229</v>
      </c>
      <c r="C40" s="5"/>
      <c r="D40" s="4">
        <v>2012</v>
      </c>
      <c r="E40" s="5" t="s">
        <v>73</v>
      </c>
      <c r="G40">
        <v>1</v>
      </c>
      <c r="I40">
        <v>1</v>
      </c>
      <c r="J40" s="21"/>
      <c r="K40" s="14">
        <v>0</v>
      </c>
      <c r="L40" s="13" t="s">
        <v>1811</v>
      </c>
      <c r="M40">
        <v>1</v>
      </c>
      <c r="O40">
        <v>0</v>
      </c>
      <c r="P40">
        <v>0</v>
      </c>
      <c r="R40">
        <v>1</v>
      </c>
      <c r="T40">
        <v>1</v>
      </c>
      <c r="W40">
        <v>2</v>
      </c>
    </row>
    <row r="41" spans="1:28" ht="16.5" thickBot="1">
      <c r="A41" s="3" t="s">
        <v>1571</v>
      </c>
      <c r="B41" s="3" t="s">
        <v>1572</v>
      </c>
      <c r="C41" s="3"/>
      <c r="D41" s="4">
        <v>2012</v>
      </c>
      <c r="E41" s="5" t="s">
        <v>73</v>
      </c>
      <c r="G41">
        <v>1</v>
      </c>
      <c r="I41">
        <v>1</v>
      </c>
      <c r="J41" s="21"/>
      <c r="K41" s="14">
        <v>0</v>
      </c>
      <c r="L41" s="13" t="s">
        <v>1811</v>
      </c>
      <c r="M41">
        <v>1</v>
      </c>
      <c r="O41">
        <v>0</v>
      </c>
      <c r="P41">
        <v>0</v>
      </c>
      <c r="R41">
        <v>1</v>
      </c>
      <c r="T41">
        <v>1</v>
      </c>
      <c r="W41">
        <v>2</v>
      </c>
    </row>
    <row r="42" spans="1:28" ht="16.5" thickBot="1">
      <c r="A42" s="3" t="s">
        <v>939</v>
      </c>
      <c r="B42" s="3" t="s">
        <v>940</v>
      </c>
      <c r="C42" s="3" t="s">
        <v>941</v>
      </c>
      <c r="D42" s="4">
        <v>2012</v>
      </c>
      <c r="E42" s="5" t="s">
        <v>73</v>
      </c>
      <c r="G42">
        <v>1</v>
      </c>
      <c r="I42">
        <v>1</v>
      </c>
      <c r="J42" s="14">
        <v>0.871</v>
      </c>
      <c r="K42" s="14">
        <v>0</v>
      </c>
      <c r="L42" s="13" t="s">
        <v>1811</v>
      </c>
      <c r="M42">
        <v>1</v>
      </c>
      <c r="O42">
        <v>1</v>
      </c>
      <c r="P42">
        <v>5</v>
      </c>
      <c r="R42">
        <v>1</v>
      </c>
      <c r="T42">
        <v>1</v>
      </c>
      <c r="V42">
        <v>0</v>
      </c>
      <c r="W42">
        <v>1</v>
      </c>
    </row>
    <row r="43" spans="1:28" ht="16.5" thickBot="1">
      <c r="A43" s="3" t="s">
        <v>208</v>
      </c>
      <c r="B43" s="3" t="s">
        <v>209</v>
      </c>
      <c r="C43" s="3" t="s">
        <v>210</v>
      </c>
      <c r="D43" s="4">
        <v>2012</v>
      </c>
      <c r="E43" s="5" t="s">
        <v>73</v>
      </c>
      <c r="G43">
        <v>1</v>
      </c>
      <c r="I43" t="s">
        <v>1790</v>
      </c>
      <c r="J43" s="13">
        <v>1.0429999999999999</v>
      </c>
      <c r="K43" s="14">
        <v>1503</v>
      </c>
      <c r="L43" s="13" t="s">
        <v>1809</v>
      </c>
      <c r="M43">
        <v>1</v>
      </c>
      <c r="O43">
        <v>2</v>
      </c>
      <c r="P43">
        <v>5</v>
      </c>
      <c r="V43">
        <v>0</v>
      </c>
      <c r="W43">
        <v>1</v>
      </c>
    </row>
    <row r="44" spans="1:28" ht="16.5" thickBot="1">
      <c r="A44" s="3" t="s">
        <v>566</v>
      </c>
      <c r="B44" s="3" t="s">
        <v>567</v>
      </c>
      <c r="C44" s="3" t="s">
        <v>568</v>
      </c>
      <c r="D44" s="4">
        <v>2012</v>
      </c>
      <c r="E44" s="5" t="s">
        <v>73</v>
      </c>
      <c r="G44">
        <v>1</v>
      </c>
      <c r="I44">
        <v>3</v>
      </c>
      <c r="J44" s="14">
        <v>1.7330000000000001</v>
      </c>
      <c r="K44" s="14">
        <v>0</v>
      </c>
      <c r="L44" s="13" t="s">
        <v>1811</v>
      </c>
      <c r="M44">
        <v>1</v>
      </c>
      <c r="O44">
        <v>2</v>
      </c>
      <c r="P44">
        <v>5</v>
      </c>
      <c r="V44">
        <v>3</v>
      </c>
      <c r="W44">
        <v>1</v>
      </c>
    </row>
    <row r="45" spans="1:28" ht="16.5" thickBot="1">
      <c r="A45" s="3" t="s">
        <v>602</v>
      </c>
      <c r="B45" s="3" t="s">
        <v>603</v>
      </c>
      <c r="C45" s="3" t="s">
        <v>604</v>
      </c>
      <c r="D45" s="4">
        <v>2012</v>
      </c>
      <c r="E45" s="5" t="s">
        <v>73</v>
      </c>
      <c r="G45">
        <v>1</v>
      </c>
      <c r="I45" t="s">
        <v>1789</v>
      </c>
      <c r="J45" s="13"/>
      <c r="K45" s="14">
        <v>1503</v>
      </c>
      <c r="L45" s="13" t="s">
        <v>1813</v>
      </c>
      <c r="M45">
        <v>1</v>
      </c>
      <c r="O45">
        <v>2</v>
      </c>
      <c r="P45">
        <v>5</v>
      </c>
      <c r="V45">
        <v>0</v>
      </c>
      <c r="W45">
        <v>1</v>
      </c>
    </row>
    <row r="46" spans="1:28" ht="16.5" thickBot="1">
      <c r="A46" s="10" t="s">
        <v>803</v>
      </c>
      <c r="B46" s="3" t="s">
        <v>805</v>
      </c>
      <c r="C46" s="3" t="s">
        <v>167</v>
      </c>
      <c r="D46" s="4">
        <v>2012</v>
      </c>
      <c r="E46" s="5" t="s">
        <v>73</v>
      </c>
      <c r="G46">
        <v>1</v>
      </c>
      <c r="I46">
        <v>1</v>
      </c>
      <c r="J46" s="14"/>
      <c r="K46" s="14">
        <v>1503</v>
      </c>
      <c r="L46" s="13" t="s">
        <v>1809</v>
      </c>
      <c r="M46">
        <v>1</v>
      </c>
      <c r="O46">
        <v>2</v>
      </c>
      <c r="P46">
        <v>5</v>
      </c>
      <c r="T46">
        <v>1</v>
      </c>
      <c r="V46">
        <v>2</v>
      </c>
      <c r="W46">
        <v>1</v>
      </c>
    </row>
    <row r="47" spans="1:28" ht="16.5" thickBot="1">
      <c r="A47" s="3" t="s">
        <v>1527</v>
      </c>
      <c r="B47" s="3" t="s">
        <v>1528</v>
      </c>
      <c r="C47" s="3" t="s">
        <v>1529</v>
      </c>
      <c r="D47" s="4">
        <v>2012</v>
      </c>
      <c r="E47" s="5" t="s">
        <v>73</v>
      </c>
      <c r="G47">
        <v>1</v>
      </c>
      <c r="I47" t="s">
        <v>1793</v>
      </c>
      <c r="J47" s="14">
        <v>2.786</v>
      </c>
      <c r="K47" s="14">
        <v>0</v>
      </c>
      <c r="L47" s="13" t="s">
        <v>1811</v>
      </c>
      <c r="M47">
        <v>1</v>
      </c>
      <c r="O47">
        <v>2</v>
      </c>
      <c r="P47">
        <v>5</v>
      </c>
      <c r="V47">
        <v>0</v>
      </c>
      <c r="W47">
        <v>1</v>
      </c>
    </row>
    <row r="48" spans="1:28" ht="16.5" thickBot="1">
      <c r="A48" s="3" t="s">
        <v>520</v>
      </c>
      <c r="B48" s="3" t="s">
        <v>521</v>
      </c>
      <c r="C48" s="3" t="s">
        <v>308</v>
      </c>
      <c r="D48" s="4">
        <v>2012</v>
      </c>
      <c r="E48" s="5" t="s">
        <v>73</v>
      </c>
      <c r="G48">
        <v>1</v>
      </c>
      <c r="I48" t="s">
        <v>1791</v>
      </c>
      <c r="J48" s="14">
        <v>4.6589999999999998</v>
      </c>
      <c r="K48" s="14">
        <v>806</v>
      </c>
      <c r="L48" s="13" t="s">
        <v>1814</v>
      </c>
      <c r="M48">
        <v>1</v>
      </c>
      <c r="O48">
        <v>4</v>
      </c>
      <c r="P48">
        <v>5</v>
      </c>
      <c r="W48">
        <v>1</v>
      </c>
      <c r="AA48">
        <v>1</v>
      </c>
    </row>
    <row r="49" spans="1:27" ht="16.5" thickBot="1">
      <c r="A49" s="3" t="s">
        <v>1200</v>
      </c>
      <c r="B49" s="3" t="s">
        <v>1201</v>
      </c>
      <c r="C49" s="3" t="s">
        <v>1202</v>
      </c>
      <c r="D49" s="4">
        <v>2012</v>
      </c>
      <c r="E49" s="5" t="s">
        <v>73</v>
      </c>
      <c r="G49">
        <v>1</v>
      </c>
      <c r="J49" s="14">
        <v>2.2080000000000002</v>
      </c>
      <c r="K49" s="14">
        <v>1503</v>
      </c>
      <c r="L49" s="13" t="s">
        <v>1809</v>
      </c>
      <c r="M49">
        <v>1</v>
      </c>
      <c r="O49">
        <v>6</v>
      </c>
      <c r="P49">
        <v>5</v>
      </c>
      <c r="V49">
        <v>1</v>
      </c>
      <c r="W49">
        <v>1</v>
      </c>
      <c r="AA49">
        <v>1</v>
      </c>
    </row>
    <row r="50" spans="1:27" ht="16.5" thickBot="1">
      <c r="A50" s="3" t="s">
        <v>1608</v>
      </c>
      <c r="B50" s="3" t="s">
        <v>1609</v>
      </c>
      <c r="C50" s="3" t="s">
        <v>1529</v>
      </c>
      <c r="D50" s="4">
        <v>2012</v>
      </c>
      <c r="E50" s="5" t="s">
        <v>73</v>
      </c>
      <c r="G50">
        <v>1</v>
      </c>
      <c r="I50">
        <v>4</v>
      </c>
      <c r="J50" s="14">
        <v>2.786</v>
      </c>
      <c r="K50" s="14">
        <v>0</v>
      </c>
      <c r="L50" s="13" t="s">
        <v>1811</v>
      </c>
      <c r="M50">
        <v>1</v>
      </c>
      <c r="N50">
        <v>1</v>
      </c>
      <c r="O50">
        <v>6</v>
      </c>
      <c r="P50">
        <v>5</v>
      </c>
      <c r="R50">
        <v>1</v>
      </c>
      <c r="T50">
        <v>1</v>
      </c>
      <c r="V50">
        <v>3</v>
      </c>
      <c r="W50">
        <v>1</v>
      </c>
      <c r="Y50">
        <v>1</v>
      </c>
    </row>
    <row r="51" spans="1:27" ht="16.5" thickBot="1">
      <c r="A51" s="3" t="s">
        <v>1002</v>
      </c>
      <c r="B51" s="3" t="s">
        <v>1003</v>
      </c>
      <c r="C51" s="3" t="s">
        <v>1004</v>
      </c>
      <c r="D51" s="4">
        <v>2012</v>
      </c>
      <c r="E51" s="5" t="s">
        <v>73</v>
      </c>
      <c r="G51">
        <v>1</v>
      </c>
      <c r="I51" t="s">
        <v>1786</v>
      </c>
      <c r="J51" s="13"/>
      <c r="K51" s="14">
        <v>1505</v>
      </c>
      <c r="L51" s="13" t="s">
        <v>1810</v>
      </c>
      <c r="M51">
        <v>1</v>
      </c>
      <c r="O51" t="s">
        <v>1789</v>
      </c>
      <c r="P51">
        <v>5</v>
      </c>
      <c r="V51">
        <v>0</v>
      </c>
      <c r="W51">
        <v>1</v>
      </c>
    </row>
    <row r="52" spans="1:27" ht="16.5" thickBot="1">
      <c r="A52" s="3" t="s">
        <v>38</v>
      </c>
      <c r="B52" s="3" t="s">
        <v>39</v>
      </c>
      <c r="C52" s="3"/>
      <c r="D52" s="4">
        <v>2012</v>
      </c>
      <c r="E52" s="5" t="s">
        <v>19</v>
      </c>
      <c r="G52">
        <v>1</v>
      </c>
      <c r="I52" t="s">
        <v>1786</v>
      </c>
      <c r="J52" s="21"/>
      <c r="K52" s="14">
        <v>0</v>
      </c>
      <c r="L52" s="13" t="s">
        <v>1811</v>
      </c>
      <c r="M52">
        <v>1</v>
      </c>
      <c r="O52" t="s">
        <v>1786</v>
      </c>
      <c r="P52">
        <v>5</v>
      </c>
      <c r="R52">
        <v>1</v>
      </c>
      <c r="S52">
        <v>1</v>
      </c>
      <c r="V52">
        <v>1</v>
      </c>
      <c r="W52">
        <v>5</v>
      </c>
      <c r="AA52">
        <v>1</v>
      </c>
    </row>
    <row r="53" spans="1:27" ht="16.5" thickBot="1">
      <c r="A53" s="3" t="s">
        <v>386</v>
      </c>
      <c r="B53" s="3" t="s">
        <v>387</v>
      </c>
      <c r="C53" s="3" t="s">
        <v>388</v>
      </c>
      <c r="D53" s="4">
        <v>2012</v>
      </c>
      <c r="E53" s="5" t="s">
        <v>73</v>
      </c>
      <c r="G53">
        <v>1</v>
      </c>
      <c r="I53" t="s">
        <v>1787</v>
      </c>
      <c r="J53" s="14">
        <v>3.7989999999999999</v>
      </c>
      <c r="K53" s="14">
        <v>0</v>
      </c>
      <c r="L53" s="13" t="s">
        <v>1811</v>
      </c>
      <c r="M53">
        <v>1</v>
      </c>
      <c r="O53" t="s">
        <v>1784</v>
      </c>
      <c r="P53">
        <v>5</v>
      </c>
      <c r="R53">
        <v>1</v>
      </c>
      <c r="T53">
        <v>1</v>
      </c>
      <c r="V53">
        <v>0</v>
      </c>
      <c r="W53">
        <v>1</v>
      </c>
    </row>
    <row r="54" spans="1:27" ht="16.5" thickBot="1">
      <c r="A54" s="3" t="s">
        <v>732</v>
      </c>
      <c r="B54" s="3" t="s">
        <v>733</v>
      </c>
      <c r="C54" s="3" t="s">
        <v>252</v>
      </c>
      <c r="D54" s="4">
        <v>2012</v>
      </c>
      <c r="E54" s="5" t="s">
        <v>73</v>
      </c>
      <c r="G54">
        <v>1</v>
      </c>
      <c r="I54" t="s">
        <v>1783</v>
      </c>
      <c r="J54" s="14">
        <v>1.9330000000000001</v>
      </c>
      <c r="K54" s="14">
        <v>1505</v>
      </c>
      <c r="L54" s="13" t="s">
        <v>1814</v>
      </c>
      <c r="M54">
        <v>1</v>
      </c>
      <c r="O54" t="s">
        <v>1784</v>
      </c>
      <c r="P54">
        <v>5</v>
      </c>
      <c r="R54">
        <v>1</v>
      </c>
      <c r="T54">
        <v>1</v>
      </c>
      <c r="V54">
        <v>0</v>
      </c>
      <c r="W54">
        <v>1</v>
      </c>
    </row>
    <row r="55" spans="1:27" ht="16.5" thickBot="1">
      <c r="A55" s="3" t="s">
        <v>1304</v>
      </c>
      <c r="B55" s="3" t="s">
        <v>1305</v>
      </c>
      <c r="C55" s="3" t="s">
        <v>308</v>
      </c>
      <c r="D55" s="4">
        <v>2012</v>
      </c>
      <c r="E55" s="5" t="s">
        <v>73</v>
      </c>
      <c r="G55">
        <v>1</v>
      </c>
      <c r="I55" t="s">
        <v>1783</v>
      </c>
      <c r="J55" s="14">
        <v>4.6589999999999998</v>
      </c>
      <c r="K55" s="14">
        <v>806</v>
      </c>
      <c r="L55" s="13" t="s">
        <v>1814</v>
      </c>
      <c r="M55">
        <v>1</v>
      </c>
      <c r="O55" t="s">
        <v>1793</v>
      </c>
      <c r="P55">
        <v>5</v>
      </c>
      <c r="R55">
        <v>1</v>
      </c>
      <c r="S55">
        <v>1</v>
      </c>
      <c r="V55">
        <v>0</v>
      </c>
      <c r="W55">
        <v>1</v>
      </c>
    </row>
    <row r="56" spans="1:27" ht="16.5" thickBot="1">
      <c r="A56" s="3" t="s">
        <v>1614</v>
      </c>
      <c r="B56" s="3" t="s">
        <v>1615</v>
      </c>
      <c r="C56" s="3" t="s">
        <v>308</v>
      </c>
      <c r="D56" s="4">
        <v>2012</v>
      </c>
      <c r="E56" s="5" t="s">
        <v>73</v>
      </c>
      <c r="G56">
        <v>1</v>
      </c>
      <c r="I56" t="s">
        <v>1794</v>
      </c>
      <c r="J56" s="14">
        <v>4.6589999999999998</v>
      </c>
      <c r="K56" s="14">
        <v>806</v>
      </c>
      <c r="L56" s="13" t="s">
        <v>1814</v>
      </c>
      <c r="M56">
        <v>1</v>
      </c>
      <c r="O56" t="s">
        <v>1792</v>
      </c>
      <c r="P56">
        <v>5</v>
      </c>
      <c r="S56">
        <v>1</v>
      </c>
      <c r="V56">
        <v>0</v>
      </c>
      <c r="W56">
        <v>1</v>
      </c>
    </row>
    <row r="57" spans="1:27" ht="16.5" thickBot="1">
      <c r="A57" s="3" t="s">
        <v>279</v>
      </c>
      <c r="B57" s="3" t="s">
        <v>280</v>
      </c>
      <c r="C57" s="3" t="s">
        <v>281</v>
      </c>
      <c r="D57" s="4">
        <v>2013</v>
      </c>
      <c r="E57" s="5" t="s">
        <v>73</v>
      </c>
      <c r="G57">
        <v>1</v>
      </c>
      <c r="J57" s="14">
        <v>1.319</v>
      </c>
      <c r="K57" s="14">
        <v>1503</v>
      </c>
      <c r="L57" s="13" t="s">
        <v>1809</v>
      </c>
      <c r="M57">
        <v>1</v>
      </c>
      <c r="N57">
        <v>1</v>
      </c>
      <c r="O57">
        <v>0</v>
      </c>
      <c r="P57">
        <v>0</v>
      </c>
      <c r="S57">
        <v>1</v>
      </c>
      <c r="W57">
        <v>1</v>
      </c>
    </row>
    <row r="58" spans="1:27" ht="16.5" thickBot="1">
      <c r="A58" s="3" t="s">
        <v>392</v>
      </c>
      <c r="B58" s="3" t="s">
        <v>393</v>
      </c>
      <c r="C58" s="3" t="s">
        <v>394</v>
      </c>
      <c r="D58" s="4">
        <v>2013</v>
      </c>
      <c r="E58" s="5" t="s">
        <v>73</v>
      </c>
      <c r="G58">
        <v>1</v>
      </c>
      <c r="I58" t="s">
        <v>1795</v>
      </c>
      <c r="J58" s="14">
        <v>1.8859999999999999</v>
      </c>
      <c r="K58" s="14">
        <v>1503</v>
      </c>
      <c r="L58" s="13" t="s">
        <v>1809</v>
      </c>
      <c r="M58">
        <v>1</v>
      </c>
      <c r="O58">
        <v>0</v>
      </c>
      <c r="P58">
        <v>0</v>
      </c>
      <c r="R58">
        <v>1</v>
      </c>
      <c r="W58">
        <v>1</v>
      </c>
    </row>
    <row r="59" spans="1:27" ht="13.5" thickBot="1">
      <c r="A59" s="12" t="s">
        <v>1821</v>
      </c>
      <c r="B59" s="12" t="s">
        <v>1826</v>
      </c>
      <c r="C59" s="12" t="s">
        <v>1831</v>
      </c>
      <c r="D59" s="26">
        <v>2013</v>
      </c>
      <c r="E59" s="12" t="s">
        <v>1835</v>
      </c>
      <c r="F59" s="12"/>
      <c r="G59" s="26">
        <v>1</v>
      </c>
      <c r="H59" s="12"/>
      <c r="I59" s="26" t="s">
        <v>1832</v>
      </c>
      <c r="J59" s="23"/>
      <c r="K59" s="23"/>
      <c r="L59" s="23"/>
      <c r="M59" s="26">
        <v>1</v>
      </c>
      <c r="N59" s="26">
        <v>1</v>
      </c>
      <c r="O59" s="26">
        <v>0</v>
      </c>
      <c r="P59" s="26">
        <v>0</v>
      </c>
      <c r="Q59" s="12"/>
      <c r="R59" s="26">
        <v>1</v>
      </c>
      <c r="S59" s="26">
        <v>1</v>
      </c>
      <c r="T59" s="12"/>
      <c r="U59" s="12"/>
      <c r="V59" s="12"/>
      <c r="W59" s="26">
        <v>1</v>
      </c>
      <c r="X59" s="12"/>
      <c r="Y59" s="12"/>
      <c r="Z59" s="12"/>
    </row>
    <row r="60" spans="1:27" ht="16.5" thickBot="1">
      <c r="A60" s="3" t="s">
        <v>588</v>
      </c>
      <c r="B60" s="3" t="s">
        <v>589</v>
      </c>
      <c r="C60" s="3" t="s">
        <v>448</v>
      </c>
      <c r="D60" s="4">
        <v>2013</v>
      </c>
      <c r="E60" s="5" t="s">
        <v>73</v>
      </c>
      <c r="G60">
        <v>1</v>
      </c>
      <c r="I60" t="s">
        <v>1783</v>
      </c>
      <c r="J60" s="14">
        <v>2.2730000000000001</v>
      </c>
      <c r="K60" s="14">
        <v>806</v>
      </c>
      <c r="L60" s="13" t="s">
        <v>1809</v>
      </c>
      <c r="M60">
        <v>1</v>
      </c>
      <c r="O60">
        <v>0</v>
      </c>
      <c r="P60">
        <v>0</v>
      </c>
      <c r="R60">
        <v>1</v>
      </c>
      <c r="S60">
        <v>1</v>
      </c>
      <c r="W60">
        <v>1</v>
      </c>
      <c r="AA60">
        <v>1</v>
      </c>
    </row>
    <row r="61" spans="1:27" ht="16.5" thickBot="1">
      <c r="A61" s="3" t="s">
        <v>718</v>
      </c>
      <c r="B61" s="3" t="s">
        <v>719</v>
      </c>
      <c r="C61" s="3" t="s">
        <v>720</v>
      </c>
      <c r="D61" s="4">
        <v>2013</v>
      </c>
      <c r="E61" s="5" t="s">
        <v>73</v>
      </c>
      <c r="G61">
        <v>1</v>
      </c>
      <c r="H61">
        <v>1</v>
      </c>
      <c r="I61" t="s">
        <v>1786</v>
      </c>
      <c r="J61" s="14">
        <v>2.8860000000000001</v>
      </c>
      <c r="K61" s="14">
        <v>1503</v>
      </c>
      <c r="L61" s="13" t="s">
        <v>1809</v>
      </c>
      <c r="M61">
        <v>1</v>
      </c>
      <c r="O61">
        <v>0</v>
      </c>
      <c r="P61">
        <v>0</v>
      </c>
      <c r="R61">
        <v>1</v>
      </c>
      <c r="W61">
        <v>1</v>
      </c>
      <c r="AA61">
        <v>1</v>
      </c>
    </row>
    <row r="62" spans="1:27" ht="16.5" thickBot="1">
      <c r="A62" s="3" t="s">
        <v>769</v>
      </c>
      <c r="B62" s="3" t="s">
        <v>770</v>
      </c>
      <c r="C62" s="3" t="s">
        <v>771</v>
      </c>
      <c r="D62" s="4">
        <v>2013</v>
      </c>
      <c r="E62" s="5" t="s">
        <v>73</v>
      </c>
      <c r="G62">
        <v>1</v>
      </c>
      <c r="I62">
        <v>4</v>
      </c>
      <c r="J62" s="14">
        <v>0.9</v>
      </c>
      <c r="K62" s="14">
        <v>1503</v>
      </c>
      <c r="L62" s="13" t="s">
        <v>1810</v>
      </c>
      <c r="M62">
        <v>1</v>
      </c>
      <c r="N62">
        <v>1</v>
      </c>
      <c r="O62">
        <v>0</v>
      </c>
      <c r="P62">
        <v>0</v>
      </c>
      <c r="R62">
        <v>1</v>
      </c>
      <c r="T62">
        <v>1</v>
      </c>
      <c r="W62">
        <v>1</v>
      </c>
    </row>
    <row r="63" spans="1:27" ht="16.5" thickBot="1">
      <c r="A63" s="3" t="s">
        <v>1119</v>
      </c>
      <c r="B63" s="3" t="s">
        <v>1120</v>
      </c>
      <c r="C63" s="3" t="s">
        <v>1121</v>
      </c>
      <c r="D63" s="4">
        <v>2013</v>
      </c>
      <c r="E63" s="5" t="s">
        <v>73</v>
      </c>
      <c r="G63">
        <v>1</v>
      </c>
      <c r="I63" t="s">
        <v>1786</v>
      </c>
      <c r="J63" s="13">
        <v>1.907</v>
      </c>
      <c r="K63" s="14">
        <v>1503</v>
      </c>
      <c r="L63" s="13" t="s">
        <v>1814</v>
      </c>
      <c r="M63">
        <v>1</v>
      </c>
      <c r="O63">
        <v>0</v>
      </c>
      <c r="P63">
        <v>0</v>
      </c>
      <c r="R63">
        <v>1</v>
      </c>
      <c r="T63">
        <v>1</v>
      </c>
      <c r="W63">
        <v>1</v>
      </c>
      <c r="Y63">
        <v>1</v>
      </c>
    </row>
    <row r="64" spans="1:27" ht="16.5" thickBot="1">
      <c r="A64" s="3" t="s">
        <v>1219</v>
      </c>
      <c r="B64" s="3" t="s">
        <v>1220</v>
      </c>
      <c r="C64" s="3" t="s">
        <v>892</v>
      </c>
      <c r="D64" s="4">
        <v>2013</v>
      </c>
      <c r="E64" s="5" t="s">
        <v>73</v>
      </c>
      <c r="G64">
        <v>1</v>
      </c>
      <c r="I64">
        <v>4</v>
      </c>
      <c r="J64" s="14">
        <v>1.861</v>
      </c>
      <c r="K64" s="14">
        <v>1503</v>
      </c>
      <c r="L64" s="13" t="s">
        <v>1809</v>
      </c>
      <c r="M64">
        <v>1</v>
      </c>
      <c r="O64">
        <v>0</v>
      </c>
      <c r="P64">
        <v>0</v>
      </c>
      <c r="R64">
        <v>1</v>
      </c>
      <c r="W64">
        <v>1</v>
      </c>
      <c r="AA64">
        <v>1</v>
      </c>
    </row>
    <row r="65" spans="1:28" ht="16.5" thickBot="1">
      <c r="A65" s="3" t="s">
        <v>1297</v>
      </c>
      <c r="B65" s="3" t="s">
        <v>1298</v>
      </c>
      <c r="C65" s="3" t="s">
        <v>136</v>
      </c>
      <c r="D65" s="4">
        <v>2013</v>
      </c>
      <c r="E65" s="5" t="s">
        <v>73</v>
      </c>
      <c r="G65">
        <v>1</v>
      </c>
      <c r="I65">
        <v>4</v>
      </c>
      <c r="J65" s="14">
        <v>4.367</v>
      </c>
      <c r="K65" s="14">
        <v>1503</v>
      </c>
      <c r="L65" s="13" t="s">
        <v>1814</v>
      </c>
      <c r="M65">
        <v>1</v>
      </c>
      <c r="O65">
        <v>0</v>
      </c>
      <c r="P65">
        <v>0</v>
      </c>
      <c r="R65">
        <v>1</v>
      </c>
      <c r="W65">
        <v>1</v>
      </c>
      <c r="AA65">
        <v>1</v>
      </c>
    </row>
    <row r="66" spans="1:28" ht="16.5" thickBot="1">
      <c r="A66" s="3" t="s">
        <v>1320</v>
      </c>
      <c r="B66" s="3" t="s">
        <v>1321</v>
      </c>
      <c r="C66" s="3" t="s">
        <v>1322</v>
      </c>
      <c r="D66" s="4">
        <v>2013</v>
      </c>
      <c r="E66" s="5" t="s">
        <v>73</v>
      </c>
      <c r="G66">
        <v>1</v>
      </c>
      <c r="I66">
        <v>4</v>
      </c>
      <c r="J66" s="13"/>
      <c r="K66" s="14">
        <v>0</v>
      </c>
      <c r="L66" s="13" t="s">
        <v>1811</v>
      </c>
      <c r="M66">
        <v>1</v>
      </c>
      <c r="O66">
        <v>0</v>
      </c>
      <c r="P66">
        <v>0</v>
      </c>
      <c r="W66">
        <v>1</v>
      </c>
    </row>
    <row r="67" spans="1:28" ht="16.5" thickBot="1">
      <c r="A67" s="3" t="s">
        <v>1660</v>
      </c>
      <c r="B67" s="3" t="s">
        <v>1661</v>
      </c>
      <c r="C67" s="3" t="s">
        <v>1662</v>
      </c>
      <c r="D67" s="4">
        <v>2013</v>
      </c>
      <c r="E67" s="5" t="s">
        <v>73</v>
      </c>
      <c r="G67">
        <v>1</v>
      </c>
      <c r="I67" t="s">
        <v>1786</v>
      </c>
      <c r="J67" s="14">
        <v>0.75</v>
      </c>
      <c r="K67" s="14">
        <v>1503</v>
      </c>
      <c r="L67" s="13" t="s">
        <v>1813</v>
      </c>
      <c r="M67">
        <v>1</v>
      </c>
      <c r="O67">
        <v>0</v>
      </c>
      <c r="P67">
        <v>0</v>
      </c>
      <c r="R67">
        <v>1</v>
      </c>
      <c r="S67">
        <v>1</v>
      </c>
      <c r="T67">
        <v>1</v>
      </c>
      <c r="W67">
        <v>1</v>
      </c>
    </row>
    <row r="68" spans="1:28" ht="16.5" thickBot="1">
      <c r="A68" s="3" t="s">
        <v>1412</v>
      </c>
      <c r="B68" s="3" t="s">
        <v>1413</v>
      </c>
      <c r="C68" s="3" t="s">
        <v>1414</v>
      </c>
      <c r="D68" s="4">
        <v>2013</v>
      </c>
      <c r="E68" s="5" t="s">
        <v>73</v>
      </c>
      <c r="G68">
        <v>1</v>
      </c>
      <c r="I68" t="s">
        <v>1786</v>
      </c>
      <c r="J68" s="13"/>
      <c r="K68" s="14">
        <v>0</v>
      </c>
      <c r="L68" s="13" t="s">
        <v>1811</v>
      </c>
      <c r="M68">
        <v>1</v>
      </c>
      <c r="O68">
        <v>0</v>
      </c>
      <c r="P68">
        <v>0</v>
      </c>
      <c r="R68">
        <v>1</v>
      </c>
      <c r="T68">
        <v>1</v>
      </c>
      <c r="W68">
        <v>4</v>
      </c>
    </row>
    <row r="69" spans="1:28" ht="16.5" thickBot="1">
      <c r="A69" s="3" t="s">
        <v>642</v>
      </c>
      <c r="B69" s="3" t="s">
        <v>643</v>
      </c>
      <c r="C69" s="3" t="s">
        <v>644</v>
      </c>
      <c r="D69" s="4">
        <v>2013</v>
      </c>
      <c r="E69" s="5" t="s">
        <v>73</v>
      </c>
      <c r="G69">
        <v>1</v>
      </c>
      <c r="I69" t="s">
        <v>1786</v>
      </c>
      <c r="J69" s="14">
        <v>0.747</v>
      </c>
      <c r="K69" s="14">
        <v>1503</v>
      </c>
      <c r="L69" s="13" t="s">
        <v>1813</v>
      </c>
      <c r="M69">
        <v>1</v>
      </c>
      <c r="O69">
        <v>1</v>
      </c>
      <c r="P69">
        <v>5</v>
      </c>
      <c r="R69">
        <v>1</v>
      </c>
      <c r="V69">
        <v>0</v>
      </c>
      <c r="W69">
        <v>1</v>
      </c>
    </row>
    <row r="70" spans="1:28" ht="16.5" thickBot="1">
      <c r="A70" s="3" t="s">
        <v>737</v>
      </c>
      <c r="B70" s="3" t="s">
        <v>738</v>
      </c>
      <c r="C70" s="3" t="s">
        <v>448</v>
      </c>
      <c r="D70" s="4">
        <v>2013</v>
      </c>
      <c r="E70" s="5" t="s">
        <v>73</v>
      </c>
      <c r="G70">
        <v>1</v>
      </c>
      <c r="I70">
        <v>4</v>
      </c>
      <c r="J70" s="14">
        <v>2.2730000000000001</v>
      </c>
      <c r="K70" s="14">
        <v>806</v>
      </c>
      <c r="L70" s="13" t="s">
        <v>1809</v>
      </c>
      <c r="M70">
        <v>1</v>
      </c>
      <c r="O70">
        <v>1</v>
      </c>
      <c r="P70">
        <v>5</v>
      </c>
      <c r="R70">
        <v>1</v>
      </c>
      <c r="V70">
        <v>0</v>
      </c>
      <c r="W70">
        <v>1</v>
      </c>
    </row>
    <row r="71" spans="1:28" ht="16.5" thickBot="1">
      <c r="A71" s="3" t="s">
        <v>1111</v>
      </c>
      <c r="B71" s="3" t="s">
        <v>1112</v>
      </c>
      <c r="C71" s="3" t="s">
        <v>243</v>
      </c>
      <c r="D71" s="4">
        <v>2013</v>
      </c>
      <c r="E71" s="5" t="s">
        <v>73</v>
      </c>
      <c r="G71">
        <v>1</v>
      </c>
      <c r="I71" t="s">
        <v>1786</v>
      </c>
      <c r="J71" s="14">
        <v>2.0059999999999998</v>
      </c>
      <c r="K71" s="14">
        <v>1503</v>
      </c>
      <c r="L71" s="13" t="s">
        <v>1814</v>
      </c>
      <c r="M71">
        <v>1</v>
      </c>
      <c r="N71">
        <v>1</v>
      </c>
      <c r="O71">
        <v>1</v>
      </c>
      <c r="P71">
        <v>5</v>
      </c>
      <c r="R71">
        <v>1</v>
      </c>
      <c r="S71">
        <v>1</v>
      </c>
      <c r="V71">
        <v>0</v>
      </c>
      <c r="W71">
        <v>1</v>
      </c>
    </row>
    <row r="72" spans="1:28" s="6" customFormat="1" ht="16.5" thickBot="1">
      <c r="A72" s="3" t="s">
        <v>1548</v>
      </c>
      <c r="B72" s="3" t="s">
        <v>1549</v>
      </c>
      <c r="C72" s="3" t="s">
        <v>1156</v>
      </c>
      <c r="D72" s="4">
        <v>2013</v>
      </c>
      <c r="E72" s="5" t="s">
        <v>73</v>
      </c>
      <c r="F72"/>
      <c r="G72">
        <v>1</v>
      </c>
      <c r="H72"/>
      <c r="I72" t="s">
        <v>1786</v>
      </c>
      <c r="J72" s="13"/>
      <c r="K72" s="14">
        <v>1503</v>
      </c>
      <c r="L72" s="13" t="s">
        <v>1810</v>
      </c>
      <c r="M72">
        <v>1</v>
      </c>
      <c r="N72"/>
      <c r="O72">
        <v>1</v>
      </c>
      <c r="P72">
        <v>5</v>
      </c>
      <c r="Q72"/>
      <c r="R72">
        <v>1</v>
      </c>
      <c r="S72">
        <v>1</v>
      </c>
      <c r="T72"/>
      <c r="U72"/>
      <c r="V72">
        <v>0</v>
      </c>
      <c r="W72">
        <v>1</v>
      </c>
      <c r="X72"/>
      <c r="Y72"/>
      <c r="Z72"/>
      <c r="AA72"/>
      <c r="AB72"/>
    </row>
    <row r="73" spans="1:28" ht="16.5" thickBot="1">
      <c r="A73" s="3" t="s">
        <v>1568</v>
      </c>
      <c r="B73" s="3" t="s">
        <v>1569</v>
      </c>
      <c r="C73" s="3" t="s">
        <v>1570</v>
      </c>
      <c r="D73" s="4">
        <v>2013</v>
      </c>
      <c r="E73" s="5" t="s">
        <v>73</v>
      </c>
      <c r="G73">
        <v>1</v>
      </c>
      <c r="I73">
        <v>1</v>
      </c>
      <c r="J73" s="13"/>
      <c r="K73" s="14">
        <v>1503</v>
      </c>
      <c r="L73" s="13" t="s">
        <v>1810</v>
      </c>
      <c r="M73">
        <v>1</v>
      </c>
      <c r="O73">
        <v>1</v>
      </c>
      <c r="P73">
        <v>5</v>
      </c>
      <c r="R73">
        <v>1</v>
      </c>
      <c r="T73">
        <v>1</v>
      </c>
      <c r="V73">
        <v>0</v>
      </c>
      <c r="W73">
        <v>1</v>
      </c>
      <c r="AB73">
        <v>1</v>
      </c>
    </row>
    <row r="74" spans="1:28" ht="16.5" thickBot="1">
      <c r="A74" s="3" t="s">
        <v>1715</v>
      </c>
      <c r="B74" s="3" t="s">
        <v>1716</v>
      </c>
      <c r="C74" s="3" t="s">
        <v>343</v>
      </c>
      <c r="D74" s="4">
        <v>2013</v>
      </c>
      <c r="E74" s="5" t="s">
        <v>73</v>
      </c>
      <c r="G74">
        <v>1</v>
      </c>
      <c r="I74" t="s">
        <v>1786</v>
      </c>
      <c r="J74" s="14">
        <v>6.8620000000000001</v>
      </c>
      <c r="K74" s="14">
        <v>0</v>
      </c>
      <c r="L74" s="13" t="s">
        <v>1811</v>
      </c>
      <c r="M74">
        <v>1</v>
      </c>
      <c r="O74">
        <v>1</v>
      </c>
      <c r="P74">
        <v>5</v>
      </c>
      <c r="R74">
        <v>1</v>
      </c>
      <c r="S74">
        <v>1</v>
      </c>
      <c r="T74">
        <v>1</v>
      </c>
      <c r="V74">
        <v>0</v>
      </c>
      <c r="W74">
        <v>1</v>
      </c>
    </row>
    <row r="75" spans="1:28" ht="16.5" thickBot="1">
      <c r="A75" s="3" t="s">
        <v>1337</v>
      </c>
      <c r="B75" s="3" t="s">
        <v>1338</v>
      </c>
      <c r="C75" s="3" t="s">
        <v>243</v>
      </c>
      <c r="D75" s="4">
        <v>2013</v>
      </c>
      <c r="E75" s="5" t="s">
        <v>73</v>
      </c>
      <c r="G75">
        <v>1</v>
      </c>
      <c r="I75" t="s">
        <v>1786</v>
      </c>
      <c r="J75" s="14">
        <v>2.0059999999999998</v>
      </c>
      <c r="K75" s="14">
        <v>1503</v>
      </c>
      <c r="L75" s="13" t="s">
        <v>1814</v>
      </c>
      <c r="M75">
        <v>1</v>
      </c>
      <c r="O75">
        <v>4</v>
      </c>
      <c r="P75">
        <v>5</v>
      </c>
      <c r="S75">
        <v>1</v>
      </c>
      <c r="T75">
        <v>1</v>
      </c>
      <c r="V75">
        <v>0</v>
      </c>
      <c r="W75">
        <v>1</v>
      </c>
      <c r="AB75">
        <v>1</v>
      </c>
    </row>
    <row r="76" spans="1:28" ht="16.5" thickBot="1">
      <c r="A76" s="3" t="s">
        <v>1015</v>
      </c>
      <c r="B76" s="3" t="s">
        <v>1016</v>
      </c>
      <c r="C76" s="3" t="s">
        <v>736</v>
      </c>
      <c r="D76" s="4">
        <v>2013</v>
      </c>
      <c r="E76" s="5" t="s">
        <v>73</v>
      </c>
      <c r="G76">
        <v>1</v>
      </c>
      <c r="I76" t="s">
        <v>1786</v>
      </c>
      <c r="J76" s="14">
        <v>3.5249999999999999</v>
      </c>
      <c r="K76" s="14">
        <v>1503</v>
      </c>
      <c r="L76" s="13" t="s">
        <v>1814</v>
      </c>
      <c r="M76">
        <v>1</v>
      </c>
      <c r="O76">
        <v>6</v>
      </c>
      <c r="P76">
        <v>5</v>
      </c>
      <c r="R76">
        <v>1</v>
      </c>
      <c r="W76">
        <v>1</v>
      </c>
      <c r="AA76">
        <v>1</v>
      </c>
    </row>
    <row r="77" spans="1:28" ht="16.5" thickBot="1">
      <c r="A77" s="3" t="s">
        <v>1450</v>
      </c>
      <c r="B77" s="3" t="s">
        <v>1451</v>
      </c>
      <c r="C77" s="3" t="s">
        <v>25</v>
      </c>
      <c r="D77" s="4">
        <v>2013</v>
      </c>
      <c r="E77" s="5" t="s">
        <v>73</v>
      </c>
      <c r="G77">
        <v>1</v>
      </c>
      <c r="I77" t="s">
        <v>1786</v>
      </c>
      <c r="J77" s="13">
        <v>0.92800000000000005</v>
      </c>
      <c r="K77" s="14">
        <v>0</v>
      </c>
      <c r="L77" s="13" t="s">
        <v>1811</v>
      </c>
      <c r="M77">
        <v>1</v>
      </c>
      <c r="O77">
        <v>6</v>
      </c>
      <c r="P77">
        <v>5</v>
      </c>
      <c r="R77">
        <v>1</v>
      </c>
      <c r="T77">
        <v>1</v>
      </c>
      <c r="V77">
        <v>0</v>
      </c>
      <c r="W77">
        <v>1</v>
      </c>
    </row>
    <row r="78" spans="1:28" ht="16.5" thickBot="1">
      <c r="A78" s="3" t="s">
        <v>629</v>
      </c>
      <c r="B78" s="3" t="s">
        <v>630</v>
      </c>
      <c r="C78" s="3"/>
      <c r="D78" s="4">
        <v>2013</v>
      </c>
      <c r="E78" s="5" t="s">
        <v>73</v>
      </c>
      <c r="G78">
        <v>1</v>
      </c>
      <c r="I78">
        <v>4</v>
      </c>
      <c r="J78" s="21"/>
      <c r="K78" s="14">
        <v>0</v>
      </c>
      <c r="L78" s="13" t="s">
        <v>1811</v>
      </c>
      <c r="M78">
        <v>1</v>
      </c>
      <c r="O78">
        <v>6</v>
      </c>
      <c r="P78">
        <v>5</v>
      </c>
      <c r="R78">
        <v>1</v>
      </c>
      <c r="V78">
        <v>2</v>
      </c>
      <c r="W78">
        <v>2</v>
      </c>
    </row>
    <row r="79" spans="1:28" ht="16.5" thickBot="1">
      <c r="A79" s="3" t="s">
        <v>673</v>
      </c>
      <c r="B79" s="3" t="s">
        <v>674</v>
      </c>
      <c r="C79" s="3" t="s">
        <v>675</v>
      </c>
      <c r="D79" s="4">
        <v>2013</v>
      </c>
      <c r="E79" s="5" t="s">
        <v>73</v>
      </c>
      <c r="G79">
        <v>1</v>
      </c>
      <c r="I79">
        <v>4</v>
      </c>
      <c r="J79" s="14">
        <v>3.367</v>
      </c>
      <c r="K79" s="14">
        <v>1503</v>
      </c>
      <c r="L79" s="13" t="s">
        <v>1814</v>
      </c>
      <c r="M79">
        <v>1</v>
      </c>
      <c r="O79" t="s">
        <v>1789</v>
      </c>
      <c r="P79">
        <v>5</v>
      </c>
      <c r="T79">
        <v>1</v>
      </c>
      <c r="V79">
        <v>0</v>
      </c>
      <c r="W79">
        <v>1</v>
      </c>
    </row>
    <row r="80" spans="1:28" ht="16.5" thickBot="1">
      <c r="A80" s="3" t="s">
        <v>572</v>
      </c>
      <c r="B80" s="3" t="s">
        <v>573</v>
      </c>
      <c r="C80" s="3" t="s">
        <v>574</v>
      </c>
      <c r="D80" s="4">
        <v>2013</v>
      </c>
      <c r="E80" s="5" t="s">
        <v>73</v>
      </c>
      <c r="G80">
        <v>1</v>
      </c>
      <c r="I80">
        <v>1</v>
      </c>
      <c r="J80" s="14">
        <v>3.8239999999999998</v>
      </c>
      <c r="K80" s="14">
        <v>806</v>
      </c>
      <c r="L80" s="13" t="s">
        <v>1810</v>
      </c>
      <c r="M80">
        <v>1</v>
      </c>
      <c r="O80" t="s">
        <v>1786</v>
      </c>
      <c r="P80">
        <v>5</v>
      </c>
      <c r="V80">
        <v>0</v>
      </c>
      <c r="W80">
        <v>1</v>
      </c>
      <c r="AB80">
        <v>1</v>
      </c>
    </row>
    <row r="81" spans="1:27" ht="16.5" thickBot="1">
      <c r="A81" s="3" t="s">
        <v>681</v>
      </c>
      <c r="B81" s="3" t="s">
        <v>682</v>
      </c>
      <c r="C81" s="3" t="s">
        <v>683</v>
      </c>
      <c r="D81" s="4">
        <v>2013</v>
      </c>
      <c r="E81" s="5" t="s">
        <v>73</v>
      </c>
      <c r="G81">
        <v>1</v>
      </c>
      <c r="I81" t="s">
        <v>1797</v>
      </c>
      <c r="J81" s="14">
        <v>1.552</v>
      </c>
      <c r="K81" s="14">
        <v>1503</v>
      </c>
      <c r="L81" s="13" t="s">
        <v>1809</v>
      </c>
      <c r="M81">
        <v>1</v>
      </c>
      <c r="O81" t="s">
        <v>1784</v>
      </c>
      <c r="P81">
        <v>5</v>
      </c>
      <c r="V81">
        <v>0</v>
      </c>
      <c r="W81">
        <v>1</v>
      </c>
    </row>
    <row r="82" spans="1:27" ht="16.5" thickBot="1">
      <c r="A82" s="3" t="s">
        <v>256</v>
      </c>
      <c r="B82" s="3" t="s">
        <v>257</v>
      </c>
      <c r="C82" s="3" t="s">
        <v>243</v>
      </c>
      <c r="D82" s="4">
        <v>2014</v>
      </c>
      <c r="E82" s="5" t="s">
        <v>73</v>
      </c>
      <c r="G82">
        <v>1</v>
      </c>
      <c r="I82">
        <v>4</v>
      </c>
      <c r="J82" s="14">
        <v>3.1379999999999999</v>
      </c>
      <c r="K82" s="14">
        <v>1503</v>
      </c>
      <c r="L82" s="13" t="s">
        <v>1814</v>
      </c>
      <c r="M82">
        <v>1</v>
      </c>
      <c r="O82">
        <v>0</v>
      </c>
      <c r="P82">
        <v>0</v>
      </c>
      <c r="R82">
        <v>1</v>
      </c>
      <c r="W82">
        <v>1</v>
      </c>
      <c r="AA82">
        <v>1</v>
      </c>
    </row>
    <row r="83" spans="1:27" ht="16.5" thickBot="1">
      <c r="A83" s="3" t="s">
        <v>395</v>
      </c>
      <c r="B83" s="3" t="s">
        <v>396</v>
      </c>
      <c r="C83" s="3" t="s">
        <v>281</v>
      </c>
      <c r="D83" s="4">
        <v>2014</v>
      </c>
      <c r="E83" s="5" t="s">
        <v>73</v>
      </c>
      <c r="G83">
        <v>1</v>
      </c>
      <c r="I83">
        <v>4</v>
      </c>
      <c r="J83" s="14">
        <v>0.83299999999999996</v>
      </c>
      <c r="K83" s="14">
        <v>1503</v>
      </c>
      <c r="L83" s="13" t="s">
        <v>1809</v>
      </c>
      <c r="M83">
        <v>1</v>
      </c>
      <c r="O83">
        <v>0</v>
      </c>
      <c r="P83">
        <v>0</v>
      </c>
      <c r="R83">
        <v>1</v>
      </c>
      <c r="S83">
        <v>1</v>
      </c>
      <c r="W83">
        <v>1</v>
      </c>
      <c r="AA83">
        <v>1</v>
      </c>
    </row>
    <row r="84" spans="1:27" ht="16.5" thickBot="1">
      <c r="A84" s="3" t="s">
        <v>660</v>
      </c>
      <c r="B84" s="3" t="s">
        <v>661</v>
      </c>
      <c r="C84" s="3"/>
      <c r="D84" s="4">
        <v>2014</v>
      </c>
      <c r="E84" s="5" t="s">
        <v>73</v>
      </c>
      <c r="G84">
        <v>1</v>
      </c>
      <c r="I84" t="s">
        <v>1786</v>
      </c>
      <c r="J84" s="13"/>
      <c r="K84" s="14">
        <v>0</v>
      </c>
      <c r="L84" s="13" t="s">
        <v>1811</v>
      </c>
      <c r="M84">
        <v>1</v>
      </c>
      <c r="O84">
        <v>0</v>
      </c>
      <c r="P84">
        <v>0</v>
      </c>
      <c r="R84">
        <v>1</v>
      </c>
      <c r="W84">
        <v>1</v>
      </c>
      <c r="AA84">
        <v>1</v>
      </c>
    </row>
    <row r="85" spans="1:27" ht="16.5" thickBot="1">
      <c r="A85" s="3" t="s">
        <v>699</v>
      </c>
      <c r="B85" s="3" t="s">
        <v>700</v>
      </c>
      <c r="C85" s="3" t="s">
        <v>701</v>
      </c>
      <c r="D85" s="4">
        <v>2014</v>
      </c>
      <c r="E85" s="5" t="s">
        <v>73</v>
      </c>
      <c r="G85">
        <v>1</v>
      </c>
      <c r="J85" s="14">
        <v>1.3180000000000001</v>
      </c>
      <c r="K85" s="14">
        <v>806</v>
      </c>
      <c r="L85" s="13" t="s">
        <v>1809</v>
      </c>
      <c r="M85">
        <v>1</v>
      </c>
      <c r="O85">
        <v>0</v>
      </c>
      <c r="P85">
        <v>0</v>
      </c>
      <c r="R85">
        <v>1</v>
      </c>
      <c r="W85">
        <v>1</v>
      </c>
    </row>
    <row r="86" spans="1:27" ht="16.5" thickBot="1">
      <c r="A86" s="3" t="s">
        <v>713</v>
      </c>
      <c r="B86" s="3" t="s">
        <v>714</v>
      </c>
      <c r="C86" s="3" t="s">
        <v>524</v>
      </c>
      <c r="D86" s="4">
        <v>2014</v>
      </c>
      <c r="E86" s="5" t="s">
        <v>73</v>
      </c>
      <c r="G86">
        <v>1</v>
      </c>
      <c r="I86" t="s">
        <v>1786</v>
      </c>
      <c r="J86" s="14">
        <v>0.49</v>
      </c>
      <c r="K86" s="14">
        <v>1503</v>
      </c>
      <c r="L86" s="13" t="s">
        <v>1810</v>
      </c>
      <c r="M86">
        <v>1</v>
      </c>
      <c r="O86">
        <v>0</v>
      </c>
      <c r="P86">
        <v>0</v>
      </c>
      <c r="R86">
        <v>1</v>
      </c>
      <c r="W86">
        <v>1</v>
      </c>
    </row>
    <row r="87" spans="1:27" ht="16.5" thickBot="1">
      <c r="A87" s="3" t="s">
        <v>855</v>
      </c>
      <c r="B87" s="3" t="s">
        <v>856</v>
      </c>
      <c r="C87" s="3" t="s">
        <v>13</v>
      </c>
      <c r="D87" s="4">
        <v>2014</v>
      </c>
      <c r="E87" s="5" t="s">
        <v>73</v>
      </c>
      <c r="G87">
        <v>1</v>
      </c>
      <c r="J87" s="14">
        <v>1.3260000000000001</v>
      </c>
      <c r="K87" s="14">
        <v>1503</v>
      </c>
      <c r="L87" s="13" t="s">
        <v>1809</v>
      </c>
      <c r="M87">
        <v>1</v>
      </c>
      <c r="O87">
        <v>0</v>
      </c>
      <c r="P87">
        <v>0</v>
      </c>
      <c r="R87">
        <v>1</v>
      </c>
      <c r="S87">
        <v>1</v>
      </c>
      <c r="W87">
        <v>1</v>
      </c>
    </row>
    <row r="88" spans="1:27" ht="16.5" thickBot="1">
      <c r="A88" s="3" t="s">
        <v>876</v>
      </c>
      <c r="B88" s="3" t="s">
        <v>877</v>
      </c>
      <c r="C88" s="3" t="s">
        <v>878</v>
      </c>
      <c r="D88" s="4">
        <v>2014</v>
      </c>
      <c r="E88" s="5" t="s">
        <v>73</v>
      </c>
      <c r="G88">
        <v>1</v>
      </c>
      <c r="I88" t="s">
        <v>1786</v>
      </c>
      <c r="J88" s="14">
        <v>2.14</v>
      </c>
      <c r="K88" s="14">
        <v>1503</v>
      </c>
      <c r="L88" s="13" t="s">
        <v>1809</v>
      </c>
      <c r="M88">
        <v>1</v>
      </c>
      <c r="O88">
        <v>0</v>
      </c>
      <c r="P88">
        <v>0</v>
      </c>
      <c r="R88">
        <v>1</v>
      </c>
      <c r="S88">
        <v>1</v>
      </c>
      <c r="T88">
        <v>1</v>
      </c>
      <c r="W88">
        <v>1</v>
      </c>
    </row>
    <row r="89" spans="1:27" ht="16.5" thickBot="1">
      <c r="A89" s="3" t="s">
        <v>973</v>
      </c>
      <c r="B89" s="3" t="s">
        <v>974</v>
      </c>
      <c r="C89" s="3" t="s">
        <v>949</v>
      </c>
      <c r="D89" s="4">
        <v>2014</v>
      </c>
      <c r="E89" s="5" t="s">
        <v>73</v>
      </c>
      <c r="G89">
        <v>1</v>
      </c>
      <c r="I89">
        <v>4</v>
      </c>
      <c r="J89" s="14">
        <v>1.125</v>
      </c>
      <c r="K89" s="14">
        <v>0</v>
      </c>
      <c r="L89" s="13" t="s">
        <v>1811</v>
      </c>
      <c r="M89">
        <v>1</v>
      </c>
      <c r="O89">
        <v>0</v>
      </c>
      <c r="P89">
        <v>0</v>
      </c>
      <c r="R89">
        <v>1</v>
      </c>
      <c r="T89">
        <v>1</v>
      </c>
      <c r="W89">
        <v>1</v>
      </c>
    </row>
    <row r="90" spans="1:27" ht="16.5" thickBot="1">
      <c r="A90" s="3" t="s">
        <v>1167</v>
      </c>
      <c r="B90" s="3" t="s">
        <v>1168</v>
      </c>
      <c r="C90" s="3" t="s">
        <v>892</v>
      </c>
      <c r="D90" s="4">
        <v>2014</v>
      </c>
      <c r="E90" s="5" t="s">
        <v>73</v>
      </c>
      <c r="G90">
        <v>1</v>
      </c>
      <c r="I90" t="s">
        <v>1786</v>
      </c>
      <c r="J90" s="14">
        <v>1.9510000000000001</v>
      </c>
      <c r="K90" s="14">
        <v>1503</v>
      </c>
      <c r="L90" s="13" t="s">
        <v>1809</v>
      </c>
      <c r="M90">
        <v>1</v>
      </c>
      <c r="O90">
        <v>0</v>
      </c>
      <c r="P90">
        <v>0</v>
      </c>
      <c r="R90">
        <v>1</v>
      </c>
      <c r="W90">
        <v>1</v>
      </c>
      <c r="AA90">
        <v>1</v>
      </c>
    </row>
    <row r="91" spans="1:27" ht="16.5" thickBot="1">
      <c r="A91" s="3" t="s">
        <v>1360</v>
      </c>
      <c r="B91" s="3" t="s">
        <v>1361</v>
      </c>
      <c r="C91" s="3" t="s">
        <v>10</v>
      </c>
      <c r="D91" s="4">
        <v>2014</v>
      </c>
      <c r="E91" s="5" t="s">
        <v>73</v>
      </c>
      <c r="G91">
        <v>1</v>
      </c>
      <c r="J91" s="14">
        <v>2.7519999999999998</v>
      </c>
      <c r="K91" s="14">
        <v>1503</v>
      </c>
      <c r="L91" s="13" t="s">
        <v>1809</v>
      </c>
      <c r="M91">
        <v>1</v>
      </c>
      <c r="O91">
        <v>0</v>
      </c>
      <c r="P91">
        <v>0</v>
      </c>
      <c r="W91">
        <v>1</v>
      </c>
    </row>
    <row r="92" spans="1:27" ht="16.5" thickBot="1">
      <c r="A92" s="3" t="s">
        <v>1500</v>
      </c>
      <c r="B92" s="3" t="s">
        <v>1501</v>
      </c>
      <c r="C92" s="3" t="s">
        <v>1502</v>
      </c>
      <c r="D92" s="4">
        <v>2014</v>
      </c>
      <c r="E92" s="5" t="s">
        <v>73</v>
      </c>
      <c r="G92">
        <v>1</v>
      </c>
      <c r="J92" s="13"/>
      <c r="K92" s="14">
        <v>0</v>
      </c>
      <c r="L92" s="13" t="s">
        <v>1811</v>
      </c>
      <c r="M92">
        <v>1</v>
      </c>
      <c r="O92">
        <v>0</v>
      </c>
      <c r="P92">
        <v>0</v>
      </c>
      <c r="R92">
        <v>1</v>
      </c>
      <c r="S92">
        <v>1</v>
      </c>
      <c r="W92">
        <v>1</v>
      </c>
    </row>
    <row r="93" spans="1:27" ht="16.5" thickBot="1">
      <c r="A93" s="3" t="s">
        <v>237</v>
      </c>
      <c r="B93" s="3" t="s">
        <v>238</v>
      </c>
      <c r="C93" s="5"/>
      <c r="D93" s="4">
        <v>2014</v>
      </c>
      <c r="E93" s="5" t="s">
        <v>73</v>
      </c>
      <c r="G93">
        <v>1</v>
      </c>
      <c r="I93" t="s">
        <v>1786</v>
      </c>
      <c r="J93" s="21"/>
      <c r="K93" s="14">
        <v>0</v>
      </c>
      <c r="L93" s="13" t="s">
        <v>1811</v>
      </c>
      <c r="M93">
        <v>1</v>
      </c>
      <c r="O93">
        <v>0</v>
      </c>
      <c r="P93">
        <v>0</v>
      </c>
      <c r="T93">
        <v>1</v>
      </c>
      <c r="W93">
        <v>2</v>
      </c>
    </row>
    <row r="94" spans="1:27" ht="16.5" thickBot="1">
      <c r="A94" s="3" t="s">
        <v>258</v>
      </c>
      <c r="B94" s="3" t="s">
        <v>259</v>
      </c>
      <c r="C94" s="3" t="s">
        <v>260</v>
      </c>
      <c r="D94" s="4">
        <v>2014</v>
      </c>
      <c r="E94" s="5" t="s">
        <v>73</v>
      </c>
      <c r="G94">
        <v>1</v>
      </c>
      <c r="I94" t="s">
        <v>1786</v>
      </c>
      <c r="J94" s="13"/>
      <c r="K94" s="14">
        <v>0</v>
      </c>
      <c r="L94" s="13" t="s">
        <v>1811</v>
      </c>
      <c r="M94">
        <v>1</v>
      </c>
      <c r="O94">
        <v>0</v>
      </c>
      <c r="P94">
        <v>0</v>
      </c>
      <c r="R94">
        <v>1</v>
      </c>
      <c r="W94">
        <v>5</v>
      </c>
      <c r="AA94">
        <v>1</v>
      </c>
    </row>
    <row r="95" spans="1:27" ht="16.5" thickBot="1">
      <c r="A95" s="3" t="s">
        <v>636</v>
      </c>
      <c r="B95" s="3" t="s">
        <v>637</v>
      </c>
      <c r="C95" s="3" t="s">
        <v>638</v>
      </c>
      <c r="D95" s="4">
        <v>2014</v>
      </c>
      <c r="E95" s="5" t="s">
        <v>73</v>
      </c>
      <c r="G95">
        <v>1</v>
      </c>
      <c r="I95" t="s">
        <v>1791</v>
      </c>
      <c r="J95" s="13"/>
      <c r="K95" s="14">
        <v>0</v>
      </c>
      <c r="L95" s="13" t="s">
        <v>1811</v>
      </c>
      <c r="M95">
        <v>1</v>
      </c>
      <c r="O95">
        <v>0</v>
      </c>
      <c r="P95">
        <v>0</v>
      </c>
      <c r="R95">
        <v>1</v>
      </c>
      <c r="W95">
        <v>5</v>
      </c>
      <c r="AA95">
        <v>1</v>
      </c>
    </row>
    <row r="96" spans="1:27" ht="16.5" thickBot="1">
      <c r="A96" s="3" t="s">
        <v>35</v>
      </c>
      <c r="B96" s="3" t="s">
        <v>36</v>
      </c>
      <c r="C96" s="3" t="s">
        <v>37</v>
      </c>
      <c r="D96" s="4">
        <v>2014</v>
      </c>
      <c r="E96" s="5" t="s">
        <v>19</v>
      </c>
      <c r="G96">
        <v>1</v>
      </c>
      <c r="J96" s="13"/>
      <c r="K96" s="14">
        <v>0</v>
      </c>
      <c r="L96" s="13" t="s">
        <v>1811</v>
      </c>
      <c r="M96">
        <v>1</v>
      </c>
      <c r="O96">
        <v>0</v>
      </c>
      <c r="P96">
        <v>0</v>
      </c>
      <c r="R96">
        <v>1</v>
      </c>
      <c r="W96">
        <v>5</v>
      </c>
      <c r="AA96">
        <v>1</v>
      </c>
    </row>
    <row r="97" spans="1:27" ht="16.5" thickBot="1">
      <c r="A97" s="3" t="s">
        <v>1563</v>
      </c>
      <c r="B97" s="3" t="s">
        <v>1564</v>
      </c>
      <c r="C97" s="3" t="s">
        <v>229</v>
      </c>
      <c r="D97" s="4">
        <v>2014</v>
      </c>
      <c r="E97" s="5" t="s">
        <v>73</v>
      </c>
      <c r="G97">
        <v>1</v>
      </c>
      <c r="I97" t="s">
        <v>1783</v>
      </c>
      <c r="J97" s="13">
        <v>1.48</v>
      </c>
      <c r="K97" s="14">
        <v>1505</v>
      </c>
      <c r="L97" s="13" t="s">
        <v>1809</v>
      </c>
      <c r="M97">
        <v>1</v>
      </c>
      <c r="O97">
        <v>1</v>
      </c>
      <c r="P97">
        <v>5</v>
      </c>
      <c r="T97">
        <v>1</v>
      </c>
      <c r="V97">
        <v>0</v>
      </c>
      <c r="W97">
        <v>1</v>
      </c>
    </row>
    <row r="98" spans="1:27" ht="16.5" thickBot="1">
      <c r="A98" s="3" t="s">
        <v>206</v>
      </c>
      <c r="B98" s="3" t="s">
        <v>207</v>
      </c>
      <c r="C98" s="3" t="s">
        <v>167</v>
      </c>
      <c r="D98" s="4">
        <v>2014</v>
      </c>
      <c r="E98" s="5" t="s">
        <v>73</v>
      </c>
      <c r="G98">
        <v>1</v>
      </c>
      <c r="I98" t="s">
        <v>1794</v>
      </c>
      <c r="J98" s="13"/>
      <c r="K98" s="14">
        <v>1503</v>
      </c>
      <c r="L98" s="13" t="s">
        <v>1809</v>
      </c>
      <c r="M98">
        <v>1</v>
      </c>
      <c r="O98">
        <v>2</v>
      </c>
      <c r="P98">
        <v>5</v>
      </c>
      <c r="T98">
        <v>1</v>
      </c>
      <c r="V98">
        <v>0</v>
      </c>
      <c r="W98">
        <v>1</v>
      </c>
    </row>
    <row r="99" spans="1:27" ht="16.5" thickBot="1">
      <c r="A99" s="3" t="s">
        <v>910</v>
      </c>
      <c r="B99" s="3" t="s">
        <v>911</v>
      </c>
      <c r="C99" s="3" t="s">
        <v>180</v>
      </c>
      <c r="D99" s="4">
        <v>2014</v>
      </c>
      <c r="E99" s="5" t="s">
        <v>73</v>
      </c>
      <c r="G99">
        <v>1</v>
      </c>
      <c r="I99" t="s">
        <v>1786</v>
      </c>
      <c r="J99" s="13"/>
      <c r="K99" s="14">
        <v>1503</v>
      </c>
      <c r="L99" s="13"/>
      <c r="M99">
        <v>1</v>
      </c>
      <c r="O99">
        <v>2</v>
      </c>
      <c r="P99">
        <v>5</v>
      </c>
      <c r="V99">
        <v>0</v>
      </c>
      <c r="W99">
        <v>1</v>
      </c>
    </row>
    <row r="100" spans="1:27" ht="16.5" thickBot="1">
      <c r="A100" s="3" t="s">
        <v>926</v>
      </c>
      <c r="B100" s="3" t="s">
        <v>927</v>
      </c>
      <c r="C100" s="3" t="s">
        <v>928</v>
      </c>
      <c r="D100" s="4">
        <v>2014</v>
      </c>
      <c r="E100" s="5" t="s">
        <v>73</v>
      </c>
      <c r="G100">
        <v>1</v>
      </c>
      <c r="I100" t="s">
        <v>1787</v>
      </c>
      <c r="J100" s="13"/>
      <c r="K100" s="14">
        <v>0</v>
      </c>
      <c r="L100" s="13" t="s">
        <v>1811</v>
      </c>
      <c r="M100">
        <v>1</v>
      </c>
      <c r="O100">
        <v>2</v>
      </c>
      <c r="P100">
        <v>5</v>
      </c>
      <c r="V100">
        <v>3</v>
      </c>
      <c r="W100">
        <v>1</v>
      </c>
    </row>
    <row r="101" spans="1:27" ht="16.5" thickBot="1">
      <c r="A101" s="3" t="s">
        <v>975</v>
      </c>
      <c r="B101" s="3" t="s">
        <v>976</v>
      </c>
      <c r="C101" s="3" t="s">
        <v>977</v>
      </c>
      <c r="D101" s="4">
        <v>2014</v>
      </c>
      <c r="E101" s="5" t="s">
        <v>73</v>
      </c>
      <c r="G101">
        <v>1</v>
      </c>
      <c r="I101" t="s">
        <v>1791</v>
      </c>
      <c r="J101" s="14">
        <v>0.98899999999999999</v>
      </c>
      <c r="K101" s="14">
        <v>0</v>
      </c>
      <c r="L101" s="13" t="s">
        <v>1811</v>
      </c>
      <c r="M101">
        <v>1</v>
      </c>
      <c r="O101">
        <v>2</v>
      </c>
      <c r="P101">
        <v>5</v>
      </c>
      <c r="V101">
        <v>0</v>
      </c>
      <c r="W101">
        <v>1</v>
      </c>
    </row>
    <row r="102" spans="1:27" ht="16.5" thickBot="1">
      <c r="A102" s="3" t="s">
        <v>1317</v>
      </c>
      <c r="B102" s="3" t="s">
        <v>1318</v>
      </c>
      <c r="C102" s="3" t="s">
        <v>1319</v>
      </c>
      <c r="D102" s="4">
        <v>2014</v>
      </c>
      <c r="E102" s="5" t="s">
        <v>73</v>
      </c>
      <c r="G102">
        <v>1</v>
      </c>
      <c r="I102">
        <v>3</v>
      </c>
      <c r="J102" s="14">
        <v>1.667</v>
      </c>
      <c r="K102" s="14">
        <v>0</v>
      </c>
      <c r="L102" s="13" t="s">
        <v>1811</v>
      </c>
      <c r="M102">
        <v>1</v>
      </c>
      <c r="O102">
        <v>2</v>
      </c>
      <c r="P102">
        <v>5</v>
      </c>
      <c r="S102">
        <v>1</v>
      </c>
      <c r="V102">
        <v>0</v>
      </c>
      <c r="W102">
        <v>1</v>
      </c>
    </row>
    <row r="103" spans="1:27" ht="16.5" thickBot="1">
      <c r="A103" s="3" t="s">
        <v>1378</v>
      </c>
      <c r="B103" s="3" t="s">
        <v>1379</v>
      </c>
      <c r="C103" s="3" t="s">
        <v>1153</v>
      </c>
      <c r="D103" s="4">
        <v>2014</v>
      </c>
      <c r="E103" s="5" t="s">
        <v>73</v>
      </c>
      <c r="G103">
        <v>1</v>
      </c>
      <c r="I103" t="s">
        <v>1787</v>
      </c>
      <c r="J103" s="14">
        <v>0.39600000000000002</v>
      </c>
      <c r="K103" s="14">
        <v>0</v>
      </c>
      <c r="L103" s="13" t="s">
        <v>1811</v>
      </c>
      <c r="M103">
        <v>1</v>
      </c>
      <c r="O103">
        <v>2</v>
      </c>
      <c r="P103">
        <v>5</v>
      </c>
      <c r="R103">
        <v>1</v>
      </c>
      <c r="V103">
        <v>0</v>
      </c>
      <c r="W103">
        <v>1</v>
      </c>
    </row>
    <row r="104" spans="1:27" ht="16.5" thickBot="1">
      <c r="A104" s="3" t="s">
        <v>1588</v>
      </c>
      <c r="B104" s="3" t="s">
        <v>1589</v>
      </c>
      <c r="C104" s="3" t="s">
        <v>615</v>
      </c>
      <c r="D104" s="4">
        <v>2014</v>
      </c>
      <c r="E104" s="5" t="s">
        <v>73</v>
      </c>
      <c r="G104">
        <v>1</v>
      </c>
      <c r="I104">
        <v>1</v>
      </c>
      <c r="J104" s="13"/>
      <c r="K104" s="14">
        <v>0</v>
      </c>
      <c r="L104" s="13" t="s">
        <v>1811</v>
      </c>
      <c r="M104">
        <v>1</v>
      </c>
      <c r="O104">
        <v>2</v>
      </c>
      <c r="P104">
        <v>5</v>
      </c>
      <c r="V104">
        <v>0</v>
      </c>
      <c r="W104">
        <v>1</v>
      </c>
    </row>
    <row r="105" spans="1:27" ht="16.5" thickBot="1">
      <c r="A105" s="3" t="s">
        <v>893</v>
      </c>
      <c r="B105" s="3" t="s">
        <v>894</v>
      </c>
      <c r="C105" s="3"/>
      <c r="D105" s="4">
        <v>2014</v>
      </c>
      <c r="E105" s="5" t="s">
        <v>73</v>
      </c>
      <c r="G105">
        <v>1</v>
      </c>
      <c r="H105">
        <v>1</v>
      </c>
      <c r="I105" t="s">
        <v>1791</v>
      </c>
      <c r="J105" s="21"/>
      <c r="K105" s="14">
        <v>0</v>
      </c>
      <c r="L105" s="13" t="s">
        <v>1811</v>
      </c>
      <c r="M105">
        <v>1</v>
      </c>
      <c r="O105">
        <v>2</v>
      </c>
      <c r="P105">
        <v>5</v>
      </c>
      <c r="S105">
        <v>1</v>
      </c>
      <c r="T105">
        <v>1</v>
      </c>
      <c r="V105">
        <v>0</v>
      </c>
      <c r="W105">
        <v>2</v>
      </c>
    </row>
    <row r="106" spans="1:27" ht="16.5" thickBot="1">
      <c r="A106" s="3" t="s">
        <v>871</v>
      </c>
      <c r="B106" s="3" t="s">
        <v>872</v>
      </c>
      <c r="C106" s="3" t="s">
        <v>873</v>
      </c>
      <c r="D106" s="4">
        <v>2014</v>
      </c>
      <c r="E106" s="5" t="s">
        <v>73</v>
      </c>
      <c r="G106">
        <v>1</v>
      </c>
      <c r="I106">
        <v>3</v>
      </c>
      <c r="J106" s="14">
        <v>2.4420000000000002</v>
      </c>
      <c r="K106" s="14">
        <v>1503</v>
      </c>
      <c r="L106" s="13" t="s">
        <v>1809</v>
      </c>
      <c r="M106">
        <v>1</v>
      </c>
      <c r="O106">
        <v>6</v>
      </c>
      <c r="P106">
        <v>5</v>
      </c>
      <c r="V106">
        <v>2</v>
      </c>
      <c r="W106">
        <v>1</v>
      </c>
    </row>
    <row r="107" spans="1:27" ht="16.5" thickBot="1">
      <c r="A107" s="3" t="s">
        <v>1203</v>
      </c>
      <c r="B107" s="3" t="s">
        <v>1204</v>
      </c>
      <c r="C107" s="3" t="s">
        <v>1205</v>
      </c>
      <c r="D107" s="4">
        <v>2014</v>
      </c>
      <c r="E107" s="5" t="s">
        <v>73</v>
      </c>
      <c r="G107">
        <v>1</v>
      </c>
      <c r="J107" s="14">
        <v>2.4500000000000002</v>
      </c>
      <c r="K107" s="14">
        <v>1503</v>
      </c>
      <c r="L107" s="13" t="s">
        <v>1809</v>
      </c>
      <c r="M107">
        <v>1</v>
      </c>
      <c r="O107">
        <v>6</v>
      </c>
      <c r="P107">
        <v>5</v>
      </c>
      <c r="V107">
        <v>1</v>
      </c>
      <c r="W107">
        <v>1</v>
      </c>
      <c r="AA107">
        <v>1</v>
      </c>
    </row>
    <row r="108" spans="1:27" ht="16.5" thickBot="1">
      <c r="A108" s="3" t="s">
        <v>1625</v>
      </c>
      <c r="B108" s="3" t="s">
        <v>1626</v>
      </c>
      <c r="C108" s="3" t="s">
        <v>365</v>
      </c>
      <c r="D108" s="4">
        <v>2014</v>
      </c>
      <c r="E108" s="5" t="s">
        <v>73</v>
      </c>
      <c r="G108">
        <v>1</v>
      </c>
      <c r="I108">
        <v>3</v>
      </c>
      <c r="J108" s="14">
        <v>1.262</v>
      </c>
      <c r="K108" s="14">
        <v>0</v>
      </c>
      <c r="L108" s="13" t="s">
        <v>1811</v>
      </c>
      <c r="M108">
        <v>1</v>
      </c>
      <c r="O108" t="s">
        <v>1789</v>
      </c>
      <c r="P108">
        <v>5</v>
      </c>
      <c r="V108">
        <v>0</v>
      </c>
      <c r="W108">
        <v>1</v>
      </c>
    </row>
    <row r="109" spans="1:27" ht="16.5" thickBot="1">
      <c r="A109" s="3" t="s">
        <v>1641</v>
      </c>
      <c r="B109" s="3" t="s">
        <v>1642</v>
      </c>
      <c r="C109" s="3" t="s">
        <v>1643</v>
      </c>
      <c r="D109" s="4">
        <v>2014</v>
      </c>
      <c r="E109" s="5" t="s">
        <v>73</v>
      </c>
      <c r="G109">
        <v>1</v>
      </c>
      <c r="I109" t="s">
        <v>1786</v>
      </c>
      <c r="J109" s="14">
        <v>0.29399999999999998</v>
      </c>
      <c r="K109" s="14">
        <v>1503</v>
      </c>
      <c r="L109" s="13" t="s">
        <v>1810</v>
      </c>
      <c r="M109">
        <v>1</v>
      </c>
      <c r="O109" t="s">
        <v>1783</v>
      </c>
      <c r="P109">
        <v>5</v>
      </c>
      <c r="T109">
        <v>1</v>
      </c>
      <c r="V109">
        <v>0</v>
      </c>
      <c r="W109">
        <v>1</v>
      </c>
    </row>
    <row r="110" spans="1:27" ht="16.5" thickBot="1">
      <c r="A110" s="3" t="s">
        <v>1439</v>
      </c>
      <c r="B110" s="3" t="s">
        <v>1440</v>
      </c>
      <c r="C110" s="3"/>
      <c r="D110" s="4">
        <v>2014</v>
      </c>
      <c r="E110" s="5" t="s">
        <v>73</v>
      </c>
      <c r="G110">
        <v>1</v>
      </c>
      <c r="I110" t="s">
        <v>1786</v>
      </c>
      <c r="J110" s="21"/>
      <c r="K110" s="14">
        <v>1503</v>
      </c>
      <c r="L110" s="13" t="s">
        <v>1809</v>
      </c>
      <c r="M110">
        <v>1</v>
      </c>
      <c r="O110" t="s">
        <v>1786</v>
      </c>
      <c r="P110">
        <v>5</v>
      </c>
      <c r="R110">
        <v>1</v>
      </c>
      <c r="T110">
        <v>1</v>
      </c>
      <c r="W110">
        <v>2</v>
      </c>
    </row>
    <row r="111" spans="1:27" ht="16.5" thickBot="1">
      <c r="A111" s="3" t="s">
        <v>934</v>
      </c>
      <c r="B111" s="3" t="s">
        <v>935</v>
      </c>
      <c r="C111" s="3" t="s">
        <v>936</v>
      </c>
      <c r="D111" s="4">
        <v>2014</v>
      </c>
      <c r="E111" s="5" t="s">
        <v>73</v>
      </c>
      <c r="G111">
        <v>1</v>
      </c>
      <c r="I111" t="s">
        <v>1791</v>
      </c>
      <c r="J111" s="13">
        <v>3.8180000000000001</v>
      </c>
      <c r="K111" s="14">
        <v>0</v>
      </c>
      <c r="L111" s="13" t="s">
        <v>1811</v>
      </c>
      <c r="M111">
        <v>1</v>
      </c>
      <c r="O111" t="s">
        <v>1784</v>
      </c>
      <c r="P111">
        <v>5</v>
      </c>
      <c r="R111">
        <v>1</v>
      </c>
      <c r="V111">
        <v>0</v>
      </c>
      <c r="W111">
        <v>1</v>
      </c>
    </row>
    <row r="112" spans="1:27" ht="16.5" thickBot="1">
      <c r="A112" s="3" t="s">
        <v>1117</v>
      </c>
      <c r="B112" s="3" t="s">
        <v>1118</v>
      </c>
      <c r="C112" s="3" t="s">
        <v>102</v>
      </c>
      <c r="D112" s="4">
        <v>2014</v>
      </c>
      <c r="E112" s="5" t="s">
        <v>73</v>
      </c>
      <c r="G112">
        <v>1</v>
      </c>
      <c r="I112" t="s">
        <v>1786</v>
      </c>
      <c r="J112" s="14">
        <v>3.0379999999999998</v>
      </c>
      <c r="K112" s="14">
        <v>0</v>
      </c>
      <c r="L112" s="13" t="s">
        <v>1811</v>
      </c>
      <c r="M112">
        <v>1</v>
      </c>
      <c r="O112" t="s">
        <v>1784</v>
      </c>
      <c r="P112">
        <v>5</v>
      </c>
      <c r="R112">
        <v>1</v>
      </c>
      <c r="S112">
        <v>1</v>
      </c>
      <c r="V112">
        <v>0</v>
      </c>
      <c r="W112">
        <v>1</v>
      </c>
    </row>
    <row r="113" spans="1:27" ht="16.5" thickBot="1">
      <c r="A113" s="3" t="s">
        <v>1726</v>
      </c>
      <c r="B113" s="3" t="s">
        <v>1727</v>
      </c>
      <c r="C113" s="3" t="s">
        <v>582</v>
      </c>
      <c r="D113" s="4">
        <v>2014</v>
      </c>
      <c r="E113" s="5" t="s">
        <v>73</v>
      </c>
      <c r="G113">
        <v>1</v>
      </c>
      <c r="I113" t="s">
        <v>1786</v>
      </c>
      <c r="J113" s="13"/>
      <c r="K113" s="14">
        <v>1503</v>
      </c>
      <c r="L113" s="13" t="s">
        <v>1810</v>
      </c>
      <c r="M113">
        <v>1</v>
      </c>
      <c r="O113" t="s">
        <v>1784</v>
      </c>
      <c r="P113">
        <v>5</v>
      </c>
      <c r="R113">
        <v>1</v>
      </c>
      <c r="T113">
        <v>1</v>
      </c>
      <c r="V113">
        <v>0</v>
      </c>
      <c r="W113">
        <v>1</v>
      </c>
    </row>
    <row r="114" spans="1:27" ht="16.5" thickBot="1">
      <c r="A114" s="3" t="s">
        <v>16</v>
      </c>
      <c r="B114" s="3" t="s">
        <v>17</v>
      </c>
      <c r="C114" s="3" t="s">
        <v>18</v>
      </c>
      <c r="D114" s="4">
        <v>2015</v>
      </c>
      <c r="E114" s="5" t="s">
        <v>19</v>
      </c>
      <c r="G114">
        <v>1</v>
      </c>
      <c r="I114">
        <v>4</v>
      </c>
      <c r="J114" s="14">
        <v>0.20699999999999999</v>
      </c>
      <c r="K114" s="14">
        <v>0</v>
      </c>
      <c r="L114" s="13" t="s">
        <v>1811</v>
      </c>
      <c r="M114">
        <v>1</v>
      </c>
      <c r="O114">
        <v>0</v>
      </c>
      <c r="P114">
        <v>0</v>
      </c>
      <c r="R114">
        <v>1</v>
      </c>
      <c r="W114">
        <v>1</v>
      </c>
    </row>
    <row r="115" spans="1:27" ht="16.5" thickBot="1">
      <c r="A115" s="3" t="s">
        <v>624</v>
      </c>
      <c r="B115" s="3" t="s">
        <v>625</v>
      </c>
      <c r="C115" s="3" t="s">
        <v>626</v>
      </c>
      <c r="D115" s="4">
        <v>2015</v>
      </c>
      <c r="E115" s="5" t="s">
        <v>73</v>
      </c>
      <c r="G115">
        <v>1</v>
      </c>
      <c r="I115">
        <v>1</v>
      </c>
      <c r="J115" s="14">
        <v>1.3120000000000001</v>
      </c>
      <c r="K115" s="14">
        <v>0</v>
      </c>
      <c r="L115" s="13" t="s">
        <v>1811</v>
      </c>
      <c r="M115">
        <v>1</v>
      </c>
      <c r="N115">
        <v>1</v>
      </c>
      <c r="O115">
        <v>0</v>
      </c>
      <c r="P115">
        <v>0</v>
      </c>
      <c r="R115">
        <v>1</v>
      </c>
      <c r="W115">
        <v>1</v>
      </c>
      <c r="AA115">
        <v>1</v>
      </c>
    </row>
    <row r="116" spans="1:27" ht="16.5" thickBot="1">
      <c r="A116" s="3" t="s">
        <v>800</v>
      </c>
      <c r="B116" s="3" t="s">
        <v>801</v>
      </c>
      <c r="C116" s="3" t="s">
        <v>802</v>
      </c>
      <c r="D116" s="4">
        <v>2015</v>
      </c>
      <c r="E116" s="5" t="s">
        <v>73</v>
      </c>
      <c r="G116">
        <v>1</v>
      </c>
      <c r="I116" t="s">
        <v>1786</v>
      </c>
      <c r="J116" s="14">
        <v>3.387</v>
      </c>
      <c r="K116" s="14">
        <v>1503</v>
      </c>
      <c r="L116" s="13" t="s">
        <v>1809</v>
      </c>
      <c r="M116">
        <v>1</v>
      </c>
      <c r="O116">
        <v>0</v>
      </c>
      <c r="P116">
        <v>0</v>
      </c>
      <c r="W116">
        <v>1</v>
      </c>
    </row>
    <row r="117" spans="1:27" ht="16.5" thickBot="1">
      <c r="A117" s="3" t="s">
        <v>860</v>
      </c>
      <c r="B117" s="3" t="s">
        <v>861</v>
      </c>
      <c r="C117" s="3" t="s">
        <v>47</v>
      </c>
      <c r="D117" s="4">
        <v>2015</v>
      </c>
      <c r="E117" s="5" t="s">
        <v>73</v>
      </c>
      <c r="G117">
        <v>1</v>
      </c>
      <c r="I117" t="s">
        <v>1791</v>
      </c>
      <c r="J117" s="21">
        <v>1.2330000000000001</v>
      </c>
      <c r="K117" s="14">
        <v>1503</v>
      </c>
      <c r="L117" s="13" t="s">
        <v>1810</v>
      </c>
      <c r="M117">
        <v>1</v>
      </c>
      <c r="O117">
        <v>0</v>
      </c>
      <c r="P117">
        <v>0</v>
      </c>
      <c r="R117">
        <v>1</v>
      </c>
      <c r="W117">
        <v>1</v>
      </c>
      <c r="AA117">
        <v>1</v>
      </c>
    </row>
    <row r="118" spans="1:27" ht="16.5" thickBot="1">
      <c r="A118" s="3" t="s">
        <v>1113</v>
      </c>
      <c r="B118" s="3" t="s">
        <v>1114</v>
      </c>
      <c r="C118" s="3" t="s">
        <v>428</v>
      </c>
      <c r="D118" s="4">
        <v>2015</v>
      </c>
      <c r="E118" s="5" t="s">
        <v>73</v>
      </c>
      <c r="G118">
        <v>1</v>
      </c>
      <c r="I118" t="s">
        <v>1786</v>
      </c>
      <c r="J118" s="14">
        <v>2.25</v>
      </c>
      <c r="K118" s="14">
        <v>1503</v>
      </c>
      <c r="L118" s="13" t="s">
        <v>1809</v>
      </c>
      <c r="M118">
        <v>1</v>
      </c>
      <c r="O118">
        <v>0</v>
      </c>
      <c r="P118">
        <v>0</v>
      </c>
      <c r="R118">
        <v>1</v>
      </c>
      <c r="S118">
        <v>1</v>
      </c>
      <c r="T118">
        <v>1</v>
      </c>
      <c r="W118">
        <v>1</v>
      </c>
    </row>
    <row r="119" spans="1:27" ht="16.5" thickBot="1">
      <c r="A119" s="3" t="s">
        <v>1151</v>
      </c>
      <c r="B119" s="3" t="s">
        <v>1152</v>
      </c>
      <c r="C119" s="3" t="s">
        <v>1153</v>
      </c>
      <c r="D119" s="4">
        <v>2015</v>
      </c>
      <c r="E119" s="5" t="s">
        <v>73</v>
      </c>
      <c r="G119">
        <v>1</v>
      </c>
      <c r="I119" t="s">
        <v>1786</v>
      </c>
      <c r="J119" s="14">
        <v>0.77800000000000002</v>
      </c>
      <c r="K119" s="14">
        <v>0</v>
      </c>
      <c r="L119" s="13" t="s">
        <v>1811</v>
      </c>
      <c r="M119">
        <v>1</v>
      </c>
      <c r="O119">
        <v>0</v>
      </c>
      <c r="P119">
        <v>0</v>
      </c>
      <c r="R119">
        <v>1</v>
      </c>
      <c r="T119">
        <v>1</v>
      </c>
      <c r="W119">
        <v>1</v>
      </c>
    </row>
    <row r="120" spans="1:27" ht="16.5" thickBot="1">
      <c r="A120" s="3" t="s">
        <v>950</v>
      </c>
      <c r="B120" s="3" t="s">
        <v>951</v>
      </c>
      <c r="C120" s="5"/>
      <c r="D120" s="4">
        <v>2015</v>
      </c>
      <c r="E120" s="5" t="s">
        <v>73</v>
      </c>
      <c r="G120">
        <v>1</v>
      </c>
      <c r="J120" s="21"/>
      <c r="K120" s="14">
        <v>0</v>
      </c>
      <c r="L120" s="13" t="s">
        <v>1811</v>
      </c>
      <c r="M120">
        <v>1</v>
      </c>
      <c r="O120">
        <v>0</v>
      </c>
      <c r="P120">
        <v>0</v>
      </c>
      <c r="W120">
        <v>5</v>
      </c>
      <c r="AA120">
        <v>1</v>
      </c>
    </row>
    <row r="121" spans="1:27" ht="16.5" thickBot="1">
      <c r="A121" s="3" t="s">
        <v>937</v>
      </c>
      <c r="B121" s="3" t="s">
        <v>938</v>
      </c>
      <c r="C121" s="3" t="s">
        <v>868</v>
      </c>
      <c r="D121" s="4">
        <v>2015</v>
      </c>
      <c r="E121" s="5" t="s">
        <v>73</v>
      </c>
      <c r="G121">
        <v>1</v>
      </c>
      <c r="I121">
        <v>1</v>
      </c>
      <c r="J121" s="13">
        <v>1.343</v>
      </c>
      <c r="K121" s="14">
        <v>0</v>
      </c>
      <c r="L121" s="13" t="s">
        <v>1811</v>
      </c>
      <c r="M121">
        <v>1</v>
      </c>
      <c r="O121">
        <v>1</v>
      </c>
      <c r="P121">
        <v>5</v>
      </c>
      <c r="R121">
        <v>1</v>
      </c>
      <c r="V121">
        <v>0</v>
      </c>
      <c r="W121">
        <v>1</v>
      </c>
    </row>
    <row r="122" spans="1:27" ht="16.5" thickBot="1">
      <c r="A122" s="3" t="s">
        <v>1505</v>
      </c>
      <c r="B122" s="3" t="s">
        <v>1506</v>
      </c>
      <c r="C122" s="3" t="s">
        <v>1236</v>
      </c>
      <c r="D122" s="4">
        <v>2015</v>
      </c>
      <c r="E122" s="5" t="s">
        <v>73</v>
      </c>
      <c r="G122">
        <v>1</v>
      </c>
      <c r="I122" t="s">
        <v>1786</v>
      </c>
      <c r="J122" s="13"/>
      <c r="K122" s="14">
        <v>1503</v>
      </c>
      <c r="L122" s="13" t="s">
        <v>1813</v>
      </c>
      <c r="M122">
        <v>1</v>
      </c>
      <c r="O122">
        <v>1</v>
      </c>
      <c r="P122">
        <v>5</v>
      </c>
      <c r="R122">
        <v>1</v>
      </c>
      <c r="V122">
        <v>0</v>
      </c>
      <c r="W122">
        <v>1</v>
      </c>
    </row>
    <row r="123" spans="1:27" ht="16.5" thickBot="1">
      <c r="A123" s="3" t="s">
        <v>1684</v>
      </c>
      <c r="B123" s="3" t="s">
        <v>1685</v>
      </c>
      <c r="C123" s="3" t="s">
        <v>1347</v>
      </c>
      <c r="D123" s="4">
        <v>2015</v>
      </c>
      <c r="E123" s="5" t="s">
        <v>73</v>
      </c>
      <c r="G123">
        <v>1</v>
      </c>
      <c r="I123" t="s">
        <v>1786</v>
      </c>
      <c r="J123" s="14">
        <v>2.8849999999999998</v>
      </c>
      <c r="K123" s="14">
        <v>1503</v>
      </c>
      <c r="L123" s="13" t="s">
        <v>1809</v>
      </c>
      <c r="M123">
        <v>1</v>
      </c>
      <c r="O123">
        <v>1</v>
      </c>
      <c r="P123">
        <v>5</v>
      </c>
      <c r="R123">
        <v>1</v>
      </c>
      <c r="V123">
        <v>0</v>
      </c>
      <c r="W123">
        <v>1</v>
      </c>
    </row>
    <row r="124" spans="1:27" ht="16.5" thickBot="1">
      <c r="A124" s="3" t="s">
        <v>1702</v>
      </c>
      <c r="B124" s="3" t="s">
        <v>1703</v>
      </c>
      <c r="C124" s="3" t="s">
        <v>1704</v>
      </c>
      <c r="D124" s="4">
        <v>2015</v>
      </c>
      <c r="E124" s="5" t="s">
        <v>73</v>
      </c>
      <c r="G124">
        <v>1</v>
      </c>
      <c r="I124" t="s">
        <v>1786</v>
      </c>
      <c r="J124" s="14">
        <v>2.4079999999999999</v>
      </c>
      <c r="K124" s="14">
        <v>1504</v>
      </c>
      <c r="L124" s="13" t="s">
        <v>1809</v>
      </c>
      <c r="M124">
        <v>1</v>
      </c>
      <c r="O124">
        <v>1</v>
      </c>
      <c r="P124">
        <v>5</v>
      </c>
      <c r="R124">
        <v>1</v>
      </c>
      <c r="T124">
        <v>1</v>
      </c>
      <c r="V124">
        <v>0</v>
      </c>
      <c r="W124">
        <v>1</v>
      </c>
    </row>
    <row r="125" spans="1:27" ht="16.5" thickBot="1">
      <c r="A125" s="3" t="s">
        <v>26</v>
      </c>
      <c r="B125" s="3" t="s">
        <v>27</v>
      </c>
      <c r="C125" s="3" t="s">
        <v>28</v>
      </c>
      <c r="D125" s="4">
        <v>2015</v>
      </c>
      <c r="E125" s="5" t="s">
        <v>19</v>
      </c>
      <c r="G125">
        <v>1</v>
      </c>
      <c r="I125" t="s">
        <v>1787</v>
      </c>
      <c r="J125" s="14">
        <v>4.1310000000000002</v>
      </c>
      <c r="K125" s="14">
        <v>1503</v>
      </c>
      <c r="L125" s="13" t="s">
        <v>1814</v>
      </c>
      <c r="M125">
        <v>1</v>
      </c>
      <c r="O125">
        <v>2</v>
      </c>
      <c r="P125">
        <v>5</v>
      </c>
      <c r="V125">
        <v>0</v>
      </c>
      <c r="W125">
        <v>1</v>
      </c>
    </row>
    <row r="126" spans="1:27" ht="16.5" thickBot="1">
      <c r="A126" s="3" t="s">
        <v>424</v>
      </c>
      <c r="B126" s="3" t="s">
        <v>425</v>
      </c>
      <c r="C126" s="3" t="s">
        <v>337</v>
      </c>
      <c r="D126" s="4">
        <v>2015</v>
      </c>
      <c r="E126" s="5" t="s">
        <v>73</v>
      </c>
      <c r="G126">
        <v>1</v>
      </c>
      <c r="I126" t="s">
        <v>1789</v>
      </c>
      <c r="J126" s="14">
        <v>3.7440000000000002</v>
      </c>
      <c r="K126" s="14">
        <v>1505</v>
      </c>
      <c r="L126" s="13" t="s">
        <v>1814</v>
      </c>
      <c r="M126">
        <v>1</v>
      </c>
      <c r="O126">
        <v>2</v>
      </c>
      <c r="P126">
        <v>5</v>
      </c>
      <c r="V126">
        <v>0</v>
      </c>
      <c r="W126">
        <v>1</v>
      </c>
    </row>
    <row r="127" spans="1:27" ht="16.5" thickBot="1">
      <c r="A127" s="10" t="s">
        <v>1025</v>
      </c>
      <c r="B127" s="3" t="s">
        <v>1026</v>
      </c>
      <c r="C127" s="3" t="s">
        <v>136</v>
      </c>
      <c r="D127" s="4">
        <v>2015</v>
      </c>
      <c r="E127" s="5" t="s">
        <v>73</v>
      </c>
      <c r="G127">
        <v>1</v>
      </c>
      <c r="I127">
        <v>3</v>
      </c>
      <c r="J127" s="14">
        <v>3.81</v>
      </c>
      <c r="K127" s="14">
        <v>1503</v>
      </c>
      <c r="L127" s="13" t="s">
        <v>1814</v>
      </c>
      <c r="M127">
        <v>1</v>
      </c>
      <c r="O127">
        <v>2</v>
      </c>
      <c r="P127">
        <v>5</v>
      </c>
      <c r="S127">
        <v>1</v>
      </c>
      <c r="V127">
        <v>0</v>
      </c>
      <c r="W127">
        <v>1</v>
      </c>
    </row>
    <row r="128" spans="1:27" ht="16.5" thickBot="1">
      <c r="A128" s="3" t="s">
        <v>1197</v>
      </c>
      <c r="B128" s="3" t="s">
        <v>1198</v>
      </c>
      <c r="C128" s="3" t="s">
        <v>1199</v>
      </c>
      <c r="D128" s="4">
        <v>2015</v>
      </c>
      <c r="E128" s="5" t="s">
        <v>73</v>
      </c>
      <c r="G128">
        <v>1</v>
      </c>
      <c r="I128">
        <v>3</v>
      </c>
      <c r="J128" s="13"/>
      <c r="K128" s="14">
        <v>0</v>
      </c>
      <c r="L128" s="13" t="s">
        <v>1811</v>
      </c>
      <c r="M128">
        <v>1</v>
      </c>
      <c r="O128">
        <v>2</v>
      </c>
      <c r="P128">
        <v>5</v>
      </c>
      <c r="R128">
        <v>1</v>
      </c>
      <c r="V128">
        <v>0</v>
      </c>
      <c r="W128">
        <v>1</v>
      </c>
    </row>
    <row r="129" spans="1:28" ht="16.5" thickBot="1">
      <c r="A129" s="3" t="s">
        <v>1458</v>
      </c>
      <c r="B129" s="3" t="s">
        <v>1459</v>
      </c>
      <c r="C129" s="3" t="s">
        <v>736</v>
      </c>
      <c r="D129" s="4">
        <v>2015</v>
      </c>
      <c r="E129" s="5" t="s">
        <v>73</v>
      </c>
      <c r="G129">
        <v>1</v>
      </c>
      <c r="I129" t="s">
        <v>1791</v>
      </c>
      <c r="J129" s="14">
        <v>4.7270000000000003</v>
      </c>
      <c r="K129" s="14">
        <v>1503</v>
      </c>
      <c r="L129" s="13" t="s">
        <v>1814</v>
      </c>
      <c r="M129">
        <v>1</v>
      </c>
      <c r="O129">
        <v>2</v>
      </c>
      <c r="P129">
        <v>5</v>
      </c>
      <c r="R129">
        <v>1</v>
      </c>
      <c r="W129">
        <v>1</v>
      </c>
      <c r="AA129">
        <v>1</v>
      </c>
    </row>
    <row r="130" spans="1:28" ht="16.5" thickBot="1">
      <c r="A130" s="3" t="s">
        <v>1673</v>
      </c>
      <c r="B130" s="3" t="s">
        <v>1674</v>
      </c>
      <c r="C130" s="3" t="s">
        <v>136</v>
      </c>
      <c r="D130" s="4">
        <v>2015</v>
      </c>
      <c r="E130" s="5" t="s">
        <v>73</v>
      </c>
      <c r="G130">
        <v>1</v>
      </c>
      <c r="I130" t="s">
        <v>1791</v>
      </c>
      <c r="J130" s="14">
        <v>3.81</v>
      </c>
      <c r="K130" s="14">
        <v>1503</v>
      </c>
      <c r="L130" s="13" t="s">
        <v>1814</v>
      </c>
      <c r="M130">
        <v>1</v>
      </c>
      <c r="O130">
        <v>2</v>
      </c>
      <c r="P130">
        <v>5</v>
      </c>
      <c r="W130">
        <v>1</v>
      </c>
      <c r="AA130">
        <v>1</v>
      </c>
    </row>
    <row r="131" spans="1:28" ht="16.5" thickBot="1">
      <c r="A131" s="3" t="s">
        <v>1232</v>
      </c>
      <c r="B131" s="3" t="s">
        <v>1233</v>
      </c>
      <c r="C131" s="3"/>
      <c r="D131" s="4">
        <v>2015</v>
      </c>
      <c r="E131" s="5" t="s">
        <v>73</v>
      </c>
      <c r="G131">
        <v>1</v>
      </c>
      <c r="I131" t="s">
        <v>1786</v>
      </c>
      <c r="J131" s="21"/>
      <c r="K131" s="14">
        <v>0</v>
      </c>
      <c r="L131" s="13" t="s">
        <v>1811</v>
      </c>
      <c r="M131">
        <v>1</v>
      </c>
      <c r="O131">
        <v>2</v>
      </c>
      <c r="P131">
        <v>5</v>
      </c>
      <c r="R131">
        <v>1</v>
      </c>
      <c r="W131">
        <v>2</v>
      </c>
    </row>
    <row r="132" spans="1:28" ht="16.5" thickBot="1">
      <c r="A132" s="3" t="s">
        <v>721</v>
      </c>
      <c r="B132" s="3" t="s">
        <v>722</v>
      </c>
      <c r="C132" s="3" t="s">
        <v>723</v>
      </c>
      <c r="D132" s="4">
        <v>2015</v>
      </c>
      <c r="E132" s="5" t="s">
        <v>73</v>
      </c>
      <c r="G132">
        <v>1</v>
      </c>
      <c r="I132" t="s">
        <v>1791</v>
      </c>
      <c r="J132" s="14">
        <v>1.242</v>
      </c>
      <c r="K132" s="14">
        <v>0</v>
      </c>
      <c r="L132" s="13" t="s">
        <v>1811</v>
      </c>
      <c r="M132">
        <v>1</v>
      </c>
      <c r="O132">
        <v>3</v>
      </c>
      <c r="P132">
        <v>2</v>
      </c>
      <c r="T132">
        <v>1</v>
      </c>
      <c r="V132">
        <v>0</v>
      </c>
      <c r="W132">
        <v>1</v>
      </c>
    </row>
    <row r="133" spans="1:28" ht="16.5" thickBot="1">
      <c r="A133" s="3" t="s">
        <v>1734</v>
      </c>
      <c r="B133" s="3" t="s">
        <v>1735</v>
      </c>
      <c r="C133" s="3" t="s">
        <v>1736</v>
      </c>
      <c r="D133" s="4">
        <v>2015</v>
      </c>
      <c r="E133" s="5" t="s">
        <v>73</v>
      </c>
      <c r="G133">
        <v>1</v>
      </c>
      <c r="I133" t="s">
        <v>1789</v>
      </c>
      <c r="J133" s="14">
        <v>2.129</v>
      </c>
      <c r="K133" s="14">
        <v>1505</v>
      </c>
      <c r="L133" s="13" t="s">
        <v>1809</v>
      </c>
      <c r="M133">
        <v>1</v>
      </c>
      <c r="O133">
        <v>3</v>
      </c>
      <c r="P133">
        <v>2</v>
      </c>
      <c r="V133">
        <v>0</v>
      </c>
      <c r="W133">
        <v>1</v>
      </c>
    </row>
    <row r="134" spans="1:28" ht="16.5" thickBot="1">
      <c r="A134" s="3" t="s">
        <v>798</v>
      </c>
      <c r="B134" s="3" t="s">
        <v>799</v>
      </c>
      <c r="C134" s="3" t="s">
        <v>756</v>
      </c>
      <c r="D134" s="4">
        <v>2015</v>
      </c>
      <c r="E134" s="5" t="s">
        <v>73</v>
      </c>
      <c r="G134">
        <v>1</v>
      </c>
      <c r="I134" t="s">
        <v>1786</v>
      </c>
      <c r="J134" s="14">
        <v>0.89600000000000002</v>
      </c>
      <c r="K134" s="14">
        <v>1402</v>
      </c>
      <c r="L134" s="13" t="s">
        <v>1809</v>
      </c>
      <c r="M134">
        <v>1</v>
      </c>
      <c r="O134">
        <v>4</v>
      </c>
      <c r="P134">
        <v>5</v>
      </c>
      <c r="V134">
        <v>0</v>
      </c>
      <c r="W134">
        <v>1</v>
      </c>
      <c r="AB134">
        <v>1</v>
      </c>
    </row>
    <row r="135" spans="1:28" ht="16.5" thickBot="1">
      <c r="A135" s="3" t="s">
        <v>341</v>
      </c>
      <c r="B135" s="3" t="s">
        <v>342</v>
      </c>
      <c r="C135" s="3" t="s">
        <v>343</v>
      </c>
      <c r="D135" s="4">
        <v>2015</v>
      </c>
      <c r="E135" s="5" t="s">
        <v>73</v>
      </c>
      <c r="G135">
        <v>1</v>
      </c>
      <c r="I135">
        <v>2</v>
      </c>
      <c r="J135" s="14">
        <v>6.0510000000000002</v>
      </c>
      <c r="K135" s="14">
        <v>0</v>
      </c>
      <c r="L135" s="13" t="s">
        <v>1811</v>
      </c>
      <c r="M135">
        <v>1</v>
      </c>
      <c r="O135">
        <v>6</v>
      </c>
      <c r="P135">
        <v>5</v>
      </c>
      <c r="R135">
        <v>1</v>
      </c>
      <c r="S135">
        <v>1</v>
      </c>
      <c r="V135">
        <v>0</v>
      </c>
      <c r="W135">
        <v>1</v>
      </c>
    </row>
    <row r="136" spans="1:28" ht="16.5" thickBot="1">
      <c r="A136" s="3" t="s">
        <v>964</v>
      </c>
      <c r="B136" s="3" t="s">
        <v>967</v>
      </c>
      <c r="C136" s="3" t="s">
        <v>968</v>
      </c>
      <c r="D136" s="4">
        <v>2015</v>
      </c>
      <c r="E136" s="5" t="s">
        <v>73</v>
      </c>
      <c r="G136">
        <v>1</v>
      </c>
      <c r="I136">
        <v>1</v>
      </c>
      <c r="J136" s="13" t="s">
        <v>1811</v>
      </c>
      <c r="K136" s="14">
        <v>0</v>
      </c>
      <c r="L136" s="13" t="s">
        <v>1811</v>
      </c>
      <c r="M136">
        <v>1</v>
      </c>
      <c r="O136">
        <v>6</v>
      </c>
      <c r="P136">
        <v>5</v>
      </c>
      <c r="R136">
        <v>1</v>
      </c>
      <c r="V136">
        <v>1</v>
      </c>
      <c r="W136">
        <v>1</v>
      </c>
      <c r="AA136">
        <v>1</v>
      </c>
    </row>
    <row r="137" spans="1:28" ht="16.5" thickBot="1">
      <c r="A137" s="3" t="s">
        <v>1384</v>
      </c>
      <c r="B137" s="3" t="s">
        <v>1385</v>
      </c>
      <c r="C137" s="3" t="s">
        <v>1386</v>
      </c>
      <c r="D137" s="4">
        <v>2015</v>
      </c>
      <c r="E137" s="5" t="s">
        <v>73</v>
      </c>
      <c r="G137">
        <v>1</v>
      </c>
      <c r="I137">
        <v>4</v>
      </c>
      <c r="J137" s="14">
        <v>1.9219999999999999</v>
      </c>
      <c r="K137" s="14">
        <v>0</v>
      </c>
      <c r="L137" s="13" t="s">
        <v>1811</v>
      </c>
      <c r="M137">
        <v>1</v>
      </c>
      <c r="O137">
        <v>6</v>
      </c>
      <c r="P137">
        <v>5</v>
      </c>
      <c r="V137">
        <v>2</v>
      </c>
      <c r="W137">
        <v>1</v>
      </c>
    </row>
    <row r="138" spans="1:28" ht="16.5" thickBot="1">
      <c r="A138" s="3" t="s">
        <v>309</v>
      </c>
      <c r="B138" s="3" t="s">
        <v>310</v>
      </c>
      <c r="C138" s="3" t="s">
        <v>167</v>
      </c>
      <c r="D138" s="4">
        <v>2015</v>
      </c>
      <c r="E138" s="5" t="s">
        <v>73</v>
      </c>
      <c r="G138">
        <v>1</v>
      </c>
      <c r="I138">
        <v>1</v>
      </c>
      <c r="J138" s="14"/>
      <c r="K138" s="14">
        <v>1503</v>
      </c>
      <c r="L138" s="13" t="s">
        <v>1809</v>
      </c>
      <c r="M138">
        <v>1</v>
      </c>
      <c r="O138" t="s">
        <v>1789</v>
      </c>
      <c r="P138">
        <v>5</v>
      </c>
      <c r="V138">
        <v>0</v>
      </c>
      <c r="W138">
        <v>1</v>
      </c>
    </row>
    <row r="139" spans="1:28" ht="16.5" thickBot="1">
      <c r="A139" s="3" t="s">
        <v>631</v>
      </c>
      <c r="B139" s="3" t="s">
        <v>632</v>
      </c>
      <c r="C139" s="3" t="s">
        <v>633</v>
      </c>
      <c r="D139" s="4">
        <v>2015</v>
      </c>
      <c r="E139" s="5" t="s">
        <v>73</v>
      </c>
      <c r="G139">
        <v>1</v>
      </c>
      <c r="I139" t="s">
        <v>1786</v>
      </c>
      <c r="J139" s="14">
        <v>6.2329999999999997</v>
      </c>
      <c r="K139" s="14">
        <v>1503</v>
      </c>
      <c r="L139" s="13" t="s">
        <v>1814</v>
      </c>
      <c r="M139">
        <v>1</v>
      </c>
      <c r="O139" t="s">
        <v>1789</v>
      </c>
      <c r="P139">
        <v>5</v>
      </c>
      <c r="S139">
        <v>1</v>
      </c>
      <c r="V139">
        <v>0</v>
      </c>
      <c r="W139">
        <v>1</v>
      </c>
    </row>
    <row r="140" spans="1:28" ht="16.5" thickBot="1">
      <c r="A140" s="3" t="s">
        <v>815</v>
      </c>
      <c r="B140" s="3" t="s">
        <v>816</v>
      </c>
      <c r="C140" s="3" t="s">
        <v>817</v>
      </c>
      <c r="D140" s="4">
        <v>2015</v>
      </c>
      <c r="E140" s="5" t="s">
        <v>73</v>
      </c>
      <c r="G140">
        <v>1</v>
      </c>
      <c r="H140">
        <v>1</v>
      </c>
      <c r="I140" t="s">
        <v>1797</v>
      </c>
      <c r="J140" s="14">
        <v>1.26</v>
      </c>
      <c r="K140" s="14">
        <v>806</v>
      </c>
      <c r="L140" s="13" t="s">
        <v>1813</v>
      </c>
      <c r="M140">
        <v>1</v>
      </c>
      <c r="N140">
        <v>1</v>
      </c>
      <c r="O140" t="s">
        <v>1797</v>
      </c>
      <c r="P140">
        <v>5</v>
      </c>
      <c r="R140">
        <v>1</v>
      </c>
      <c r="T140">
        <v>1</v>
      </c>
      <c r="W140">
        <v>1</v>
      </c>
      <c r="AB140">
        <v>1</v>
      </c>
    </row>
    <row r="141" spans="1:28" ht="16.5" thickBot="1">
      <c r="A141" s="3" t="s">
        <v>918</v>
      </c>
      <c r="B141" s="3" t="s">
        <v>919</v>
      </c>
      <c r="C141" s="3" t="s">
        <v>365</v>
      </c>
      <c r="D141" s="4">
        <v>2015</v>
      </c>
      <c r="E141" s="5" t="s">
        <v>73</v>
      </c>
      <c r="G141">
        <v>1</v>
      </c>
      <c r="H141">
        <v>1</v>
      </c>
      <c r="I141" t="s">
        <v>1787</v>
      </c>
      <c r="J141" s="14">
        <v>3.0249999999999999</v>
      </c>
      <c r="K141" s="14">
        <v>0</v>
      </c>
      <c r="L141" s="13" t="s">
        <v>1811</v>
      </c>
      <c r="M141">
        <v>1</v>
      </c>
      <c r="O141" t="s">
        <v>1797</v>
      </c>
      <c r="P141">
        <v>5</v>
      </c>
      <c r="R141">
        <v>1</v>
      </c>
      <c r="V141">
        <v>0</v>
      </c>
      <c r="W141">
        <v>1</v>
      </c>
      <c r="AB141">
        <v>1</v>
      </c>
    </row>
    <row r="142" spans="1:28" ht="16.5" thickBot="1">
      <c r="A142" s="3" t="s">
        <v>942</v>
      </c>
      <c r="B142" s="3" t="s">
        <v>943</v>
      </c>
      <c r="C142" s="3" t="s">
        <v>944</v>
      </c>
      <c r="D142" s="4">
        <v>2015</v>
      </c>
      <c r="E142" s="5" t="s">
        <v>73</v>
      </c>
      <c r="G142">
        <v>1</v>
      </c>
      <c r="I142">
        <v>1</v>
      </c>
      <c r="J142" s="13"/>
      <c r="K142" s="14">
        <v>1503</v>
      </c>
      <c r="L142" s="13" t="s">
        <v>1813</v>
      </c>
      <c r="M142">
        <v>1</v>
      </c>
      <c r="O142" t="s">
        <v>1786</v>
      </c>
      <c r="P142">
        <v>5</v>
      </c>
      <c r="V142">
        <v>1</v>
      </c>
      <c r="W142">
        <v>1</v>
      </c>
      <c r="AA142">
        <v>1</v>
      </c>
      <c r="AB142">
        <v>1</v>
      </c>
    </row>
    <row r="143" spans="1:28" ht="16.5" thickBot="1">
      <c r="A143" s="3" t="s">
        <v>986</v>
      </c>
      <c r="B143" s="3" t="s">
        <v>987</v>
      </c>
      <c r="C143" s="3" t="s">
        <v>988</v>
      </c>
      <c r="D143" s="4">
        <v>2015</v>
      </c>
      <c r="E143" s="5" t="s">
        <v>73</v>
      </c>
      <c r="G143">
        <v>1</v>
      </c>
      <c r="I143" t="s">
        <v>1786</v>
      </c>
      <c r="J143" s="13">
        <v>1.532</v>
      </c>
      <c r="K143" s="14">
        <v>1503</v>
      </c>
      <c r="L143" s="13" t="s">
        <v>1809</v>
      </c>
      <c r="M143">
        <v>1</v>
      </c>
      <c r="O143" t="s">
        <v>1786</v>
      </c>
      <c r="P143">
        <v>5</v>
      </c>
      <c r="R143">
        <v>1</v>
      </c>
      <c r="T143">
        <v>1</v>
      </c>
      <c r="V143">
        <v>0</v>
      </c>
      <c r="W143">
        <v>1</v>
      </c>
    </row>
    <row r="144" spans="1:28" ht="16.5" thickBot="1">
      <c r="A144" s="3" t="s">
        <v>694</v>
      </c>
      <c r="B144" s="3" t="s">
        <v>695</v>
      </c>
      <c r="C144" s="3" t="s">
        <v>696</v>
      </c>
      <c r="D144" s="4">
        <v>2015</v>
      </c>
      <c r="E144" s="5" t="s">
        <v>73</v>
      </c>
      <c r="G144">
        <v>1</v>
      </c>
      <c r="I144" t="s">
        <v>1786</v>
      </c>
      <c r="J144" s="14">
        <v>0.85699999999999998</v>
      </c>
      <c r="K144" s="14">
        <v>1503</v>
      </c>
      <c r="L144" s="13" t="s">
        <v>1813</v>
      </c>
      <c r="M144">
        <v>1</v>
      </c>
      <c r="O144" t="s">
        <v>1785</v>
      </c>
      <c r="P144">
        <v>5</v>
      </c>
      <c r="T144">
        <v>1</v>
      </c>
      <c r="V144">
        <v>0</v>
      </c>
      <c r="W144">
        <v>1</v>
      </c>
      <c r="AB144">
        <v>1</v>
      </c>
    </row>
    <row r="145" spans="1:28" ht="16.5" thickBot="1">
      <c r="A145" s="3" t="s">
        <v>920</v>
      </c>
      <c r="B145" s="3" t="s">
        <v>921</v>
      </c>
      <c r="C145" s="3" t="s">
        <v>922</v>
      </c>
      <c r="D145" s="4">
        <v>2015</v>
      </c>
      <c r="E145" s="5" t="s">
        <v>73</v>
      </c>
      <c r="G145">
        <v>1</v>
      </c>
      <c r="H145">
        <v>1</v>
      </c>
      <c r="I145">
        <v>1</v>
      </c>
      <c r="J145" s="14">
        <v>2.0139999999999998</v>
      </c>
      <c r="K145" s="14">
        <v>0</v>
      </c>
      <c r="L145" s="13" t="s">
        <v>1811</v>
      </c>
      <c r="M145">
        <v>1</v>
      </c>
      <c r="O145" t="s">
        <v>1784</v>
      </c>
      <c r="P145">
        <v>5</v>
      </c>
      <c r="R145">
        <v>1</v>
      </c>
      <c r="S145">
        <v>1</v>
      </c>
      <c r="V145">
        <v>0</v>
      </c>
      <c r="W145">
        <v>1</v>
      </c>
      <c r="AB145">
        <v>1</v>
      </c>
    </row>
    <row r="146" spans="1:28" ht="16.5" thickBot="1">
      <c r="A146" s="3" t="s">
        <v>1086</v>
      </c>
      <c r="B146" s="3" t="s">
        <v>1087</v>
      </c>
      <c r="C146" s="3" t="s">
        <v>142</v>
      </c>
      <c r="D146" s="4">
        <v>2015</v>
      </c>
      <c r="E146" s="5" t="s">
        <v>73</v>
      </c>
      <c r="G146">
        <v>1</v>
      </c>
      <c r="I146" t="s">
        <v>1786</v>
      </c>
      <c r="J146" s="14">
        <v>1.9370000000000001</v>
      </c>
      <c r="K146" s="14">
        <v>0</v>
      </c>
      <c r="L146" s="13" t="s">
        <v>1811</v>
      </c>
      <c r="M146">
        <v>1</v>
      </c>
      <c r="O146" t="s">
        <v>1784</v>
      </c>
      <c r="P146">
        <v>5</v>
      </c>
      <c r="T146">
        <v>1</v>
      </c>
      <c r="V146">
        <v>0</v>
      </c>
      <c r="W146">
        <v>1</v>
      </c>
    </row>
    <row r="147" spans="1:28" ht="16.5" thickBot="1">
      <c r="A147" s="10" t="s">
        <v>1351</v>
      </c>
      <c r="B147" s="3" t="s">
        <v>1352</v>
      </c>
      <c r="C147" s="3" t="s">
        <v>1353</v>
      </c>
      <c r="D147" s="4">
        <v>2015</v>
      </c>
      <c r="E147" s="5" t="s">
        <v>73</v>
      </c>
      <c r="G147">
        <v>1</v>
      </c>
      <c r="I147">
        <v>4</v>
      </c>
      <c r="J147" s="14">
        <v>1.7330000000000001</v>
      </c>
      <c r="K147" s="14">
        <v>0</v>
      </c>
      <c r="L147" s="13" t="s">
        <v>1811</v>
      </c>
      <c r="M147">
        <v>1</v>
      </c>
      <c r="O147" t="s">
        <v>1784</v>
      </c>
      <c r="P147">
        <v>5</v>
      </c>
      <c r="T147">
        <v>1</v>
      </c>
      <c r="V147">
        <v>0</v>
      </c>
      <c r="W147">
        <v>1</v>
      </c>
      <c r="Y147">
        <v>1</v>
      </c>
    </row>
    <row r="148" spans="1:28" ht="16.5" thickBot="1">
      <c r="A148" s="3" t="s">
        <v>1486</v>
      </c>
      <c r="B148" s="3" t="s">
        <v>1487</v>
      </c>
      <c r="C148" s="3" t="s">
        <v>1488</v>
      </c>
      <c r="D148" s="4">
        <v>2015</v>
      </c>
      <c r="E148" s="5" t="s">
        <v>73</v>
      </c>
      <c r="G148">
        <v>1</v>
      </c>
      <c r="I148" t="s">
        <v>1794</v>
      </c>
      <c r="J148" s="14"/>
      <c r="K148" s="14">
        <v>0</v>
      </c>
      <c r="L148" s="13" t="s">
        <v>1811</v>
      </c>
      <c r="M148">
        <v>1</v>
      </c>
      <c r="O148" t="s">
        <v>1790</v>
      </c>
      <c r="P148">
        <v>2</v>
      </c>
      <c r="V148">
        <v>0</v>
      </c>
      <c r="W148">
        <v>1</v>
      </c>
    </row>
    <row r="149" spans="1:28" ht="16.5" thickBot="1">
      <c r="A149" s="3" t="s">
        <v>1402</v>
      </c>
      <c r="B149" s="3" t="s">
        <v>1403</v>
      </c>
      <c r="C149" s="3" t="s">
        <v>736</v>
      </c>
      <c r="D149" s="4">
        <v>2015</v>
      </c>
      <c r="E149" s="5" t="s">
        <v>73</v>
      </c>
      <c r="G149">
        <v>1</v>
      </c>
      <c r="I149" t="s">
        <v>1791</v>
      </c>
      <c r="J149" s="14">
        <v>4.7270000000000003</v>
      </c>
      <c r="K149" s="14">
        <v>1503</v>
      </c>
      <c r="L149" s="13" t="s">
        <v>1814</v>
      </c>
      <c r="M149">
        <v>1</v>
      </c>
      <c r="O149" t="s">
        <v>1806</v>
      </c>
      <c r="P149">
        <v>5</v>
      </c>
      <c r="R149">
        <v>1</v>
      </c>
      <c r="S149">
        <v>1</v>
      </c>
      <c r="W149">
        <v>1</v>
      </c>
      <c r="AA149">
        <v>1</v>
      </c>
    </row>
    <row r="150" spans="1:28" ht="16.5" thickBot="1">
      <c r="A150" s="3" t="s">
        <v>253</v>
      </c>
      <c r="B150" s="3" t="s">
        <v>254</v>
      </c>
      <c r="C150" s="3" t="s">
        <v>255</v>
      </c>
      <c r="D150" s="4">
        <v>2016</v>
      </c>
      <c r="E150" s="5" t="s">
        <v>73</v>
      </c>
      <c r="G150">
        <v>1</v>
      </c>
      <c r="I150" t="s">
        <v>1786</v>
      </c>
      <c r="J150" s="14">
        <v>3.6240000000000001</v>
      </c>
      <c r="K150" s="14">
        <v>0</v>
      </c>
      <c r="L150" s="13" t="s">
        <v>1811</v>
      </c>
      <c r="M150">
        <v>1</v>
      </c>
      <c r="O150">
        <v>0</v>
      </c>
      <c r="P150">
        <v>0</v>
      </c>
      <c r="R150">
        <v>1</v>
      </c>
      <c r="S150">
        <v>1</v>
      </c>
      <c r="W150">
        <v>1</v>
      </c>
    </row>
    <row r="151" spans="1:28" ht="16.5" thickBot="1">
      <c r="A151" s="3" t="s">
        <v>320</v>
      </c>
      <c r="B151" s="3" t="s">
        <v>321</v>
      </c>
      <c r="C151" s="3" t="s">
        <v>322</v>
      </c>
      <c r="D151" s="4">
        <v>2016</v>
      </c>
      <c r="E151" s="5" t="s">
        <v>73</v>
      </c>
      <c r="G151">
        <v>1</v>
      </c>
      <c r="I151">
        <v>1</v>
      </c>
      <c r="J151" s="13">
        <v>2.806</v>
      </c>
      <c r="K151" s="14">
        <v>0</v>
      </c>
      <c r="L151" s="13" t="s">
        <v>1811</v>
      </c>
      <c r="M151">
        <v>1</v>
      </c>
      <c r="O151">
        <v>0</v>
      </c>
      <c r="P151">
        <v>0</v>
      </c>
      <c r="R151">
        <v>1</v>
      </c>
      <c r="W151">
        <v>1</v>
      </c>
    </row>
    <row r="152" spans="1:28" ht="16.5" thickBot="1">
      <c r="A152" s="3" t="s">
        <v>480</v>
      </c>
      <c r="B152" s="3" t="s">
        <v>481</v>
      </c>
      <c r="C152" s="3" t="s">
        <v>482</v>
      </c>
      <c r="D152" s="4">
        <v>2016</v>
      </c>
      <c r="E152" s="5" t="s">
        <v>73</v>
      </c>
      <c r="G152">
        <v>1</v>
      </c>
      <c r="I152" t="s">
        <v>1786</v>
      </c>
      <c r="J152" s="13"/>
      <c r="K152" s="14">
        <v>0</v>
      </c>
      <c r="L152" s="13" t="s">
        <v>1811</v>
      </c>
      <c r="M152">
        <v>1</v>
      </c>
      <c r="O152">
        <v>0</v>
      </c>
      <c r="P152">
        <v>0</v>
      </c>
      <c r="R152">
        <v>1</v>
      </c>
      <c r="W152">
        <v>1</v>
      </c>
    </row>
    <row r="153" spans="1:28" ht="16.5" thickBot="1">
      <c r="A153" s="3" t="s">
        <v>555</v>
      </c>
      <c r="B153" s="3" t="s">
        <v>556</v>
      </c>
      <c r="C153" s="3" t="s">
        <v>557</v>
      </c>
      <c r="D153" s="4">
        <v>2016</v>
      </c>
      <c r="E153" s="5" t="s">
        <v>73</v>
      </c>
      <c r="G153">
        <v>1</v>
      </c>
      <c r="I153">
        <v>1</v>
      </c>
      <c r="J153" s="13"/>
      <c r="K153" s="14">
        <v>0</v>
      </c>
      <c r="L153" s="13" t="s">
        <v>1811</v>
      </c>
      <c r="M153">
        <v>1</v>
      </c>
      <c r="O153">
        <v>0</v>
      </c>
      <c r="P153">
        <v>0</v>
      </c>
      <c r="R153">
        <v>1</v>
      </c>
      <c r="W153">
        <v>1</v>
      </c>
    </row>
    <row r="154" spans="1:28" ht="16.5" thickBot="1">
      <c r="A154" s="3" t="s">
        <v>627</v>
      </c>
      <c r="B154" s="3" t="s">
        <v>628</v>
      </c>
      <c r="C154" s="3" t="s">
        <v>626</v>
      </c>
      <c r="D154" s="4">
        <v>2016</v>
      </c>
      <c r="E154" s="5" t="s">
        <v>73</v>
      </c>
      <c r="G154">
        <v>1</v>
      </c>
      <c r="I154">
        <v>4</v>
      </c>
      <c r="J154" s="14">
        <v>1.5720000000000001</v>
      </c>
      <c r="K154" s="14">
        <v>0</v>
      </c>
      <c r="L154" s="13" t="s">
        <v>1811</v>
      </c>
      <c r="M154">
        <v>1</v>
      </c>
      <c r="O154">
        <v>0</v>
      </c>
      <c r="P154">
        <v>0</v>
      </c>
      <c r="R154">
        <v>1</v>
      </c>
      <c r="W154">
        <v>1</v>
      </c>
      <c r="AA154">
        <v>1</v>
      </c>
    </row>
    <row r="155" spans="1:28" ht="16.5" thickBot="1">
      <c r="A155" s="3" t="s">
        <v>1162</v>
      </c>
      <c r="B155" s="3" t="s">
        <v>1163</v>
      </c>
      <c r="C155" s="3" t="s">
        <v>102</v>
      </c>
      <c r="D155" s="4">
        <v>2016</v>
      </c>
      <c r="E155" s="5" t="s">
        <v>73</v>
      </c>
      <c r="G155">
        <v>1</v>
      </c>
      <c r="I155">
        <v>4</v>
      </c>
      <c r="J155" s="14">
        <v>3.6070000000000002</v>
      </c>
      <c r="K155" s="14">
        <v>0</v>
      </c>
      <c r="L155" s="13" t="s">
        <v>1811</v>
      </c>
      <c r="M155">
        <v>1</v>
      </c>
      <c r="O155">
        <v>0</v>
      </c>
      <c r="P155">
        <v>0</v>
      </c>
      <c r="W155">
        <v>1</v>
      </c>
      <c r="AA155">
        <v>1</v>
      </c>
    </row>
    <row r="156" spans="1:28" ht="16.5" thickBot="1">
      <c r="A156" s="3" t="s">
        <v>1357</v>
      </c>
      <c r="B156" s="3" t="s">
        <v>1358</v>
      </c>
      <c r="C156" s="3" t="s">
        <v>1359</v>
      </c>
      <c r="D156" s="4">
        <v>2016</v>
      </c>
      <c r="E156" s="5" t="s">
        <v>73</v>
      </c>
      <c r="G156">
        <v>1</v>
      </c>
      <c r="J156" s="13">
        <v>4.2380000000000004</v>
      </c>
      <c r="K156" s="14">
        <v>0</v>
      </c>
      <c r="L156" s="13" t="s">
        <v>1811</v>
      </c>
      <c r="M156">
        <v>1</v>
      </c>
      <c r="O156">
        <v>0</v>
      </c>
      <c r="P156">
        <v>0</v>
      </c>
      <c r="R156">
        <v>1</v>
      </c>
      <c r="S156">
        <v>1</v>
      </c>
      <c r="T156">
        <v>1</v>
      </c>
      <c r="W156">
        <v>1</v>
      </c>
    </row>
    <row r="157" spans="1:28" ht="16.5" thickBot="1">
      <c r="A157" s="3" t="s">
        <v>1371</v>
      </c>
      <c r="B157" s="3" t="s">
        <v>1372</v>
      </c>
      <c r="C157" s="3" t="s">
        <v>936</v>
      </c>
      <c r="D157" s="4">
        <v>2016</v>
      </c>
      <c r="E157" s="5" t="s">
        <v>73</v>
      </c>
      <c r="G157">
        <v>1</v>
      </c>
      <c r="H157">
        <v>1</v>
      </c>
      <c r="I157">
        <v>4</v>
      </c>
      <c r="J157" s="14">
        <v>5.2069999999999999</v>
      </c>
      <c r="K157" s="14">
        <v>0</v>
      </c>
      <c r="L157" s="13" t="s">
        <v>1811</v>
      </c>
      <c r="M157">
        <v>1</v>
      </c>
      <c r="O157">
        <v>0</v>
      </c>
      <c r="P157">
        <v>0</v>
      </c>
      <c r="W157">
        <v>1</v>
      </c>
      <c r="AA157">
        <v>1</v>
      </c>
    </row>
    <row r="158" spans="1:28" ht="16.5" thickBot="1">
      <c r="A158" s="3" t="s">
        <v>1565</v>
      </c>
      <c r="B158" s="3" t="s">
        <v>1566</v>
      </c>
      <c r="C158" s="3" t="s">
        <v>1567</v>
      </c>
      <c r="D158" s="4">
        <v>2016</v>
      </c>
      <c r="E158" s="5" t="s">
        <v>73</v>
      </c>
      <c r="G158">
        <v>1</v>
      </c>
      <c r="I158" t="s">
        <v>1786</v>
      </c>
      <c r="J158" s="14">
        <v>2.593</v>
      </c>
      <c r="K158" s="14">
        <v>1503</v>
      </c>
      <c r="L158" s="13" t="s">
        <v>1809</v>
      </c>
      <c r="M158">
        <v>1</v>
      </c>
      <c r="O158">
        <v>0</v>
      </c>
      <c r="P158">
        <v>0</v>
      </c>
      <c r="R158">
        <v>1</v>
      </c>
      <c r="W158">
        <v>1</v>
      </c>
      <c r="AA158">
        <v>1</v>
      </c>
    </row>
    <row r="159" spans="1:28" ht="16.5" thickBot="1">
      <c r="A159" s="3" t="s">
        <v>1285</v>
      </c>
      <c r="B159" s="3" t="s">
        <v>1286</v>
      </c>
      <c r="C159" s="5"/>
      <c r="D159" s="4">
        <v>2016</v>
      </c>
      <c r="E159" s="5" t="s">
        <v>73</v>
      </c>
      <c r="G159">
        <v>1</v>
      </c>
      <c r="I159">
        <v>4</v>
      </c>
      <c r="J159" s="21"/>
      <c r="K159" s="14">
        <v>0</v>
      </c>
      <c r="L159" s="13" t="s">
        <v>1811</v>
      </c>
      <c r="M159">
        <v>1</v>
      </c>
      <c r="N159">
        <v>1</v>
      </c>
      <c r="O159">
        <v>0</v>
      </c>
      <c r="P159">
        <v>0</v>
      </c>
      <c r="R159">
        <v>1</v>
      </c>
      <c r="T159">
        <v>1</v>
      </c>
      <c r="W159">
        <v>2</v>
      </c>
    </row>
    <row r="160" spans="1:28" ht="16.5" thickBot="1">
      <c r="A160" s="3" t="s">
        <v>501</v>
      </c>
      <c r="B160" s="3" t="s">
        <v>502</v>
      </c>
      <c r="C160" s="5" t="s">
        <v>1788</v>
      </c>
      <c r="D160" s="4">
        <v>2016</v>
      </c>
      <c r="E160" s="5" t="s">
        <v>73</v>
      </c>
      <c r="G160">
        <v>1</v>
      </c>
      <c r="I160" t="s">
        <v>1789</v>
      </c>
      <c r="J160" s="21"/>
      <c r="K160" s="14">
        <v>0</v>
      </c>
      <c r="L160" s="13" t="s">
        <v>1811</v>
      </c>
      <c r="M160">
        <v>1</v>
      </c>
      <c r="O160">
        <v>0</v>
      </c>
      <c r="P160">
        <v>0</v>
      </c>
      <c r="R160">
        <v>1</v>
      </c>
      <c r="S160">
        <v>1</v>
      </c>
      <c r="W160">
        <v>4</v>
      </c>
    </row>
    <row r="161" spans="1:27" ht="16.5" thickBot="1">
      <c r="A161" s="3" t="s">
        <v>67</v>
      </c>
      <c r="B161" s="3" t="s">
        <v>68</v>
      </c>
      <c r="C161" s="3" t="s">
        <v>69</v>
      </c>
      <c r="D161" s="4">
        <v>2016</v>
      </c>
      <c r="E161" s="6" t="s">
        <v>70</v>
      </c>
      <c r="G161">
        <v>1</v>
      </c>
      <c r="I161" t="s">
        <v>1797</v>
      </c>
      <c r="J161" s="13"/>
      <c r="K161" s="14">
        <v>0</v>
      </c>
      <c r="L161" s="13" t="s">
        <v>1811</v>
      </c>
      <c r="M161">
        <v>1</v>
      </c>
      <c r="O161">
        <v>0</v>
      </c>
      <c r="P161">
        <v>0</v>
      </c>
      <c r="R161">
        <v>1</v>
      </c>
      <c r="W161">
        <v>5</v>
      </c>
      <c r="AA161">
        <v>1</v>
      </c>
    </row>
    <row r="162" spans="1:27" ht="16.5" thickBot="1">
      <c r="A162" s="3" t="s">
        <v>200</v>
      </c>
      <c r="B162" s="3" t="s">
        <v>201</v>
      </c>
      <c r="C162" s="3" t="s">
        <v>202</v>
      </c>
      <c r="D162" s="4">
        <v>2016</v>
      </c>
      <c r="E162" s="5" t="s">
        <v>73</v>
      </c>
      <c r="G162">
        <v>1</v>
      </c>
      <c r="I162" t="s">
        <v>1786</v>
      </c>
      <c r="J162" s="14">
        <v>3.3980000000000001</v>
      </c>
      <c r="K162" s="14">
        <v>806</v>
      </c>
      <c r="L162" s="13" t="s">
        <v>1810</v>
      </c>
      <c r="M162">
        <v>1</v>
      </c>
      <c r="O162">
        <v>1</v>
      </c>
      <c r="P162">
        <v>5</v>
      </c>
      <c r="R162">
        <v>1</v>
      </c>
      <c r="V162">
        <v>0</v>
      </c>
      <c r="W162">
        <v>1</v>
      </c>
    </row>
    <row r="163" spans="1:27" ht="16.5" thickBot="1">
      <c r="A163" s="3" t="s">
        <v>32</v>
      </c>
      <c r="B163" s="3" t="s">
        <v>33</v>
      </c>
      <c r="C163" s="3" t="s">
        <v>34</v>
      </c>
      <c r="D163" s="4">
        <v>2016</v>
      </c>
      <c r="E163" s="5" t="s">
        <v>19</v>
      </c>
      <c r="G163">
        <v>1</v>
      </c>
      <c r="I163" t="s">
        <v>1786</v>
      </c>
      <c r="J163" s="13"/>
      <c r="K163" s="14">
        <v>0</v>
      </c>
      <c r="L163" s="13" t="s">
        <v>1811</v>
      </c>
      <c r="M163">
        <v>1</v>
      </c>
      <c r="O163">
        <v>1</v>
      </c>
      <c r="P163">
        <v>5</v>
      </c>
      <c r="R163">
        <v>1</v>
      </c>
      <c r="V163">
        <v>0</v>
      </c>
      <c r="W163">
        <v>1</v>
      </c>
    </row>
    <row r="164" spans="1:27" ht="16.5" thickBot="1">
      <c r="A164" s="3" t="s">
        <v>687</v>
      </c>
      <c r="B164" s="3" t="s">
        <v>688</v>
      </c>
      <c r="C164" s="3" t="s">
        <v>229</v>
      </c>
      <c r="D164" s="4">
        <v>2016</v>
      </c>
      <c r="E164" s="5" t="s">
        <v>73</v>
      </c>
      <c r="G164">
        <v>1</v>
      </c>
      <c r="I164" t="s">
        <v>1791</v>
      </c>
      <c r="J164" s="13">
        <v>3.3540000000000001</v>
      </c>
      <c r="K164" s="14">
        <v>1505</v>
      </c>
      <c r="L164" s="13" t="s">
        <v>1809</v>
      </c>
      <c r="M164">
        <v>1</v>
      </c>
      <c r="O164">
        <v>1</v>
      </c>
      <c r="P164">
        <v>5</v>
      </c>
      <c r="R164">
        <v>1</v>
      </c>
      <c r="V164">
        <v>1</v>
      </c>
      <c r="W164">
        <v>1</v>
      </c>
      <c r="AA164">
        <v>1</v>
      </c>
    </row>
    <row r="165" spans="1:27" ht="16.5" thickBot="1">
      <c r="A165" s="3" t="s">
        <v>1507</v>
      </c>
      <c r="B165" s="3" t="s">
        <v>1508</v>
      </c>
      <c r="C165" s="3" t="s">
        <v>515</v>
      </c>
      <c r="D165" s="4">
        <v>2016</v>
      </c>
      <c r="E165" s="5" t="s">
        <v>73</v>
      </c>
      <c r="G165">
        <v>1</v>
      </c>
      <c r="I165">
        <v>1</v>
      </c>
      <c r="J165" s="14">
        <v>1.371</v>
      </c>
      <c r="K165" s="14">
        <v>1505</v>
      </c>
      <c r="L165" s="13" t="s">
        <v>1809</v>
      </c>
      <c r="M165">
        <v>1</v>
      </c>
      <c r="O165">
        <v>1</v>
      </c>
      <c r="P165">
        <v>5</v>
      </c>
      <c r="R165">
        <v>1</v>
      </c>
      <c r="V165">
        <v>0</v>
      </c>
      <c r="W165">
        <v>1</v>
      </c>
      <c r="AA165">
        <v>1</v>
      </c>
    </row>
    <row r="166" spans="1:27" ht="39.75" thickBot="1">
      <c r="A166" s="3" t="s">
        <v>1717</v>
      </c>
      <c r="B166" s="3" t="s">
        <v>1718</v>
      </c>
      <c r="C166" s="3" t="s">
        <v>1719</v>
      </c>
      <c r="D166" s="4">
        <v>2016</v>
      </c>
      <c r="E166" s="5" t="s">
        <v>73</v>
      </c>
      <c r="G166">
        <v>1</v>
      </c>
      <c r="J166" s="13"/>
      <c r="K166" s="14">
        <v>806</v>
      </c>
      <c r="L166" s="13" t="s">
        <v>1816</v>
      </c>
      <c r="M166">
        <v>1</v>
      </c>
      <c r="O166">
        <v>1</v>
      </c>
      <c r="P166">
        <v>5</v>
      </c>
      <c r="R166">
        <v>1</v>
      </c>
      <c r="V166">
        <v>0</v>
      </c>
      <c r="W166">
        <v>1</v>
      </c>
    </row>
    <row r="167" spans="1:27" ht="16.5" thickBot="1">
      <c r="A167" s="3" t="s">
        <v>20</v>
      </c>
      <c r="B167" s="3" t="s">
        <v>21</v>
      </c>
      <c r="C167" s="3" t="s">
        <v>22</v>
      </c>
      <c r="D167" s="4">
        <v>2016</v>
      </c>
      <c r="E167" s="5" t="s">
        <v>19</v>
      </c>
      <c r="G167">
        <v>1</v>
      </c>
      <c r="I167" t="s">
        <v>1789</v>
      </c>
      <c r="J167" s="14">
        <v>1.8169999999999999</v>
      </c>
      <c r="K167" s="14">
        <v>1503</v>
      </c>
      <c r="L167" s="13" t="s">
        <v>1814</v>
      </c>
      <c r="M167">
        <v>1</v>
      </c>
      <c r="O167">
        <v>2</v>
      </c>
      <c r="P167">
        <v>5</v>
      </c>
      <c r="V167">
        <v>0</v>
      </c>
      <c r="W167">
        <v>1</v>
      </c>
    </row>
    <row r="168" spans="1:27" ht="16.5" thickBot="1">
      <c r="A168" s="3" t="s">
        <v>900</v>
      </c>
      <c r="B168" s="3" t="s">
        <v>901</v>
      </c>
      <c r="C168" s="3" t="s">
        <v>532</v>
      </c>
      <c r="D168" s="4">
        <v>2016</v>
      </c>
      <c r="E168" s="5" t="s">
        <v>73</v>
      </c>
      <c r="G168">
        <v>1</v>
      </c>
      <c r="I168" t="s">
        <v>1797</v>
      </c>
      <c r="J168" s="14">
        <v>2.024</v>
      </c>
      <c r="K168" s="14">
        <v>1503</v>
      </c>
      <c r="L168" s="13" t="s">
        <v>1809</v>
      </c>
      <c r="M168">
        <v>1</v>
      </c>
      <c r="O168">
        <v>2</v>
      </c>
      <c r="P168">
        <v>5</v>
      </c>
      <c r="S168">
        <v>1</v>
      </c>
      <c r="V168">
        <v>0</v>
      </c>
      <c r="W168">
        <v>1</v>
      </c>
    </row>
    <row r="169" spans="1:27" ht="16.5" thickBot="1">
      <c r="A169" s="3" t="s">
        <v>1590</v>
      </c>
      <c r="B169" s="3" t="s">
        <v>1591</v>
      </c>
      <c r="C169" s="3" t="s">
        <v>686</v>
      </c>
      <c r="D169" s="4">
        <v>2016</v>
      </c>
      <c r="E169" s="5" t="s">
        <v>73</v>
      </c>
      <c r="G169">
        <v>1</v>
      </c>
      <c r="I169">
        <v>2</v>
      </c>
      <c r="J169" s="14">
        <v>1.1950000000000001</v>
      </c>
      <c r="K169" s="14">
        <v>0</v>
      </c>
      <c r="L169" s="13" t="s">
        <v>1811</v>
      </c>
      <c r="M169">
        <v>1</v>
      </c>
      <c r="O169">
        <v>2</v>
      </c>
      <c r="P169">
        <v>5</v>
      </c>
      <c r="V169">
        <v>0</v>
      </c>
      <c r="W169">
        <v>1</v>
      </c>
    </row>
    <row r="170" spans="1:27" ht="16.5" thickBot="1">
      <c r="A170" s="3" t="s">
        <v>1079</v>
      </c>
      <c r="B170" s="3" t="s">
        <v>1080</v>
      </c>
      <c r="C170" s="3" t="s">
        <v>1788</v>
      </c>
      <c r="D170" s="4">
        <v>2016</v>
      </c>
      <c r="E170" s="5" t="s">
        <v>73</v>
      </c>
      <c r="G170">
        <v>1</v>
      </c>
      <c r="J170" s="21"/>
      <c r="K170" s="14">
        <v>0</v>
      </c>
      <c r="L170" s="13" t="s">
        <v>1811</v>
      </c>
      <c r="M170">
        <v>1</v>
      </c>
      <c r="O170">
        <v>2</v>
      </c>
      <c r="P170">
        <v>5</v>
      </c>
      <c r="V170">
        <v>0</v>
      </c>
      <c r="W170">
        <v>4</v>
      </c>
    </row>
    <row r="171" spans="1:27" ht="16.5" thickBot="1">
      <c r="A171" s="3" t="s">
        <v>767</v>
      </c>
      <c r="B171" s="3" t="s">
        <v>768</v>
      </c>
      <c r="C171" s="3" t="s">
        <v>102</v>
      </c>
      <c r="D171" s="4">
        <v>2016</v>
      </c>
      <c r="E171" s="5" t="s">
        <v>73</v>
      </c>
      <c r="G171">
        <v>1</v>
      </c>
      <c r="I171" t="s">
        <v>1783</v>
      </c>
      <c r="J171" s="14">
        <v>3.6070000000000002</v>
      </c>
      <c r="K171" s="14">
        <v>0</v>
      </c>
      <c r="L171" s="13" t="s">
        <v>1811</v>
      </c>
      <c r="M171">
        <v>1</v>
      </c>
      <c r="O171">
        <v>3</v>
      </c>
      <c r="P171">
        <v>5</v>
      </c>
      <c r="S171">
        <v>1</v>
      </c>
      <c r="V171">
        <v>0</v>
      </c>
      <c r="W171">
        <v>1</v>
      </c>
    </row>
    <row r="172" spans="1:27" ht="16.5" thickBot="1">
      <c r="A172" s="3" t="s">
        <v>991</v>
      </c>
      <c r="B172" s="3" t="s">
        <v>992</v>
      </c>
      <c r="C172" s="3" t="s">
        <v>515</v>
      </c>
      <c r="D172" s="4">
        <v>2016</v>
      </c>
      <c r="E172" s="5" t="s">
        <v>73</v>
      </c>
      <c r="G172">
        <v>1</v>
      </c>
      <c r="H172">
        <v>1</v>
      </c>
      <c r="I172" t="s">
        <v>1786</v>
      </c>
      <c r="J172" s="14">
        <v>1.371</v>
      </c>
      <c r="K172" s="14">
        <v>1505</v>
      </c>
      <c r="L172" s="13" t="s">
        <v>1809</v>
      </c>
      <c r="M172">
        <v>1</v>
      </c>
      <c r="O172">
        <v>4</v>
      </c>
      <c r="P172">
        <v>5</v>
      </c>
      <c r="R172">
        <v>1</v>
      </c>
      <c r="T172">
        <v>1</v>
      </c>
      <c r="V172">
        <v>0</v>
      </c>
      <c r="W172">
        <v>1</v>
      </c>
    </row>
    <row r="173" spans="1:27" ht="16.5" thickBot="1">
      <c r="A173" s="3" t="s">
        <v>890</v>
      </c>
      <c r="B173" s="3" t="s">
        <v>891</v>
      </c>
      <c r="C173" s="3" t="s">
        <v>892</v>
      </c>
      <c r="D173" s="4">
        <v>2016</v>
      </c>
      <c r="E173" s="5" t="s">
        <v>73</v>
      </c>
      <c r="G173">
        <v>1</v>
      </c>
      <c r="I173">
        <v>1</v>
      </c>
      <c r="J173" s="14">
        <v>2.0049999999999999</v>
      </c>
      <c r="K173" s="14">
        <v>1503</v>
      </c>
      <c r="L173" s="13" t="s">
        <v>1809</v>
      </c>
      <c r="M173">
        <v>1</v>
      </c>
      <c r="O173">
        <v>6</v>
      </c>
      <c r="P173">
        <v>2</v>
      </c>
      <c r="S173">
        <v>1</v>
      </c>
      <c r="V173">
        <v>0</v>
      </c>
      <c r="W173">
        <v>1</v>
      </c>
      <c r="AA173">
        <v>1</v>
      </c>
    </row>
    <row r="174" spans="1:27" ht="16.5" thickBot="1">
      <c r="A174" s="3" t="s">
        <v>1094</v>
      </c>
      <c r="B174" s="3" t="s">
        <v>1095</v>
      </c>
      <c r="C174" s="3" t="s">
        <v>1096</v>
      </c>
      <c r="D174" s="4">
        <v>2016</v>
      </c>
      <c r="E174" s="5" t="s">
        <v>73</v>
      </c>
      <c r="G174">
        <v>1</v>
      </c>
      <c r="I174">
        <v>4</v>
      </c>
      <c r="J174" s="14">
        <v>2.7629999999999999</v>
      </c>
      <c r="K174" s="14">
        <v>806</v>
      </c>
      <c r="L174" s="13" t="s">
        <v>1814</v>
      </c>
      <c r="M174">
        <v>1</v>
      </c>
      <c r="O174">
        <v>6</v>
      </c>
      <c r="P174">
        <v>5</v>
      </c>
      <c r="T174">
        <v>1</v>
      </c>
      <c r="V174">
        <v>0</v>
      </c>
      <c r="W174">
        <v>1</v>
      </c>
    </row>
    <row r="175" spans="1:27" ht="16.5" thickBot="1">
      <c r="A175" s="3" t="s">
        <v>1348</v>
      </c>
      <c r="B175" s="3" t="s">
        <v>1349</v>
      </c>
      <c r="C175" s="3" t="s">
        <v>1350</v>
      </c>
      <c r="D175" s="4">
        <v>2016</v>
      </c>
      <c r="E175" s="5" t="s">
        <v>73</v>
      </c>
      <c r="G175">
        <v>1</v>
      </c>
      <c r="I175">
        <v>4</v>
      </c>
      <c r="J175" s="14">
        <v>4.6669999999999998</v>
      </c>
      <c r="K175" s="14">
        <v>0</v>
      </c>
      <c r="L175" s="13" t="s">
        <v>1811</v>
      </c>
      <c r="M175">
        <v>1</v>
      </c>
      <c r="O175">
        <v>6</v>
      </c>
      <c r="P175">
        <v>5</v>
      </c>
      <c r="R175">
        <v>1</v>
      </c>
      <c r="V175">
        <v>0</v>
      </c>
      <c r="W175">
        <v>1</v>
      </c>
      <c r="AA175">
        <v>1</v>
      </c>
    </row>
    <row r="176" spans="1:27" ht="16.5" thickBot="1">
      <c r="A176" s="3" t="s">
        <v>1273</v>
      </c>
      <c r="B176" s="3" t="s">
        <v>1274</v>
      </c>
      <c r="C176" s="3"/>
      <c r="D176" s="4">
        <v>2016</v>
      </c>
      <c r="E176" s="5" t="s">
        <v>73</v>
      </c>
      <c r="G176">
        <v>1</v>
      </c>
      <c r="I176" t="s">
        <v>1783</v>
      </c>
      <c r="J176" s="21"/>
      <c r="K176" s="14">
        <v>0</v>
      </c>
      <c r="L176" s="13" t="s">
        <v>1811</v>
      </c>
      <c r="M176">
        <v>1</v>
      </c>
      <c r="N176">
        <v>1</v>
      </c>
      <c r="O176">
        <v>6</v>
      </c>
      <c r="P176">
        <v>5</v>
      </c>
      <c r="R176">
        <v>1</v>
      </c>
      <c r="T176">
        <v>1</v>
      </c>
      <c r="V176">
        <v>0</v>
      </c>
      <c r="W176">
        <v>2</v>
      </c>
      <c r="Y176">
        <v>1</v>
      </c>
    </row>
    <row r="177" spans="1:28" ht="16.5" thickBot="1">
      <c r="A177" s="3" t="s">
        <v>1629</v>
      </c>
      <c r="B177" s="3" t="s">
        <v>1630</v>
      </c>
      <c r="C177" s="3" t="s">
        <v>1631</v>
      </c>
      <c r="D177" s="4">
        <v>2016</v>
      </c>
      <c r="E177" s="5" t="s">
        <v>73</v>
      </c>
      <c r="G177">
        <v>1</v>
      </c>
      <c r="I177" t="s">
        <v>1787</v>
      </c>
      <c r="J177" s="14">
        <v>5.774</v>
      </c>
      <c r="K177" s="14">
        <v>1503</v>
      </c>
      <c r="L177" s="13" t="s">
        <v>1814</v>
      </c>
      <c r="M177">
        <v>1</v>
      </c>
      <c r="O177" t="s">
        <v>1789</v>
      </c>
      <c r="P177">
        <v>5</v>
      </c>
      <c r="S177">
        <v>1</v>
      </c>
      <c r="V177">
        <v>0</v>
      </c>
      <c r="W177">
        <v>1</v>
      </c>
    </row>
    <row r="178" spans="1:28" ht="16.5" thickBot="1">
      <c r="A178" s="3" t="s">
        <v>441</v>
      </c>
      <c r="B178" s="3" t="s">
        <v>442</v>
      </c>
      <c r="C178" s="3" t="s">
        <v>443</v>
      </c>
      <c r="D178" s="4">
        <v>2016</v>
      </c>
      <c r="E178" s="5" t="s">
        <v>1809</v>
      </c>
      <c r="G178">
        <v>1</v>
      </c>
      <c r="I178" t="s">
        <v>1786</v>
      </c>
      <c r="J178" s="13">
        <v>0.64100000000000001</v>
      </c>
      <c r="K178" s="14">
        <v>1503</v>
      </c>
      <c r="L178" s="13" t="s">
        <v>1809</v>
      </c>
      <c r="M178">
        <v>1</v>
      </c>
      <c r="O178" t="s">
        <v>1786</v>
      </c>
      <c r="P178">
        <v>5</v>
      </c>
      <c r="T178">
        <v>1</v>
      </c>
      <c r="V178">
        <v>0</v>
      </c>
      <c r="W178">
        <v>1</v>
      </c>
    </row>
    <row r="179" spans="1:28" ht="16.5" thickBot="1">
      <c r="A179" s="3" t="s">
        <v>525</v>
      </c>
      <c r="B179" s="3" t="s">
        <v>526</v>
      </c>
      <c r="C179" s="3" t="s">
        <v>527</v>
      </c>
      <c r="D179" s="4">
        <v>2016</v>
      </c>
      <c r="E179" s="5" t="s">
        <v>73</v>
      </c>
      <c r="G179">
        <v>1</v>
      </c>
      <c r="I179" t="s">
        <v>1786</v>
      </c>
      <c r="J179" s="14">
        <v>1.1180000000000001</v>
      </c>
      <c r="K179" s="14">
        <v>806</v>
      </c>
      <c r="L179" s="13" t="s">
        <v>1813</v>
      </c>
      <c r="M179">
        <v>1</v>
      </c>
      <c r="O179" t="s">
        <v>1786</v>
      </c>
      <c r="P179">
        <v>5</v>
      </c>
      <c r="R179">
        <v>1</v>
      </c>
      <c r="T179">
        <v>1</v>
      </c>
      <c r="V179">
        <v>0</v>
      </c>
      <c r="W179">
        <v>1</v>
      </c>
    </row>
    <row r="180" spans="1:28" ht="16.5" thickBot="1">
      <c r="A180" s="3" t="s">
        <v>684</v>
      </c>
      <c r="B180" s="3" t="s">
        <v>685</v>
      </c>
      <c r="C180" s="3" t="s">
        <v>686</v>
      </c>
      <c r="D180" s="4">
        <v>2016</v>
      </c>
      <c r="E180" s="5" t="s">
        <v>73</v>
      </c>
      <c r="G180">
        <v>1</v>
      </c>
      <c r="I180">
        <v>1</v>
      </c>
      <c r="J180" s="14">
        <v>1.1950000000000001</v>
      </c>
      <c r="K180" s="14">
        <v>0</v>
      </c>
      <c r="L180" s="13" t="s">
        <v>1811</v>
      </c>
      <c r="M180">
        <v>1</v>
      </c>
      <c r="O180" t="s">
        <v>1786</v>
      </c>
      <c r="P180">
        <v>5</v>
      </c>
      <c r="T180">
        <v>1</v>
      </c>
      <c r="V180">
        <v>0</v>
      </c>
      <c r="W180">
        <v>1</v>
      </c>
      <c r="AB180">
        <v>1</v>
      </c>
    </row>
    <row r="181" spans="1:28" ht="16.5" thickBot="1">
      <c r="A181" s="3" t="s">
        <v>1539</v>
      </c>
      <c r="B181" s="3" t="s">
        <v>1540</v>
      </c>
      <c r="C181" s="3" t="s">
        <v>252</v>
      </c>
      <c r="D181" s="4">
        <v>2016</v>
      </c>
      <c r="E181" s="5" t="s">
        <v>73</v>
      </c>
      <c r="G181">
        <v>1</v>
      </c>
      <c r="I181" t="s">
        <v>1786</v>
      </c>
      <c r="J181" s="14">
        <v>3.1659999999999999</v>
      </c>
      <c r="K181" s="14">
        <v>1505</v>
      </c>
      <c r="L181" s="13" t="s">
        <v>1814</v>
      </c>
      <c r="M181">
        <v>1</v>
      </c>
      <c r="O181" t="s">
        <v>1786</v>
      </c>
      <c r="P181">
        <v>5</v>
      </c>
      <c r="R181">
        <v>1</v>
      </c>
      <c r="T181">
        <v>1</v>
      </c>
      <c r="V181">
        <v>0</v>
      </c>
      <c r="W181">
        <v>1</v>
      </c>
    </row>
    <row r="182" spans="1:28" ht="16.5" thickBot="1">
      <c r="A182" s="3" t="s">
        <v>1503</v>
      </c>
      <c r="B182" s="3" t="s">
        <v>1504</v>
      </c>
      <c r="C182" s="3" t="s">
        <v>1347</v>
      </c>
      <c r="D182" s="4">
        <v>2016</v>
      </c>
      <c r="E182" s="5" t="s">
        <v>73</v>
      </c>
      <c r="G182">
        <v>1</v>
      </c>
      <c r="I182" t="s">
        <v>1797</v>
      </c>
      <c r="J182" s="14">
        <v>4.0339999999999998</v>
      </c>
      <c r="K182" s="14">
        <v>1503</v>
      </c>
      <c r="L182" s="13" t="s">
        <v>1809</v>
      </c>
      <c r="M182">
        <v>1</v>
      </c>
      <c r="O182" t="s">
        <v>1784</v>
      </c>
      <c r="P182">
        <v>5</v>
      </c>
      <c r="V182">
        <v>0</v>
      </c>
      <c r="W182">
        <v>1</v>
      </c>
    </row>
    <row r="183" spans="1:28" s="15" customFormat="1" ht="16.5" thickBot="1">
      <c r="A183" s="3" t="s">
        <v>1671</v>
      </c>
      <c r="B183" s="3" t="s">
        <v>1672</v>
      </c>
      <c r="C183" s="3" t="s">
        <v>428</v>
      </c>
      <c r="D183" s="4">
        <v>2016</v>
      </c>
      <c r="E183" s="5" t="s">
        <v>73</v>
      </c>
      <c r="F183"/>
      <c r="G183">
        <v>1</v>
      </c>
      <c r="H183"/>
      <c r="I183" t="s">
        <v>1791</v>
      </c>
      <c r="J183" s="17">
        <v>2.694</v>
      </c>
      <c r="K183" s="14">
        <v>1503</v>
      </c>
      <c r="L183" s="13" t="s">
        <v>1809</v>
      </c>
      <c r="M183">
        <v>1</v>
      </c>
      <c r="N183"/>
      <c r="O183" t="s">
        <v>1794</v>
      </c>
      <c r="P183">
        <v>5</v>
      </c>
      <c r="Q183"/>
      <c r="R183"/>
      <c r="S183"/>
      <c r="T183"/>
      <c r="U183"/>
      <c r="V183">
        <v>1</v>
      </c>
      <c r="W183">
        <v>1</v>
      </c>
      <c r="X183"/>
      <c r="Y183"/>
      <c r="Z183"/>
      <c r="AA183">
        <v>1</v>
      </c>
      <c r="AB183"/>
    </row>
    <row r="184" spans="1:28" ht="16.5" thickBot="1">
      <c r="A184" s="3" t="s">
        <v>1327</v>
      </c>
      <c r="B184" s="3" t="s">
        <v>1328</v>
      </c>
      <c r="C184" s="3" t="s">
        <v>1329</v>
      </c>
      <c r="D184" s="4">
        <v>2016</v>
      </c>
      <c r="E184" s="5" t="s">
        <v>73</v>
      </c>
      <c r="G184">
        <v>1</v>
      </c>
      <c r="I184" t="s">
        <v>1791</v>
      </c>
      <c r="J184" s="18">
        <v>2.4809999999999999</v>
      </c>
      <c r="K184" s="14">
        <v>1503</v>
      </c>
      <c r="L184" s="13" t="s">
        <v>1813</v>
      </c>
      <c r="M184">
        <v>1</v>
      </c>
      <c r="O184" t="s">
        <v>1807</v>
      </c>
      <c r="P184">
        <v>5</v>
      </c>
      <c r="T184">
        <v>1</v>
      </c>
      <c r="V184">
        <v>3</v>
      </c>
      <c r="W184">
        <v>1</v>
      </c>
    </row>
    <row r="185" spans="1:28" ht="16.5" thickBot="1">
      <c r="A185" s="3" t="s">
        <v>849</v>
      </c>
      <c r="B185" s="3" t="s">
        <v>850</v>
      </c>
      <c r="C185" s="3" t="s">
        <v>294</v>
      </c>
      <c r="D185" s="4">
        <v>2017</v>
      </c>
      <c r="E185" s="5" t="s">
        <v>73</v>
      </c>
      <c r="G185">
        <v>1</v>
      </c>
      <c r="J185" s="8">
        <v>2.089</v>
      </c>
      <c r="K185" s="14">
        <v>0</v>
      </c>
      <c r="L185" s="13" t="s">
        <v>1811</v>
      </c>
      <c r="M185">
        <v>1</v>
      </c>
      <c r="O185">
        <v>0</v>
      </c>
      <c r="P185">
        <v>0</v>
      </c>
      <c r="R185">
        <v>1</v>
      </c>
      <c r="S185">
        <v>1</v>
      </c>
      <c r="W185">
        <v>1</v>
      </c>
    </row>
    <row r="186" spans="1:28" ht="16.5" thickBot="1">
      <c r="A186" s="3" t="s">
        <v>879</v>
      </c>
      <c r="B186" s="3" t="s">
        <v>880</v>
      </c>
      <c r="C186" s="3" t="s">
        <v>255</v>
      </c>
      <c r="D186" s="4">
        <v>2017</v>
      </c>
      <c r="E186" s="5" t="s">
        <v>73</v>
      </c>
      <c r="G186">
        <v>1</v>
      </c>
      <c r="I186">
        <v>4</v>
      </c>
      <c r="J186" s="14">
        <v>3.907</v>
      </c>
      <c r="K186" s="14">
        <v>0</v>
      </c>
      <c r="L186" s="13" t="s">
        <v>1811</v>
      </c>
      <c r="M186">
        <v>1</v>
      </c>
      <c r="O186">
        <v>0</v>
      </c>
      <c r="P186">
        <v>0</v>
      </c>
      <c r="R186">
        <v>1</v>
      </c>
      <c r="T186">
        <v>1</v>
      </c>
      <c r="W186">
        <v>1</v>
      </c>
    </row>
    <row r="187" spans="1:28" ht="16.5" thickBot="1">
      <c r="A187" s="3" t="s">
        <v>978</v>
      </c>
      <c r="B187" s="3" t="s">
        <v>979</v>
      </c>
      <c r="C187" s="3" t="s">
        <v>980</v>
      </c>
      <c r="D187" s="4">
        <v>2017</v>
      </c>
      <c r="E187" s="5" t="s">
        <v>73</v>
      </c>
      <c r="G187">
        <v>1</v>
      </c>
      <c r="I187">
        <v>1</v>
      </c>
      <c r="J187" s="14">
        <v>3.5529999999999999</v>
      </c>
      <c r="K187" s="14">
        <v>0</v>
      </c>
      <c r="L187" s="13" t="s">
        <v>1811</v>
      </c>
      <c r="M187">
        <v>1</v>
      </c>
      <c r="O187">
        <v>0</v>
      </c>
      <c r="P187">
        <v>0</v>
      </c>
      <c r="R187">
        <v>1</v>
      </c>
      <c r="S187">
        <v>1</v>
      </c>
      <c r="W187">
        <v>1</v>
      </c>
    </row>
    <row r="188" spans="1:28" ht="16.5" thickBot="1">
      <c r="A188" s="3" t="s">
        <v>1122</v>
      </c>
      <c r="B188" s="3" t="s">
        <v>1123</v>
      </c>
      <c r="C188" s="3" t="s">
        <v>1124</v>
      </c>
      <c r="D188" s="4">
        <v>2017</v>
      </c>
      <c r="E188" s="5" t="s">
        <v>73</v>
      </c>
      <c r="F188">
        <v>1</v>
      </c>
      <c r="G188">
        <v>1</v>
      </c>
      <c r="H188">
        <v>1</v>
      </c>
      <c r="I188" t="s">
        <v>1791</v>
      </c>
      <c r="J188" s="14">
        <v>2.88</v>
      </c>
      <c r="K188" s="14">
        <v>1505</v>
      </c>
      <c r="L188" s="13" t="s">
        <v>1809</v>
      </c>
      <c r="M188">
        <v>1</v>
      </c>
      <c r="O188">
        <v>0</v>
      </c>
      <c r="P188">
        <v>0</v>
      </c>
      <c r="W188">
        <v>1</v>
      </c>
      <c r="AA188">
        <v>1</v>
      </c>
    </row>
    <row r="189" spans="1:28" ht="16.5" thickBot="1">
      <c r="A189" s="3" t="s">
        <v>1245</v>
      </c>
      <c r="B189" s="3" t="s">
        <v>1246</v>
      </c>
      <c r="C189" s="3"/>
      <c r="D189" s="4">
        <v>2017</v>
      </c>
      <c r="E189" s="5" t="s">
        <v>73</v>
      </c>
      <c r="G189">
        <v>1</v>
      </c>
      <c r="I189" t="s">
        <v>1797</v>
      </c>
      <c r="J189" s="21"/>
      <c r="K189" s="14">
        <v>0</v>
      </c>
      <c r="L189" s="13" t="s">
        <v>1811</v>
      </c>
      <c r="M189">
        <v>1</v>
      </c>
      <c r="O189">
        <v>0</v>
      </c>
      <c r="P189">
        <v>0</v>
      </c>
      <c r="R189">
        <v>1</v>
      </c>
      <c r="W189">
        <v>1</v>
      </c>
      <c r="AA189">
        <v>1</v>
      </c>
    </row>
    <row r="190" spans="1:28" ht="16.5" thickBot="1">
      <c r="A190" s="3" t="s">
        <v>58</v>
      </c>
      <c r="B190" s="3" t="s">
        <v>1289</v>
      </c>
      <c r="C190" s="3" t="s">
        <v>1290</v>
      </c>
      <c r="D190" s="4">
        <v>2017</v>
      </c>
      <c r="E190" s="5" t="s">
        <v>73</v>
      </c>
      <c r="G190">
        <v>1</v>
      </c>
      <c r="I190" t="s">
        <v>1786</v>
      </c>
      <c r="J190" s="14">
        <v>3.5350000000000001</v>
      </c>
      <c r="K190" s="14">
        <v>1505</v>
      </c>
      <c r="L190" s="13" t="s">
        <v>1814</v>
      </c>
      <c r="M190">
        <v>1</v>
      </c>
      <c r="O190">
        <v>0</v>
      </c>
      <c r="P190">
        <v>0</v>
      </c>
      <c r="R190">
        <v>1</v>
      </c>
      <c r="W190">
        <v>1</v>
      </c>
      <c r="AA190">
        <v>1</v>
      </c>
    </row>
    <row r="191" spans="1:28" ht="16.5" thickBot="1">
      <c r="A191" s="3" t="s">
        <v>1382</v>
      </c>
      <c r="B191" s="3" t="s">
        <v>1383</v>
      </c>
      <c r="C191" s="3" t="s">
        <v>607</v>
      </c>
      <c r="D191" s="4">
        <v>2017</v>
      </c>
      <c r="E191" s="5" t="s">
        <v>73</v>
      </c>
      <c r="G191">
        <v>1</v>
      </c>
      <c r="I191">
        <v>4</v>
      </c>
      <c r="J191" s="13">
        <v>2.4660000000000002</v>
      </c>
      <c r="K191" s="14">
        <v>0</v>
      </c>
      <c r="L191" s="13" t="s">
        <v>1811</v>
      </c>
      <c r="M191">
        <v>1</v>
      </c>
      <c r="O191">
        <v>0</v>
      </c>
      <c r="P191">
        <v>0</v>
      </c>
      <c r="R191">
        <v>1</v>
      </c>
      <c r="S191">
        <v>1</v>
      </c>
      <c r="W191">
        <v>1</v>
      </c>
    </row>
    <row r="192" spans="1:28" ht="16.5" thickBot="1">
      <c r="A192" s="3" t="s">
        <v>1536</v>
      </c>
      <c r="B192" s="3" t="s">
        <v>1537</v>
      </c>
      <c r="C192" s="3" t="s">
        <v>1538</v>
      </c>
      <c r="D192" s="4">
        <v>2017</v>
      </c>
      <c r="E192" s="5" t="s">
        <v>73</v>
      </c>
      <c r="G192">
        <v>1</v>
      </c>
      <c r="H192">
        <v>1</v>
      </c>
      <c r="I192" t="s">
        <v>1791</v>
      </c>
      <c r="J192" s="13"/>
      <c r="K192" s="14">
        <v>0</v>
      </c>
      <c r="L192" s="13" t="s">
        <v>1811</v>
      </c>
      <c r="M192">
        <v>1</v>
      </c>
      <c r="O192">
        <v>0</v>
      </c>
      <c r="P192">
        <v>0</v>
      </c>
      <c r="R192">
        <v>1</v>
      </c>
      <c r="W192">
        <v>1</v>
      </c>
      <c r="AA192">
        <v>1</v>
      </c>
    </row>
    <row r="193" spans="1:27" ht="16.5" thickBot="1">
      <c r="A193" s="3" t="s">
        <v>1560</v>
      </c>
      <c r="B193" s="3" t="s">
        <v>1561</v>
      </c>
      <c r="C193" s="3" t="s">
        <v>1562</v>
      </c>
      <c r="D193" s="4">
        <v>2017</v>
      </c>
      <c r="E193" s="5" t="s">
        <v>73</v>
      </c>
      <c r="G193">
        <v>1</v>
      </c>
      <c r="I193">
        <v>1</v>
      </c>
      <c r="J193" s="14">
        <v>4.2910000000000004</v>
      </c>
      <c r="K193" s="14">
        <v>0</v>
      </c>
      <c r="L193" s="13" t="s">
        <v>1811</v>
      </c>
      <c r="M193">
        <v>1</v>
      </c>
      <c r="O193">
        <v>0</v>
      </c>
      <c r="P193">
        <v>0</v>
      </c>
      <c r="R193">
        <v>1</v>
      </c>
      <c r="S193">
        <v>1</v>
      </c>
      <c r="W193">
        <v>1</v>
      </c>
    </row>
    <row r="194" spans="1:27" ht="16.5" thickBot="1">
      <c r="A194" s="3" t="s">
        <v>1665</v>
      </c>
      <c r="B194" s="3" t="s">
        <v>1666</v>
      </c>
      <c r="C194" s="3" t="s">
        <v>1667</v>
      </c>
      <c r="D194" s="4">
        <v>2017</v>
      </c>
      <c r="E194" s="5" t="s">
        <v>73</v>
      </c>
      <c r="G194">
        <v>1</v>
      </c>
      <c r="I194" t="s">
        <v>1786</v>
      </c>
      <c r="J194" s="14">
        <v>2.867</v>
      </c>
      <c r="K194" s="14">
        <v>0</v>
      </c>
      <c r="L194" s="13" t="s">
        <v>1811</v>
      </c>
      <c r="M194">
        <v>1</v>
      </c>
      <c r="O194">
        <v>0</v>
      </c>
      <c r="P194">
        <v>0</v>
      </c>
      <c r="R194">
        <v>1</v>
      </c>
      <c r="S194">
        <v>1</v>
      </c>
      <c r="W194">
        <v>1</v>
      </c>
    </row>
    <row r="195" spans="1:27" ht="16.5" thickBot="1">
      <c r="A195" s="3" t="s">
        <v>58</v>
      </c>
      <c r="B195" s="3" t="s">
        <v>59</v>
      </c>
      <c r="C195" s="3" t="s">
        <v>60</v>
      </c>
      <c r="D195" s="4">
        <v>2017</v>
      </c>
      <c r="E195" s="5" t="s">
        <v>19</v>
      </c>
      <c r="G195">
        <v>1</v>
      </c>
      <c r="I195">
        <v>4</v>
      </c>
      <c r="J195" s="13"/>
      <c r="K195" s="14">
        <v>0</v>
      </c>
      <c r="L195" s="13" t="s">
        <v>1811</v>
      </c>
      <c r="M195">
        <v>1</v>
      </c>
      <c r="O195">
        <v>0</v>
      </c>
      <c r="P195">
        <v>0</v>
      </c>
      <c r="R195">
        <v>1</v>
      </c>
      <c r="W195">
        <v>5</v>
      </c>
      <c r="AA195">
        <v>1</v>
      </c>
    </row>
    <row r="196" spans="1:27" ht="16.5" thickBot="1">
      <c r="A196" s="3" t="s">
        <v>431</v>
      </c>
      <c r="B196" s="3" t="s">
        <v>432</v>
      </c>
      <c r="C196" s="3" t="s">
        <v>10</v>
      </c>
      <c r="D196" s="4">
        <v>2017</v>
      </c>
      <c r="E196" s="5" t="s">
        <v>73</v>
      </c>
      <c r="G196">
        <v>1</v>
      </c>
      <c r="I196" t="s">
        <v>1786</v>
      </c>
      <c r="J196" s="13">
        <v>4.407</v>
      </c>
      <c r="K196" s="14">
        <v>1503</v>
      </c>
      <c r="L196" s="13" t="s">
        <v>1809</v>
      </c>
      <c r="M196">
        <v>1</v>
      </c>
      <c r="O196">
        <v>1</v>
      </c>
      <c r="P196">
        <v>5</v>
      </c>
      <c r="R196">
        <v>1</v>
      </c>
      <c r="V196">
        <v>0</v>
      </c>
      <c r="W196">
        <v>1</v>
      </c>
    </row>
    <row r="197" spans="1:27" ht="16.5" thickBot="1">
      <c r="A197" s="3" t="s">
        <v>853</v>
      </c>
      <c r="B197" s="3" t="s">
        <v>854</v>
      </c>
      <c r="C197" s="3" t="s">
        <v>399</v>
      </c>
      <c r="D197" s="4">
        <v>2017</v>
      </c>
      <c r="E197" s="5" t="s">
        <v>73</v>
      </c>
      <c r="G197">
        <v>1</v>
      </c>
      <c r="I197" t="s">
        <v>1786</v>
      </c>
      <c r="J197" s="14">
        <v>1.1890000000000001</v>
      </c>
      <c r="K197" s="14">
        <v>0</v>
      </c>
      <c r="L197" s="13" t="s">
        <v>1811</v>
      </c>
      <c r="M197">
        <v>1</v>
      </c>
      <c r="O197">
        <v>1</v>
      </c>
      <c r="P197">
        <v>5</v>
      </c>
      <c r="R197">
        <v>1</v>
      </c>
      <c r="T197">
        <v>1</v>
      </c>
      <c r="V197">
        <v>0</v>
      </c>
      <c r="W197">
        <v>1</v>
      </c>
    </row>
    <row r="198" spans="1:27" ht="16.5" thickBot="1">
      <c r="A198" s="3" t="s">
        <v>1387</v>
      </c>
      <c r="B198" s="3" t="s">
        <v>1388</v>
      </c>
      <c r="C198" s="3" t="s">
        <v>1389</v>
      </c>
      <c r="D198" s="4">
        <v>2017</v>
      </c>
      <c r="E198" s="5" t="s">
        <v>73</v>
      </c>
      <c r="G198">
        <v>1</v>
      </c>
      <c r="I198">
        <v>4</v>
      </c>
      <c r="J198" s="14">
        <v>3.2210000000000001</v>
      </c>
      <c r="K198" s="14">
        <v>1503</v>
      </c>
      <c r="L198" s="13" t="s">
        <v>1809</v>
      </c>
      <c r="M198">
        <v>1</v>
      </c>
      <c r="O198">
        <v>1</v>
      </c>
      <c r="P198">
        <v>5</v>
      </c>
      <c r="R198">
        <v>1</v>
      </c>
      <c r="V198">
        <v>0</v>
      </c>
      <c r="W198">
        <v>1</v>
      </c>
    </row>
    <row r="199" spans="1:27" ht="16.5" thickBot="1">
      <c r="A199" s="3" t="s">
        <v>77</v>
      </c>
      <c r="B199" s="3" t="s">
        <v>78</v>
      </c>
      <c r="C199" s="3" t="s">
        <v>79</v>
      </c>
      <c r="D199" s="4">
        <v>2017</v>
      </c>
      <c r="E199" s="5" t="s">
        <v>73</v>
      </c>
      <c r="G199">
        <v>1</v>
      </c>
      <c r="I199">
        <v>1</v>
      </c>
      <c r="J199" s="13"/>
      <c r="K199" s="14">
        <v>0</v>
      </c>
      <c r="L199" s="13" t="s">
        <v>1811</v>
      </c>
      <c r="M199">
        <v>1</v>
      </c>
      <c r="O199">
        <v>1</v>
      </c>
      <c r="P199">
        <v>5</v>
      </c>
      <c r="R199">
        <v>1</v>
      </c>
      <c r="V199">
        <v>0</v>
      </c>
      <c r="W199">
        <v>1</v>
      </c>
    </row>
    <row r="200" spans="1:27" ht="16.5" thickBot="1">
      <c r="A200" s="3" t="s">
        <v>446</v>
      </c>
      <c r="B200" s="3" t="s">
        <v>447</v>
      </c>
      <c r="C200" s="3" t="s">
        <v>448</v>
      </c>
      <c r="D200" s="4">
        <v>2017</v>
      </c>
      <c r="E200" s="5" t="s">
        <v>73</v>
      </c>
      <c r="G200">
        <v>1</v>
      </c>
      <c r="I200" t="s">
        <v>1797</v>
      </c>
      <c r="J200" s="14">
        <v>3.536</v>
      </c>
      <c r="K200" s="14">
        <v>806</v>
      </c>
      <c r="L200" s="13" t="s">
        <v>1809</v>
      </c>
      <c r="M200">
        <v>1</v>
      </c>
      <c r="O200">
        <v>2</v>
      </c>
      <c r="P200">
        <v>5</v>
      </c>
      <c r="T200">
        <v>1</v>
      </c>
      <c r="V200">
        <v>0</v>
      </c>
      <c r="W200">
        <v>1</v>
      </c>
    </row>
    <row r="201" spans="1:27" ht="16.5" thickBot="1">
      <c r="A201" s="3" t="s">
        <v>29</v>
      </c>
      <c r="B201" s="3" t="s">
        <v>30</v>
      </c>
      <c r="C201" s="3" t="s">
        <v>31</v>
      </c>
      <c r="D201" s="4">
        <v>2017</v>
      </c>
      <c r="E201" s="5" t="s">
        <v>19</v>
      </c>
      <c r="G201">
        <v>1</v>
      </c>
      <c r="I201" t="s">
        <v>1801</v>
      </c>
      <c r="J201" s="14">
        <v>1.5569999999999999</v>
      </c>
      <c r="K201" s="14">
        <v>806</v>
      </c>
      <c r="L201" s="13" t="s">
        <v>1809</v>
      </c>
      <c r="M201">
        <v>1</v>
      </c>
      <c r="O201">
        <v>2</v>
      </c>
      <c r="P201">
        <v>5</v>
      </c>
      <c r="V201">
        <v>0</v>
      </c>
      <c r="W201">
        <v>1</v>
      </c>
    </row>
    <row r="202" spans="1:27" ht="16.5" thickBot="1">
      <c r="A202" s="3" t="s">
        <v>984</v>
      </c>
      <c r="B202" s="3" t="s">
        <v>985</v>
      </c>
      <c r="C202" s="3" t="s">
        <v>243</v>
      </c>
      <c r="D202" s="4">
        <v>2017</v>
      </c>
      <c r="E202" s="5" t="s">
        <v>73</v>
      </c>
      <c r="G202">
        <v>1</v>
      </c>
      <c r="I202" t="s">
        <v>1787</v>
      </c>
      <c r="J202" s="14">
        <v>3.3069999999999999</v>
      </c>
      <c r="K202" s="14">
        <v>0</v>
      </c>
      <c r="L202" s="13" t="s">
        <v>1811</v>
      </c>
      <c r="M202">
        <v>1</v>
      </c>
      <c r="O202">
        <v>2</v>
      </c>
      <c r="P202">
        <v>5</v>
      </c>
      <c r="S202">
        <v>1</v>
      </c>
      <c r="V202">
        <v>0</v>
      </c>
      <c r="W202">
        <v>1</v>
      </c>
    </row>
    <row r="203" spans="1:27" ht="16.5" thickBot="1">
      <c r="A203" s="3" t="s">
        <v>1097</v>
      </c>
      <c r="B203" s="3" t="s">
        <v>1098</v>
      </c>
      <c r="C203" s="3" t="s">
        <v>672</v>
      </c>
      <c r="D203" s="4">
        <v>2017</v>
      </c>
      <c r="E203" s="5" t="s">
        <v>73</v>
      </c>
      <c r="G203">
        <v>1</v>
      </c>
      <c r="J203" s="14">
        <v>1.1879999999999999</v>
      </c>
      <c r="K203" s="14">
        <v>1503</v>
      </c>
      <c r="L203" s="13" t="s">
        <v>1809</v>
      </c>
      <c r="M203">
        <v>1</v>
      </c>
      <c r="O203">
        <v>2</v>
      </c>
      <c r="P203">
        <v>5</v>
      </c>
      <c r="T203">
        <v>1</v>
      </c>
      <c r="V203">
        <v>0</v>
      </c>
      <c r="W203">
        <v>1</v>
      </c>
    </row>
    <row r="204" spans="1:27" ht="16.5" thickBot="1">
      <c r="A204" s="3" t="s">
        <v>1456</v>
      </c>
      <c r="B204" s="3" t="s">
        <v>1457</v>
      </c>
      <c r="C204" s="3" t="s">
        <v>13</v>
      </c>
      <c r="D204" s="4">
        <v>2017</v>
      </c>
      <c r="E204" s="5" t="s">
        <v>73</v>
      </c>
      <c r="G204">
        <v>1</v>
      </c>
      <c r="I204" t="s">
        <v>1791</v>
      </c>
      <c r="J204" s="14">
        <v>2.9169999999999998</v>
      </c>
      <c r="K204" s="14">
        <v>1503</v>
      </c>
      <c r="L204" s="13" t="s">
        <v>1809</v>
      </c>
      <c r="M204">
        <v>1</v>
      </c>
      <c r="O204">
        <v>2</v>
      </c>
      <c r="P204">
        <v>5</v>
      </c>
      <c r="T204">
        <v>1</v>
      </c>
      <c r="V204">
        <v>0</v>
      </c>
      <c r="W204">
        <v>1</v>
      </c>
    </row>
    <row r="205" spans="1:27" ht="16.5" thickBot="1">
      <c r="A205" s="3" t="s">
        <v>1375</v>
      </c>
      <c r="B205" s="3" t="s">
        <v>1376</v>
      </c>
      <c r="C205" s="3" t="s">
        <v>1377</v>
      </c>
      <c r="D205" s="4">
        <v>2017</v>
      </c>
      <c r="E205" s="5" t="s">
        <v>73</v>
      </c>
      <c r="G205">
        <v>1</v>
      </c>
      <c r="I205">
        <v>2</v>
      </c>
      <c r="J205" s="13"/>
      <c r="K205" s="14">
        <v>0</v>
      </c>
      <c r="L205" s="13" t="s">
        <v>1811</v>
      </c>
      <c r="M205">
        <v>1</v>
      </c>
      <c r="O205">
        <v>2</v>
      </c>
      <c r="P205">
        <v>5</v>
      </c>
      <c r="R205">
        <v>1</v>
      </c>
      <c r="V205">
        <v>0</v>
      </c>
      <c r="W205">
        <v>2</v>
      </c>
    </row>
    <row r="206" spans="1:27" ht="16.5" thickBot="1">
      <c r="A206" s="3" t="s">
        <v>40</v>
      </c>
      <c r="B206" s="3" t="s">
        <v>41</v>
      </c>
      <c r="C206" s="5"/>
      <c r="D206" s="4">
        <v>2017</v>
      </c>
      <c r="E206" s="5" t="s">
        <v>19</v>
      </c>
      <c r="G206">
        <v>1</v>
      </c>
      <c r="I206" t="s">
        <v>1786</v>
      </c>
      <c r="J206" s="21"/>
      <c r="K206" s="14">
        <v>0</v>
      </c>
      <c r="L206" s="13" t="s">
        <v>1811</v>
      </c>
      <c r="M206">
        <v>1</v>
      </c>
      <c r="O206">
        <v>4</v>
      </c>
      <c r="P206">
        <v>5</v>
      </c>
      <c r="R206">
        <v>1</v>
      </c>
      <c r="V206">
        <v>0</v>
      </c>
      <c r="W206">
        <v>5</v>
      </c>
    </row>
    <row r="207" spans="1:27" ht="16.5" thickBot="1">
      <c r="A207" s="3" t="s">
        <v>406</v>
      </c>
      <c r="B207" s="3" t="s">
        <v>407</v>
      </c>
      <c r="C207" s="3" t="s">
        <v>408</v>
      </c>
      <c r="D207" s="4">
        <v>2017</v>
      </c>
      <c r="E207" s="5" t="s">
        <v>73</v>
      </c>
      <c r="G207">
        <v>1</v>
      </c>
      <c r="I207">
        <v>4</v>
      </c>
      <c r="J207" s="14">
        <v>1.149</v>
      </c>
      <c r="K207" s="14">
        <v>1503</v>
      </c>
      <c r="L207" s="13" t="s">
        <v>1810</v>
      </c>
      <c r="M207">
        <v>1</v>
      </c>
      <c r="O207">
        <v>6</v>
      </c>
      <c r="P207">
        <v>5</v>
      </c>
      <c r="T207">
        <v>1</v>
      </c>
      <c r="V207">
        <v>0</v>
      </c>
      <c r="W207">
        <v>1</v>
      </c>
    </row>
    <row r="208" spans="1:27" ht="16.5" thickBot="1">
      <c r="A208" s="3" t="s">
        <v>964</v>
      </c>
      <c r="B208" s="3" t="s">
        <v>965</v>
      </c>
      <c r="C208" s="3" t="s">
        <v>966</v>
      </c>
      <c r="D208" s="4">
        <v>2017</v>
      </c>
      <c r="E208" s="5" t="s">
        <v>73</v>
      </c>
      <c r="G208">
        <v>1</v>
      </c>
      <c r="I208" t="s">
        <v>1786</v>
      </c>
      <c r="J208" s="13"/>
      <c r="K208" s="14">
        <v>0</v>
      </c>
      <c r="L208" s="13" t="s">
        <v>1811</v>
      </c>
      <c r="M208">
        <v>1</v>
      </c>
      <c r="O208">
        <v>6</v>
      </c>
      <c r="P208">
        <v>5</v>
      </c>
      <c r="R208">
        <v>1</v>
      </c>
      <c r="V208">
        <v>1</v>
      </c>
      <c r="W208">
        <v>1</v>
      </c>
      <c r="AA208">
        <v>1</v>
      </c>
    </row>
    <row r="209" spans="1:28" ht="16.5" thickBot="1">
      <c r="A209" s="3" t="s">
        <v>1090</v>
      </c>
      <c r="B209" s="3" t="s">
        <v>1091</v>
      </c>
      <c r="C209" s="3" t="s">
        <v>360</v>
      </c>
      <c r="D209" s="4">
        <v>2017</v>
      </c>
      <c r="E209" s="5" t="s">
        <v>73</v>
      </c>
      <c r="G209">
        <v>1</v>
      </c>
      <c r="I209" t="s">
        <v>1786</v>
      </c>
      <c r="J209" s="14">
        <v>2.7440000000000002</v>
      </c>
      <c r="K209" s="14">
        <v>0</v>
      </c>
      <c r="L209" s="13" t="s">
        <v>1811</v>
      </c>
      <c r="M209">
        <v>1</v>
      </c>
      <c r="O209">
        <v>6</v>
      </c>
      <c r="P209">
        <v>5</v>
      </c>
      <c r="T209">
        <v>1</v>
      </c>
      <c r="V209">
        <v>0</v>
      </c>
      <c r="W209">
        <v>1</v>
      </c>
    </row>
    <row r="210" spans="1:28" ht="16.5" thickBot="1">
      <c r="A210" s="3" t="s">
        <v>1275</v>
      </c>
      <c r="B210" s="3" t="s">
        <v>1276</v>
      </c>
      <c r="C210" s="3"/>
      <c r="D210" s="4">
        <v>2017</v>
      </c>
      <c r="E210" s="5" t="s">
        <v>73</v>
      </c>
      <c r="G210">
        <v>1</v>
      </c>
      <c r="I210" t="s">
        <v>1786</v>
      </c>
      <c r="J210" s="13"/>
      <c r="K210" s="14">
        <v>0</v>
      </c>
      <c r="L210" s="13" t="s">
        <v>1811</v>
      </c>
      <c r="M210">
        <v>1</v>
      </c>
      <c r="O210">
        <v>6</v>
      </c>
      <c r="P210">
        <v>5</v>
      </c>
      <c r="R210">
        <v>1</v>
      </c>
      <c r="T210">
        <v>1</v>
      </c>
      <c r="V210">
        <v>0</v>
      </c>
      <c r="W210">
        <v>2</v>
      </c>
    </row>
    <row r="211" spans="1:28" ht="16.5" thickBot="1">
      <c r="A211" s="3" t="s">
        <v>522</v>
      </c>
      <c r="B211" s="3" t="s">
        <v>523</v>
      </c>
      <c r="C211" s="3" t="s">
        <v>524</v>
      </c>
      <c r="D211" s="4">
        <v>2017</v>
      </c>
      <c r="E211" s="5" t="s">
        <v>73</v>
      </c>
      <c r="G211">
        <v>1</v>
      </c>
      <c r="I211" t="s">
        <v>1787</v>
      </c>
      <c r="J211" s="14">
        <v>1.179</v>
      </c>
      <c r="K211" s="14">
        <v>1503</v>
      </c>
      <c r="L211" s="13" t="s">
        <v>1809</v>
      </c>
      <c r="M211">
        <v>1</v>
      </c>
      <c r="O211" t="s">
        <v>1789</v>
      </c>
      <c r="P211">
        <v>5</v>
      </c>
      <c r="V211">
        <v>0</v>
      </c>
      <c r="W211">
        <v>1</v>
      </c>
    </row>
    <row r="212" spans="1:28" ht="16.5" thickBot="1">
      <c r="A212" s="3" t="s">
        <v>595</v>
      </c>
      <c r="B212" s="3" t="s">
        <v>596</v>
      </c>
      <c r="C212" s="3" t="s">
        <v>9</v>
      </c>
      <c r="D212" s="4">
        <v>2017</v>
      </c>
      <c r="E212" s="5" t="s">
        <v>73</v>
      </c>
      <c r="G212">
        <v>1</v>
      </c>
      <c r="I212" t="s">
        <v>1786</v>
      </c>
      <c r="J212" s="14">
        <v>5.3209999999999997</v>
      </c>
      <c r="K212" s="14">
        <v>1503</v>
      </c>
      <c r="L212" s="13" t="s">
        <v>1814</v>
      </c>
      <c r="M212">
        <v>1</v>
      </c>
      <c r="O212" t="s">
        <v>1789</v>
      </c>
      <c r="P212">
        <v>5</v>
      </c>
      <c r="S212">
        <v>1</v>
      </c>
      <c r="T212">
        <v>1</v>
      </c>
      <c r="V212">
        <v>0</v>
      </c>
      <c r="W212">
        <v>1</v>
      </c>
    </row>
    <row r="213" spans="1:28" ht="16.5" thickBot="1">
      <c r="A213" s="3" t="s">
        <v>1294</v>
      </c>
      <c r="B213" s="3" t="s">
        <v>1295</v>
      </c>
      <c r="C213" s="3" t="s">
        <v>1296</v>
      </c>
      <c r="D213" s="4">
        <v>2017</v>
      </c>
      <c r="E213" s="5" t="s">
        <v>73</v>
      </c>
      <c r="G213">
        <v>1</v>
      </c>
      <c r="I213" t="s">
        <v>1787</v>
      </c>
      <c r="J213" s="21"/>
      <c r="K213" s="14">
        <v>0</v>
      </c>
      <c r="L213" s="13" t="s">
        <v>1811</v>
      </c>
      <c r="M213">
        <v>1</v>
      </c>
      <c r="O213" t="s">
        <v>1789</v>
      </c>
      <c r="P213">
        <v>5</v>
      </c>
      <c r="V213">
        <v>0</v>
      </c>
      <c r="W213">
        <v>4</v>
      </c>
    </row>
    <row r="214" spans="1:28" ht="16.5" thickBot="1">
      <c r="A214" s="3" t="s">
        <v>1021</v>
      </c>
      <c r="B214" s="3" t="s">
        <v>1022</v>
      </c>
      <c r="C214" s="3" t="s">
        <v>31</v>
      </c>
      <c r="D214" s="4">
        <v>2017</v>
      </c>
      <c r="E214" s="5" t="s">
        <v>73</v>
      </c>
      <c r="G214">
        <v>1</v>
      </c>
      <c r="I214" t="s">
        <v>1783</v>
      </c>
      <c r="J214" s="14">
        <v>1.5569999999999999</v>
      </c>
      <c r="K214" s="14">
        <v>806</v>
      </c>
      <c r="L214" s="13" t="s">
        <v>1809</v>
      </c>
      <c r="M214">
        <v>1</v>
      </c>
      <c r="O214" t="s">
        <v>1787</v>
      </c>
      <c r="P214">
        <v>2</v>
      </c>
      <c r="T214">
        <v>1</v>
      </c>
      <c r="V214">
        <v>0</v>
      </c>
      <c r="W214">
        <v>1</v>
      </c>
    </row>
    <row r="215" spans="1:28" ht="16.5" thickBot="1">
      <c r="A215" s="3" t="s">
        <v>679</v>
      </c>
      <c r="B215" s="3" t="s">
        <v>680</v>
      </c>
      <c r="C215" s="3" t="s">
        <v>524</v>
      </c>
      <c r="D215" s="4">
        <v>2017</v>
      </c>
      <c r="E215" s="5" t="s">
        <v>73</v>
      </c>
      <c r="G215">
        <v>1</v>
      </c>
      <c r="I215" t="s">
        <v>1786</v>
      </c>
      <c r="J215" s="13">
        <v>1.179</v>
      </c>
      <c r="K215" s="14">
        <v>1503</v>
      </c>
      <c r="L215" s="13" t="s">
        <v>1810</v>
      </c>
      <c r="M215">
        <v>1</v>
      </c>
      <c r="N215">
        <v>1</v>
      </c>
      <c r="O215" t="s">
        <v>1784</v>
      </c>
      <c r="P215">
        <v>5</v>
      </c>
      <c r="R215">
        <v>1</v>
      </c>
      <c r="S215">
        <v>1</v>
      </c>
      <c r="T215">
        <v>1</v>
      </c>
      <c r="V215">
        <v>0</v>
      </c>
      <c r="W215">
        <v>1</v>
      </c>
    </row>
    <row r="216" spans="1:28" ht="16.5" thickBot="1">
      <c r="A216" s="3" t="s">
        <v>1343</v>
      </c>
      <c r="B216" s="3" t="s">
        <v>1344</v>
      </c>
      <c r="C216" s="3" t="s">
        <v>963</v>
      </c>
      <c r="D216" s="4">
        <v>2017</v>
      </c>
      <c r="E216" s="5" t="s">
        <v>73</v>
      </c>
      <c r="G216">
        <v>1</v>
      </c>
      <c r="I216" t="s">
        <v>1789</v>
      </c>
      <c r="J216" s="14">
        <v>1.639</v>
      </c>
      <c r="K216" s="14">
        <v>806</v>
      </c>
      <c r="L216" s="13" t="s">
        <v>1809</v>
      </c>
      <c r="M216">
        <v>1</v>
      </c>
      <c r="O216" t="s">
        <v>1784</v>
      </c>
      <c r="P216">
        <v>5</v>
      </c>
      <c r="R216">
        <v>1</v>
      </c>
      <c r="T216">
        <v>1</v>
      </c>
      <c r="V216">
        <v>0</v>
      </c>
      <c r="W216">
        <v>1</v>
      </c>
    </row>
    <row r="217" spans="1:28" ht="16.5" thickBot="1">
      <c r="A217" s="3" t="s">
        <v>74</v>
      </c>
      <c r="B217" s="3" t="s">
        <v>75</v>
      </c>
      <c r="C217" s="3" t="s">
        <v>76</v>
      </c>
      <c r="D217" s="4">
        <v>2017</v>
      </c>
      <c r="E217" s="5" t="s">
        <v>73</v>
      </c>
      <c r="G217">
        <v>1</v>
      </c>
      <c r="I217" t="s">
        <v>1783</v>
      </c>
      <c r="J217" s="14">
        <v>2.4740000000000002</v>
      </c>
      <c r="K217" s="14">
        <v>1503</v>
      </c>
      <c r="L217" s="13" t="s">
        <v>1814</v>
      </c>
      <c r="M217">
        <v>1</v>
      </c>
      <c r="O217" t="s">
        <v>1784</v>
      </c>
      <c r="P217">
        <v>5</v>
      </c>
      <c r="T217">
        <v>1</v>
      </c>
      <c r="V217">
        <v>0</v>
      </c>
      <c r="W217">
        <v>1</v>
      </c>
    </row>
    <row r="218" spans="1:28" ht="16.5" thickBot="1">
      <c r="A218" s="10" t="s">
        <v>1616</v>
      </c>
      <c r="B218" s="10" t="s">
        <v>1617</v>
      </c>
      <c r="C218" s="10" t="s">
        <v>656</v>
      </c>
      <c r="D218" s="11">
        <v>2017</v>
      </c>
      <c r="E218" s="6" t="s">
        <v>73</v>
      </c>
      <c r="F218" s="6"/>
      <c r="G218" s="6">
        <v>1</v>
      </c>
      <c r="H218" s="6"/>
      <c r="I218" s="6" t="s">
        <v>1794</v>
      </c>
      <c r="J218" s="14">
        <v>5.43</v>
      </c>
      <c r="K218" s="14">
        <v>1503</v>
      </c>
      <c r="L218" s="13" t="s">
        <v>1813</v>
      </c>
      <c r="M218" s="6">
        <v>1</v>
      </c>
      <c r="N218" s="6"/>
      <c r="O218" s="6" t="s">
        <v>1784</v>
      </c>
      <c r="P218" s="6">
        <v>5</v>
      </c>
      <c r="Q218" s="6"/>
      <c r="R218" s="6">
        <v>1</v>
      </c>
      <c r="S218" s="6"/>
      <c r="T218" s="6"/>
      <c r="U218" s="6"/>
      <c r="V218" s="6">
        <v>0</v>
      </c>
      <c r="W218" s="6">
        <v>1</v>
      </c>
      <c r="X218" s="6"/>
      <c r="Y218" s="6"/>
      <c r="Z218" s="6"/>
      <c r="AA218" s="6"/>
      <c r="AB218" s="6"/>
    </row>
    <row r="219" spans="1:28" ht="16.5" thickBot="1">
      <c r="A219" s="3" t="s">
        <v>380</v>
      </c>
      <c r="B219" s="3" t="s">
        <v>381</v>
      </c>
      <c r="C219" s="3" t="s">
        <v>382</v>
      </c>
      <c r="D219" s="4">
        <v>2018</v>
      </c>
      <c r="E219" s="5" t="s">
        <v>73</v>
      </c>
      <c r="G219">
        <v>1</v>
      </c>
      <c r="I219" t="s">
        <v>1786</v>
      </c>
      <c r="J219" s="13"/>
      <c r="K219" s="14">
        <v>0</v>
      </c>
      <c r="L219" s="13" t="s">
        <v>1811</v>
      </c>
      <c r="M219">
        <v>1</v>
      </c>
      <c r="O219">
        <v>0</v>
      </c>
      <c r="P219">
        <v>0</v>
      </c>
      <c r="R219">
        <v>1</v>
      </c>
      <c r="S219">
        <v>1</v>
      </c>
      <c r="W219">
        <v>1</v>
      </c>
    </row>
    <row r="220" spans="1:28" ht="16.5" thickBot="1">
      <c r="A220" s="3" t="s">
        <v>812</v>
      </c>
      <c r="B220" s="3" t="s">
        <v>813</v>
      </c>
      <c r="C220" s="3" t="s">
        <v>814</v>
      </c>
      <c r="D220" s="4">
        <v>2018</v>
      </c>
      <c r="E220" s="5" t="s">
        <v>73</v>
      </c>
      <c r="G220">
        <v>1</v>
      </c>
      <c r="I220" t="s">
        <v>1797</v>
      </c>
      <c r="J220" s="14">
        <v>3</v>
      </c>
      <c r="K220" s="14">
        <v>1503</v>
      </c>
      <c r="L220" s="13" t="s">
        <v>1813</v>
      </c>
      <c r="M220">
        <v>1</v>
      </c>
      <c r="O220">
        <v>0</v>
      </c>
      <c r="P220">
        <v>0</v>
      </c>
      <c r="W220">
        <v>1</v>
      </c>
    </row>
    <row r="221" spans="1:28" ht="16.5" thickBot="1">
      <c r="A221" s="3" t="s">
        <v>864</v>
      </c>
      <c r="B221" s="3" t="s">
        <v>865</v>
      </c>
      <c r="C221" s="3" t="s">
        <v>607</v>
      </c>
      <c r="D221" s="4">
        <v>2018</v>
      </c>
      <c r="E221" s="5" t="s">
        <v>73</v>
      </c>
      <c r="G221">
        <v>1</v>
      </c>
      <c r="J221" s="13">
        <v>2.6019999999999999</v>
      </c>
      <c r="K221" s="14">
        <v>0</v>
      </c>
      <c r="L221" s="13" t="s">
        <v>1811</v>
      </c>
      <c r="M221">
        <v>1</v>
      </c>
      <c r="O221">
        <v>0</v>
      </c>
      <c r="P221">
        <v>0</v>
      </c>
      <c r="R221">
        <v>1</v>
      </c>
      <c r="T221">
        <v>1</v>
      </c>
      <c r="W221">
        <v>1</v>
      </c>
    </row>
    <row r="222" spans="1:28" ht="16.5" thickBot="1">
      <c r="A222" s="3" t="s">
        <v>1029</v>
      </c>
      <c r="B222" s="3" t="s">
        <v>1030</v>
      </c>
      <c r="C222" s="3" t="s">
        <v>294</v>
      </c>
      <c r="D222" s="4">
        <v>2018</v>
      </c>
      <c r="E222" s="5" t="s">
        <v>73</v>
      </c>
      <c r="G222">
        <v>1</v>
      </c>
      <c r="J222" s="13">
        <v>2.129</v>
      </c>
      <c r="K222" s="14">
        <v>0</v>
      </c>
      <c r="L222" s="13" t="s">
        <v>1811</v>
      </c>
      <c r="M222">
        <v>1</v>
      </c>
      <c r="O222">
        <v>0</v>
      </c>
      <c r="P222">
        <v>0</v>
      </c>
      <c r="R222">
        <v>1</v>
      </c>
      <c r="S222">
        <v>1</v>
      </c>
      <c r="W222">
        <v>1</v>
      </c>
    </row>
    <row r="223" spans="1:28" ht="16.5" thickBot="1">
      <c r="A223" s="3" t="s">
        <v>1115</v>
      </c>
      <c r="B223" s="3" t="s">
        <v>1116</v>
      </c>
      <c r="C223" s="3" t="s">
        <v>102</v>
      </c>
      <c r="D223" s="4">
        <v>2018</v>
      </c>
      <c r="E223" s="5" t="s">
        <v>73</v>
      </c>
      <c r="G223">
        <v>1</v>
      </c>
      <c r="I223" t="s">
        <v>1786</v>
      </c>
      <c r="J223" s="14">
        <v>5</v>
      </c>
      <c r="K223" s="14">
        <v>0</v>
      </c>
      <c r="L223" s="13" t="s">
        <v>1811</v>
      </c>
      <c r="M223">
        <v>1</v>
      </c>
      <c r="N223">
        <v>1</v>
      </c>
      <c r="O223">
        <v>0</v>
      </c>
      <c r="P223">
        <v>0</v>
      </c>
      <c r="R223">
        <v>1</v>
      </c>
      <c r="S223">
        <v>1</v>
      </c>
      <c r="T223">
        <v>1</v>
      </c>
      <c r="W223">
        <v>1</v>
      </c>
    </row>
    <row r="224" spans="1:28" ht="16.5" thickBot="1">
      <c r="A224" s="3" t="s">
        <v>1195</v>
      </c>
      <c r="B224" s="3" t="s">
        <v>1196</v>
      </c>
      <c r="C224" s="3" t="s">
        <v>977</v>
      </c>
      <c r="D224" s="4">
        <v>2018</v>
      </c>
      <c r="E224" s="5" t="s">
        <v>73</v>
      </c>
      <c r="F224">
        <v>1</v>
      </c>
      <c r="G224">
        <v>1</v>
      </c>
      <c r="I224" t="s">
        <v>1797</v>
      </c>
      <c r="J224" s="14">
        <v>2.4209999999999998</v>
      </c>
      <c r="K224" s="14">
        <v>0</v>
      </c>
      <c r="L224" s="13" t="s">
        <v>1811</v>
      </c>
      <c r="M224">
        <v>1</v>
      </c>
      <c r="O224">
        <v>0</v>
      </c>
      <c r="P224">
        <v>0</v>
      </c>
      <c r="R224">
        <v>1</v>
      </c>
      <c r="S224">
        <v>1</v>
      </c>
      <c r="T224">
        <v>1</v>
      </c>
      <c r="W224">
        <v>1</v>
      </c>
    </row>
    <row r="225" spans="1:27" ht="16.5" thickBot="1">
      <c r="A225" s="3" t="s">
        <v>1237</v>
      </c>
      <c r="B225" s="3" t="s">
        <v>1238</v>
      </c>
      <c r="C225" s="3" t="s">
        <v>102</v>
      </c>
      <c r="D225" s="4">
        <v>2018</v>
      </c>
      <c r="E225" s="5" t="s">
        <v>73</v>
      </c>
      <c r="G225">
        <v>1</v>
      </c>
      <c r="I225" t="s">
        <v>1797</v>
      </c>
      <c r="J225" s="13">
        <v>5</v>
      </c>
      <c r="K225" s="14">
        <v>0</v>
      </c>
      <c r="L225" s="13" t="s">
        <v>1811</v>
      </c>
      <c r="M225">
        <v>1</v>
      </c>
      <c r="O225">
        <v>0</v>
      </c>
      <c r="P225">
        <v>0</v>
      </c>
      <c r="R225">
        <v>1</v>
      </c>
      <c r="S225">
        <v>1</v>
      </c>
      <c r="T225">
        <v>1</v>
      </c>
      <c r="W225">
        <v>1</v>
      </c>
    </row>
    <row r="226" spans="1:27" ht="16.5" thickBot="1">
      <c r="A226" s="3" t="s">
        <v>1481</v>
      </c>
      <c r="B226" s="3" t="s">
        <v>1482</v>
      </c>
      <c r="C226" s="3" t="s">
        <v>1483</v>
      </c>
      <c r="D226" s="4">
        <v>2018</v>
      </c>
      <c r="E226" s="5" t="s">
        <v>73</v>
      </c>
      <c r="G226">
        <v>1</v>
      </c>
      <c r="I226" t="s">
        <v>1791</v>
      </c>
      <c r="J226" s="13">
        <v>1</v>
      </c>
      <c r="K226" s="14">
        <v>0</v>
      </c>
      <c r="L226" s="13" t="s">
        <v>1811</v>
      </c>
      <c r="M226">
        <v>1</v>
      </c>
      <c r="O226">
        <v>0</v>
      </c>
      <c r="P226">
        <v>0</v>
      </c>
      <c r="R226">
        <v>1</v>
      </c>
      <c r="W226">
        <v>1</v>
      </c>
      <c r="AA226">
        <v>1</v>
      </c>
    </row>
    <row r="227" spans="1:27" ht="16.5" thickBot="1">
      <c r="A227" s="3" t="s">
        <v>1651</v>
      </c>
      <c r="B227" s="3" t="s">
        <v>1652</v>
      </c>
      <c r="C227" s="3" t="s">
        <v>243</v>
      </c>
      <c r="D227" s="4">
        <v>2018</v>
      </c>
      <c r="E227" s="5" t="s">
        <v>73</v>
      </c>
      <c r="G227">
        <v>1</v>
      </c>
      <c r="I227" t="s">
        <v>1786</v>
      </c>
      <c r="J227" s="14">
        <v>5.6310000000000002</v>
      </c>
      <c r="K227" s="14">
        <v>1503</v>
      </c>
      <c r="L227" s="13" t="s">
        <v>1814</v>
      </c>
      <c r="M227">
        <v>1</v>
      </c>
      <c r="N227">
        <v>1</v>
      </c>
      <c r="O227">
        <v>0</v>
      </c>
      <c r="P227">
        <v>0</v>
      </c>
      <c r="R227">
        <v>1</v>
      </c>
      <c r="S227">
        <v>1</v>
      </c>
      <c r="T227">
        <v>1</v>
      </c>
      <c r="W227">
        <v>1</v>
      </c>
    </row>
    <row r="228" spans="1:27" ht="16.5" thickBot="1">
      <c r="A228" s="3" t="s">
        <v>1760</v>
      </c>
      <c r="B228" s="3" t="s">
        <v>1761</v>
      </c>
      <c r="C228" s="3" t="s">
        <v>1762</v>
      </c>
      <c r="D228" s="4">
        <v>2018</v>
      </c>
      <c r="E228" s="5" t="s">
        <v>73</v>
      </c>
      <c r="G228">
        <v>1</v>
      </c>
      <c r="J228" s="13">
        <v>1.9810000000000001</v>
      </c>
      <c r="K228" s="14">
        <v>0</v>
      </c>
      <c r="L228" s="13" t="s">
        <v>1811</v>
      </c>
      <c r="M228">
        <v>1</v>
      </c>
      <c r="O228">
        <v>0</v>
      </c>
      <c r="P228">
        <v>0</v>
      </c>
      <c r="R228">
        <v>1</v>
      </c>
      <c r="W228">
        <v>1</v>
      </c>
    </row>
    <row r="229" spans="1:27" ht="16.5" thickBot="1">
      <c r="A229" s="3" t="s">
        <v>247</v>
      </c>
      <c r="B229" s="3" t="s">
        <v>248</v>
      </c>
      <c r="C229" s="3" t="s">
        <v>249</v>
      </c>
      <c r="D229" s="4">
        <v>2018</v>
      </c>
      <c r="E229" s="5" t="s">
        <v>73</v>
      </c>
      <c r="G229">
        <v>1</v>
      </c>
      <c r="I229">
        <v>1</v>
      </c>
      <c r="J229" s="14">
        <v>3.02</v>
      </c>
      <c r="K229" s="14">
        <v>0</v>
      </c>
      <c r="L229" s="13" t="s">
        <v>1811</v>
      </c>
      <c r="M229">
        <v>1</v>
      </c>
      <c r="O229">
        <v>1</v>
      </c>
      <c r="P229">
        <v>5</v>
      </c>
      <c r="R229">
        <v>1</v>
      </c>
      <c r="V229">
        <v>0</v>
      </c>
      <c r="W229">
        <v>1</v>
      </c>
    </row>
    <row r="230" spans="1:27" ht="16.5" thickBot="1">
      <c r="A230" s="3" t="s">
        <v>715</v>
      </c>
      <c r="B230" s="3" t="s">
        <v>716</v>
      </c>
      <c r="C230" s="3" t="s">
        <v>717</v>
      </c>
      <c r="D230" s="4">
        <v>2018</v>
      </c>
      <c r="E230" s="5" t="s">
        <v>73</v>
      </c>
      <c r="G230">
        <v>1</v>
      </c>
      <c r="I230">
        <v>4</v>
      </c>
      <c r="J230" s="13">
        <v>1.468</v>
      </c>
      <c r="K230" s="14">
        <v>0</v>
      </c>
      <c r="L230" s="13" t="s">
        <v>1811</v>
      </c>
      <c r="M230">
        <v>1</v>
      </c>
      <c r="O230">
        <v>1</v>
      </c>
      <c r="P230">
        <v>5</v>
      </c>
      <c r="R230">
        <v>1</v>
      </c>
      <c r="V230">
        <v>0</v>
      </c>
      <c r="W230">
        <v>1</v>
      </c>
    </row>
    <row r="231" spans="1:27" ht="16.5" thickBot="1">
      <c r="A231" s="3" t="s">
        <v>739</v>
      </c>
      <c r="B231" s="3" t="s">
        <v>740</v>
      </c>
      <c r="C231" s="3" t="s">
        <v>615</v>
      </c>
      <c r="D231" s="4">
        <v>2018</v>
      </c>
      <c r="E231" s="5" t="s">
        <v>73</v>
      </c>
      <c r="G231">
        <v>1</v>
      </c>
      <c r="I231" t="s">
        <v>1786</v>
      </c>
      <c r="J231" s="14">
        <v>3.585</v>
      </c>
      <c r="K231" s="14">
        <v>0</v>
      </c>
      <c r="L231" s="13" t="s">
        <v>1811</v>
      </c>
      <c r="M231">
        <v>1</v>
      </c>
      <c r="O231">
        <v>1</v>
      </c>
      <c r="P231">
        <v>5</v>
      </c>
      <c r="R231">
        <v>1</v>
      </c>
      <c r="V231">
        <v>0</v>
      </c>
      <c r="W231">
        <v>1</v>
      </c>
    </row>
    <row r="232" spans="1:27" ht="16.5" thickBot="1">
      <c r="A232" s="3" t="s">
        <v>48</v>
      </c>
      <c r="B232" s="3" t="s">
        <v>49</v>
      </c>
      <c r="C232" s="3" t="s">
        <v>47</v>
      </c>
      <c r="D232" s="4">
        <v>2018</v>
      </c>
      <c r="E232" s="5" t="s">
        <v>19</v>
      </c>
      <c r="G232">
        <v>1</v>
      </c>
      <c r="I232">
        <v>4</v>
      </c>
      <c r="J232" s="21">
        <v>1.915</v>
      </c>
      <c r="K232" s="14">
        <v>1503</v>
      </c>
      <c r="L232" s="13" t="s">
        <v>1810</v>
      </c>
      <c r="M232">
        <v>1</v>
      </c>
      <c r="O232">
        <v>1</v>
      </c>
      <c r="P232">
        <v>5</v>
      </c>
      <c r="R232">
        <v>1</v>
      </c>
      <c r="V232">
        <v>0</v>
      </c>
      <c r="W232">
        <v>1</v>
      </c>
    </row>
    <row r="233" spans="1:27" ht="16.5" thickBot="1">
      <c r="A233" s="3" t="s">
        <v>645</v>
      </c>
      <c r="B233" s="3" t="s">
        <v>646</v>
      </c>
      <c r="C233" s="3" t="s">
        <v>647</v>
      </c>
      <c r="D233" s="4">
        <v>2018</v>
      </c>
      <c r="E233" s="5" t="s">
        <v>73</v>
      </c>
      <c r="G233">
        <v>1</v>
      </c>
      <c r="I233">
        <v>3</v>
      </c>
      <c r="J233" s="14">
        <v>2.363</v>
      </c>
      <c r="K233" s="14">
        <v>0</v>
      </c>
      <c r="L233" s="13" t="s">
        <v>1811</v>
      </c>
      <c r="M233">
        <v>1</v>
      </c>
      <c r="O233">
        <v>2</v>
      </c>
      <c r="P233">
        <v>5</v>
      </c>
      <c r="V233">
        <v>2</v>
      </c>
      <c r="W233">
        <v>1</v>
      </c>
    </row>
    <row r="234" spans="1:27" ht="16.5" thickBot="1">
      <c r="A234" s="3" t="s">
        <v>795</v>
      </c>
      <c r="B234" s="3" t="s">
        <v>796</v>
      </c>
      <c r="C234" s="3" t="s">
        <v>797</v>
      </c>
      <c r="D234" s="4">
        <v>2018</v>
      </c>
      <c r="E234" s="5" t="s">
        <v>73</v>
      </c>
      <c r="G234">
        <v>1</v>
      </c>
      <c r="I234">
        <v>4</v>
      </c>
      <c r="J234" s="14">
        <v>1.5529999999999999</v>
      </c>
      <c r="K234" s="14">
        <v>1503</v>
      </c>
      <c r="L234" s="13" t="s">
        <v>1813</v>
      </c>
      <c r="M234">
        <v>1</v>
      </c>
      <c r="O234">
        <v>2</v>
      </c>
      <c r="P234">
        <v>5</v>
      </c>
      <c r="V234">
        <v>0</v>
      </c>
      <c r="W234">
        <v>1</v>
      </c>
    </row>
    <row r="235" spans="1:27" ht="16.5" thickBot="1">
      <c r="A235" s="3" t="s">
        <v>1187</v>
      </c>
      <c r="B235" s="3" t="s">
        <v>1188</v>
      </c>
      <c r="C235" s="3" t="s">
        <v>1189</v>
      </c>
      <c r="D235" s="4">
        <v>2018</v>
      </c>
      <c r="E235" s="5" t="s">
        <v>73</v>
      </c>
      <c r="G235">
        <v>1</v>
      </c>
      <c r="I235" t="s">
        <v>1791</v>
      </c>
      <c r="J235" s="14">
        <v>0.69</v>
      </c>
      <c r="K235" s="14">
        <v>0</v>
      </c>
      <c r="L235" s="13" t="s">
        <v>1811</v>
      </c>
      <c r="M235">
        <v>1</v>
      </c>
      <c r="O235">
        <v>2</v>
      </c>
      <c r="P235">
        <v>5</v>
      </c>
      <c r="T235">
        <v>1</v>
      </c>
      <c r="V235">
        <v>0</v>
      </c>
      <c r="W235">
        <v>1</v>
      </c>
    </row>
    <row r="236" spans="1:27" ht="16.5" thickBot="1">
      <c r="A236" s="3" t="s">
        <v>1330</v>
      </c>
      <c r="B236" s="3" t="s">
        <v>1331</v>
      </c>
      <c r="C236" s="3" t="s">
        <v>167</v>
      </c>
      <c r="D236" s="4">
        <v>2018</v>
      </c>
      <c r="E236" s="5" t="s">
        <v>73</v>
      </c>
      <c r="G236">
        <v>1</v>
      </c>
      <c r="I236">
        <v>1</v>
      </c>
      <c r="J236" s="14">
        <v>0.78</v>
      </c>
      <c r="K236" s="14">
        <v>1503</v>
      </c>
      <c r="L236" s="13" t="s">
        <v>1809</v>
      </c>
      <c r="M236">
        <v>1</v>
      </c>
      <c r="O236">
        <v>2</v>
      </c>
      <c r="P236">
        <v>5</v>
      </c>
      <c r="T236">
        <v>1</v>
      </c>
      <c r="V236">
        <v>0</v>
      </c>
      <c r="W236">
        <v>1</v>
      </c>
    </row>
    <row r="237" spans="1:27" ht="16.5" thickBot="1">
      <c r="A237" s="3" t="s">
        <v>1132</v>
      </c>
      <c r="B237" s="3" t="s">
        <v>1133</v>
      </c>
      <c r="C237" s="3" t="s">
        <v>10</v>
      </c>
      <c r="D237" s="4">
        <v>2018</v>
      </c>
      <c r="E237" s="5" t="s">
        <v>73</v>
      </c>
      <c r="G237">
        <v>1</v>
      </c>
      <c r="I237" t="s">
        <v>1786</v>
      </c>
      <c r="J237" s="13">
        <v>4.9980000000000002</v>
      </c>
      <c r="K237" s="14">
        <v>1503</v>
      </c>
      <c r="L237" s="13" t="s">
        <v>1809</v>
      </c>
      <c r="M237">
        <v>1</v>
      </c>
      <c r="O237">
        <v>4</v>
      </c>
      <c r="P237">
        <v>5</v>
      </c>
      <c r="R237">
        <v>1</v>
      </c>
      <c r="T237">
        <v>1</v>
      </c>
      <c r="V237">
        <v>2</v>
      </c>
      <c r="W237">
        <v>1</v>
      </c>
    </row>
    <row r="238" spans="1:27" ht="16.5" thickBot="1">
      <c r="A238" s="3" t="s">
        <v>1409</v>
      </c>
      <c r="B238" s="3" t="s">
        <v>1410</v>
      </c>
      <c r="C238" s="3" t="s">
        <v>1411</v>
      </c>
      <c r="D238" s="4">
        <v>2018</v>
      </c>
      <c r="E238" s="5" t="s">
        <v>73</v>
      </c>
      <c r="G238">
        <v>1</v>
      </c>
      <c r="I238" t="s">
        <v>1786</v>
      </c>
      <c r="J238" s="14">
        <v>0.82599999999999996</v>
      </c>
      <c r="K238" s="14">
        <v>1503</v>
      </c>
      <c r="L238" s="13" t="s">
        <v>1809</v>
      </c>
      <c r="M238">
        <v>1</v>
      </c>
      <c r="O238">
        <v>4</v>
      </c>
      <c r="P238">
        <v>5</v>
      </c>
      <c r="R238">
        <v>1</v>
      </c>
      <c r="V238">
        <v>3</v>
      </c>
      <c r="W238">
        <v>1</v>
      </c>
      <c r="AA238">
        <v>1</v>
      </c>
    </row>
    <row r="239" spans="1:27" ht="16.5" thickBot="1">
      <c r="A239" s="3" t="s">
        <v>729</v>
      </c>
      <c r="B239" s="3" t="s">
        <v>730</v>
      </c>
      <c r="C239" s="3" t="s">
        <v>731</v>
      </c>
      <c r="D239" s="4">
        <v>2018</v>
      </c>
      <c r="E239" s="5" t="s">
        <v>73</v>
      </c>
      <c r="G239">
        <v>1</v>
      </c>
      <c r="I239">
        <v>4</v>
      </c>
      <c r="J239" s="14">
        <v>1.875</v>
      </c>
      <c r="K239" s="14">
        <v>1503</v>
      </c>
      <c r="L239" s="13" t="s">
        <v>1809</v>
      </c>
      <c r="M239">
        <v>1</v>
      </c>
      <c r="N239">
        <v>1</v>
      </c>
      <c r="O239">
        <v>6</v>
      </c>
      <c r="P239">
        <v>5</v>
      </c>
      <c r="R239">
        <v>1</v>
      </c>
      <c r="V239">
        <v>0</v>
      </c>
      <c r="W239">
        <v>1</v>
      </c>
    </row>
    <row r="240" spans="1:27" ht="16.5" thickBot="1">
      <c r="A240" s="3" t="s">
        <v>1064</v>
      </c>
      <c r="B240" s="3" t="s">
        <v>1065</v>
      </c>
      <c r="C240" s="3" t="s">
        <v>1066</v>
      </c>
      <c r="D240" s="4">
        <v>2018</v>
      </c>
      <c r="E240" s="5" t="s">
        <v>73</v>
      </c>
      <c r="G240">
        <v>1</v>
      </c>
      <c r="I240" t="s">
        <v>1786</v>
      </c>
      <c r="J240" s="14">
        <v>1.825</v>
      </c>
      <c r="K240" s="14">
        <v>1503</v>
      </c>
      <c r="L240" s="13" t="s">
        <v>1809</v>
      </c>
      <c r="M240">
        <v>1</v>
      </c>
      <c r="O240">
        <v>6</v>
      </c>
      <c r="P240">
        <v>5</v>
      </c>
      <c r="R240">
        <v>1</v>
      </c>
      <c r="T240">
        <v>1</v>
      </c>
      <c r="V240">
        <v>0</v>
      </c>
      <c r="W240">
        <v>1</v>
      </c>
    </row>
    <row r="241" spans="1:27" ht="16.5" thickBot="1">
      <c r="A241" s="3" t="s">
        <v>1533</v>
      </c>
      <c r="B241" s="3" t="s">
        <v>1534</v>
      </c>
      <c r="C241" s="3" t="s">
        <v>1535</v>
      </c>
      <c r="D241" s="4">
        <v>2018</v>
      </c>
      <c r="E241" s="5" t="s">
        <v>73</v>
      </c>
      <c r="G241">
        <v>1</v>
      </c>
      <c r="I241">
        <v>4</v>
      </c>
      <c r="J241" s="13"/>
      <c r="K241" s="14">
        <v>0</v>
      </c>
      <c r="L241" s="13" t="s">
        <v>1811</v>
      </c>
      <c r="M241">
        <v>1</v>
      </c>
      <c r="O241">
        <v>6</v>
      </c>
      <c r="P241">
        <v>5</v>
      </c>
      <c r="R241">
        <v>1</v>
      </c>
      <c r="V241">
        <v>0</v>
      </c>
      <c r="W241">
        <v>1</v>
      </c>
    </row>
    <row r="242" spans="1:27" ht="16.5" thickBot="1">
      <c r="A242" s="3" t="s">
        <v>314</v>
      </c>
      <c r="B242" s="3" t="s">
        <v>315</v>
      </c>
      <c r="C242" s="3" t="s">
        <v>316</v>
      </c>
      <c r="D242" s="4">
        <v>2018</v>
      </c>
      <c r="E242" s="5" t="s">
        <v>73</v>
      </c>
      <c r="G242">
        <v>1</v>
      </c>
      <c r="H242">
        <v>1</v>
      </c>
      <c r="I242" t="s">
        <v>1797</v>
      </c>
      <c r="J242" s="14">
        <v>1.4930000000000001</v>
      </c>
      <c r="K242" s="14">
        <v>806</v>
      </c>
      <c r="L242" s="13" t="s">
        <v>1813</v>
      </c>
      <c r="M242">
        <v>1</v>
      </c>
      <c r="O242" t="s">
        <v>1784</v>
      </c>
      <c r="P242">
        <v>5</v>
      </c>
      <c r="R242">
        <v>1</v>
      </c>
      <c r="T242">
        <v>1</v>
      </c>
      <c r="V242">
        <v>0</v>
      </c>
      <c r="W242">
        <v>1</v>
      </c>
    </row>
    <row r="243" spans="1:27" ht="16.5" thickBot="1">
      <c r="A243" s="3" t="s">
        <v>1492</v>
      </c>
      <c r="B243" s="3" t="s">
        <v>1493</v>
      </c>
      <c r="C243" s="3" t="s">
        <v>448</v>
      </c>
      <c r="D243" s="4">
        <v>2018</v>
      </c>
      <c r="E243" s="5" t="s">
        <v>73</v>
      </c>
      <c r="G243">
        <v>1</v>
      </c>
      <c r="I243">
        <v>1</v>
      </c>
      <c r="J243" s="14">
        <v>4.306</v>
      </c>
      <c r="K243" s="14">
        <v>806</v>
      </c>
      <c r="L243" s="13" t="s">
        <v>1809</v>
      </c>
      <c r="M243">
        <v>1</v>
      </c>
      <c r="O243" t="s">
        <v>1784</v>
      </c>
      <c r="P243">
        <v>5</v>
      </c>
      <c r="R243">
        <v>1</v>
      </c>
      <c r="T243">
        <v>1</v>
      </c>
      <c r="W243">
        <v>1</v>
      </c>
    </row>
    <row r="244" spans="1:27" ht="16.5" thickBot="1">
      <c r="A244" s="3" t="s">
        <v>1492</v>
      </c>
      <c r="B244" s="3" t="s">
        <v>1494</v>
      </c>
      <c r="C244" s="3" t="s">
        <v>1038</v>
      </c>
      <c r="D244" s="4">
        <v>2018</v>
      </c>
      <c r="E244" s="5" t="s">
        <v>73</v>
      </c>
      <c r="G244">
        <v>1</v>
      </c>
      <c r="I244">
        <v>1</v>
      </c>
      <c r="J244" s="14">
        <v>3.7269999999999999</v>
      </c>
      <c r="K244" s="14">
        <v>806</v>
      </c>
      <c r="L244" s="13" t="s">
        <v>1809</v>
      </c>
      <c r="M244">
        <v>1</v>
      </c>
      <c r="O244" t="s">
        <v>1784</v>
      </c>
      <c r="P244">
        <v>5</v>
      </c>
      <c r="R244">
        <v>1</v>
      </c>
      <c r="T244">
        <v>1</v>
      </c>
      <c r="W244">
        <v>1</v>
      </c>
    </row>
    <row r="245" spans="1:27" ht="16.5" thickBot="1">
      <c r="A245" s="3" t="s">
        <v>449</v>
      </c>
      <c r="B245" s="3" t="s">
        <v>450</v>
      </c>
      <c r="C245" s="3" t="s">
        <v>451</v>
      </c>
      <c r="D245" s="4">
        <v>2018</v>
      </c>
      <c r="E245" s="5" t="s">
        <v>73</v>
      </c>
      <c r="G245">
        <v>1</v>
      </c>
      <c r="I245" t="s">
        <v>1786</v>
      </c>
      <c r="J245" s="13">
        <v>1.96</v>
      </c>
      <c r="K245" s="14">
        <v>1503</v>
      </c>
      <c r="L245" s="13" t="s">
        <v>1814</v>
      </c>
      <c r="M245">
        <v>1</v>
      </c>
      <c r="O245" t="s">
        <v>1794</v>
      </c>
      <c r="P245">
        <v>5</v>
      </c>
      <c r="V245">
        <v>0</v>
      </c>
      <c r="W245">
        <v>1</v>
      </c>
    </row>
    <row r="246" spans="1:27" ht="16.5" thickBot="1">
      <c r="A246" s="3" t="s">
        <v>377</v>
      </c>
      <c r="B246" s="3" t="s">
        <v>378</v>
      </c>
      <c r="C246" s="3" t="s">
        <v>379</v>
      </c>
      <c r="D246" s="4">
        <v>2019</v>
      </c>
      <c r="E246" s="5" t="s">
        <v>73</v>
      </c>
      <c r="G246">
        <v>1</v>
      </c>
      <c r="I246" t="s">
        <v>1786</v>
      </c>
      <c r="J246" s="14">
        <v>2.7669999999999999</v>
      </c>
      <c r="K246" s="14">
        <v>0</v>
      </c>
      <c r="L246" s="13" t="s">
        <v>1811</v>
      </c>
      <c r="M246">
        <v>1</v>
      </c>
      <c r="O246">
        <v>0</v>
      </c>
      <c r="P246">
        <v>0</v>
      </c>
      <c r="W246">
        <v>1</v>
      </c>
      <c r="AA246">
        <v>1</v>
      </c>
    </row>
    <row r="247" spans="1:27" ht="16.5" thickBot="1">
      <c r="A247" s="3" t="s">
        <v>549</v>
      </c>
      <c r="B247" s="3" t="s">
        <v>550</v>
      </c>
      <c r="C247" s="3" t="s">
        <v>551</v>
      </c>
      <c r="D247" s="4">
        <v>2019</v>
      </c>
      <c r="E247" s="5" t="s">
        <v>73</v>
      </c>
      <c r="G247">
        <v>1</v>
      </c>
      <c r="J247" s="14">
        <v>4.2709999999999999</v>
      </c>
      <c r="K247" s="14">
        <v>1599</v>
      </c>
      <c r="L247" s="13" t="s">
        <v>1814</v>
      </c>
      <c r="M247">
        <v>1</v>
      </c>
      <c r="O247">
        <v>0</v>
      </c>
      <c r="P247">
        <v>0</v>
      </c>
      <c r="R247">
        <v>1</v>
      </c>
      <c r="W247">
        <v>1</v>
      </c>
      <c r="AA247">
        <v>1</v>
      </c>
    </row>
    <row r="248" spans="1:27" ht="16.5" thickBot="1">
      <c r="A248" s="3" t="s">
        <v>563</v>
      </c>
      <c r="B248" s="3" t="s">
        <v>564</v>
      </c>
      <c r="C248" s="3" t="s">
        <v>565</v>
      </c>
      <c r="D248" s="4">
        <v>2019</v>
      </c>
      <c r="E248" s="5" t="s">
        <v>73</v>
      </c>
      <c r="G248">
        <v>1</v>
      </c>
      <c r="I248" t="s">
        <v>1786</v>
      </c>
      <c r="J248" s="14">
        <v>5.3609999999999998</v>
      </c>
      <c r="K248" s="14">
        <v>806</v>
      </c>
      <c r="L248" s="13" t="s">
        <v>1814</v>
      </c>
      <c r="M248">
        <v>1</v>
      </c>
      <c r="O248">
        <v>0</v>
      </c>
      <c r="P248">
        <v>0</v>
      </c>
      <c r="R248">
        <v>1</v>
      </c>
      <c r="W248">
        <v>1</v>
      </c>
    </row>
    <row r="249" spans="1:27" ht="16.5" thickBot="1">
      <c r="A249" s="3" t="s">
        <v>808</v>
      </c>
      <c r="B249" s="3" t="s">
        <v>809</v>
      </c>
      <c r="C249" s="3" t="s">
        <v>255</v>
      </c>
      <c r="D249" s="4">
        <v>2019</v>
      </c>
      <c r="E249" s="5" t="s">
        <v>73</v>
      </c>
      <c r="G249">
        <v>1</v>
      </c>
      <c r="I249">
        <v>4</v>
      </c>
      <c r="J249" s="14">
        <v>3.2890000000000001</v>
      </c>
      <c r="K249" s="14">
        <v>0</v>
      </c>
      <c r="L249" s="13" t="s">
        <v>1811</v>
      </c>
      <c r="M249">
        <v>1</v>
      </c>
      <c r="O249">
        <v>0</v>
      </c>
      <c r="P249">
        <v>0</v>
      </c>
      <c r="R249">
        <v>1</v>
      </c>
      <c r="W249">
        <v>1</v>
      </c>
      <c r="AA249">
        <v>1</v>
      </c>
    </row>
    <row r="250" spans="1:27" ht="16.5" thickBot="1">
      <c r="A250" s="3" t="s">
        <v>1099</v>
      </c>
      <c r="B250" s="3" t="s">
        <v>1100</v>
      </c>
      <c r="C250" s="3" t="s">
        <v>142</v>
      </c>
      <c r="D250" s="4">
        <v>2019</v>
      </c>
      <c r="E250" s="5" t="s">
        <v>73</v>
      </c>
      <c r="G250">
        <v>1</v>
      </c>
      <c r="I250" t="s">
        <v>1789</v>
      </c>
      <c r="J250" s="14">
        <v>3.4609999999999999</v>
      </c>
      <c r="K250" s="14">
        <v>0</v>
      </c>
      <c r="L250" s="13" t="s">
        <v>1811</v>
      </c>
      <c r="M250">
        <v>1</v>
      </c>
      <c r="N250">
        <v>1</v>
      </c>
      <c r="O250">
        <v>0</v>
      </c>
      <c r="P250">
        <v>0</v>
      </c>
      <c r="R250">
        <v>1</v>
      </c>
      <c r="S250">
        <v>1</v>
      </c>
      <c r="W250">
        <v>1</v>
      </c>
    </row>
    <row r="251" spans="1:27" ht="16.5" thickBot="1">
      <c r="A251" s="3" t="s">
        <v>1154</v>
      </c>
      <c r="B251" s="3" t="s">
        <v>1155</v>
      </c>
      <c r="C251" s="3" t="s">
        <v>1156</v>
      </c>
      <c r="D251" s="4">
        <v>2019</v>
      </c>
      <c r="E251" s="5" t="s">
        <v>73</v>
      </c>
      <c r="G251">
        <v>1</v>
      </c>
      <c r="I251" t="s">
        <v>1786</v>
      </c>
      <c r="J251" s="14">
        <v>2.613</v>
      </c>
      <c r="K251" s="14">
        <v>1503</v>
      </c>
      <c r="L251" s="13" t="s">
        <v>1810</v>
      </c>
      <c r="M251">
        <v>1</v>
      </c>
      <c r="N251">
        <v>1</v>
      </c>
      <c r="O251">
        <v>0</v>
      </c>
      <c r="P251">
        <v>0</v>
      </c>
      <c r="R251">
        <v>1</v>
      </c>
      <c r="S251">
        <v>1</v>
      </c>
      <c r="T251">
        <v>1</v>
      </c>
      <c r="W251">
        <v>1</v>
      </c>
    </row>
    <row r="252" spans="1:27" ht="16.5" thickBot="1">
      <c r="A252" s="3" t="s">
        <v>1184</v>
      </c>
      <c r="B252" s="3" t="s">
        <v>1185</v>
      </c>
      <c r="C252" s="3" t="s">
        <v>571</v>
      </c>
      <c r="D252" s="4">
        <v>2019</v>
      </c>
      <c r="E252" s="5" t="s">
        <v>73</v>
      </c>
      <c r="G252">
        <v>1</v>
      </c>
      <c r="I252">
        <v>4</v>
      </c>
      <c r="J252" s="13">
        <v>4.2210000000000001</v>
      </c>
      <c r="K252" s="14">
        <v>1503</v>
      </c>
      <c r="L252" s="13" t="s">
        <v>1809</v>
      </c>
      <c r="M252">
        <v>1</v>
      </c>
      <c r="O252">
        <v>0</v>
      </c>
      <c r="P252">
        <v>0</v>
      </c>
      <c r="R252">
        <v>1</v>
      </c>
      <c r="W252">
        <v>1</v>
      </c>
    </row>
    <row r="253" spans="1:27" ht="16.5" thickBot="1">
      <c r="A253" s="3" t="s">
        <v>1255</v>
      </c>
      <c r="B253" s="3" t="s">
        <v>1256</v>
      </c>
      <c r="C253" s="3" t="s">
        <v>1257</v>
      </c>
      <c r="D253" s="4">
        <v>2019</v>
      </c>
      <c r="E253" s="5" t="s">
        <v>73</v>
      </c>
      <c r="G253">
        <v>1</v>
      </c>
      <c r="J253" s="14">
        <v>2.2839999999999998</v>
      </c>
      <c r="K253" s="14">
        <v>0</v>
      </c>
      <c r="L253" s="13" t="s">
        <v>1811</v>
      </c>
      <c r="M253">
        <v>1</v>
      </c>
      <c r="O253">
        <v>0</v>
      </c>
      <c r="P253">
        <v>0</v>
      </c>
      <c r="R253">
        <v>1</v>
      </c>
      <c r="S253">
        <v>1</v>
      </c>
      <c r="W253">
        <v>1</v>
      </c>
    </row>
    <row r="254" spans="1:27" ht="16.5" thickBot="1">
      <c r="A254" s="3" t="s">
        <v>213</v>
      </c>
      <c r="B254" s="3" t="s">
        <v>214</v>
      </c>
      <c r="C254" s="3" t="s">
        <v>215</v>
      </c>
      <c r="D254" s="4">
        <v>2019</v>
      </c>
      <c r="E254" s="5" t="s">
        <v>73</v>
      </c>
      <c r="G254">
        <v>1</v>
      </c>
      <c r="H254">
        <v>1</v>
      </c>
      <c r="J254" s="13"/>
      <c r="K254" s="14">
        <v>0</v>
      </c>
      <c r="L254" s="13" t="s">
        <v>1811</v>
      </c>
      <c r="M254">
        <v>1</v>
      </c>
      <c r="O254">
        <v>1</v>
      </c>
      <c r="P254">
        <v>5</v>
      </c>
      <c r="R254">
        <v>1</v>
      </c>
      <c r="V254">
        <v>0</v>
      </c>
      <c r="W254">
        <v>1</v>
      </c>
      <c r="AA254">
        <v>1</v>
      </c>
    </row>
    <row r="255" spans="1:27" ht="16.5" thickBot="1">
      <c r="A255" s="3" t="s">
        <v>244</v>
      </c>
      <c r="B255" s="3" t="s">
        <v>245</v>
      </c>
      <c r="C255" s="3" t="s">
        <v>246</v>
      </c>
      <c r="D255" s="4">
        <v>2019</v>
      </c>
      <c r="E255" s="5" t="s">
        <v>73</v>
      </c>
      <c r="G255">
        <v>1</v>
      </c>
      <c r="I255">
        <v>1</v>
      </c>
      <c r="J255" s="14">
        <v>1.647</v>
      </c>
      <c r="K255" s="14">
        <v>0</v>
      </c>
      <c r="L255" s="13" t="s">
        <v>1811</v>
      </c>
      <c r="M255">
        <v>1</v>
      </c>
      <c r="O255">
        <v>1</v>
      </c>
      <c r="P255">
        <v>5</v>
      </c>
      <c r="R255">
        <v>1</v>
      </c>
      <c r="V255">
        <v>0</v>
      </c>
      <c r="W255">
        <v>1</v>
      </c>
    </row>
    <row r="256" spans="1:27" ht="16.5" thickBot="1">
      <c r="A256" s="3" t="s">
        <v>303</v>
      </c>
      <c r="B256" s="3" t="s">
        <v>304</v>
      </c>
      <c r="C256" s="3" t="s">
        <v>305</v>
      </c>
      <c r="D256" s="4">
        <v>2019</v>
      </c>
      <c r="E256" s="5" t="s">
        <v>73</v>
      </c>
      <c r="G256">
        <v>1</v>
      </c>
      <c r="I256" t="s">
        <v>1786</v>
      </c>
      <c r="J256" s="13"/>
      <c r="K256" s="14">
        <v>0</v>
      </c>
      <c r="L256" s="13" t="s">
        <v>1811</v>
      </c>
      <c r="M256">
        <v>1</v>
      </c>
      <c r="O256">
        <v>1</v>
      </c>
      <c r="P256">
        <v>5</v>
      </c>
      <c r="R256">
        <v>1</v>
      </c>
      <c r="T256">
        <v>1</v>
      </c>
      <c r="V256">
        <v>0</v>
      </c>
      <c r="W256">
        <v>1</v>
      </c>
    </row>
    <row r="257" spans="1:23" ht="16.5" thickBot="1">
      <c r="A257" s="3" t="s">
        <v>470</v>
      </c>
      <c r="B257" s="3" t="s">
        <v>471</v>
      </c>
      <c r="C257" s="3" t="s">
        <v>472</v>
      </c>
      <c r="D257" s="4">
        <v>2019</v>
      </c>
      <c r="E257" s="5" t="s">
        <v>73</v>
      </c>
      <c r="G257">
        <v>1</v>
      </c>
      <c r="I257" t="s">
        <v>1786</v>
      </c>
      <c r="J257" s="14">
        <v>2.7229999999999999</v>
      </c>
      <c r="K257" s="14">
        <v>1503</v>
      </c>
      <c r="L257" s="13" t="s">
        <v>1813</v>
      </c>
      <c r="M257">
        <v>1</v>
      </c>
      <c r="O257">
        <v>1</v>
      </c>
      <c r="P257">
        <v>5</v>
      </c>
      <c r="R257">
        <v>1</v>
      </c>
      <c r="V257">
        <v>0</v>
      </c>
      <c r="W257">
        <v>1</v>
      </c>
    </row>
    <row r="258" spans="1:23" ht="16.5" thickBot="1">
      <c r="A258" s="3" t="s">
        <v>473</v>
      </c>
      <c r="B258" s="3" t="s">
        <v>474</v>
      </c>
      <c r="C258" s="3" t="s">
        <v>10</v>
      </c>
      <c r="D258" s="4">
        <v>2019</v>
      </c>
      <c r="E258" s="5" t="s">
        <v>73</v>
      </c>
      <c r="G258">
        <v>1</v>
      </c>
      <c r="I258" t="s">
        <v>1786</v>
      </c>
      <c r="J258" s="13">
        <v>5.1340000000000003</v>
      </c>
      <c r="K258" s="14">
        <v>1503</v>
      </c>
      <c r="L258" s="13" t="s">
        <v>1809</v>
      </c>
      <c r="M258">
        <v>1</v>
      </c>
      <c r="O258">
        <v>1</v>
      </c>
      <c r="P258">
        <v>5</v>
      </c>
      <c r="R258">
        <v>1</v>
      </c>
      <c r="V258">
        <v>0</v>
      </c>
      <c r="W258">
        <v>1</v>
      </c>
    </row>
    <row r="259" spans="1:23" ht="16.5" thickBot="1">
      <c r="A259" s="3" t="s">
        <v>477</v>
      </c>
      <c r="B259" s="3" t="s">
        <v>478</v>
      </c>
      <c r="C259" s="3" t="s">
        <v>479</v>
      </c>
      <c r="D259" s="4">
        <v>2019</v>
      </c>
      <c r="E259" s="5" t="s">
        <v>73</v>
      </c>
      <c r="F259">
        <v>1</v>
      </c>
      <c r="G259">
        <v>1</v>
      </c>
      <c r="I259" t="s">
        <v>1786</v>
      </c>
      <c r="J259" s="13">
        <v>0.72</v>
      </c>
      <c r="K259" s="14">
        <v>0</v>
      </c>
      <c r="L259" s="13" t="s">
        <v>1811</v>
      </c>
      <c r="M259">
        <v>1</v>
      </c>
      <c r="O259">
        <v>1</v>
      </c>
      <c r="P259">
        <v>5</v>
      </c>
      <c r="R259">
        <v>1</v>
      </c>
      <c r="V259">
        <v>0</v>
      </c>
      <c r="W259">
        <v>1</v>
      </c>
    </row>
    <row r="260" spans="1:23" ht="16.5" thickBot="1">
      <c r="A260" s="3" t="s">
        <v>613</v>
      </c>
      <c r="B260" s="3" t="s">
        <v>614</v>
      </c>
      <c r="C260" s="3" t="s">
        <v>615</v>
      </c>
      <c r="D260" s="4">
        <v>2019</v>
      </c>
      <c r="E260" s="5" t="s">
        <v>73</v>
      </c>
      <c r="G260">
        <v>1</v>
      </c>
      <c r="I260" t="s">
        <v>1786</v>
      </c>
      <c r="J260" s="14">
        <v>4.2190000000000003</v>
      </c>
      <c r="K260" s="14">
        <v>0</v>
      </c>
      <c r="L260" s="13" t="s">
        <v>1811</v>
      </c>
      <c r="M260">
        <v>1</v>
      </c>
      <c r="O260">
        <v>1</v>
      </c>
      <c r="P260">
        <v>5</v>
      </c>
      <c r="R260">
        <v>1</v>
      </c>
      <c r="T260">
        <v>1</v>
      </c>
      <c r="V260">
        <v>0</v>
      </c>
      <c r="W260">
        <v>1</v>
      </c>
    </row>
    <row r="261" spans="1:23" ht="16.5" thickBot="1">
      <c r="A261" s="3" t="s">
        <v>1083</v>
      </c>
      <c r="B261" s="3" t="s">
        <v>1084</v>
      </c>
      <c r="C261" s="3" t="s">
        <v>1085</v>
      </c>
      <c r="D261" s="4">
        <v>2019</v>
      </c>
      <c r="E261" s="5" t="s">
        <v>73</v>
      </c>
      <c r="G261">
        <v>1</v>
      </c>
      <c r="I261">
        <v>4</v>
      </c>
      <c r="J261" s="14">
        <v>1.8939999999999999</v>
      </c>
      <c r="K261" s="14">
        <v>0</v>
      </c>
      <c r="L261" s="13" t="s">
        <v>1811</v>
      </c>
      <c r="M261">
        <v>1</v>
      </c>
      <c r="O261">
        <v>1</v>
      </c>
      <c r="P261">
        <v>5</v>
      </c>
      <c r="R261">
        <v>1</v>
      </c>
      <c r="T261">
        <v>1</v>
      </c>
      <c r="V261">
        <v>0</v>
      </c>
      <c r="W261">
        <v>1</v>
      </c>
    </row>
    <row r="262" spans="1:23" ht="13.5" thickBot="1">
      <c r="A262" s="5" t="s">
        <v>1844</v>
      </c>
      <c r="B262" s="5" t="s">
        <v>1854</v>
      </c>
      <c r="C262" s="5" t="s">
        <v>1863</v>
      </c>
      <c r="D262" s="5">
        <v>2019</v>
      </c>
      <c r="E262" s="8" t="s">
        <v>1865</v>
      </c>
      <c r="G262" s="5">
        <v>1</v>
      </c>
      <c r="I262" s="5" t="s">
        <v>1786</v>
      </c>
      <c r="J262" s="21"/>
      <c r="K262" s="21"/>
      <c r="L262" s="21"/>
      <c r="M262" s="5">
        <v>1</v>
      </c>
      <c r="O262" s="5">
        <v>1</v>
      </c>
      <c r="R262">
        <v>1</v>
      </c>
      <c r="T262" s="5">
        <v>1</v>
      </c>
      <c r="W262" s="5">
        <v>1</v>
      </c>
    </row>
    <row r="263" spans="1:23" ht="16.5" thickBot="1">
      <c r="A263" s="3" t="s">
        <v>1475</v>
      </c>
      <c r="B263" s="3" t="s">
        <v>1476</v>
      </c>
      <c r="C263" s="3" t="s">
        <v>615</v>
      </c>
      <c r="D263" s="4">
        <v>2019</v>
      </c>
      <c r="E263" s="5" t="s">
        <v>73</v>
      </c>
      <c r="G263">
        <v>1</v>
      </c>
      <c r="I263">
        <v>4</v>
      </c>
      <c r="J263" s="13">
        <v>4.2190000000000003</v>
      </c>
      <c r="K263" s="14">
        <v>0</v>
      </c>
      <c r="L263" s="13" t="s">
        <v>1811</v>
      </c>
      <c r="M263">
        <v>1</v>
      </c>
      <c r="O263">
        <v>1</v>
      </c>
      <c r="P263">
        <v>5</v>
      </c>
      <c r="R263">
        <v>1</v>
      </c>
      <c r="V263">
        <v>0</v>
      </c>
      <c r="W263">
        <v>1</v>
      </c>
    </row>
    <row r="264" spans="1:23" ht="16.5" thickBot="1">
      <c r="A264" s="3" t="s">
        <v>1495</v>
      </c>
      <c r="B264" s="3" t="s">
        <v>1496</v>
      </c>
      <c r="C264" s="3" t="s">
        <v>612</v>
      </c>
      <c r="D264" s="4">
        <v>2019</v>
      </c>
      <c r="E264" s="5" t="s">
        <v>73</v>
      </c>
      <c r="G264">
        <v>1</v>
      </c>
      <c r="H264">
        <v>1</v>
      </c>
      <c r="I264">
        <v>1</v>
      </c>
      <c r="J264" s="14">
        <v>2.9569999999999999</v>
      </c>
      <c r="K264" s="14">
        <v>806</v>
      </c>
      <c r="L264" s="13" t="s">
        <v>1814</v>
      </c>
      <c r="M264">
        <v>1</v>
      </c>
      <c r="O264">
        <v>1</v>
      </c>
      <c r="P264">
        <v>5</v>
      </c>
      <c r="S264">
        <v>1</v>
      </c>
      <c r="T264">
        <v>1</v>
      </c>
      <c r="V264">
        <v>0</v>
      </c>
      <c r="W264">
        <v>1</v>
      </c>
    </row>
    <row r="265" spans="1:23" ht="16.5" thickBot="1">
      <c r="A265" s="3" t="s">
        <v>1690</v>
      </c>
      <c r="B265" s="3" t="s">
        <v>1691</v>
      </c>
      <c r="C265" s="3" t="s">
        <v>1692</v>
      </c>
      <c r="D265" s="4">
        <v>2019</v>
      </c>
      <c r="E265" s="5" t="s">
        <v>73</v>
      </c>
      <c r="G265">
        <v>1</v>
      </c>
      <c r="I265">
        <v>1</v>
      </c>
      <c r="J265" s="14">
        <v>2.347</v>
      </c>
      <c r="K265" s="14">
        <v>1504</v>
      </c>
      <c r="L265" s="13" t="s">
        <v>1814</v>
      </c>
      <c r="M265">
        <v>1</v>
      </c>
      <c r="O265">
        <v>1</v>
      </c>
      <c r="P265">
        <v>5</v>
      </c>
      <c r="R265">
        <v>1</v>
      </c>
      <c r="V265">
        <v>0</v>
      </c>
      <c r="W265">
        <v>1</v>
      </c>
    </row>
    <row r="266" spans="1:23" ht="16.5" thickBot="1">
      <c r="A266" s="3" t="s">
        <v>230</v>
      </c>
      <c r="B266" s="3" t="s">
        <v>231</v>
      </c>
      <c r="C266" s="3" t="s">
        <v>22</v>
      </c>
      <c r="D266" s="4">
        <v>2019</v>
      </c>
      <c r="E266" s="5" t="s">
        <v>73</v>
      </c>
      <c r="G266">
        <v>1</v>
      </c>
      <c r="I266">
        <v>3</v>
      </c>
      <c r="J266" s="13">
        <v>2.476</v>
      </c>
      <c r="K266" s="14">
        <v>1503</v>
      </c>
      <c r="L266" s="13" t="s">
        <v>1814</v>
      </c>
      <c r="M266">
        <v>1</v>
      </c>
      <c r="O266">
        <v>2</v>
      </c>
      <c r="P266">
        <v>5</v>
      </c>
      <c r="V266">
        <v>0</v>
      </c>
      <c r="W266">
        <v>1</v>
      </c>
    </row>
    <row r="267" spans="1:23" ht="16.5" thickBot="1">
      <c r="A267" s="3" t="s">
        <v>558</v>
      </c>
      <c r="B267" s="3" t="s">
        <v>559</v>
      </c>
      <c r="C267" s="3" t="s">
        <v>554</v>
      </c>
      <c r="D267" s="4">
        <v>2019</v>
      </c>
      <c r="E267" s="5" t="s">
        <v>73</v>
      </c>
      <c r="G267">
        <v>1</v>
      </c>
      <c r="I267" t="s">
        <v>1797</v>
      </c>
      <c r="J267" s="14">
        <v>4.0590000000000002</v>
      </c>
      <c r="K267" s="14">
        <v>1503</v>
      </c>
      <c r="L267" s="13" t="s">
        <v>1814</v>
      </c>
      <c r="M267">
        <v>1</v>
      </c>
      <c r="O267">
        <v>2</v>
      </c>
      <c r="P267">
        <v>5</v>
      </c>
      <c r="T267">
        <v>1</v>
      </c>
      <c r="V267">
        <v>0</v>
      </c>
      <c r="W267">
        <v>1</v>
      </c>
    </row>
    <row r="268" spans="1:23" ht="16.5" thickBot="1">
      <c r="A268" s="3" t="s">
        <v>874</v>
      </c>
      <c r="B268" s="3" t="s">
        <v>875</v>
      </c>
      <c r="C268" s="3" t="s">
        <v>428</v>
      </c>
      <c r="D268" s="4">
        <v>2019</v>
      </c>
      <c r="E268" s="5" t="s">
        <v>73</v>
      </c>
      <c r="G268">
        <v>1</v>
      </c>
      <c r="I268">
        <v>3</v>
      </c>
      <c r="J268" s="14">
        <v>3.278</v>
      </c>
      <c r="K268" s="14">
        <v>1503</v>
      </c>
      <c r="L268" s="13" t="s">
        <v>1809</v>
      </c>
      <c r="M268">
        <v>1</v>
      </c>
      <c r="O268">
        <v>2</v>
      </c>
      <c r="P268">
        <v>5</v>
      </c>
      <c r="S268">
        <v>1</v>
      </c>
      <c r="T268">
        <v>1</v>
      </c>
      <c r="V268">
        <v>0</v>
      </c>
      <c r="W268">
        <v>1</v>
      </c>
    </row>
    <row r="269" spans="1:23" ht="16.5" thickBot="1">
      <c r="A269" s="3" t="s">
        <v>912</v>
      </c>
      <c r="B269" s="3" t="s">
        <v>913</v>
      </c>
      <c r="C269" s="3" t="s">
        <v>914</v>
      </c>
      <c r="D269" s="4">
        <v>2019</v>
      </c>
      <c r="E269" s="5" t="s">
        <v>73</v>
      </c>
      <c r="G269">
        <v>1</v>
      </c>
      <c r="I269" t="s">
        <v>1795</v>
      </c>
      <c r="J269" s="14">
        <v>7.4320000000000004</v>
      </c>
      <c r="K269" s="14">
        <v>1506</v>
      </c>
      <c r="L269" s="13" t="s">
        <v>1814</v>
      </c>
      <c r="M269">
        <v>1</v>
      </c>
      <c r="O269">
        <v>2</v>
      </c>
      <c r="P269">
        <v>5</v>
      </c>
      <c r="S269">
        <v>1</v>
      </c>
      <c r="V269">
        <v>0</v>
      </c>
      <c r="W269">
        <v>1</v>
      </c>
    </row>
    <row r="270" spans="1:23" ht="16.5" thickBot="1">
      <c r="A270" s="3" t="s">
        <v>996</v>
      </c>
      <c r="B270" s="3" t="s">
        <v>997</v>
      </c>
      <c r="C270" s="3" t="s">
        <v>998</v>
      </c>
      <c r="D270" s="4">
        <v>2019</v>
      </c>
      <c r="E270" s="5" t="s">
        <v>73</v>
      </c>
      <c r="G270">
        <v>1</v>
      </c>
      <c r="I270" t="s">
        <v>1787</v>
      </c>
      <c r="J270" s="14">
        <v>1.9810000000000001</v>
      </c>
      <c r="K270" s="14">
        <v>1503</v>
      </c>
      <c r="L270" s="13" t="s">
        <v>1809</v>
      </c>
      <c r="M270">
        <v>1</v>
      </c>
      <c r="O270">
        <v>2</v>
      </c>
      <c r="P270">
        <v>5</v>
      </c>
      <c r="V270">
        <v>0</v>
      </c>
      <c r="W270">
        <v>1</v>
      </c>
    </row>
    <row r="271" spans="1:23" ht="13.5" thickBot="1">
      <c r="A271" s="5" t="s">
        <v>1845</v>
      </c>
      <c r="B271" s="5" t="s">
        <v>1855</v>
      </c>
      <c r="C271" s="5" t="s">
        <v>1864</v>
      </c>
      <c r="D271" s="5">
        <v>2019</v>
      </c>
      <c r="E271" s="8" t="s">
        <v>1865</v>
      </c>
      <c r="G271" s="5">
        <v>1</v>
      </c>
      <c r="I271" s="5" t="s">
        <v>1787</v>
      </c>
      <c r="J271" s="21"/>
      <c r="K271" s="21"/>
      <c r="L271" s="21"/>
      <c r="M271" s="5">
        <v>1</v>
      </c>
      <c r="O271" s="5">
        <v>2</v>
      </c>
      <c r="V271" s="5">
        <v>0</v>
      </c>
      <c r="W271" s="5">
        <v>1</v>
      </c>
    </row>
    <row r="272" spans="1:23" ht="16.5" thickBot="1">
      <c r="A272" s="3" t="s">
        <v>1282</v>
      </c>
      <c r="B272" s="3" t="s">
        <v>1283</v>
      </c>
      <c r="C272" s="3" t="s">
        <v>1284</v>
      </c>
      <c r="D272" s="4">
        <v>2019</v>
      </c>
      <c r="E272" s="5" t="s">
        <v>73</v>
      </c>
      <c r="G272">
        <v>1</v>
      </c>
      <c r="I272" t="s">
        <v>1787</v>
      </c>
      <c r="J272" s="21">
        <v>4.7080000000000002</v>
      </c>
      <c r="K272" s="14">
        <v>806</v>
      </c>
      <c r="L272" s="13" t="s">
        <v>1809</v>
      </c>
      <c r="M272">
        <v>1</v>
      </c>
      <c r="O272">
        <v>2</v>
      </c>
      <c r="P272">
        <v>5</v>
      </c>
      <c r="V272">
        <v>0</v>
      </c>
      <c r="W272">
        <v>1</v>
      </c>
    </row>
    <row r="273" spans="1:28" ht="16.5" thickBot="1">
      <c r="A273" s="3" t="s">
        <v>1395</v>
      </c>
      <c r="B273" s="3" t="s">
        <v>1396</v>
      </c>
      <c r="C273" s="3" t="s">
        <v>949</v>
      </c>
      <c r="D273" s="4">
        <v>2019</v>
      </c>
      <c r="E273" s="5" t="s">
        <v>73</v>
      </c>
      <c r="G273">
        <v>1</v>
      </c>
      <c r="I273" t="s">
        <v>1797</v>
      </c>
      <c r="J273" s="14">
        <v>2.1970000000000001</v>
      </c>
      <c r="K273" s="14">
        <v>0</v>
      </c>
      <c r="L273" s="13" t="s">
        <v>1811</v>
      </c>
      <c r="M273">
        <v>1</v>
      </c>
      <c r="O273">
        <v>2</v>
      </c>
      <c r="P273">
        <v>5</v>
      </c>
      <c r="V273">
        <v>0</v>
      </c>
      <c r="W273">
        <v>1</v>
      </c>
    </row>
    <row r="274" spans="1:28" ht="16.5" thickBot="1">
      <c r="A274" s="10" t="s">
        <v>1720</v>
      </c>
      <c r="B274" s="3" t="s">
        <v>1721</v>
      </c>
      <c r="C274" s="3" t="s">
        <v>1722</v>
      </c>
      <c r="D274" s="4">
        <v>2019</v>
      </c>
      <c r="E274" s="5" t="s">
        <v>73</v>
      </c>
      <c r="G274">
        <v>1</v>
      </c>
      <c r="I274" t="s">
        <v>1797</v>
      </c>
      <c r="J274" s="21">
        <v>2.129</v>
      </c>
      <c r="K274" s="14">
        <v>1503</v>
      </c>
      <c r="L274" s="13" t="s">
        <v>1810</v>
      </c>
      <c r="M274">
        <v>1</v>
      </c>
      <c r="O274">
        <v>2</v>
      </c>
      <c r="P274">
        <v>5</v>
      </c>
      <c r="R274">
        <v>1</v>
      </c>
      <c r="T274">
        <v>1</v>
      </c>
      <c r="V274">
        <v>0</v>
      </c>
      <c r="W274">
        <v>1</v>
      </c>
    </row>
    <row r="275" spans="1:28" ht="16.5" thickBot="1">
      <c r="A275" s="3" t="s">
        <v>827</v>
      </c>
      <c r="B275" s="3" t="s">
        <v>828</v>
      </c>
      <c r="C275" s="3" t="s">
        <v>829</v>
      </c>
      <c r="D275" s="4">
        <v>2019</v>
      </c>
      <c r="E275" s="5" t="s">
        <v>73</v>
      </c>
      <c r="G275">
        <v>1</v>
      </c>
      <c r="I275" t="s">
        <v>1786</v>
      </c>
      <c r="J275" s="14">
        <v>4.1470000000000002</v>
      </c>
      <c r="K275" s="14">
        <v>1506</v>
      </c>
      <c r="L275" s="13" t="s">
        <v>1809</v>
      </c>
      <c r="M275">
        <v>1</v>
      </c>
      <c r="O275">
        <v>4</v>
      </c>
      <c r="P275">
        <v>5</v>
      </c>
      <c r="R275">
        <v>1</v>
      </c>
      <c r="V275">
        <v>1</v>
      </c>
      <c r="W275">
        <v>1</v>
      </c>
      <c r="AA275">
        <v>1</v>
      </c>
    </row>
    <row r="276" spans="1:28" ht="13.5" thickBot="1">
      <c r="A276" s="5" t="s">
        <v>1836</v>
      </c>
      <c r="B276" s="5" t="s">
        <v>1846</v>
      </c>
      <c r="C276" s="5" t="s">
        <v>1856</v>
      </c>
      <c r="D276" s="5">
        <v>2019</v>
      </c>
      <c r="E276" s="8" t="s">
        <v>1865</v>
      </c>
      <c r="G276" s="5">
        <v>1</v>
      </c>
      <c r="H276" s="5">
        <v>1</v>
      </c>
      <c r="I276" s="5" t="s">
        <v>1786</v>
      </c>
      <c r="J276" s="27">
        <v>806</v>
      </c>
      <c r="K276" s="27" t="s">
        <v>1814</v>
      </c>
      <c r="L276" s="21"/>
      <c r="M276" s="5">
        <v>1</v>
      </c>
      <c r="O276" s="5">
        <v>4</v>
      </c>
      <c r="R276">
        <v>1</v>
      </c>
      <c r="T276" s="5">
        <v>1</v>
      </c>
      <c r="W276" s="5">
        <v>1</v>
      </c>
    </row>
    <row r="277" spans="1:28" ht="16.5" thickBot="1">
      <c r="A277" s="3" t="s">
        <v>793</v>
      </c>
      <c r="B277" s="3" t="s">
        <v>794</v>
      </c>
      <c r="C277" s="3" t="s">
        <v>13</v>
      </c>
      <c r="D277" s="4">
        <v>2019</v>
      </c>
      <c r="E277" s="5" t="s">
        <v>73</v>
      </c>
      <c r="G277">
        <v>1</v>
      </c>
      <c r="I277" t="s">
        <v>1786</v>
      </c>
      <c r="J277" s="14">
        <v>4.141</v>
      </c>
      <c r="K277" s="14">
        <v>1503</v>
      </c>
      <c r="L277" s="13" t="s">
        <v>1809</v>
      </c>
      <c r="M277">
        <v>1</v>
      </c>
      <c r="O277">
        <v>6</v>
      </c>
      <c r="P277">
        <v>5</v>
      </c>
      <c r="T277">
        <v>1</v>
      </c>
      <c r="V277">
        <v>0</v>
      </c>
      <c r="W277">
        <v>1</v>
      </c>
    </row>
    <row r="278" spans="1:28" ht="13.5" thickBot="1">
      <c r="A278" s="5" t="s">
        <v>1842</v>
      </c>
      <c r="B278" s="5" t="s">
        <v>1852</v>
      </c>
      <c r="C278" s="5" t="s">
        <v>1862</v>
      </c>
      <c r="D278" s="5">
        <v>2019</v>
      </c>
      <c r="E278" s="8" t="s">
        <v>1865</v>
      </c>
      <c r="G278" s="5">
        <v>1</v>
      </c>
      <c r="J278" s="21"/>
      <c r="K278" s="21"/>
      <c r="L278" s="21"/>
      <c r="M278" s="5">
        <v>1</v>
      </c>
      <c r="O278" s="5">
        <v>6</v>
      </c>
      <c r="V278" s="5">
        <v>0</v>
      </c>
      <c r="W278" s="5">
        <v>1</v>
      </c>
      <c r="Y278" s="5"/>
    </row>
    <row r="279" spans="1:28" ht="16.5" thickBot="1">
      <c r="A279" s="3" t="s">
        <v>1454</v>
      </c>
      <c r="B279" s="3" t="s">
        <v>1455</v>
      </c>
      <c r="C279" s="3" t="s">
        <v>419</v>
      </c>
      <c r="D279" s="4">
        <v>2019</v>
      </c>
      <c r="E279" s="5" t="s">
        <v>73</v>
      </c>
      <c r="G279">
        <v>1</v>
      </c>
      <c r="I279">
        <v>4</v>
      </c>
      <c r="J279" s="13">
        <v>1.1499999999999999</v>
      </c>
      <c r="K279" s="14">
        <v>0</v>
      </c>
      <c r="L279" s="13" t="s">
        <v>1811</v>
      </c>
      <c r="M279">
        <v>1</v>
      </c>
      <c r="O279">
        <v>6</v>
      </c>
      <c r="P279">
        <v>5</v>
      </c>
      <c r="R279">
        <v>1</v>
      </c>
      <c r="V279">
        <v>0</v>
      </c>
      <c r="W279">
        <v>1</v>
      </c>
    </row>
    <row r="280" spans="1:28" ht="16.5" thickBot="1">
      <c r="A280" s="3" t="s">
        <v>1530</v>
      </c>
      <c r="B280" s="3" t="s">
        <v>1531</v>
      </c>
      <c r="C280" s="3" t="s">
        <v>1532</v>
      </c>
      <c r="D280" s="4">
        <v>2019</v>
      </c>
      <c r="E280" s="5" t="s">
        <v>73</v>
      </c>
      <c r="G280">
        <v>1</v>
      </c>
      <c r="I280">
        <v>5</v>
      </c>
      <c r="J280" s="14">
        <v>0.43</v>
      </c>
      <c r="K280" s="14">
        <v>1503</v>
      </c>
      <c r="L280" s="13" t="s">
        <v>1810</v>
      </c>
      <c r="M280">
        <v>1</v>
      </c>
      <c r="O280">
        <v>6</v>
      </c>
      <c r="P280">
        <v>5</v>
      </c>
      <c r="R280">
        <v>1</v>
      </c>
      <c r="V280">
        <v>2</v>
      </c>
      <c r="W280">
        <v>1</v>
      </c>
    </row>
    <row r="281" spans="1:28" ht="16.5" thickBot="1">
      <c r="A281" s="3" t="s">
        <v>1754</v>
      </c>
      <c r="B281" s="3" t="s">
        <v>1755</v>
      </c>
      <c r="C281" s="3" t="s">
        <v>1756</v>
      </c>
      <c r="D281" s="4">
        <v>2019</v>
      </c>
      <c r="E281" s="5" t="s">
        <v>73</v>
      </c>
      <c r="G281">
        <v>1</v>
      </c>
      <c r="I281" t="s">
        <v>1791</v>
      </c>
      <c r="J281" s="14">
        <v>1.9890000000000001</v>
      </c>
      <c r="K281" s="14">
        <v>1503</v>
      </c>
      <c r="L281" s="13" t="s">
        <v>1810</v>
      </c>
      <c r="M281">
        <v>1</v>
      </c>
      <c r="O281" t="s">
        <v>1783</v>
      </c>
      <c r="P281">
        <v>5</v>
      </c>
      <c r="V281">
        <v>0</v>
      </c>
      <c r="W281">
        <v>1</v>
      </c>
    </row>
    <row r="282" spans="1:28" ht="16.5" thickBot="1">
      <c r="A282" s="30" t="s">
        <v>1052</v>
      </c>
      <c r="B282" s="3" t="s">
        <v>1053</v>
      </c>
      <c r="C282" s="3" t="s">
        <v>1054</v>
      </c>
      <c r="D282" s="4">
        <v>2019</v>
      </c>
      <c r="E282" s="5" t="s">
        <v>73</v>
      </c>
      <c r="G282">
        <v>1</v>
      </c>
      <c r="H282">
        <v>1</v>
      </c>
      <c r="I282" t="s">
        <v>1783</v>
      </c>
      <c r="J282" s="14">
        <v>1.7809999999999999</v>
      </c>
      <c r="K282" s="14">
        <v>806</v>
      </c>
      <c r="L282" s="13" t="s">
        <v>1809</v>
      </c>
      <c r="M282">
        <v>1</v>
      </c>
      <c r="O282" t="s">
        <v>1799</v>
      </c>
      <c r="P282">
        <v>5</v>
      </c>
      <c r="T282">
        <v>1</v>
      </c>
      <c r="V282">
        <v>0</v>
      </c>
      <c r="W282">
        <v>1</v>
      </c>
    </row>
    <row r="283" spans="1:28" ht="16.5" thickBot="1">
      <c r="A283" s="3" t="s">
        <v>569</v>
      </c>
      <c r="B283" s="3" t="s">
        <v>570</v>
      </c>
      <c r="C283" s="3" t="s">
        <v>571</v>
      </c>
      <c r="D283" s="4">
        <v>2019</v>
      </c>
      <c r="E283" s="5" t="s">
        <v>73</v>
      </c>
      <c r="G283">
        <v>1</v>
      </c>
      <c r="I283" t="s">
        <v>1797</v>
      </c>
      <c r="J283" s="13">
        <v>4.2210000000000001</v>
      </c>
      <c r="K283" s="14">
        <v>1503</v>
      </c>
      <c r="L283" s="13" t="s">
        <v>1809</v>
      </c>
      <c r="M283">
        <v>1</v>
      </c>
      <c r="O283" t="s">
        <v>1786</v>
      </c>
      <c r="P283">
        <v>5</v>
      </c>
      <c r="R283">
        <v>1</v>
      </c>
      <c r="T283">
        <v>1</v>
      </c>
      <c r="V283">
        <v>0</v>
      </c>
      <c r="W283">
        <v>1</v>
      </c>
    </row>
    <row r="284" spans="1:28" ht="16.5" thickBot="1">
      <c r="A284" s="3" t="s">
        <v>580</v>
      </c>
      <c r="B284" s="3" t="s">
        <v>581</v>
      </c>
      <c r="C284" s="3" t="s">
        <v>582</v>
      </c>
      <c r="D284" s="4">
        <v>2019</v>
      </c>
      <c r="E284" s="5" t="s">
        <v>73</v>
      </c>
      <c r="G284">
        <v>1</v>
      </c>
      <c r="I284">
        <v>4</v>
      </c>
      <c r="J284" s="13">
        <v>0.57999999999999996</v>
      </c>
      <c r="K284" s="14">
        <v>1503</v>
      </c>
      <c r="L284" s="13" t="s">
        <v>1810</v>
      </c>
      <c r="M284">
        <v>1</v>
      </c>
      <c r="O284" t="s">
        <v>1786</v>
      </c>
      <c r="P284">
        <v>5</v>
      </c>
      <c r="R284">
        <v>1</v>
      </c>
      <c r="T284">
        <v>1</v>
      </c>
      <c r="V284">
        <v>0</v>
      </c>
      <c r="W284">
        <v>1</v>
      </c>
    </row>
    <row r="285" spans="1:28" ht="16.5" thickBot="1">
      <c r="A285" s="3" t="s">
        <v>825</v>
      </c>
      <c r="B285" s="3" t="s">
        <v>826</v>
      </c>
      <c r="C285" s="3" t="s">
        <v>196</v>
      </c>
      <c r="D285" s="4">
        <v>2019</v>
      </c>
      <c r="E285" s="5" t="s">
        <v>73</v>
      </c>
      <c r="G285">
        <v>1</v>
      </c>
      <c r="I285" t="s">
        <v>1786</v>
      </c>
      <c r="J285" s="14">
        <v>7.2460000000000004</v>
      </c>
      <c r="K285" s="14">
        <v>1503</v>
      </c>
      <c r="L285" s="13" t="s">
        <v>1809</v>
      </c>
      <c r="M285">
        <v>1</v>
      </c>
      <c r="O285" t="s">
        <v>1786</v>
      </c>
      <c r="P285">
        <v>5</v>
      </c>
      <c r="R285">
        <v>1</v>
      </c>
      <c r="V285">
        <v>0</v>
      </c>
      <c r="W285">
        <v>1</v>
      </c>
      <c r="AA285">
        <v>1</v>
      </c>
    </row>
    <row r="286" spans="1:28" ht="16.5" thickBot="1">
      <c r="A286" s="3" t="s">
        <v>1432</v>
      </c>
      <c r="B286" s="3" t="s">
        <v>1433</v>
      </c>
      <c r="C286" s="3" t="s">
        <v>1434</v>
      </c>
      <c r="D286" s="4">
        <v>2019</v>
      </c>
      <c r="E286" s="5" t="s">
        <v>73</v>
      </c>
      <c r="G286">
        <v>1</v>
      </c>
      <c r="I286" t="s">
        <v>1786</v>
      </c>
      <c r="J286" s="13"/>
      <c r="K286" s="14">
        <v>1505</v>
      </c>
      <c r="L286" s="13" t="s">
        <v>1813</v>
      </c>
      <c r="M286">
        <v>1</v>
      </c>
      <c r="O286" t="s">
        <v>1786</v>
      </c>
      <c r="P286">
        <v>5</v>
      </c>
      <c r="V286">
        <v>2</v>
      </c>
      <c r="W286">
        <v>1</v>
      </c>
      <c r="AB286">
        <v>1</v>
      </c>
    </row>
    <row r="287" spans="1:28" ht="16.5" thickBot="1">
      <c r="A287" s="3" t="s">
        <v>757</v>
      </c>
      <c r="B287" s="3" t="s">
        <v>758</v>
      </c>
      <c r="C287" s="3" t="s">
        <v>14</v>
      </c>
      <c r="D287" s="4">
        <v>2019</v>
      </c>
      <c r="E287" s="5" t="s">
        <v>73</v>
      </c>
      <c r="G287">
        <v>1</v>
      </c>
      <c r="I287" t="s">
        <v>1783</v>
      </c>
      <c r="J287" s="13">
        <v>8.2100000000000009</v>
      </c>
      <c r="K287" s="14">
        <v>806</v>
      </c>
      <c r="L287" s="13" t="s">
        <v>1814</v>
      </c>
      <c r="M287">
        <v>1</v>
      </c>
      <c r="O287" t="s">
        <v>1784</v>
      </c>
      <c r="P287">
        <v>5</v>
      </c>
      <c r="R287">
        <v>1</v>
      </c>
      <c r="V287">
        <v>0</v>
      </c>
      <c r="W287">
        <v>1</v>
      </c>
    </row>
    <row r="288" spans="1:28" ht="13.5" thickBot="1">
      <c r="A288" s="5" t="s">
        <v>1843</v>
      </c>
      <c r="B288" s="5" t="s">
        <v>1853</v>
      </c>
      <c r="C288" s="5" t="s">
        <v>1860</v>
      </c>
      <c r="D288" s="5">
        <v>2019</v>
      </c>
      <c r="E288" s="8" t="s">
        <v>1865</v>
      </c>
      <c r="G288" s="5">
        <v>1</v>
      </c>
      <c r="I288" s="5" t="s">
        <v>1797</v>
      </c>
      <c r="J288" s="21"/>
      <c r="K288" s="21"/>
      <c r="L288" s="21"/>
      <c r="M288" s="5">
        <v>1</v>
      </c>
      <c r="O288" s="5" t="s">
        <v>1784</v>
      </c>
      <c r="R288" s="5">
        <v>1</v>
      </c>
      <c r="T288" s="5">
        <v>1</v>
      </c>
      <c r="V288" s="5">
        <v>0</v>
      </c>
      <c r="W288" s="5">
        <v>1</v>
      </c>
    </row>
    <row r="289" spans="1:27" ht="16.5" thickBot="1">
      <c r="A289" s="3" t="s">
        <v>1553</v>
      </c>
      <c r="B289" s="3" t="s">
        <v>1554</v>
      </c>
      <c r="C289" s="3" t="s">
        <v>25</v>
      </c>
      <c r="D289" s="4">
        <v>2019</v>
      </c>
      <c r="E289" s="5" t="s">
        <v>73</v>
      </c>
      <c r="G289">
        <v>1</v>
      </c>
      <c r="I289" t="s">
        <v>1783</v>
      </c>
      <c r="J289" s="13">
        <v>3.04</v>
      </c>
      <c r="K289" s="14">
        <v>0</v>
      </c>
      <c r="L289" s="13" t="s">
        <v>1811</v>
      </c>
      <c r="M289">
        <v>1</v>
      </c>
      <c r="O289" t="s">
        <v>1784</v>
      </c>
      <c r="P289">
        <v>5</v>
      </c>
      <c r="R289">
        <v>1</v>
      </c>
      <c r="T289">
        <v>1</v>
      </c>
      <c r="V289">
        <v>0</v>
      </c>
      <c r="W289">
        <v>1</v>
      </c>
    </row>
    <row r="290" spans="1:27" ht="16.5" thickBot="1">
      <c r="A290" s="3" t="s">
        <v>1479</v>
      </c>
      <c r="B290" s="3" t="s">
        <v>1480</v>
      </c>
      <c r="C290" s="3" t="s">
        <v>343</v>
      </c>
      <c r="D290" s="4">
        <v>2019</v>
      </c>
      <c r="E290" s="5" t="s">
        <v>73</v>
      </c>
      <c r="G290">
        <v>1</v>
      </c>
      <c r="I290" t="s">
        <v>1786</v>
      </c>
      <c r="J290" s="14">
        <v>8.8520000000000003</v>
      </c>
      <c r="K290" s="14">
        <v>0</v>
      </c>
      <c r="L290" s="13" t="s">
        <v>1811</v>
      </c>
      <c r="M290">
        <v>1</v>
      </c>
      <c r="O290" t="s">
        <v>1792</v>
      </c>
      <c r="P290">
        <v>5</v>
      </c>
      <c r="R290">
        <v>1</v>
      </c>
      <c r="V290">
        <v>1</v>
      </c>
      <c r="W290">
        <v>1</v>
      </c>
      <c r="AA290">
        <v>1</v>
      </c>
    </row>
    <row r="291" spans="1:27" ht="16.5" thickBot="1">
      <c r="A291" s="3" t="s">
        <v>153</v>
      </c>
      <c r="B291" s="3" t="s">
        <v>154</v>
      </c>
      <c r="C291" s="3" t="s">
        <v>155</v>
      </c>
      <c r="D291" s="4">
        <v>2020</v>
      </c>
      <c r="E291" s="5" t="s">
        <v>73</v>
      </c>
      <c r="G291">
        <v>1</v>
      </c>
      <c r="I291">
        <v>4</v>
      </c>
      <c r="J291" s="13">
        <v>7.0220000000000002</v>
      </c>
      <c r="K291" s="14">
        <v>1505</v>
      </c>
      <c r="L291" s="13" t="s">
        <v>1809</v>
      </c>
      <c r="M291">
        <v>1</v>
      </c>
      <c r="O291">
        <v>0</v>
      </c>
      <c r="P291">
        <v>0</v>
      </c>
      <c r="R291">
        <v>1</v>
      </c>
      <c r="S291">
        <v>1</v>
      </c>
      <c r="T291">
        <v>1</v>
      </c>
      <c r="W291">
        <v>1</v>
      </c>
    </row>
    <row r="292" spans="1:27" ht="16.5" thickBot="1">
      <c r="A292" s="3" t="s">
        <v>153</v>
      </c>
      <c r="B292" s="3" t="s">
        <v>154</v>
      </c>
      <c r="C292" s="3" t="s">
        <v>155</v>
      </c>
      <c r="D292" s="4">
        <v>2020</v>
      </c>
      <c r="E292" s="5" t="s">
        <v>73</v>
      </c>
      <c r="G292">
        <v>1</v>
      </c>
      <c r="I292">
        <v>4</v>
      </c>
      <c r="J292" s="13">
        <v>7.0220000000000002</v>
      </c>
      <c r="K292" s="14">
        <v>1505</v>
      </c>
      <c r="L292" s="13" t="s">
        <v>1809</v>
      </c>
      <c r="M292">
        <v>1</v>
      </c>
      <c r="O292">
        <v>0</v>
      </c>
      <c r="P292">
        <v>0</v>
      </c>
      <c r="R292">
        <v>1</v>
      </c>
      <c r="S292">
        <v>1</v>
      </c>
      <c r="W292">
        <v>1</v>
      </c>
    </row>
    <row r="293" spans="1:27" ht="16.5" thickBot="1">
      <c r="A293" s="3" t="s">
        <v>409</v>
      </c>
      <c r="B293" s="3" t="s">
        <v>410</v>
      </c>
      <c r="C293" s="3" t="s">
        <v>411</v>
      </c>
      <c r="D293" s="4">
        <v>2020</v>
      </c>
      <c r="E293" s="5" t="s">
        <v>73</v>
      </c>
      <c r="G293">
        <v>1</v>
      </c>
      <c r="I293">
        <v>1</v>
      </c>
      <c r="J293" s="13"/>
      <c r="K293" s="14">
        <v>0</v>
      </c>
      <c r="L293" s="13" t="s">
        <v>1811</v>
      </c>
      <c r="M293">
        <v>1</v>
      </c>
      <c r="O293">
        <v>0</v>
      </c>
      <c r="P293">
        <v>0</v>
      </c>
      <c r="R293">
        <v>1</v>
      </c>
      <c r="T293">
        <v>1</v>
      </c>
      <c r="W293">
        <v>1</v>
      </c>
    </row>
    <row r="294" spans="1:27" ht="16.5" thickBot="1">
      <c r="A294" s="3" t="s">
        <v>436</v>
      </c>
      <c r="B294" s="3" t="s">
        <v>437</v>
      </c>
      <c r="C294" s="3" t="s">
        <v>438</v>
      </c>
      <c r="D294" s="4">
        <v>2020</v>
      </c>
      <c r="E294" s="5" t="s">
        <v>73</v>
      </c>
      <c r="G294">
        <v>1</v>
      </c>
      <c r="I294">
        <v>4</v>
      </c>
      <c r="J294" s="13">
        <v>4.4119999999999999</v>
      </c>
      <c r="K294" s="14">
        <v>1503</v>
      </c>
      <c r="L294" s="13" t="s">
        <v>1813</v>
      </c>
      <c r="M294">
        <v>1</v>
      </c>
      <c r="O294">
        <v>0</v>
      </c>
      <c r="P294">
        <v>0</v>
      </c>
      <c r="R294">
        <v>1</v>
      </c>
      <c r="T294">
        <v>1</v>
      </c>
      <c r="W294">
        <v>1</v>
      </c>
    </row>
    <row r="295" spans="1:27" ht="16.5" thickBot="1">
      <c r="A295" s="3" t="s">
        <v>483</v>
      </c>
      <c r="B295" s="3" t="s">
        <v>484</v>
      </c>
      <c r="C295" s="3" t="s">
        <v>485</v>
      </c>
      <c r="D295" s="4">
        <v>2020</v>
      </c>
      <c r="E295" s="5" t="s">
        <v>73</v>
      </c>
      <c r="G295">
        <v>1</v>
      </c>
      <c r="I295" t="s">
        <v>1783</v>
      </c>
      <c r="J295" s="13">
        <v>3.073</v>
      </c>
      <c r="K295" s="14">
        <v>0</v>
      </c>
      <c r="L295" s="13" t="s">
        <v>1811</v>
      </c>
      <c r="M295">
        <v>1</v>
      </c>
      <c r="O295">
        <v>0</v>
      </c>
      <c r="P295">
        <v>0</v>
      </c>
      <c r="R295">
        <v>1</v>
      </c>
      <c r="S295">
        <v>1</v>
      </c>
      <c r="T295">
        <v>1</v>
      </c>
      <c r="W295">
        <v>1</v>
      </c>
      <c r="AA295">
        <v>1</v>
      </c>
    </row>
    <row r="296" spans="1:27" ht="16.5" thickBot="1">
      <c r="A296" s="3" t="s">
        <v>542</v>
      </c>
      <c r="B296" s="3" t="s">
        <v>543</v>
      </c>
      <c r="C296" s="3" t="s">
        <v>544</v>
      </c>
      <c r="D296" s="4">
        <v>2020</v>
      </c>
      <c r="E296" s="5" t="s">
        <v>73</v>
      </c>
      <c r="G296">
        <v>1</v>
      </c>
      <c r="J296" s="13">
        <v>2.4460000000000002</v>
      </c>
      <c r="K296" s="14">
        <v>1402</v>
      </c>
      <c r="L296" s="13" t="s">
        <v>1813</v>
      </c>
      <c r="M296">
        <v>1</v>
      </c>
      <c r="O296">
        <v>0</v>
      </c>
      <c r="P296">
        <v>0</v>
      </c>
      <c r="R296">
        <v>1</v>
      </c>
      <c r="T296">
        <v>1</v>
      </c>
      <c r="W296">
        <v>1</v>
      </c>
    </row>
    <row r="297" spans="1:27" ht="16.5" thickBot="1">
      <c r="A297" s="3" t="s">
        <v>552</v>
      </c>
      <c r="B297" s="3" t="s">
        <v>553</v>
      </c>
      <c r="C297" s="3" t="s">
        <v>554</v>
      </c>
      <c r="D297" s="4">
        <v>2020</v>
      </c>
      <c r="E297" s="5" t="s">
        <v>73</v>
      </c>
      <c r="F297">
        <v>1</v>
      </c>
      <c r="G297">
        <v>1</v>
      </c>
      <c r="I297" t="s">
        <v>1791</v>
      </c>
      <c r="J297" s="13">
        <v>6.0650000000000004</v>
      </c>
      <c r="K297" s="14">
        <v>1503</v>
      </c>
      <c r="L297" s="13" t="s">
        <v>1814</v>
      </c>
      <c r="M297">
        <v>1</v>
      </c>
      <c r="O297">
        <v>0</v>
      </c>
      <c r="P297">
        <v>0</v>
      </c>
      <c r="W297">
        <v>1</v>
      </c>
      <c r="AA297">
        <v>1</v>
      </c>
    </row>
    <row r="298" spans="1:27" ht="16.5" thickBot="1">
      <c r="A298" s="3" t="s">
        <v>586</v>
      </c>
      <c r="B298" s="3" t="s">
        <v>587</v>
      </c>
      <c r="C298" s="3" t="s">
        <v>1804</v>
      </c>
      <c r="D298" s="4">
        <v>2020</v>
      </c>
      <c r="E298" s="5" t="s">
        <v>73</v>
      </c>
      <c r="G298">
        <v>1</v>
      </c>
      <c r="J298" s="21">
        <v>7.4530000000000003</v>
      </c>
      <c r="K298" s="14">
        <v>0</v>
      </c>
      <c r="L298" s="13" t="s">
        <v>1811</v>
      </c>
      <c r="M298">
        <v>1</v>
      </c>
      <c r="O298">
        <v>0</v>
      </c>
      <c r="P298">
        <v>0</v>
      </c>
      <c r="R298">
        <v>1</v>
      </c>
      <c r="W298">
        <v>1</v>
      </c>
      <c r="AA298">
        <v>1</v>
      </c>
    </row>
    <row r="299" spans="1:27" ht="16.5" thickBot="1">
      <c r="A299" s="3" t="s">
        <v>618</v>
      </c>
      <c r="B299" s="3" t="s">
        <v>619</v>
      </c>
      <c r="C299" s="3" t="s">
        <v>620</v>
      </c>
      <c r="D299" s="4">
        <v>2020</v>
      </c>
      <c r="E299" s="5" t="s">
        <v>73</v>
      </c>
      <c r="G299">
        <v>1</v>
      </c>
      <c r="J299" s="13">
        <v>5.8369999999999997</v>
      </c>
      <c r="K299" s="14">
        <v>0</v>
      </c>
      <c r="L299" s="13" t="s">
        <v>1811</v>
      </c>
      <c r="M299">
        <v>1</v>
      </c>
      <c r="O299">
        <v>0</v>
      </c>
      <c r="P299">
        <v>0</v>
      </c>
      <c r="R299">
        <v>1</v>
      </c>
      <c r="T299">
        <v>1</v>
      </c>
      <c r="W299">
        <v>1</v>
      </c>
    </row>
    <row r="300" spans="1:27" ht="16.5" thickBot="1">
      <c r="A300" s="3" t="s">
        <v>897</v>
      </c>
      <c r="B300" s="3" t="s">
        <v>898</v>
      </c>
      <c r="C300" s="3" t="s">
        <v>899</v>
      </c>
      <c r="D300" s="4">
        <v>2020</v>
      </c>
      <c r="E300" s="5" t="s">
        <v>73</v>
      </c>
      <c r="F300">
        <v>1</v>
      </c>
      <c r="G300">
        <v>1</v>
      </c>
      <c r="H300">
        <v>1</v>
      </c>
      <c r="I300" s="12" t="s">
        <v>1791</v>
      </c>
      <c r="J300" s="13">
        <v>2.4220000000000002</v>
      </c>
      <c r="K300" s="14">
        <v>1502</v>
      </c>
      <c r="L300" s="13" t="s">
        <v>1809</v>
      </c>
      <c r="M300">
        <v>1</v>
      </c>
      <c r="O300">
        <v>0</v>
      </c>
      <c r="P300">
        <v>0</v>
      </c>
      <c r="W300">
        <v>1</v>
      </c>
      <c r="AA300">
        <v>1</v>
      </c>
    </row>
    <row r="301" spans="1:27" ht="16.5" thickBot="1">
      <c r="A301" s="3" t="s">
        <v>171</v>
      </c>
      <c r="B301" s="3" t="s">
        <v>172</v>
      </c>
      <c r="C301" s="3" t="s">
        <v>47</v>
      </c>
      <c r="D301" s="4">
        <v>2020</v>
      </c>
      <c r="E301" s="6" t="s">
        <v>73</v>
      </c>
      <c r="G301">
        <v>1</v>
      </c>
      <c r="J301" s="21">
        <v>3.0830000000000002</v>
      </c>
      <c r="K301" s="14">
        <v>1503</v>
      </c>
      <c r="L301" s="13" t="s">
        <v>1810</v>
      </c>
      <c r="M301">
        <v>1</v>
      </c>
      <c r="O301">
        <v>0</v>
      </c>
      <c r="P301">
        <v>0</v>
      </c>
      <c r="R301">
        <v>1</v>
      </c>
      <c r="T301">
        <v>1</v>
      </c>
      <c r="W301">
        <v>1</v>
      </c>
    </row>
    <row r="302" spans="1:27" ht="16.5" thickBot="1">
      <c r="A302" s="3" t="s">
        <v>1362</v>
      </c>
      <c r="B302" s="3" t="s">
        <v>1363</v>
      </c>
      <c r="C302" s="3" t="s">
        <v>1364</v>
      </c>
      <c r="D302" s="4">
        <v>2020</v>
      </c>
      <c r="E302" s="5" t="s">
        <v>73</v>
      </c>
      <c r="F302">
        <v>1</v>
      </c>
      <c r="G302">
        <v>1</v>
      </c>
      <c r="I302" t="s">
        <v>1791</v>
      </c>
      <c r="J302" s="20">
        <v>3.0489999999999999</v>
      </c>
      <c r="K302" s="14">
        <v>0</v>
      </c>
      <c r="L302" s="13" t="s">
        <v>1811</v>
      </c>
      <c r="M302">
        <v>1</v>
      </c>
      <c r="O302">
        <v>0</v>
      </c>
      <c r="P302">
        <v>0</v>
      </c>
      <c r="W302">
        <v>1</v>
      </c>
      <c r="AA302">
        <v>1</v>
      </c>
    </row>
    <row r="303" spans="1:27" ht="16.5" thickBot="1">
      <c r="A303" s="3" t="s">
        <v>1404</v>
      </c>
      <c r="B303" s="3" t="s">
        <v>1405</v>
      </c>
      <c r="C303" s="3" t="s">
        <v>1406</v>
      </c>
      <c r="D303" s="4">
        <v>2020</v>
      </c>
      <c r="E303" s="5" t="s">
        <v>73</v>
      </c>
      <c r="G303">
        <v>1</v>
      </c>
      <c r="I303">
        <v>4</v>
      </c>
      <c r="J303" s="13">
        <v>1.9159999999999999</v>
      </c>
      <c r="K303" s="14">
        <v>0</v>
      </c>
      <c r="L303" s="13" t="s">
        <v>1811</v>
      </c>
      <c r="M303">
        <v>1</v>
      </c>
      <c r="O303">
        <v>0</v>
      </c>
      <c r="P303">
        <v>0</v>
      </c>
      <c r="R303">
        <v>1</v>
      </c>
      <c r="W303">
        <v>1</v>
      </c>
    </row>
    <row r="304" spans="1:27" ht="16.5" thickBot="1">
      <c r="A304" s="3" t="s">
        <v>1605</v>
      </c>
      <c r="B304" s="3" t="s">
        <v>1606</v>
      </c>
      <c r="C304" s="3" t="s">
        <v>1607</v>
      </c>
      <c r="D304" s="4">
        <v>2020</v>
      </c>
      <c r="E304" s="5" t="s">
        <v>73</v>
      </c>
      <c r="G304">
        <v>1</v>
      </c>
      <c r="J304" s="13">
        <v>3.2559999999999998</v>
      </c>
      <c r="K304" s="14">
        <v>0</v>
      </c>
      <c r="L304" s="13" t="s">
        <v>1811</v>
      </c>
      <c r="M304">
        <v>1</v>
      </c>
      <c r="O304">
        <v>0</v>
      </c>
      <c r="P304">
        <v>0</v>
      </c>
      <c r="R304">
        <v>1</v>
      </c>
      <c r="S304">
        <v>1</v>
      </c>
      <c r="W304">
        <v>1</v>
      </c>
    </row>
    <row r="305" spans="1:27" ht="16.5" thickBot="1">
      <c r="A305" s="3" t="s">
        <v>412</v>
      </c>
      <c r="B305" s="3" t="s">
        <v>413</v>
      </c>
      <c r="C305" s="3"/>
      <c r="D305" s="4">
        <v>2020</v>
      </c>
      <c r="E305" s="5" t="s">
        <v>73</v>
      </c>
      <c r="G305">
        <v>1</v>
      </c>
      <c r="I305">
        <v>1</v>
      </c>
      <c r="J305" s="21"/>
      <c r="K305" s="14">
        <v>0</v>
      </c>
      <c r="L305" s="13" t="s">
        <v>1811</v>
      </c>
      <c r="M305">
        <v>1</v>
      </c>
      <c r="O305">
        <v>0</v>
      </c>
      <c r="P305">
        <v>0</v>
      </c>
      <c r="R305">
        <v>1</v>
      </c>
      <c r="T305">
        <v>1</v>
      </c>
      <c r="W305">
        <v>2</v>
      </c>
    </row>
    <row r="306" spans="1:27" ht="16.5" thickBot="1">
      <c r="A306" s="3" t="s">
        <v>1269</v>
      </c>
      <c r="B306" s="3" t="s">
        <v>1270</v>
      </c>
      <c r="C306" s="3"/>
      <c r="D306" s="4">
        <v>2020</v>
      </c>
      <c r="E306" s="5" t="s">
        <v>73</v>
      </c>
      <c r="G306">
        <v>1</v>
      </c>
      <c r="J306" s="13"/>
      <c r="K306" s="14">
        <v>0</v>
      </c>
      <c r="L306" s="13" t="s">
        <v>1811</v>
      </c>
      <c r="M306">
        <v>1</v>
      </c>
      <c r="O306">
        <v>0</v>
      </c>
      <c r="P306">
        <v>0</v>
      </c>
      <c r="R306">
        <v>1</v>
      </c>
      <c r="T306">
        <v>1</v>
      </c>
      <c r="W306">
        <v>2</v>
      </c>
    </row>
    <row r="307" spans="1:27" ht="16.5" thickBot="1">
      <c r="A307" s="3" t="s">
        <v>284</v>
      </c>
      <c r="B307" s="3" t="s">
        <v>285</v>
      </c>
      <c r="C307" s="3" t="s">
        <v>286</v>
      </c>
      <c r="D307" s="4">
        <v>2020</v>
      </c>
      <c r="E307" s="5" t="s">
        <v>73</v>
      </c>
      <c r="G307">
        <v>1</v>
      </c>
      <c r="I307" t="s">
        <v>1786</v>
      </c>
      <c r="J307" s="13"/>
      <c r="K307" s="14">
        <v>0</v>
      </c>
      <c r="L307" s="13" t="s">
        <v>1811</v>
      </c>
      <c r="M307">
        <v>1</v>
      </c>
      <c r="O307">
        <v>0</v>
      </c>
      <c r="P307">
        <v>0</v>
      </c>
      <c r="R307">
        <v>1</v>
      </c>
      <c r="W307">
        <v>5</v>
      </c>
    </row>
    <row r="308" spans="1:27" ht="16.5" thickBot="1">
      <c r="A308" s="3" t="s">
        <v>160</v>
      </c>
      <c r="B308" s="3" t="s">
        <v>161</v>
      </c>
      <c r="C308" s="3" t="s">
        <v>162</v>
      </c>
      <c r="D308" s="4">
        <v>2020</v>
      </c>
      <c r="E308" s="5" t="s">
        <v>73</v>
      </c>
      <c r="F308">
        <v>1</v>
      </c>
      <c r="G308">
        <v>1</v>
      </c>
      <c r="I308" t="s">
        <v>1786</v>
      </c>
      <c r="J308" s="13"/>
      <c r="K308" s="14">
        <v>0</v>
      </c>
      <c r="L308" s="13" t="s">
        <v>1811</v>
      </c>
      <c r="M308">
        <v>1</v>
      </c>
      <c r="O308">
        <v>0</v>
      </c>
      <c r="P308">
        <v>0</v>
      </c>
      <c r="R308">
        <v>1</v>
      </c>
      <c r="W308">
        <v>5</v>
      </c>
      <c r="AA308">
        <v>1</v>
      </c>
    </row>
    <row r="309" spans="1:27" ht="16.5" thickBot="1">
      <c r="A309" s="3" t="s">
        <v>125</v>
      </c>
      <c r="B309" s="3" t="s">
        <v>126</v>
      </c>
      <c r="C309" s="3" t="s">
        <v>127</v>
      </c>
      <c r="D309" s="4">
        <v>2020</v>
      </c>
      <c r="E309" s="5" t="s">
        <v>73</v>
      </c>
      <c r="G309">
        <v>1</v>
      </c>
      <c r="I309">
        <v>1</v>
      </c>
      <c r="J309" s="13"/>
      <c r="K309" s="14">
        <v>0</v>
      </c>
      <c r="L309" s="13" t="s">
        <v>1811</v>
      </c>
      <c r="M309">
        <v>1</v>
      </c>
      <c r="O309">
        <v>0</v>
      </c>
      <c r="P309">
        <v>0</v>
      </c>
      <c r="W309">
        <v>5</v>
      </c>
      <c r="AA309">
        <v>1</v>
      </c>
    </row>
    <row r="310" spans="1:27" ht="16.5" thickBot="1">
      <c r="A310" s="3" t="s">
        <v>270</v>
      </c>
      <c r="B310" s="3" t="s">
        <v>271</v>
      </c>
      <c r="C310" s="3" t="s">
        <v>272</v>
      </c>
      <c r="D310" s="4">
        <v>2020</v>
      </c>
      <c r="E310" s="5" t="s">
        <v>73</v>
      </c>
      <c r="G310">
        <v>1</v>
      </c>
      <c r="I310">
        <v>4</v>
      </c>
      <c r="J310" s="13">
        <v>1.909</v>
      </c>
      <c r="K310" s="14">
        <v>0</v>
      </c>
      <c r="L310" s="13" t="s">
        <v>1811</v>
      </c>
      <c r="M310">
        <v>1</v>
      </c>
      <c r="O310">
        <v>1</v>
      </c>
      <c r="P310">
        <v>5</v>
      </c>
      <c r="S310">
        <v>1</v>
      </c>
      <c r="T310">
        <v>1</v>
      </c>
      <c r="V310">
        <v>3</v>
      </c>
      <c r="W310">
        <v>1</v>
      </c>
    </row>
    <row r="311" spans="1:27" ht="16.5" thickBot="1">
      <c r="A311" s="3" t="s">
        <v>475</v>
      </c>
      <c r="B311" s="3" t="s">
        <v>476</v>
      </c>
      <c r="C311" s="3" t="s">
        <v>11</v>
      </c>
      <c r="D311" s="4">
        <v>2020</v>
      </c>
      <c r="E311" s="5" t="s">
        <v>73</v>
      </c>
      <c r="G311">
        <v>1</v>
      </c>
      <c r="I311" t="s">
        <v>1786</v>
      </c>
      <c r="J311" s="14">
        <v>10.302</v>
      </c>
      <c r="K311" s="14">
        <v>1503</v>
      </c>
      <c r="L311" s="13" t="s">
        <v>1809</v>
      </c>
      <c r="M311">
        <v>1</v>
      </c>
      <c r="O311">
        <v>1</v>
      </c>
      <c r="P311">
        <v>5</v>
      </c>
      <c r="R311">
        <v>1</v>
      </c>
      <c r="T311">
        <v>1</v>
      </c>
      <c r="V311">
        <v>0</v>
      </c>
      <c r="W311">
        <v>1</v>
      </c>
    </row>
    <row r="312" spans="1:27" ht="16.5" thickBot="1">
      <c r="A312" s="3" t="s">
        <v>583</v>
      </c>
      <c r="B312" s="3" t="s">
        <v>584</v>
      </c>
      <c r="C312" s="3" t="s">
        <v>585</v>
      </c>
      <c r="D312" s="4">
        <v>2020</v>
      </c>
      <c r="E312" s="5" t="s">
        <v>73</v>
      </c>
      <c r="G312">
        <v>1</v>
      </c>
      <c r="I312">
        <v>4</v>
      </c>
      <c r="J312" s="13">
        <v>5.298</v>
      </c>
      <c r="K312" s="14">
        <v>1503</v>
      </c>
      <c r="L312" s="13" t="s">
        <v>1813</v>
      </c>
      <c r="M312">
        <v>1</v>
      </c>
      <c r="O312">
        <v>1</v>
      </c>
      <c r="P312">
        <v>5</v>
      </c>
      <c r="R312">
        <v>1</v>
      </c>
      <c r="V312">
        <v>0</v>
      </c>
      <c r="W312">
        <v>1</v>
      </c>
    </row>
    <row r="313" spans="1:27" ht="16.5" thickBot="1">
      <c r="A313" s="3" t="s">
        <v>1012</v>
      </c>
      <c r="B313" s="3" t="s">
        <v>1013</v>
      </c>
      <c r="C313" s="3" t="s">
        <v>1014</v>
      </c>
      <c r="D313" s="4">
        <v>2020</v>
      </c>
      <c r="E313" s="5" t="s">
        <v>73</v>
      </c>
      <c r="G313">
        <v>1</v>
      </c>
      <c r="I313" s="12" t="s">
        <v>1786</v>
      </c>
      <c r="J313" s="13">
        <v>1.4570000000000001</v>
      </c>
      <c r="K313" s="14">
        <v>1503</v>
      </c>
      <c r="L313" s="13" t="s">
        <v>1813</v>
      </c>
      <c r="M313">
        <v>1</v>
      </c>
      <c r="O313">
        <v>1</v>
      </c>
      <c r="P313">
        <v>5</v>
      </c>
      <c r="R313">
        <v>1</v>
      </c>
      <c r="V313">
        <v>0</v>
      </c>
      <c r="W313">
        <v>1</v>
      </c>
    </row>
    <row r="314" spans="1:27" ht="16.5" thickBot="1">
      <c r="A314" s="3" t="s">
        <v>1069</v>
      </c>
      <c r="B314" s="3" t="s">
        <v>1070</v>
      </c>
      <c r="C314" s="3" t="s">
        <v>1071</v>
      </c>
      <c r="D314" s="4">
        <v>2020</v>
      </c>
      <c r="E314" s="5" t="s">
        <v>73</v>
      </c>
      <c r="G314">
        <v>1</v>
      </c>
      <c r="I314">
        <v>1</v>
      </c>
      <c r="J314" s="13">
        <v>2.218</v>
      </c>
      <c r="K314" s="14">
        <v>0</v>
      </c>
      <c r="L314" s="13" t="s">
        <v>1811</v>
      </c>
      <c r="M314">
        <v>1</v>
      </c>
      <c r="O314">
        <v>1</v>
      </c>
      <c r="P314">
        <v>5</v>
      </c>
      <c r="R314">
        <v>1</v>
      </c>
      <c r="S314">
        <v>1</v>
      </c>
      <c r="V314">
        <v>0</v>
      </c>
      <c r="W314">
        <v>1</v>
      </c>
    </row>
    <row r="315" spans="1:27" ht="16.5" thickBot="1">
      <c r="A315" s="3" t="s">
        <v>1069</v>
      </c>
      <c r="B315" s="3" t="s">
        <v>1072</v>
      </c>
      <c r="C315" s="3" t="s">
        <v>1073</v>
      </c>
      <c r="D315" s="4">
        <v>2020</v>
      </c>
      <c r="E315" s="5" t="s">
        <v>73</v>
      </c>
      <c r="G315">
        <v>1</v>
      </c>
      <c r="I315">
        <v>1</v>
      </c>
      <c r="J315" s="13">
        <v>3.2309999999999999</v>
      </c>
      <c r="K315" s="14">
        <v>0</v>
      </c>
      <c r="L315" s="13" t="s">
        <v>1811</v>
      </c>
      <c r="M315">
        <v>1</v>
      </c>
      <c r="O315">
        <v>1</v>
      </c>
      <c r="P315">
        <v>5</v>
      </c>
      <c r="R315">
        <v>1</v>
      </c>
      <c r="S315">
        <v>1</v>
      </c>
      <c r="V315">
        <v>0</v>
      </c>
      <c r="W315">
        <v>1</v>
      </c>
    </row>
    <row r="316" spans="1:27" ht="16.5" thickBot="1">
      <c r="A316" s="3" t="s">
        <v>119</v>
      </c>
      <c r="B316" s="3" t="s">
        <v>120</v>
      </c>
      <c r="C316" s="3" t="s">
        <v>121</v>
      </c>
      <c r="D316" s="4">
        <v>2020</v>
      </c>
      <c r="E316" s="5" t="s">
        <v>73</v>
      </c>
      <c r="G316">
        <v>1</v>
      </c>
      <c r="I316">
        <v>1</v>
      </c>
      <c r="J316" s="13">
        <v>1.393</v>
      </c>
      <c r="K316" s="14">
        <v>0</v>
      </c>
      <c r="L316" s="13" t="s">
        <v>1811</v>
      </c>
      <c r="M316">
        <v>1</v>
      </c>
      <c r="O316">
        <v>1</v>
      </c>
      <c r="P316">
        <v>5</v>
      </c>
      <c r="R316">
        <v>1</v>
      </c>
      <c r="V316">
        <v>0</v>
      </c>
      <c r="W316">
        <v>1</v>
      </c>
    </row>
    <row r="317" spans="1:27" ht="16.5" thickBot="1">
      <c r="A317" s="3" t="s">
        <v>1261</v>
      </c>
      <c r="B317" s="3" t="s">
        <v>1262</v>
      </c>
      <c r="C317" s="3" t="s">
        <v>1263</v>
      </c>
      <c r="D317" s="4">
        <v>2020</v>
      </c>
      <c r="E317" s="5" t="s">
        <v>73</v>
      </c>
      <c r="G317">
        <v>1</v>
      </c>
      <c r="I317">
        <v>4</v>
      </c>
      <c r="J317" s="14">
        <v>1.9670000000000001</v>
      </c>
      <c r="K317" s="14">
        <v>0</v>
      </c>
      <c r="L317" s="13" t="s">
        <v>1811</v>
      </c>
      <c r="M317">
        <v>1</v>
      </c>
      <c r="O317">
        <v>1</v>
      </c>
      <c r="P317">
        <v>5</v>
      </c>
      <c r="R317">
        <v>1</v>
      </c>
      <c r="T317">
        <v>1</v>
      </c>
      <c r="V317">
        <v>0</v>
      </c>
      <c r="W317">
        <v>1</v>
      </c>
    </row>
    <row r="318" spans="1:27" ht="16.5" thickBot="1">
      <c r="A318" s="3" t="s">
        <v>1417</v>
      </c>
      <c r="B318" s="3" t="s">
        <v>1418</v>
      </c>
      <c r="C318" s="3" t="s">
        <v>1419</v>
      </c>
      <c r="D318" s="4">
        <v>2020</v>
      </c>
      <c r="E318" s="5" t="s">
        <v>73</v>
      </c>
      <c r="G318">
        <v>1</v>
      </c>
      <c r="I318" t="s">
        <v>1786</v>
      </c>
      <c r="J318" s="13">
        <v>5.5810000000000004</v>
      </c>
      <c r="K318" s="14">
        <v>0</v>
      </c>
      <c r="L318" s="13" t="s">
        <v>1811</v>
      </c>
      <c r="M318">
        <v>1</v>
      </c>
      <c r="O318">
        <v>1</v>
      </c>
      <c r="P318">
        <v>5</v>
      </c>
      <c r="R318">
        <v>1</v>
      </c>
      <c r="V318">
        <v>0</v>
      </c>
      <c r="W318">
        <v>1</v>
      </c>
    </row>
    <row r="319" spans="1:27" ht="16.5" thickBot="1">
      <c r="A319" s="3" t="s">
        <v>1509</v>
      </c>
      <c r="B319" s="3" t="s">
        <v>1510</v>
      </c>
      <c r="C319" s="3" t="s">
        <v>1511</v>
      </c>
      <c r="D319" s="4">
        <v>2020</v>
      </c>
      <c r="E319" s="5" t="s">
        <v>73</v>
      </c>
      <c r="G319">
        <v>1</v>
      </c>
      <c r="I319" t="s">
        <v>1786</v>
      </c>
      <c r="J319" s="13">
        <v>0.51</v>
      </c>
      <c r="K319" s="14">
        <v>1506</v>
      </c>
      <c r="L319" s="13" t="s">
        <v>1813</v>
      </c>
      <c r="M319">
        <v>1</v>
      </c>
      <c r="O319">
        <v>1</v>
      </c>
      <c r="P319">
        <v>5</v>
      </c>
      <c r="R319">
        <v>1</v>
      </c>
      <c r="T319">
        <v>1</v>
      </c>
      <c r="V319">
        <v>0</v>
      </c>
      <c r="W319">
        <v>1</v>
      </c>
    </row>
    <row r="320" spans="1:27" ht="16.5" thickBot="1">
      <c r="A320" s="3" t="s">
        <v>1515</v>
      </c>
      <c r="B320" s="3" t="s">
        <v>1516</v>
      </c>
      <c r="C320" s="3" t="s">
        <v>1517</v>
      </c>
      <c r="D320" s="4">
        <v>2020</v>
      </c>
      <c r="E320" s="5" t="s">
        <v>73</v>
      </c>
      <c r="G320">
        <v>1</v>
      </c>
      <c r="I320" t="s">
        <v>1786</v>
      </c>
      <c r="J320" s="13">
        <v>4.7649999999999997</v>
      </c>
      <c r="K320" s="14">
        <v>806</v>
      </c>
      <c r="L320" s="13" t="s">
        <v>1809</v>
      </c>
      <c r="M320">
        <v>1</v>
      </c>
      <c r="O320">
        <v>1</v>
      </c>
      <c r="P320">
        <v>5</v>
      </c>
      <c r="R320">
        <v>1</v>
      </c>
      <c r="T320">
        <v>1</v>
      </c>
      <c r="V320">
        <v>0</v>
      </c>
      <c r="W320">
        <v>1</v>
      </c>
    </row>
    <row r="321" spans="1:28" ht="16.5" thickBot="1">
      <c r="A321" s="3" t="s">
        <v>1708</v>
      </c>
      <c r="B321" s="3" t="s">
        <v>1709</v>
      </c>
      <c r="C321" s="3" t="s">
        <v>1075</v>
      </c>
      <c r="D321" s="4">
        <v>2020</v>
      </c>
      <c r="E321" s="5" t="s">
        <v>73</v>
      </c>
      <c r="G321">
        <v>1</v>
      </c>
      <c r="I321">
        <v>1</v>
      </c>
      <c r="J321" s="13">
        <v>2.0590000000000002</v>
      </c>
      <c r="K321" s="14">
        <v>0</v>
      </c>
      <c r="L321" s="13" t="s">
        <v>1811</v>
      </c>
      <c r="M321">
        <v>1</v>
      </c>
      <c r="O321">
        <v>1</v>
      </c>
      <c r="P321">
        <v>5</v>
      </c>
      <c r="R321">
        <v>1</v>
      </c>
      <c r="V321">
        <v>0</v>
      </c>
      <c r="W321">
        <v>1</v>
      </c>
    </row>
    <row r="322" spans="1:28" ht="13.5" thickBot="1">
      <c r="A322" s="12" t="s">
        <v>1822</v>
      </c>
      <c r="B322" s="12" t="s">
        <v>1827</v>
      </c>
      <c r="C322" s="12" t="s">
        <v>1833</v>
      </c>
      <c r="D322" s="26">
        <v>2020</v>
      </c>
      <c r="E322" s="12" t="s">
        <v>1835</v>
      </c>
      <c r="F322" s="12"/>
      <c r="G322" s="26">
        <v>1</v>
      </c>
      <c r="H322" s="12"/>
      <c r="I322" s="12"/>
      <c r="J322" s="23"/>
      <c r="K322" s="23"/>
      <c r="L322" s="23"/>
      <c r="M322" s="26">
        <v>1</v>
      </c>
      <c r="N322" s="12"/>
      <c r="O322" s="26">
        <v>1</v>
      </c>
      <c r="P322" s="12"/>
      <c r="Q322" s="12"/>
      <c r="R322" s="12"/>
      <c r="S322" s="26">
        <v>1</v>
      </c>
      <c r="T322" s="12"/>
      <c r="U322" s="12"/>
      <c r="V322" s="12"/>
      <c r="W322" s="26">
        <v>3</v>
      </c>
      <c r="X322" s="12"/>
      <c r="Y322" s="12"/>
      <c r="Z322" s="12"/>
    </row>
    <row r="323" spans="1:28" ht="16.5" thickBot="1">
      <c r="A323" s="3" t="s">
        <v>234</v>
      </c>
      <c r="B323" s="3" t="s">
        <v>235</v>
      </c>
      <c r="C323" s="3" t="s">
        <v>236</v>
      </c>
      <c r="D323" s="4">
        <v>2020</v>
      </c>
      <c r="E323" s="5" t="s">
        <v>73</v>
      </c>
      <c r="G323">
        <v>1</v>
      </c>
      <c r="I323">
        <v>1</v>
      </c>
      <c r="J323" s="13">
        <v>5.1609999999999996</v>
      </c>
      <c r="K323" s="14">
        <v>1506</v>
      </c>
      <c r="L323" s="13" t="s">
        <v>1809</v>
      </c>
      <c r="M323">
        <v>1</v>
      </c>
      <c r="O323">
        <v>2</v>
      </c>
      <c r="P323">
        <v>5</v>
      </c>
      <c r="T323">
        <v>1</v>
      </c>
      <c r="V323">
        <v>0</v>
      </c>
      <c r="W323">
        <v>1</v>
      </c>
    </row>
    <row r="324" spans="1:28" ht="16.5" thickBot="1">
      <c r="A324" s="3" t="s">
        <v>513</v>
      </c>
      <c r="B324" s="3" t="s">
        <v>514</v>
      </c>
      <c r="C324" s="3" t="s">
        <v>515</v>
      </c>
      <c r="D324" s="4">
        <v>2020</v>
      </c>
      <c r="E324" s="5" t="s">
        <v>73</v>
      </c>
      <c r="F324">
        <v>1</v>
      </c>
      <c r="G324">
        <v>1</v>
      </c>
      <c r="I324" t="s">
        <v>1797</v>
      </c>
      <c r="J324" s="13">
        <v>3.4620000000000002</v>
      </c>
      <c r="K324" s="14">
        <v>1505</v>
      </c>
      <c r="L324" s="13" t="s">
        <v>1809</v>
      </c>
      <c r="M324">
        <v>1</v>
      </c>
      <c r="O324">
        <v>2</v>
      </c>
      <c r="P324">
        <v>5</v>
      </c>
      <c r="S324">
        <v>1</v>
      </c>
      <c r="T324">
        <v>1</v>
      </c>
      <c r="V324">
        <v>0</v>
      </c>
      <c r="W324">
        <v>1</v>
      </c>
    </row>
    <row r="325" spans="1:28" ht="16.5" thickBot="1">
      <c r="A325" s="3" t="s">
        <v>605</v>
      </c>
      <c r="B325" s="3" t="s">
        <v>606</v>
      </c>
      <c r="C325" s="3" t="s">
        <v>607</v>
      </c>
      <c r="D325" s="4">
        <v>2020</v>
      </c>
      <c r="E325" s="5" t="s">
        <v>73</v>
      </c>
      <c r="G325">
        <v>1</v>
      </c>
      <c r="I325">
        <v>4</v>
      </c>
      <c r="J325" s="13">
        <v>3.024</v>
      </c>
      <c r="K325" s="14">
        <v>0</v>
      </c>
      <c r="L325" s="13" t="s">
        <v>1811</v>
      </c>
      <c r="M325">
        <v>1</v>
      </c>
      <c r="O325">
        <v>2</v>
      </c>
      <c r="P325">
        <v>5</v>
      </c>
      <c r="T325">
        <v>1</v>
      </c>
      <c r="V325">
        <v>0</v>
      </c>
      <c r="W325">
        <v>1</v>
      </c>
    </row>
    <row r="326" spans="1:28" ht="16.5" thickBot="1">
      <c r="A326" s="3" t="s">
        <v>639</v>
      </c>
      <c r="B326" s="3" t="s">
        <v>640</v>
      </c>
      <c r="C326" s="3" t="s">
        <v>641</v>
      </c>
      <c r="D326" s="4">
        <v>2020</v>
      </c>
      <c r="E326" s="5" t="s">
        <v>73</v>
      </c>
      <c r="G326">
        <v>1</v>
      </c>
      <c r="I326">
        <v>1</v>
      </c>
      <c r="J326" s="13">
        <v>6.258</v>
      </c>
      <c r="K326" s="14">
        <v>0</v>
      </c>
      <c r="L326" s="13" t="s">
        <v>1811</v>
      </c>
      <c r="M326">
        <v>1</v>
      </c>
      <c r="O326">
        <v>2</v>
      </c>
      <c r="P326">
        <v>5</v>
      </c>
      <c r="V326">
        <v>0</v>
      </c>
      <c r="W326">
        <v>1</v>
      </c>
    </row>
    <row r="327" spans="1:28" ht="16.5" thickBot="1">
      <c r="A327" s="3" t="s">
        <v>98</v>
      </c>
      <c r="B327" s="3" t="s">
        <v>99</v>
      </c>
      <c r="C327" s="3" t="s">
        <v>22</v>
      </c>
      <c r="D327" s="4">
        <v>2020</v>
      </c>
      <c r="E327" s="5" t="s">
        <v>73</v>
      </c>
      <c r="G327">
        <v>1</v>
      </c>
      <c r="I327" t="s">
        <v>1795</v>
      </c>
      <c r="J327" s="14">
        <v>5.0780000000000003</v>
      </c>
      <c r="K327" s="14">
        <v>1503</v>
      </c>
      <c r="L327" s="13" t="s">
        <v>1814</v>
      </c>
      <c r="M327">
        <v>1</v>
      </c>
      <c r="O327">
        <v>2</v>
      </c>
      <c r="P327">
        <v>5</v>
      </c>
      <c r="S327">
        <v>1</v>
      </c>
      <c r="T327">
        <v>1</v>
      </c>
      <c r="V327">
        <v>0</v>
      </c>
      <c r="W327">
        <v>1</v>
      </c>
    </row>
    <row r="328" spans="1:28" ht="16.5" thickBot="1">
      <c r="A328" s="3" t="s">
        <v>113</v>
      </c>
      <c r="B328" s="3" t="s">
        <v>114</v>
      </c>
      <c r="C328" s="3" t="s">
        <v>115</v>
      </c>
      <c r="D328" s="4">
        <v>2020</v>
      </c>
      <c r="E328" s="5" t="s">
        <v>73</v>
      </c>
      <c r="G328">
        <v>1</v>
      </c>
      <c r="I328">
        <v>3</v>
      </c>
      <c r="J328" s="13">
        <v>0.57999999999999996</v>
      </c>
      <c r="K328" s="14">
        <v>1505</v>
      </c>
      <c r="L328" s="13" t="s">
        <v>1813</v>
      </c>
      <c r="M328">
        <v>1</v>
      </c>
      <c r="O328">
        <v>2</v>
      </c>
      <c r="P328">
        <v>5</v>
      </c>
      <c r="V328">
        <v>0</v>
      </c>
      <c r="W328">
        <v>1</v>
      </c>
    </row>
    <row r="329" spans="1:28" ht="16.5" thickBot="1">
      <c r="A329" s="3" t="s">
        <v>1164</v>
      </c>
      <c r="B329" s="3" t="s">
        <v>1165</v>
      </c>
      <c r="C329" s="3" t="s">
        <v>1166</v>
      </c>
      <c r="D329" s="4">
        <v>2020</v>
      </c>
      <c r="E329" s="5" t="s">
        <v>73</v>
      </c>
      <c r="F329">
        <v>1</v>
      </c>
      <c r="G329">
        <v>1</v>
      </c>
      <c r="I329" t="s">
        <v>1791</v>
      </c>
      <c r="J329" s="13">
        <v>2.0529999999999999</v>
      </c>
      <c r="K329" s="14">
        <v>0</v>
      </c>
      <c r="L329" s="13" t="s">
        <v>1811</v>
      </c>
      <c r="M329">
        <v>1</v>
      </c>
      <c r="O329">
        <v>2</v>
      </c>
      <c r="P329">
        <v>5</v>
      </c>
      <c r="T329">
        <v>1</v>
      </c>
      <c r="V329">
        <v>0</v>
      </c>
      <c r="W329">
        <v>1</v>
      </c>
      <c r="AA329">
        <v>1</v>
      </c>
    </row>
    <row r="330" spans="1:28" ht="16.5" thickBot="1">
      <c r="A330" s="3" t="s">
        <v>178</v>
      </c>
      <c r="B330" s="3" t="s">
        <v>179</v>
      </c>
      <c r="C330" s="3" t="s">
        <v>180</v>
      </c>
      <c r="D330" s="4">
        <v>2020</v>
      </c>
      <c r="E330" s="5" t="s">
        <v>73</v>
      </c>
      <c r="G330">
        <v>1</v>
      </c>
      <c r="I330" t="s">
        <v>1793</v>
      </c>
      <c r="J330" s="14"/>
      <c r="K330" s="14">
        <v>1503</v>
      </c>
      <c r="L330" s="13"/>
      <c r="M330">
        <v>1</v>
      </c>
      <c r="O330">
        <v>2</v>
      </c>
      <c r="P330">
        <v>5</v>
      </c>
      <c r="T330">
        <v>1</v>
      </c>
      <c r="V330">
        <v>0</v>
      </c>
      <c r="W330">
        <v>1</v>
      </c>
    </row>
    <row r="331" spans="1:28" s="15" customFormat="1" ht="16.5" thickBot="1">
      <c r="A331" s="3" t="s">
        <v>1730</v>
      </c>
      <c r="B331" s="3" t="s">
        <v>1731</v>
      </c>
      <c r="C331" s="3" t="s">
        <v>252</v>
      </c>
      <c r="D331" s="4">
        <v>2020</v>
      </c>
      <c r="E331" s="5" t="s">
        <v>73</v>
      </c>
      <c r="F331"/>
      <c r="G331">
        <v>1</v>
      </c>
      <c r="H331"/>
      <c r="I331" t="s">
        <v>1801</v>
      </c>
      <c r="J331" s="14">
        <v>6.96</v>
      </c>
      <c r="K331" s="14">
        <v>1505</v>
      </c>
      <c r="L331" s="13" t="s">
        <v>1814</v>
      </c>
      <c r="M331">
        <v>1</v>
      </c>
      <c r="N331"/>
      <c r="O331">
        <v>2</v>
      </c>
      <c r="P331">
        <v>5</v>
      </c>
      <c r="Q331"/>
      <c r="R331"/>
      <c r="S331"/>
      <c r="T331"/>
      <c r="U331"/>
      <c r="V331">
        <v>0</v>
      </c>
      <c r="W331">
        <v>1</v>
      </c>
      <c r="X331"/>
      <c r="Y331"/>
      <c r="Z331"/>
      <c r="AA331"/>
      <c r="AB331"/>
    </row>
    <row r="332" spans="1:28" ht="16.5" thickBot="1">
      <c r="A332" s="3" t="s">
        <v>439</v>
      </c>
      <c r="B332" s="3" t="s">
        <v>440</v>
      </c>
      <c r="C332" s="3"/>
      <c r="D332" s="4">
        <v>2020</v>
      </c>
      <c r="E332" s="5" t="s">
        <v>73</v>
      </c>
      <c r="G332">
        <v>1</v>
      </c>
      <c r="I332" t="s">
        <v>1783</v>
      </c>
      <c r="J332" s="21"/>
      <c r="K332" s="14">
        <v>0</v>
      </c>
      <c r="L332" s="13" t="s">
        <v>1811</v>
      </c>
      <c r="M332">
        <v>1</v>
      </c>
      <c r="O332">
        <v>2</v>
      </c>
      <c r="P332">
        <v>5</v>
      </c>
      <c r="R332">
        <v>1</v>
      </c>
      <c r="T332">
        <v>1</v>
      </c>
      <c r="V332">
        <v>2</v>
      </c>
      <c r="W332">
        <v>2</v>
      </c>
    </row>
    <row r="333" spans="1:28" ht="16.5" thickBot="1">
      <c r="A333" s="3" t="s">
        <v>789</v>
      </c>
      <c r="B333" s="3" t="s">
        <v>790</v>
      </c>
      <c r="C333" s="3"/>
      <c r="D333" s="4">
        <v>2020</v>
      </c>
      <c r="E333" s="5" t="s">
        <v>73</v>
      </c>
      <c r="G333">
        <v>1</v>
      </c>
      <c r="I333" s="12" t="s">
        <v>1791</v>
      </c>
      <c r="J333" s="21"/>
      <c r="K333" s="14">
        <v>0</v>
      </c>
      <c r="L333" s="13" t="s">
        <v>1811</v>
      </c>
      <c r="M333">
        <v>1</v>
      </c>
      <c r="O333">
        <v>2</v>
      </c>
      <c r="P333">
        <v>5</v>
      </c>
      <c r="T333">
        <v>1</v>
      </c>
      <c r="V333">
        <v>0</v>
      </c>
      <c r="W333">
        <v>2</v>
      </c>
    </row>
    <row r="334" spans="1:28" ht="16.5" thickBot="1">
      <c r="A334" s="3" t="s">
        <v>1287</v>
      </c>
      <c r="B334" s="3" t="s">
        <v>1288</v>
      </c>
      <c r="C334" s="3"/>
      <c r="D334" s="4">
        <v>2020</v>
      </c>
      <c r="E334" s="5" t="s">
        <v>73</v>
      </c>
      <c r="G334">
        <v>1</v>
      </c>
      <c r="I334" t="s">
        <v>1786</v>
      </c>
      <c r="J334" s="21"/>
      <c r="K334" s="14">
        <v>0</v>
      </c>
      <c r="L334" s="13" t="s">
        <v>1811</v>
      </c>
      <c r="M334">
        <v>1</v>
      </c>
      <c r="O334">
        <v>2</v>
      </c>
      <c r="P334">
        <v>5</v>
      </c>
      <c r="S334">
        <v>1</v>
      </c>
      <c r="T334">
        <v>1</v>
      </c>
      <c r="V334">
        <v>0</v>
      </c>
      <c r="W334">
        <v>2</v>
      </c>
      <c r="X334">
        <v>2</v>
      </c>
    </row>
    <row r="335" spans="1:28" ht="16.5" thickBot="1">
      <c r="A335" s="3" t="s">
        <v>1757</v>
      </c>
      <c r="B335" s="3" t="s">
        <v>1758</v>
      </c>
      <c r="C335" s="3" t="s">
        <v>1759</v>
      </c>
      <c r="D335" s="4">
        <v>2020</v>
      </c>
      <c r="E335" s="5" t="s">
        <v>73</v>
      </c>
      <c r="G335">
        <v>1</v>
      </c>
      <c r="I335">
        <v>1</v>
      </c>
      <c r="J335" s="13"/>
      <c r="K335" s="14">
        <v>0</v>
      </c>
      <c r="L335" s="13" t="s">
        <v>1811</v>
      </c>
      <c r="M335">
        <v>1</v>
      </c>
      <c r="O335">
        <v>2</v>
      </c>
      <c r="P335">
        <v>5</v>
      </c>
      <c r="T335">
        <v>1</v>
      </c>
      <c r="V335">
        <v>0</v>
      </c>
      <c r="W335">
        <v>5</v>
      </c>
    </row>
    <row r="336" spans="1:28" ht="16.5" thickBot="1">
      <c r="A336" s="3" t="s">
        <v>634</v>
      </c>
      <c r="B336" s="3" t="s">
        <v>635</v>
      </c>
      <c r="C336" s="3" t="s">
        <v>22</v>
      </c>
      <c r="D336" s="4">
        <v>2020</v>
      </c>
      <c r="E336" s="5" t="s">
        <v>73</v>
      </c>
      <c r="G336">
        <v>1</v>
      </c>
      <c r="I336" s="12" t="s">
        <v>1786</v>
      </c>
      <c r="J336" s="14">
        <v>5.0780000000000003</v>
      </c>
      <c r="K336" s="14">
        <v>1503</v>
      </c>
      <c r="L336" s="13" t="s">
        <v>1814</v>
      </c>
      <c r="M336">
        <v>1</v>
      </c>
      <c r="N336">
        <v>1</v>
      </c>
      <c r="O336">
        <v>4</v>
      </c>
      <c r="P336">
        <v>5</v>
      </c>
      <c r="R336">
        <v>1</v>
      </c>
      <c r="V336">
        <v>0</v>
      </c>
      <c r="W336">
        <v>1</v>
      </c>
      <c r="AB336">
        <v>1</v>
      </c>
    </row>
    <row r="337" spans="1:27" ht="16.5" thickBot="1">
      <c r="A337" s="3" t="s">
        <v>779</v>
      </c>
      <c r="B337" s="3" t="s">
        <v>780</v>
      </c>
      <c r="C337" s="3" t="s">
        <v>781</v>
      </c>
      <c r="D337" s="4">
        <v>2020</v>
      </c>
      <c r="E337" s="5" t="s">
        <v>73</v>
      </c>
      <c r="G337">
        <v>1</v>
      </c>
      <c r="J337" s="13"/>
      <c r="K337" s="14">
        <v>0</v>
      </c>
      <c r="L337" s="13" t="s">
        <v>1811</v>
      </c>
      <c r="M337">
        <v>1</v>
      </c>
      <c r="O337">
        <v>4</v>
      </c>
      <c r="P337">
        <v>5</v>
      </c>
      <c r="R337">
        <v>1</v>
      </c>
      <c r="S337">
        <v>1</v>
      </c>
      <c r="V337">
        <v>0</v>
      </c>
      <c r="W337">
        <v>1</v>
      </c>
      <c r="AA337">
        <v>1</v>
      </c>
    </row>
    <row r="338" spans="1:27" ht="16.5" thickBot="1">
      <c r="A338" s="3" t="s">
        <v>866</v>
      </c>
      <c r="B338" s="3" t="s">
        <v>867</v>
      </c>
      <c r="C338" s="3" t="s">
        <v>868</v>
      </c>
      <c r="D338" s="4">
        <v>2020</v>
      </c>
      <c r="E338" s="5" t="s">
        <v>73</v>
      </c>
      <c r="F338">
        <v>1</v>
      </c>
      <c r="G338">
        <v>1</v>
      </c>
      <c r="I338" s="12" t="s">
        <v>1786</v>
      </c>
      <c r="J338" s="13">
        <v>3.2509999999999999</v>
      </c>
      <c r="K338" s="14">
        <v>0</v>
      </c>
      <c r="L338" s="13" t="s">
        <v>1811</v>
      </c>
      <c r="M338">
        <v>1</v>
      </c>
      <c r="O338">
        <v>4</v>
      </c>
      <c r="P338">
        <v>5</v>
      </c>
      <c r="R338">
        <v>1</v>
      </c>
      <c r="V338">
        <v>0</v>
      </c>
      <c r="W338">
        <v>1</v>
      </c>
    </row>
    <row r="339" spans="1:27" ht="16.5" thickBot="1">
      <c r="A339" s="3" t="s">
        <v>82</v>
      </c>
      <c r="B339" s="3" t="s">
        <v>83</v>
      </c>
      <c r="C339" s="3" t="s">
        <v>84</v>
      </c>
      <c r="D339" s="4">
        <v>2020</v>
      </c>
      <c r="E339" s="5" t="s">
        <v>73</v>
      </c>
      <c r="G339">
        <v>1</v>
      </c>
      <c r="I339">
        <v>4</v>
      </c>
      <c r="J339" s="13">
        <v>2.661</v>
      </c>
      <c r="K339" s="14">
        <v>0</v>
      </c>
      <c r="L339" s="13" t="s">
        <v>1811</v>
      </c>
      <c r="M339">
        <v>1</v>
      </c>
      <c r="O339">
        <v>4</v>
      </c>
      <c r="P339">
        <v>2</v>
      </c>
      <c r="T339">
        <v>1</v>
      </c>
      <c r="V339">
        <v>2</v>
      </c>
      <c r="W339">
        <v>1</v>
      </c>
    </row>
    <row r="340" spans="1:27" ht="16.5" thickBot="1">
      <c r="A340" s="3" t="s">
        <v>225</v>
      </c>
      <c r="B340" s="3" t="s">
        <v>226</v>
      </c>
      <c r="C340" s="3"/>
      <c r="D340" s="4">
        <v>2020</v>
      </c>
      <c r="E340" s="5" t="s">
        <v>73</v>
      </c>
      <c r="G340">
        <v>1</v>
      </c>
      <c r="I340" t="s">
        <v>1786</v>
      </c>
      <c r="J340" s="21"/>
      <c r="K340" s="14">
        <v>0</v>
      </c>
      <c r="L340" s="13" t="s">
        <v>1811</v>
      </c>
      <c r="M340">
        <v>1</v>
      </c>
      <c r="O340">
        <v>4</v>
      </c>
      <c r="P340">
        <v>5</v>
      </c>
      <c r="R340">
        <v>1</v>
      </c>
      <c r="V340">
        <v>1</v>
      </c>
      <c r="W340">
        <v>2</v>
      </c>
    </row>
    <row r="341" spans="1:27" ht="16.5" thickBot="1">
      <c r="A341" s="3" t="s">
        <v>1325</v>
      </c>
      <c r="B341" s="3" t="s">
        <v>1326</v>
      </c>
      <c r="C341" s="3"/>
      <c r="D341" s="4">
        <v>2020</v>
      </c>
      <c r="E341" s="5" t="s">
        <v>73</v>
      </c>
      <c r="G341">
        <v>1</v>
      </c>
      <c r="I341" t="s">
        <v>1793</v>
      </c>
      <c r="J341" s="21"/>
      <c r="K341" s="14">
        <v>0</v>
      </c>
      <c r="L341" s="13" t="s">
        <v>1811</v>
      </c>
      <c r="M341">
        <v>1</v>
      </c>
      <c r="O341">
        <v>4</v>
      </c>
      <c r="P341">
        <v>5</v>
      </c>
      <c r="R341">
        <v>1</v>
      </c>
      <c r="T341">
        <v>1</v>
      </c>
      <c r="V341">
        <v>1</v>
      </c>
      <c r="W341">
        <v>2</v>
      </c>
    </row>
    <row r="342" spans="1:27" ht="16.5" thickBot="1">
      <c r="A342" s="3" t="s">
        <v>835</v>
      </c>
      <c r="B342" s="3" t="s">
        <v>836</v>
      </c>
      <c r="C342" s="3" t="s">
        <v>837</v>
      </c>
      <c r="D342" s="4">
        <v>2020</v>
      </c>
      <c r="E342" s="5" t="s">
        <v>73</v>
      </c>
      <c r="G342">
        <v>1</v>
      </c>
      <c r="H342">
        <v>1</v>
      </c>
      <c r="I342" s="12" t="s">
        <v>1786</v>
      </c>
      <c r="J342" s="13">
        <v>4.3440000000000003</v>
      </c>
      <c r="K342" s="14">
        <v>806</v>
      </c>
      <c r="L342" s="13" t="s">
        <v>1814</v>
      </c>
      <c r="M342">
        <v>1</v>
      </c>
      <c r="O342" s="12">
        <v>6</v>
      </c>
      <c r="P342">
        <v>5</v>
      </c>
      <c r="R342">
        <v>1</v>
      </c>
      <c r="V342">
        <v>0</v>
      </c>
      <c r="W342">
        <v>1</v>
      </c>
    </row>
    <row r="343" spans="1:27" ht="16.5" thickBot="1">
      <c r="A343" s="3" t="s">
        <v>103</v>
      </c>
      <c r="B343" s="3" t="s">
        <v>104</v>
      </c>
      <c r="C343" s="3" t="s">
        <v>105</v>
      </c>
      <c r="D343" s="4">
        <v>2020</v>
      </c>
      <c r="E343" s="5" t="s">
        <v>106</v>
      </c>
      <c r="G343">
        <v>1</v>
      </c>
      <c r="J343" s="13">
        <v>0.38</v>
      </c>
      <c r="K343" s="14">
        <v>806</v>
      </c>
      <c r="L343" s="13" t="s">
        <v>1810</v>
      </c>
      <c r="M343">
        <v>1</v>
      </c>
      <c r="O343">
        <v>6</v>
      </c>
      <c r="P343">
        <v>5</v>
      </c>
      <c r="T343">
        <v>1</v>
      </c>
      <c r="V343">
        <v>0</v>
      </c>
      <c r="W343">
        <v>1</v>
      </c>
    </row>
    <row r="344" spans="1:27" ht="16.5" thickBot="1">
      <c r="A344" s="3" t="s">
        <v>1230</v>
      </c>
      <c r="B344" s="3" t="s">
        <v>1231</v>
      </c>
      <c r="C344" s="3" t="s">
        <v>820</v>
      </c>
      <c r="D344" s="4">
        <v>2020</v>
      </c>
      <c r="E344" s="5" t="s">
        <v>73</v>
      </c>
      <c r="G344">
        <v>1</v>
      </c>
      <c r="I344" t="s">
        <v>1786</v>
      </c>
      <c r="J344" s="13">
        <v>1.3560000000000001</v>
      </c>
      <c r="K344" s="14">
        <v>0</v>
      </c>
      <c r="L344" s="13" t="s">
        <v>1811</v>
      </c>
      <c r="M344">
        <v>1</v>
      </c>
      <c r="O344">
        <v>6</v>
      </c>
      <c r="P344">
        <v>5</v>
      </c>
      <c r="R344">
        <v>1</v>
      </c>
      <c r="T344">
        <v>1</v>
      </c>
      <c r="V344">
        <v>0</v>
      </c>
      <c r="W344">
        <v>1</v>
      </c>
    </row>
    <row r="345" spans="1:27" ht="16.5" thickBot="1">
      <c r="A345" s="3" t="s">
        <v>810</v>
      </c>
      <c r="B345" s="3" t="s">
        <v>811</v>
      </c>
      <c r="C345" s="3"/>
      <c r="D345" s="4">
        <v>2020</v>
      </c>
      <c r="E345" s="5" t="s">
        <v>73</v>
      </c>
      <c r="G345">
        <v>1</v>
      </c>
      <c r="I345" s="12" t="s">
        <v>1791</v>
      </c>
      <c r="J345" s="21"/>
      <c r="K345" s="14">
        <v>0</v>
      </c>
      <c r="L345" s="13" t="s">
        <v>1811</v>
      </c>
      <c r="M345">
        <v>1</v>
      </c>
      <c r="O345">
        <v>6</v>
      </c>
      <c r="P345">
        <v>5</v>
      </c>
      <c r="R345">
        <v>1</v>
      </c>
      <c r="T345">
        <v>1</v>
      </c>
      <c r="V345">
        <v>0</v>
      </c>
      <c r="W345">
        <v>2</v>
      </c>
    </row>
    <row r="346" spans="1:27" ht="16.5" thickBot="1">
      <c r="A346" s="3" t="s">
        <v>1428</v>
      </c>
      <c r="B346" s="3" t="s">
        <v>1429</v>
      </c>
      <c r="C346" s="3"/>
      <c r="D346" s="4">
        <v>2020</v>
      </c>
      <c r="E346" s="5" t="s">
        <v>73</v>
      </c>
      <c r="G346">
        <v>1</v>
      </c>
      <c r="I346" t="s">
        <v>1794</v>
      </c>
      <c r="J346" s="21"/>
      <c r="K346" s="14">
        <v>0</v>
      </c>
      <c r="L346" s="13" t="s">
        <v>1811</v>
      </c>
      <c r="M346">
        <v>1</v>
      </c>
      <c r="O346">
        <v>6</v>
      </c>
      <c r="P346">
        <v>5</v>
      </c>
      <c r="T346">
        <v>1</v>
      </c>
      <c r="V346">
        <v>0</v>
      </c>
      <c r="W346">
        <v>2</v>
      </c>
    </row>
    <row r="347" spans="1:27" ht="16.5" thickBot="1">
      <c r="A347" s="3" t="s">
        <v>158</v>
      </c>
      <c r="B347" s="3" t="s">
        <v>159</v>
      </c>
      <c r="C347" s="3" t="s">
        <v>142</v>
      </c>
      <c r="D347" s="4">
        <v>2020</v>
      </c>
      <c r="E347" s="5" t="s">
        <v>143</v>
      </c>
      <c r="G347">
        <v>1</v>
      </c>
      <c r="I347">
        <v>4</v>
      </c>
      <c r="J347" s="13">
        <v>4.5439999999999996</v>
      </c>
      <c r="K347" s="14">
        <v>0</v>
      </c>
      <c r="L347" s="13" t="s">
        <v>1811</v>
      </c>
      <c r="M347">
        <v>1</v>
      </c>
      <c r="O347" t="s">
        <v>1789</v>
      </c>
      <c r="P347">
        <v>5</v>
      </c>
      <c r="T347">
        <v>1</v>
      </c>
      <c r="V347">
        <v>0</v>
      </c>
      <c r="W347">
        <v>1</v>
      </c>
    </row>
    <row r="348" spans="1:27" ht="16.5" thickBot="1">
      <c r="A348" s="3" t="s">
        <v>961</v>
      </c>
      <c r="B348" s="3" t="s">
        <v>962</v>
      </c>
      <c r="C348" s="3" t="s">
        <v>963</v>
      </c>
      <c r="D348" s="4">
        <v>2020</v>
      </c>
      <c r="E348" s="5" t="s">
        <v>73</v>
      </c>
      <c r="G348">
        <v>1</v>
      </c>
      <c r="I348" s="12" t="s">
        <v>1793</v>
      </c>
      <c r="J348" s="13">
        <v>3.879</v>
      </c>
      <c r="K348" s="14">
        <v>806</v>
      </c>
      <c r="L348" s="13" t="s">
        <v>1809</v>
      </c>
      <c r="M348">
        <v>1</v>
      </c>
      <c r="O348" s="12" t="s">
        <v>1789</v>
      </c>
      <c r="P348">
        <v>5</v>
      </c>
      <c r="T348">
        <v>1</v>
      </c>
      <c r="V348">
        <v>0</v>
      </c>
      <c r="W348">
        <v>1</v>
      </c>
    </row>
    <row r="349" spans="1:27" ht="16.5" thickBot="1">
      <c r="A349" s="3" t="s">
        <v>1139</v>
      </c>
      <c r="B349" s="3" t="s">
        <v>1140</v>
      </c>
      <c r="C349" s="3" t="s">
        <v>868</v>
      </c>
      <c r="D349" s="4">
        <v>2020</v>
      </c>
      <c r="E349" s="5" t="s">
        <v>73</v>
      </c>
      <c r="G349">
        <v>1</v>
      </c>
      <c r="I349" s="12" t="s">
        <v>1797</v>
      </c>
      <c r="J349" s="13">
        <v>3.2509999999999999</v>
      </c>
      <c r="K349" s="14">
        <v>0</v>
      </c>
      <c r="L349" s="13" t="s">
        <v>1811</v>
      </c>
      <c r="M349">
        <v>1</v>
      </c>
      <c r="O349" s="12" t="s">
        <v>1789</v>
      </c>
      <c r="P349">
        <v>5</v>
      </c>
      <c r="T349">
        <v>1</v>
      </c>
      <c r="V349">
        <v>0</v>
      </c>
      <c r="W349">
        <v>1</v>
      </c>
    </row>
    <row r="350" spans="1:27" ht="13.5" thickBot="1">
      <c r="A350" s="12" t="s">
        <v>1823</v>
      </c>
      <c r="B350" s="32" t="s">
        <v>1828</v>
      </c>
      <c r="C350" s="12" t="s">
        <v>1834</v>
      </c>
      <c r="D350" s="26">
        <v>2020</v>
      </c>
      <c r="E350" s="12" t="s">
        <v>1835</v>
      </c>
      <c r="F350" s="12"/>
      <c r="G350" s="26">
        <v>1</v>
      </c>
      <c r="H350" s="12"/>
      <c r="I350" s="12" t="s">
        <v>1797</v>
      </c>
      <c r="J350" s="23"/>
      <c r="K350" s="23"/>
      <c r="L350" s="23"/>
      <c r="M350" s="26">
        <v>1</v>
      </c>
      <c r="N350" s="12"/>
      <c r="O350" s="12" t="s">
        <v>1789</v>
      </c>
      <c r="P350" s="26">
        <v>2</v>
      </c>
      <c r="Q350" s="12"/>
      <c r="R350" s="12"/>
      <c r="S350" s="12"/>
      <c r="T350" s="12"/>
      <c r="U350" s="12"/>
      <c r="V350" s="12"/>
      <c r="W350" s="26">
        <v>1</v>
      </c>
      <c r="X350" s="12"/>
      <c r="Y350" s="12"/>
      <c r="Z350" s="12"/>
    </row>
    <row r="351" spans="1:27" ht="16.5" thickBot="1">
      <c r="A351" s="3" t="s">
        <v>1677</v>
      </c>
      <c r="B351" s="3" t="s">
        <v>1678</v>
      </c>
      <c r="C351" s="3"/>
      <c r="D351" s="4">
        <v>2020</v>
      </c>
      <c r="E351" s="5" t="s">
        <v>73</v>
      </c>
      <c r="G351">
        <v>1</v>
      </c>
      <c r="I351" t="s">
        <v>1797</v>
      </c>
      <c r="J351" s="21"/>
      <c r="K351" s="14">
        <v>0</v>
      </c>
      <c r="L351" s="13" t="s">
        <v>1811</v>
      </c>
      <c r="M351">
        <v>1</v>
      </c>
      <c r="O351" t="s">
        <v>1789</v>
      </c>
      <c r="P351">
        <v>5</v>
      </c>
      <c r="T351">
        <v>1</v>
      </c>
      <c r="V351">
        <v>0</v>
      </c>
      <c r="W351">
        <v>2</v>
      </c>
    </row>
    <row r="352" spans="1:27" ht="16.5" thickBot="1">
      <c r="A352" s="3" t="s">
        <v>1713</v>
      </c>
      <c r="B352" s="3" t="s">
        <v>1714</v>
      </c>
      <c r="C352" s="3" t="s">
        <v>10</v>
      </c>
      <c r="D352" s="4">
        <v>2020</v>
      </c>
      <c r="E352" s="5" t="s">
        <v>73</v>
      </c>
      <c r="G352">
        <v>1</v>
      </c>
      <c r="I352" t="s">
        <v>1786</v>
      </c>
      <c r="J352" s="14">
        <v>7.8849999999999998</v>
      </c>
      <c r="K352" s="14">
        <v>1503</v>
      </c>
      <c r="L352" s="13" t="s">
        <v>1809</v>
      </c>
      <c r="M352">
        <v>1</v>
      </c>
      <c r="O352" t="s">
        <v>1799</v>
      </c>
      <c r="P352">
        <v>5</v>
      </c>
      <c r="W352">
        <v>1</v>
      </c>
    </row>
    <row r="353" spans="1:28" ht="16.5" thickBot="1">
      <c r="A353" s="3" t="s">
        <v>227</v>
      </c>
      <c r="B353" s="3" t="s">
        <v>228</v>
      </c>
      <c r="C353" s="3" t="s">
        <v>229</v>
      </c>
      <c r="D353" s="4">
        <v>2020</v>
      </c>
      <c r="E353" s="5" t="s">
        <v>73</v>
      </c>
      <c r="G353">
        <v>1</v>
      </c>
      <c r="I353" t="s">
        <v>1786</v>
      </c>
      <c r="J353" s="13">
        <v>7.55</v>
      </c>
      <c r="K353" s="14">
        <v>1505</v>
      </c>
      <c r="L353" s="13" t="s">
        <v>1809</v>
      </c>
      <c r="M353">
        <v>1</v>
      </c>
      <c r="O353" t="s">
        <v>1797</v>
      </c>
      <c r="P353">
        <v>5</v>
      </c>
      <c r="R353">
        <v>1</v>
      </c>
      <c r="T353">
        <v>1</v>
      </c>
      <c r="V353">
        <v>0</v>
      </c>
      <c r="W353">
        <v>1</v>
      </c>
    </row>
    <row r="354" spans="1:28" ht="16.5" thickBot="1">
      <c r="A354" s="3" t="s">
        <v>818</v>
      </c>
      <c r="B354" s="3" t="s">
        <v>819</v>
      </c>
      <c r="C354" s="3" t="s">
        <v>820</v>
      </c>
      <c r="D354" s="4">
        <v>2020</v>
      </c>
      <c r="E354" s="5" t="s">
        <v>73</v>
      </c>
      <c r="G354">
        <v>1</v>
      </c>
      <c r="I354">
        <v>4</v>
      </c>
      <c r="J354" s="13">
        <v>1.3560000000000001</v>
      </c>
      <c r="K354" s="14">
        <v>0</v>
      </c>
      <c r="L354" s="13" t="s">
        <v>1811</v>
      </c>
      <c r="M354">
        <v>1</v>
      </c>
      <c r="O354" s="12" t="s">
        <v>1786</v>
      </c>
      <c r="P354">
        <v>5</v>
      </c>
      <c r="R354">
        <v>1</v>
      </c>
      <c r="V354">
        <v>0</v>
      </c>
      <c r="W354">
        <v>1</v>
      </c>
    </row>
    <row r="355" spans="1:28" ht="16.5" thickBot="1">
      <c r="A355" s="3" t="s">
        <v>857</v>
      </c>
      <c r="B355" s="3" t="s">
        <v>858</v>
      </c>
      <c r="C355" s="3" t="s">
        <v>859</v>
      </c>
      <c r="D355" s="4">
        <v>2020</v>
      </c>
      <c r="E355" s="5" t="s">
        <v>73</v>
      </c>
      <c r="G355">
        <v>1</v>
      </c>
      <c r="I355" s="12" t="s">
        <v>1786</v>
      </c>
      <c r="J355" s="13"/>
      <c r="K355" s="14">
        <v>1503</v>
      </c>
      <c r="L355" s="13" t="s">
        <v>1814</v>
      </c>
      <c r="M355">
        <v>1</v>
      </c>
      <c r="O355" s="12" t="s">
        <v>1786</v>
      </c>
      <c r="P355">
        <v>5</v>
      </c>
      <c r="R355">
        <v>1</v>
      </c>
      <c r="T355">
        <v>1</v>
      </c>
      <c r="V355">
        <v>0</v>
      </c>
      <c r="W355">
        <v>1</v>
      </c>
      <c r="AB355">
        <v>1</v>
      </c>
    </row>
    <row r="356" spans="1:28" ht="16.5" thickBot="1">
      <c r="A356" s="3" t="s">
        <v>1134</v>
      </c>
      <c r="B356" s="3" t="s">
        <v>1135</v>
      </c>
      <c r="C356" s="3" t="s">
        <v>10</v>
      </c>
      <c r="D356" s="4">
        <v>2020</v>
      </c>
      <c r="E356" s="5" t="s">
        <v>73</v>
      </c>
      <c r="G356">
        <v>1</v>
      </c>
      <c r="I356">
        <v>1</v>
      </c>
      <c r="J356" s="13">
        <v>7.8849999999999998</v>
      </c>
      <c r="K356" s="14">
        <v>1503</v>
      </c>
      <c r="L356" s="13" t="s">
        <v>1809</v>
      </c>
      <c r="M356">
        <v>1</v>
      </c>
      <c r="O356" s="12" t="s">
        <v>1786</v>
      </c>
      <c r="P356">
        <v>5</v>
      </c>
      <c r="R356">
        <v>1</v>
      </c>
      <c r="T356">
        <v>1</v>
      </c>
      <c r="V356">
        <v>0</v>
      </c>
      <c r="W356">
        <v>1</v>
      </c>
    </row>
    <row r="357" spans="1:28" ht="16.5" thickBot="1">
      <c r="A357" s="3" t="s">
        <v>518</v>
      </c>
      <c r="B357" s="3" t="s">
        <v>519</v>
      </c>
      <c r="C357" s="3"/>
      <c r="D357" s="4">
        <v>2020</v>
      </c>
      <c r="E357" s="5" t="s">
        <v>73</v>
      </c>
      <c r="G357">
        <v>1</v>
      </c>
      <c r="I357" t="s">
        <v>1786</v>
      </c>
      <c r="J357" s="21"/>
      <c r="K357" s="14">
        <v>0</v>
      </c>
      <c r="L357" s="13" t="s">
        <v>1811</v>
      </c>
      <c r="M357">
        <v>1</v>
      </c>
      <c r="O357" t="s">
        <v>1786</v>
      </c>
      <c r="P357">
        <v>5</v>
      </c>
      <c r="V357">
        <v>0</v>
      </c>
      <c r="W357">
        <v>2</v>
      </c>
    </row>
    <row r="358" spans="1:28" ht="16.5" thickBot="1">
      <c r="A358" s="3" t="s">
        <v>300</v>
      </c>
      <c r="B358" s="3" t="s">
        <v>301</v>
      </c>
      <c r="C358" s="3" t="s">
        <v>302</v>
      </c>
      <c r="D358" s="4">
        <v>2020</v>
      </c>
      <c r="E358" s="5" t="s">
        <v>73</v>
      </c>
      <c r="G358">
        <v>1</v>
      </c>
      <c r="I358" t="s">
        <v>1791</v>
      </c>
      <c r="J358" s="13">
        <v>9.0120000000000005</v>
      </c>
      <c r="K358" s="18">
        <v>1503</v>
      </c>
      <c r="L358" s="8" t="s">
        <v>1809</v>
      </c>
      <c r="M358">
        <v>1</v>
      </c>
      <c r="O358" t="s">
        <v>1784</v>
      </c>
      <c r="P358">
        <v>2</v>
      </c>
      <c r="R358">
        <v>1</v>
      </c>
      <c r="T358">
        <v>1</v>
      </c>
      <c r="V358">
        <v>0</v>
      </c>
      <c r="W358">
        <v>1</v>
      </c>
    </row>
    <row r="359" spans="1:28" ht="16.5" thickBot="1">
      <c r="A359" s="3" t="s">
        <v>1067</v>
      </c>
      <c r="B359" s="3" t="s">
        <v>1068</v>
      </c>
      <c r="C359" s="3" t="s">
        <v>14</v>
      </c>
      <c r="D359" s="4">
        <v>2020</v>
      </c>
      <c r="E359" s="5" t="s">
        <v>73</v>
      </c>
      <c r="G359">
        <v>1</v>
      </c>
      <c r="I359">
        <v>4</v>
      </c>
      <c r="J359" s="13">
        <v>14.098000000000001</v>
      </c>
      <c r="K359" s="14">
        <v>806</v>
      </c>
      <c r="L359" s="13" t="s">
        <v>1814</v>
      </c>
      <c r="M359">
        <v>1</v>
      </c>
      <c r="O359" s="12" t="s">
        <v>1784</v>
      </c>
      <c r="P359">
        <v>5</v>
      </c>
      <c r="R359">
        <v>1</v>
      </c>
      <c r="V359">
        <v>0</v>
      </c>
      <c r="W359">
        <v>1</v>
      </c>
    </row>
    <row r="360" spans="1:28" ht="16.5" thickBot="1">
      <c r="A360" s="3" t="s">
        <v>1034</v>
      </c>
      <c r="B360" s="3" t="s">
        <v>1035</v>
      </c>
      <c r="C360" s="3"/>
      <c r="D360" s="4">
        <v>2020</v>
      </c>
      <c r="E360" s="5" t="s">
        <v>73</v>
      </c>
      <c r="G360">
        <v>1</v>
      </c>
      <c r="I360" s="12" t="s">
        <v>1791</v>
      </c>
      <c r="J360" s="21"/>
      <c r="K360" s="14">
        <v>0</v>
      </c>
      <c r="L360" s="13" t="s">
        <v>1811</v>
      </c>
      <c r="M360">
        <v>1</v>
      </c>
      <c r="O360" s="12" t="s">
        <v>1784</v>
      </c>
      <c r="P360">
        <v>5</v>
      </c>
      <c r="T360">
        <v>1</v>
      </c>
      <c r="V360">
        <v>3</v>
      </c>
      <c r="W360">
        <v>2</v>
      </c>
      <c r="AA360">
        <v>1</v>
      </c>
    </row>
    <row r="361" spans="1:28" ht="16.5" thickBot="1">
      <c r="A361" s="3" t="s">
        <v>895</v>
      </c>
      <c r="B361" s="3" t="s">
        <v>896</v>
      </c>
      <c r="C361" s="3" t="s">
        <v>585</v>
      </c>
      <c r="D361" s="4">
        <v>2020</v>
      </c>
      <c r="E361" s="5" t="s">
        <v>73</v>
      </c>
      <c r="G361">
        <v>1</v>
      </c>
      <c r="I361" s="12" t="s">
        <v>1783</v>
      </c>
      <c r="J361" s="14">
        <v>5.298</v>
      </c>
      <c r="K361" s="14">
        <v>1503</v>
      </c>
      <c r="L361" s="13" t="s">
        <v>1813</v>
      </c>
      <c r="M361">
        <v>1</v>
      </c>
      <c r="O361" s="12" t="s">
        <v>1794</v>
      </c>
      <c r="P361">
        <v>5</v>
      </c>
      <c r="V361">
        <v>0</v>
      </c>
      <c r="W361">
        <v>1</v>
      </c>
    </row>
    <row r="362" spans="1:28" ht="16.5" thickBot="1">
      <c r="A362" s="3" t="s">
        <v>1610</v>
      </c>
      <c r="B362" s="3" t="s">
        <v>1611</v>
      </c>
      <c r="C362" s="3" t="s">
        <v>229</v>
      </c>
      <c r="D362" s="4">
        <v>2020</v>
      </c>
      <c r="E362" s="5" t="s">
        <v>73</v>
      </c>
      <c r="G362">
        <v>1</v>
      </c>
      <c r="I362">
        <v>4</v>
      </c>
      <c r="J362" s="14">
        <v>7.55</v>
      </c>
      <c r="K362" s="14">
        <v>1505</v>
      </c>
      <c r="L362" s="13" t="s">
        <v>1809</v>
      </c>
      <c r="M362">
        <v>1</v>
      </c>
      <c r="O362" t="s">
        <v>1794</v>
      </c>
      <c r="P362">
        <v>5</v>
      </c>
      <c r="T362">
        <v>1</v>
      </c>
      <c r="V362">
        <v>0</v>
      </c>
      <c r="W362">
        <v>1</v>
      </c>
    </row>
    <row r="363" spans="1:28" ht="16.5" thickBot="1">
      <c r="A363" s="3" t="s">
        <v>486</v>
      </c>
      <c r="B363" s="3" t="s">
        <v>487</v>
      </c>
      <c r="C363" s="3"/>
      <c r="D363" s="4">
        <v>2020</v>
      </c>
      <c r="E363" s="5" t="s">
        <v>73</v>
      </c>
      <c r="F363">
        <v>1</v>
      </c>
      <c r="G363">
        <v>1</v>
      </c>
      <c r="I363" t="s">
        <v>1794</v>
      </c>
      <c r="J363" s="21"/>
      <c r="K363" s="14">
        <v>0</v>
      </c>
      <c r="L363" s="13" t="s">
        <v>1811</v>
      </c>
      <c r="M363">
        <v>1</v>
      </c>
      <c r="O363" t="s">
        <v>1807</v>
      </c>
      <c r="P363">
        <v>5</v>
      </c>
      <c r="R363">
        <v>1</v>
      </c>
      <c r="V363">
        <v>0</v>
      </c>
      <c r="W363">
        <v>2</v>
      </c>
    </row>
    <row r="364" spans="1:28" ht="16.5" thickBot="1">
      <c r="A364" s="3" t="s">
        <v>335</v>
      </c>
      <c r="B364" s="3" t="s">
        <v>336</v>
      </c>
      <c r="C364" s="3" t="s">
        <v>337</v>
      </c>
      <c r="D364" s="3">
        <v>2021</v>
      </c>
      <c r="E364" s="5" t="s">
        <v>73</v>
      </c>
      <c r="F364">
        <v>1</v>
      </c>
      <c r="G364">
        <v>1</v>
      </c>
      <c r="I364" t="s">
        <v>1783</v>
      </c>
      <c r="J364" s="14">
        <v>9.4179999999999993</v>
      </c>
      <c r="K364" s="14">
        <v>1505</v>
      </c>
      <c r="L364" s="13" t="s">
        <v>1814</v>
      </c>
      <c r="M364">
        <v>1</v>
      </c>
      <c r="O364">
        <v>0</v>
      </c>
      <c r="P364">
        <v>0</v>
      </c>
      <c r="R364">
        <v>1</v>
      </c>
      <c r="W364">
        <v>1</v>
      </c>
      <c r="AA364">
        <v>1</v>
      </c>
    </row>
    <row r="365" spans="1:28" ht="16.5" thickBot="1">
      <c r="A365" s="3" t="s">
        <v>1172</v>
      </c>
      <c r="B365" s="3" t="s">
        <v>1173</v>
      </c>
      <c r="C365" s="3" t="s">
        <v>717</v>
      </c>
      <c r="D365" s="4">
        <v>2021</v>
      </c>
      <c r="E365" s="5" t="s">
        <v>73</v>
      </c>
      <c r="G365">
        <v>1</v>
      </c>
      <c r="J365" s="14">
        <v>4.2969999999999997</v>
      </c>
      <c r="K365" s="14">
        <v>0</v>
      </c>
      <c r="L365" s="13" t="s">
        <v>1811</v>
      </c>
      <c r="M365">
        <v>1</v>
      </c>
      <c r="O365">
        <v>0</v>
      </c>
      <c r="P365">
        <v>0</v>
      </c>
      <c r="S365">
        <v>1</v>
      </c>
      <c r="T365">
        <v>1</v>
      </c>
      <c r="W365">
        <v>1</v>
      </c>
    </row>
    <row r="366" spans="1:28" ht="16.5" thickBot="1">
      <c r="A366" s="3" t="s">
        <v>171</v>
      </c>
      <c r="B366" s="3" t="s">
        <v>1186</v>
      </c>
      <c r="C366" s="3" t="s">
        <v>571</v>
      </c>
      <c r="D366" s="4">
        <v>2021</v>
      </c>
      <c r="E366" s="5" t="s">
        <v>73</v>
      </c>
      <c r="G366">
        <v>1</v>
      </c>
      <c r="J366" s="14">
        <v>5.8979999999999997</v>
      </c>
      <c r="K366" s="14">
        <v>1503</v>
      </c>
      <c r="L366" s="13" t="s">
        <v>1809</v>
      </c>
      <c r="M366">
        <v>1</v>
      </c>
      <c r="O366">
        <v>0</v>
      </c>
      <c r="P366">
        <v>0</v>
      </c>
      <c r="R366">
        <v>1</v>
      </c>
      <c r="T366">
        <v>1</v>
      </c>
      <c r="W366">
        <v>1</v>
      </c>
    </row>
    <row r="367" spans="1:28" ht="16.5" thickBot="1">
      <c r="A367" s="3" t="s">
        <v>134</v>
      </c>
      <c r="B367" s="3" t="s">
        <v>135</v>
      </c>
      <c r="C367" s="3" t="s">
        <v>136</v>
      </c>
      <c r="D367" s="4">
        <v>2021</v>
      </c>
      <c r="E367" s="6" t="s">
        <v>73</v>
      </c>
      <c r="G367">
        <v>1</v>
      </c>
      <c r="I367">
        <v>4</v>
      </c>
      <c r="J367" s="14">
        <v>7.4290000000000003</v>
      </c>
      <c r="K367" s="14">
        <v>1503</v>
      </c>
      <c r="L367" s="13" t="s">
        <v>1814</v>
      </c>
      <c r="M367">
        <v>1</v>
      </c>
      <c r="O367">
        <v>0</v>
      </c>
      <c r="P367">
        <v>0</v>
      </c>
      <c r="R367">
        <v>1</v>
      </c>
      <c r="W367">
        <v>1</v>
      </c>
      <c r="AA367">
        <v>1</v>
      </c>
    </row>
    <row r="368" spans="1:28" ht="16.5" thickBot="1">
      <c r="A368" s="3" t="s">
        <v>184</v>
      </c>
      <c r="B368" s="3" t="s">
        <v>185</v>
      </c>
      <c r="C368" s="3" t="s">
        <v>186</v>
      </c>
      <c r="D368" s="4">
        <v>2021</v>
      </c>
      <c r="E368" s="6" t="s">
        <v>73</v>
      </c>
      <c r="G368">
        <v>1</v>
      </c>
      <c r="I368">
        <v>4</v>
      </c>
      <c r="J368" s="13">
        <v>0.63</v>
      </c>
      <c r="K368" s="14">
        <v>0</v>
      </c>
      <c r="L368" s="13" t="s">
        <v>1811</v>
      </c>
      <c r="M368">
        <v>1</v>
      </c>
      <c r="N368">
        <v>1</v>
      </c>
      <c r="O368">
        <v>0</v>
      </c>
      <c r="P368">
        <v>0</v>
      </c>
      <c r="R368">
        <v>1</v>
      </c>
      <c r="S368">
        <v>1</v>
      </c>
      <c r="T368">
        <v>1</v>
      </c>
      <c r="W368">
        <v>1</v>
      </c>
    </row>
    <row r="369" spans="1:28" ht="16.5" thickBot="1">
      <c r="A369" s="3" t="s">
        <v>1705</v>
      </c>
      <c r="B369" s="3" t="s">
        <v>1706</v>
      </c>
      <c r="C369" s="3" t="s">
        <v>1707</v>
      </c>
      <c r="D369" s="4">
        <v>2021</v>
      </c>
      <c r="E369" s="5" t="s">
        <v>73</v>
      </c>
      <c r="G369">
        <v>1</v>
      </c>
      <c r="J369" s="13">
        <v>3.9129999999999998</v>
      </c>
      <c r="K369" s="14">
        <v>0</v>
      </c>
      <c r="L369" s="13" t="s">
        <v>1811</v>
      </c>
      <c r="M369">
        <v>1</v>
      </c>
      <c r="O369">
        <v>0</v>
      </c>
      <c r="P369">
        <v>0</v>
      </c>
      <c r="R369">
        <v>1</v>
      </c>
      <c r="S369">
        <v>1</v>
      </c>
      <c r="W369">
        <v>1</v>
      </c>
    </row>
    <row r="370" spans="1:28" ht="16.5" thickBot="1">
      <c r="A370" s="3" t="s">
        <v>1710</v>
      </c>
      <c r="B370" s="3" t="s">
        <v>1711</v>
      </c>
      <c r="C370" s="3" t="s">
        <v>1712</v>
      </c>
      <c r="D370" s="4">
        <v>2021</v>
      </c>
      <c r="E370" s="5" t="s">
        <v>73</v>
      </c>
      <c r="G370">
        <v>1</v>
      </c>
      <c r="J370" s="13">
        <v>3.3010000000000002</v>
      </c>
      <c r="K370" s="14">
        <v>0</v>
      </c>
      <c r="L370" s="13" t="s">
        <v>1811</v>
      </c>
      <c r="M370">
        <v>1</v>
      </c>
      <c r="O370">
        <v>0</v>
      </c>
      <c r="P370">
        <v>0</v>
      </c>
      <c r="R370">
        <v>1</v>
      </c>
      <c r="S370">
        <v>1</v>
      </c>
      <c r="W370">
        <v>1</v>
      </c>
    </row>
    <row r="371" spans="1:28" ht="16.5" thickBot="1">
      <c r="A371" s="3" t="s">
        <v>648</v>
      </c>
      <c r="B371" s="3" t="s">
        <v>649</v>
      </c>
      <c r="C371" s="3" t="s">
        <v>650</v>
      </c>
      <c r="D371" s="4">
        <v>2021</v>
      </c>
      <c r="E371" s="5" t="s">
        <v>73</v>
      </c>
      <c r="G371">
        <v>1</v>
      </c>
      <c r="I371" t="s">
        <v>1791</v>
      </c>
      <c r="J371" s="13"/>
      <c r="K371" s="14">
        <v>0</v>
      </c>
      <c r="L371" s="13" t="s">
        <v>1811</v>
      </c>
      <c r="M371">
        <v>1</v>
      </c>
      <c r="N371">
        <v>1</v>
      </c>
      <c r="O371">
        <v>0</v>
      </c>
      <c r="P371">
        <v>0</v>
      </c>
      <c r="R371">
        <v>1</v>
      </c>
      <c r="S371">
        <v>1</v>
      </c>
      <c r="T371">
        <v>1</v>
      </c>
      <c r="W371">
        <v>2</v>
      </c>
    </row>
    <row r="372" spans="1:28" ht="16.5" thickBot="1">
      <c r="A372" s="3" t="s">
        <v>222</v>
      </c>
      <c r="B372" s="3" t="s">
        <v>223</v>
      </c>
      <c r="C372" s="3" t="s">
        <v>224</v>
      </c>
      <c r="D372" s="4">
        <v>2021</v>
      </c>
      <c r="E372" s="5" t="s">
        <v>73</v>
      </c>
      <c r="G372">
        <v>1</v>
      </c>
      <c r="I372">
        <v>1</v>
      </c>
      <c r="J372" s="13">
        <v>6.3170000000000002</v>
      </c>
      <c r="K372" s="14">
        <v>0</v>
      </c>
      <c r="L372" s="13" t="s">
        <v>1811</v>
      </c>
      <c r="M372">
        <v>1</v>
      </c>
      <c r="O372">
        <v>1</v>
      </c>
      <c r="P372">
        <v>5</v>
      </c>
      <c r="R372">
        <v>1</v>
      </c>
      <c r="T372">
        <v>1</v>
      </c>
      <c r="V372">
        <v>0</v>
      </c>
      <c r="W372">
        <v>1</v>
      </c>
    </row>
    <row r="373" spans="1:28" ht="16.5" thickBot="1">
      <c r="A373" s="3" t="s">
        <v>150</v>
      </c>
      <c r="B373" s="3" t="s">
        <v>151</v>
      </c>
      <c r="C373" s="3" t="s">
        <v>152</v>
      </c>
      <c r="D373" s="4">
        <v>2021</v>
      </c>
      <c r="E373" s="5" t="s">
        <v>143</v>
      </c>
      <c r="G373">
        <v>1</v>
      </c>
      <c r="I373" t="s">
        <v>1786</v>
      </c>
      <c r="J373" s="13">
        <v>7.1980000000000004</v>
      </c>
      <c r="K373" s="14">
        <v>0</v>
      </c>
      <c r="L373" s="13" t="s">
        <v>1811</v>
      </c>
      <c r="M373">
        <v>1</v>
      </c>
      <c r="N373">
        <v>1</v>
      </c>
      <c r="O373">
        <v>1</v>
      </c>
      <c r="P373">
        <v>5</v>
      </c>
      <c r="R373">
        <v>1</v>
      </c>
      <c r="S373">
        <v>1</v>
      </c>
      <c r="T373">
        <v>1</v>
      </c>
      <c r="V373">
        <v>0</v>
      </c>
      <c r="W373">
        <v>1</v>
      </c>
    </row>
    <row r="374" spans="1:28" ht="16.5" thickBot="1">
      <c r="A374" s="3" t="s">
        <v>1069</v>
      </c>
      <c r="B374" s="3" t="s">
        <v>1074</v>
      </c>
      <c r="C374" s="3" t="s">
        <v>1075</v>
      </c>
      <c r="D374" s="4">
        <v>2021</v>
      </c>
      <c r="E374" s="5" t="s">
        <v>73</v>
      </c>
      <c r="G374">
        <v>1</v>
      </c>
      <c r="I374">
        <v>1</v>
      </c>
      <c r="J374" s="13">
        <v>2.0259</v>
      </c>
      <c r="K374" s="14">
        <v>0</v>
      </c>
      <c r="L374" s="13" t="s">
        <v>1811</v>
      </c>
      <c r="M374">
        <v>1</v>
      </c>
      <c r="O374">
        <v>1</v>
      </c>
      <c r="P374">
        <v>5</v>
      </c>
      <c r="R374">
        <v>1</v>
      </c>
      <c r="S374">
        <v>1</v>
      </c>
      <c r="V374">
        <v>0</v>
      </c>
      <c r="W374">
        <v>1</v>
      </c>
    </row>
    <row r="375" spans="1:28" ht="16.5" thickBot="1">
      <c r="A375" s="3" t="s">
        <v>1076</v>
      </c>
      <c r="B375" s="3" t="s">
        <v>1077</v>
      </c>
      <c r="C375" s="3" t="s">
        <v>1078</v>
      </c>
      <c r="D375" s="4">
        <v>2021</v>
      </c>
      <c r="E375" s="5" t="s">
        <v>73</v>
      </c>
      <c r="G375">
        <v>1</v>
      </c>
      <c r="I375" t="s">
        <v>1786</v>
      </c>
      <c r="J375" s="13">
        <v>3.8679999999999999</v>
      </c>
      <c r="K375" s="14">
        <v>1505</v>
      </c>
      <c r="L375" s="13" t="s">
        <v>1809</v>
      </c>
      <c r="M375">
        <v>1</v>
      </c>
      <c r="O375">
        <v>1</v>
      </c>
      <c r="P375">
        <v>5</v>
      </c>
      <c r="R375">
        <v>1</v>
      </c>
      <c r="V375">
        <v>0</v>
      </c>
      <c r="W375">
        <v>1</v>
      </c>
    </row>
    <row r="376" spans="1:28" ht="16.5" thickBot="1">
      <c r="A376" s="3" t="s">
        <v>131</v>
      </c>
      <c r="B376" s="3" t="s">
        <v>132</v>
      </c>
      <c r="C376" s="3" t="s">
        <v>133</v>
      </c>
      <c r="D376" s="4">
        <v>2021</v>
      </c>
      <c r="E376" s="6" t="s">
        <v>73</v>
      </c>
      <c r="G376">
        <v>1</v>
      </c>
      <c r="I376">
        <v>4</v>
      </c>
      <c r="J376" s="13">
        <v>2.8540000000000001</v>
      </c>
      <c r="K376" s="14">
        <v>0</v>
      </c>
      <c r="L376" s="13" t="s">
        <v>1811</v>
      </c>
      <c r="M376">
        <v>1</v>
      </c>
      <c r="O376">
        <v>1</v>
      </c>
      <c r="P376">
        <v>5</v>
      </c>
      <c r="R376">
        <v>1</v>
      </c>
      <c r="T376">
        <v>1</v>
      </c>
      <c r="V376">
        <v>0</v>
      </c>
      <c r="W376">
        <v>1</v>
      </c>
    </row>
    <row r="377" spans="1:28" ht="16.5" thickBot="1">
      <c r="A377" s="3" t="s">
        <v>128</v>
      </c>
      <c r="B377" s="3" t="s">
        <v>129</v>
      </c>
      <c r="C377" s="3" t="s">
        <v>130</v>
      </c>
      <c r="D377" s="4">
        <v>2021</v>
      </c>
      <c r="E377" s="6" t="s">
        <v>73</v>
      </c>
      <c r="G377">
        <v>1</v>
      </c>
      <c r="I377" t="s">
        <v>1793</v>
      </c>
      <c r="J377" s="13">
        <v>3.8239999999999998</v>
      </c>
      <c r="K377" s="14">
        <v>1503</v>
      </c>
      <c r="L377" s="13" t="s">
        <v>1810</v>
      </c>
      <c r="M377">
        <v>1</v>
      </c>
      <c r="O377">
        <v>2</v>
      </c>
      <c r="P377">
        <v>5</v>
      </c>
      <c r="S377">
        <v>1</v>
      </c>
      <c r="V377">
        <v>0</v>
      </c>
      <c r="W377">
        <v>1</v>
      </c>
    </row>
    <row r="378" spans="1:28" ht="16.5" thickBot="1">
      <c r="A378" s="3" t="s">
        <v>1646</v>
      </c>
      <c r="B378" s="3" t="s">
        <v>1647</v>
      </c>
      <c r="C378" s="3" t="s">
        <v>1648</v>
      </c>
      <c r="D378" s="4">
        <v>2021</v>
      </c>
      <c r="E378" s="5" t="s">
        <v>73</v>
      </c>
      <c r="G378">
        <v>1</v>
      </c>
      <c r="I378" t="s">
        <v>1793</v>
      </c>
      <c r="J378" s="13">
        <v>5.2770000000000001</v>
      </c>
      <c r="K378" s="14">
        <v>1503</v>
      </c>
      <c r="L378" s="13" t="s">
        <v>1813</v>
      </c>
      <c r="M378">
        <v>1</v>
      </c>
      <c r="O378">
        <v>2</v>
      </c>
      <c r="P378">
        <v>5</v>
      </c>
      <c r="V378">
        <v>0</v>
      </c>
      <c r="W378">
        <v>1</v>
      </c>
    </row>
    <row r="379" spans="1:28" ht="16.5" thickBot="1">
      <c r="A379" s="3" t="s">
        <v>806</v>
      </c>
      <c r="B379" s="3" t="s">
        <v>807</v>
      </c>
      <c r="C379" s="3" t="s">
        <v>124</v>
      </c>
      <c r="D379" s="4">
        <v>2021</v>
      </c>
      <c r="E379" s="5" t="s">
        <v>73</v>
      </c>
      <c r="G379">
        <v>1</v>
      </c>
      <c r="I379" t="s">
        <v>1783</v>
      </c>
      <c r="J379" s="13">
        <v>0.88</v>
      </c>
      <c r="K379" s="14">
        <v>0</v>
      </c>
      <c r="L379" s="13" t="s">
        <v>1811</v>
      </c>
      <c r="M379">
        <v>1</v>
      </c>
      <c r="O379">
        <v>3</v>
      </c>
      <c r="P379">
        <v>5</v>
      </c>
      <c r="R379">
        <v>1</v>
      </c>
      <c r="S379">
        <v>1</v>
      </c>
      <c r="V379">
        <v>0</v>
      </c>
      <c r="W379">
        <v>1</v>
      </c>
    </row>
    <row r="380" spans="1:28" ht="16.5" thickBot="1">
      <c r="A380" s="3" t="s">
        <v>292</v>
      </c>
      <c r="B380" s="3" t="s">
        <v>293</v>
      </c>
      <c r="C380" s="3" t="s">
        <v>294</v>
      </c>
      <c r="D380" s="4">
        <v>2021</v>
      </c>
      <c r="E380" s="5" t="s">
        <v>73</v>
      </c>
      <c r="F380">
        <v>1</v>
      </c>
      <c r="G380">
        <v>1</v>
      </c>
      <c r="I380">
        <v>4</v>
      </c>
      <c r="J380" s="13">
        <v>2.99</v>
      </c>
      <c r="K380" s="14">
        <v>0</v>
      </c>
      <c r="L380" s="13" t="s">
        <v>1811</v>
      </c>
      <c r="M380">
        <v>1</v>
      </c>
      <c r="O380">
        <v>6</v>
      </c>
      <c r="P380">
        <v>5</v>
      </c>
      <c r="R380">
        <v>1</v>
      </c>
      <c r="S380">
        <v>1</v>
      </c>
      <c r="V380">
        <v>0</v>
      </c>
      <c r="W380">
        <v>1</v>
      </c>
    </row>
    <row r="381" spans="1:28" ht="16.5" thickBot="1">
      <c r="A381" s="3" t="s">
        <v>168</v>
      </c>
      <c r="B381" s="3" t="s">
        <v>169</v>
      </c>
      <c r="C381" s="3" t="s">
        <v>170</v>
      </c>
      <c r="D381" s="4">
        <v>2021</v>
      </c>
      <c r="E381" s="6" t="s">
        <v>73</v>
      </c>
      <c r="F381">
        <v>1</v>
      </c>
      <c r="G381">
        <v>1</v>
      </c>
      <c r="I381" t="s">
        <v>1783</v>
      </c>
      <c r="J381" s="13">
        <v>3.048</v>
      </c>
      <c r="K381" s="14">
        <v>0</v>
      </c>
      <c r="L381" s="13" t="s">
        <v>1811</v>
      </c>
      <c r="M381">
        <v>1</v>
      </c>
      <c r="O381">
        <v>6</v>
      </c>
      <c r="P381">
        <v>5</v>
      </c>
      <c r="R381">
        <v>1</v>
      </c>
      <c r="V381">
        <v>0</v>
      </c>
      <c r="W381">
        <v>1</v>
      </c>
    </row>
    <row r="382" spans="1:28" ht="13.5" thickBot="1">
      <c r="A382" s="12" t="s">
        <v>1819</v>
      </c>
      <c r="B382" s="12" t="s">
        <v>1824</v>
      </c>
      <c r="C382" s="12" t="s">
        <v>1829</v>
      </c>
      <c r="D382" s="26">
        <v>2021</v>
      </c>
      <c r="E382" s="12" t="s">
        <v>1835</v>
      </c>
      <c r="F382" s="12"/>
      <c r="G382" s="26">
        <v>1</v>
      </c>
      <c r="H382" s="12"/>
      <c r="I382" s="26">
        <v>4</v>
      </c>
      <c r="J382" s="23"/>
      <c r="K382" s="23"/>
      <c r="L382" s="23"/>
      <c r="M382" s="26">
        <v>1</v>
      </c>
      <c r="N382" s="26">
        <v>1</v>
      </c>
      <c r="O382" s="12" t="s">
        <v>1808</v>
      </c>
      <c r="P382" s="12"/>
      <c r="Q382" s="12"/>
      <c r="R382" s="12"/>
      <c r="S382" s="12"/>
      <c r="T382" s="26">
        <v>1</v>
      </c>
      <c r="U382" s="12"/>
      <c r="V382" s="26">
        <v>0</v>
      </c>
      <c r="W382" s="26">
        <v>1</v>
      </c>
      <c r="X382" s="12"/>
      <c r="Y382" s="12"/>
      <c r="Z382" s="12"/>
    </row>
    <row r="383" spans="1:28" ht="16.5" thickBot="1">
      <c r="A383" s="3" t="s">
        <v>954</v>
      </c>
      <c r="B383" s="3" t="s">
        <v>955</v>
      </c>
      <c r="C383" s="3" t="s">
        <v>13</v>
      </c>
      <c r="D383" s="4">
        <v>2021</v>
      </c>
      <c r="E383" s="5" t="s">
        <v>73</v>
      </c>
      <c r="G383">
        <v>1</v>
      </c>
      <c r="I383" t="s">
        <v>1797</v>
      </c>
      <c r="J383" s="14">
        <v>6.43</v>
      </c>
      <c r="K383" s="14">
        <v>1503</v>
      </c>
      <c r="L383" s="13" t="s">
        <v>1809</v>
      </c>
      <c r="M383">
        <v>1</v>
      </c>
      <c r="N383">
        <v>1</v>
      </c>
      <c r="O383" t="s">
        <v>1808</v>
      </c>
      <c r="P383">
        <v>5</v>
      </c>
      <c r="R383">
        <v>1</v>
      </c>
      <c r="T383">
        <v>1</v>
      </c>
      <c r="V383">
        <v>0</v>
      </c>
      <c r="W383">
        <v>1</v>
      </c>
      <c r="AB383">
        <v>1</v>
      </c>
    </row>
    <row r="384" spans="1:28" ht="16.5" thickBot="1">
      <c r="A384" s="3" t="s">
        <v>144</v>
      </c>
      <c r="B384" s="3" t="s">
        <v>145</v>
      </c>
      <c r="C384" s="3" t="s">
        <v>146</v>
      </c>
      <c r="D384" s="4">
        <v>2021</v>
      </c>
      <c r="E384" s="6" t="s">
        <v>73</v>
      </c>
      <c r="G384">
        <v>1</v>
      </c>
      <c r="I384" t="s">
        <v>1794</v>
      </c>
      <c r="J384" s="13">
        <v>2.2029999999999998</v>
      </c>
      <c r="K384" s="14">
        <v>1503</v>
      </c>
      <c r="L384" s="13" t="s">
        <v>1813</v>
      </c>
      <c r="M384">
        <v>1</v>
      </c>
      <c r="O384" t="s">
        <v>1787</v>
      </c>
      <c r="P384">
        <v>2</v>
      </c>
      <c r="T384">
        <v>1</v>
      </c>
      <c r="V384">
        <v>0</v>
      </c>
      <c r="W384">
        <v>1</v>
      </c>
    </row>
    <row r="385" spans="1:28" ht="16.5" thickBot="1">
      <c r="A385" s="3" t="s">
        <v>89</v>
      </c>
      <c r="B385" s="3" t="s">
        <v>90</v>
      </c>
      <c r="C385" s="3" t="s">
        <v>91</v>
      </c>
      <c r="D385" s="4">
        <v>2021</v>
      </c>
      <c r="E385" s="5" t="s">
        <v>88</v>
      </c>
      <c r="G385">
        <v>1</v>
      </c>
      <c r="I385" t="s">
        <v>1794</v>
      </c>
      <c r="J385" s="13"/>
      <c r="K385" s="14">
        <v>0</v>
      </c>
      <c r="L385" s="13" t="s">
        <v>1811</v>
      </c>
      <c r="M385">
        <v>1</v>
      </c>
      <c r="O385" t="s">
        <v>1787</v>
      </c>
      <c r="P385">
        <v>5</v>
      </c>
      <c r="V385">
        <v>0</v>
      </c>
      <c r="W385">
        <v>5</v>
      </c>
      <c r="AB385">
        <v>1</v>
      </c>
    </row>
    <row r="386" spans="1:28" ht="16.5" thickBot="1">
      <c r="A386" s="3" t="s">
        <v>181</v>
      </c>
      <c r="B386" s="3" t="s">
        <v>182</v>
      </c>
      <c r="C386" s="3" t="s">
        <v>183</v>
      </c>
      <c r="D386" s="4">
        <v>2021</v>
      </c>
      <c r="E386" s="5" t="s">
        <v>73</v>
      </c>
      <c r="G386">
        <v>1</v>
      </c>
      <c r="I386" t="s">
        <v>1786</v>
      </c>
      <c r="J386" s="13">
        <v>8.1820000000000004</v>
      </c>
      <c r="K386" s="14">
        <v>0</v>
      </c>
      <c r="L386" s="13" t="s">
        <v>1811</v>
      </c>
      <c r="M386">
        <v>1</v>
      </c>
      <c r="N386">
        <v>1</v>
      </c>
      <c r="O386" t="s">
        <v>1786</v>
      </c>
      <c r="P386">
        <v>5</v>
      </c>
      <c r="R386">
        <v>1</v>
      </c>
      <c r="S386">
        <v>1</v>
      </c>
      <c r="V386">
        <v>0</v>
      </c>
      <c r="W386">
        <v>1</v>
      </c>
    </row>
    <row r="387" spans="1:28" ht="16.5" thickBot="1">
      <c r="A387" s="3" t="s">
        <v>1632</v>
      </c>
      <c r="B387" s="3" t="s">
        <v>1633</v>
      </c>
      <c r="C387" s="3" t="s">
        <v>774</v>
      </c>
      <c r="D387" s="4">
        <v>2021</v>
      </c>
      <c r="E387" s="5" t="s">
        <v>73</v>
      </c>
      <c r="G387">
        <v>1</v>
      </c>
      <c r="I387" t="s">
        <v>1786</v>
      </c>
      <c r="J387" s="14">
        <v>5.915</v>
      </c>
      <c r="K387" s="14">
        <v>1503</v>
      </c>
      <c r="L387" s="13" t="s">
        <v>1809</v>
      </c>
      <c r="M387">
        <v>1</v>
      </c>
      <c r="O387" t="s">
        <v>1784</v>
      </c>
      <c r="P387">
        <v>5</v>
      </c>
      <c r="S387">
        <v>1</v>
      </c>
      <c r="T387">
        <v>1</v>
      </c>
      <c r="V387">
        <v>0</v>
      </c>
      <c r="W387">
        <v>1</v>
      </c>
    </row>
    <row r="388" spans="1:28" ht="16.5" thickBot="1">
      <c r="A388" s="3" t="s">
        <v>971</v>
      </c>
      <c r="B388" s="3" t="s">
        <v>972</v>
      </c>
      <c r="C388" s="3" t="s">
        <v>13</v>
      </c>
      <c r="D388" s="4">
        <v>2021</v>
      </c>
      <c r="E388" s="5" t="s">
        <v>73</v>
      </c>
      <c r="G388">
        <v>1</v>
      </c>
      <c r="I388" t="s">
        <v>1797</v>
      </c>
      <c r="J388" s="14">
        <v>6.43</v>
      </c>
      <c r="K388" s="14">
        <v>1503</v>
      </c>
      <c r="L388" s="13" t="s">
        <v>1809</v>
      </c>
      <c r="M388">
        <v>1</v>
      </c>
      <c r="O388" t="s">
        <v>1794</v>
      </c>
      <c r="P388">
        <v>5</v>
      </c>
      <c r="S388">
        <v>1</v>
      </c>
      <c r="T388">
        <v>1</v>
      </c>
      <c r="V388">
        <v>1</v>
      </c>
      <c r="W388">
        <v>1</v>
      </c>
    </row>
    <row r="389" spans="1:28" ht="16.5" thickBot="1">
      <c r="A389" s="3" t="s">
        <v>1612</v>
      </c>
      <c r="B389" s="3" t="s">
        <v>1613</v>
      </c>
      <c r="C389" s="3" t="s">
        <v>988</v>
      </c>
      <c r="D389" s="4">
        <v>2021</v>
      </c>
      <c r="E389" s="5" t="s">
        <v>73</v>
      </c>
      <c r="G389">
        <v>1</v>
      </c>
      <c r="I389">
        <v>4</v>
      </c>
      <c r="J389" s="14">
        <v>7.0439999999999996</v>
      </c>
      <c r="K389" s="14">
        <v>1503</v>
      </c>
      <c r="L389" s="13" t="s">
        <v>1809</v>
      </c>
      <c r="M389">
        <v>1</v>
      </c>
      <c r="O389" t="s">
        <v>1794</v>
      </c>
      <c r="P389">
        <v>5</v>
      </c>
      <c r="S389">
        <v>1</v>
      </c>
      <c r="T389">
        <v>1</v>
      </c>
      <c r="V389">
        <v>0</v>
      </c>
      <c r="W389">
        <v>1</v>
      </c>
    </row>
    <row r="390" spans="1:28" ht="16.5" thickBot="1">
      <c r="A390" s="3" t="s">
        <v>95</v>
      </c>
      <c r="B390" s="3" t="s">
        <v>96</v>
      </c>
      <c r="C390" s="3"/>
      <c r="D390" s="3"/>
      <c r="E390" s="5" t="s">
        <v>97</v>
      </c>
      <c r="G390">
        <v>1</v>
      </c>
      <c r="I390" t="s">
        <v>1786</v>
      </c>
      <c r="K390" s="14">
        <v>0</v>
      </c>
      <c r="L390" s="13" t="s">
        <v>1811</v>
      </c>
      <c r="M390">
        <v>1</v>
      </c>
      <c r="O390">
        <v>0</v>
      </c>
      <c r="P390">
        <v>0</v>
      </c>
      <c r="R390">
        <v>1</v>
      </c>
      <c r="T390">
        <v>1</v>
      </c>
      <c r="V390">
        <v>0</v>
      </c>
      <c r="W390">
        <v>2</v>
      </c>
    </row>
    <row r="391" spans="1:28" ht="16.5" thickBot="1">
      <c r="A391" s="3" t="s">
        <v>1592</v>
      </c>
      <c r="B391" s="3" t="s">
        <v>1593</v>
      </c>
      <c r="C391" s="3"/>
      <c r="D391" s="3"/>
      <c r="E391" s="5" t="s">
        <v>73</v>
      </c>
      <c r="G391">
        <v>1</v>
      </c>
      <c r="I391" t="s">
        <v>1794</v>
      </c>
      <c r="K391" s="14">
        <v>0</v>
      </c>
      <c r="L391" s="13" t="s">
        <v>1811</v>
      </c>
      <c r="M391">
        <v>1</v>
      </c>
      <c r="O391" t="s">
        <v>1787</v>
      </c>
      <c r="P391">
        <v>5</v>
      </c>
      <c r="R391">
        <v>1</v>
      </c>
      <c r="V391">
        <v>0</v>
      </c>
      <c r="W391">
        <v>2</v>
      </c>
    </row>
    <row r="392" spans="1:28" ht="13.5" thickBot="1">
      <c r="A392" s="12" t="s">
        <v>1820</v>
      </c>
      <c r="B392" s="12" t="s">
        <v>1825</v>
      </c>
      <c r="C392" s="12" t="s">
        <v>1830</v>
      </c>
      <c r="D392" s="26">
        <v>2021</v>
      </c>
      <c r="E392" s="12" t="s">
        <v>1835</v>
      </c>
      <c r="F392" s="12"/>
      <c r="G392" s="26">
        <v>1</v>
      </c>
      <c r="H392" s="12"/>
      <c r="I392" s="12" t="s">
        <v>1795</v>
      </c>
      <c r="J392" s="12"/>
      <c r="K392" s="23"/>
      <c r="L392" s="23"/>
      <c r="M392" s="26">
        <v>2</v>
      </c>
      <c r="N392" s="12"/>
      <c r="O392" s="12" t="s">
        <v>1794</v>
      </c>
      <c r="P392" s="26">
        <v>2</v>
      </c>
      <c r="Q392" s="12"/>
      <c r="R392" s="12"/>
      <c r="S392" s="12"/>
      <c r="T392" s="12"/>
      <c r="U392" s="12"/>
      <c r="V392" s="26">
        <v>0</v>
      </c>
      <c r="W392" s="26">
        <v>1</v>
      </c>
      <c r="X392" s="12"/>
      <c r="Y392" s="12"/>
      <c r="Z392" s="12"/>
    </row>
    <row r="393" spans="1:28" ht="16.5" thickBot="1">
      <c r="A393" s="3" t="s">
        <v>433</v>
      </c>
      <c r="B393" s="3" t="s">
        <v>434</v>
      </c>
      <c r="C393" s="3" t="s">
        <v>435</v>
      </c>
      <c r="D393" s="4">
        <v>2010</v>
      </c>
      <c r="E393" s="5" t="s">
        <v>73</v>
      </c>
      <c r="G393">
        <v>1</v>
      </c>
      <c r="I393">
        <v>1</v>
      </c>
      <c r="J393" s="18"/>
      <c r="K393" s="14">
        <v>1503</v>
      </c>
      <c r="L393" s="13" t="s">
        <v>1814</v>
      </c>
      <c r="M393">
        <v>3</v>
      </c>
      <c r="O393">
        <v>0</v>
      </c>
      <c r="P393">
        <v>0</v>
      </c>
      <c r="R393">
        <v>1</v>
      </c>
      <c r="W393">
        <v>1</v>
      </c>
      <c r="AA393">
        <v>1</v>
      </c>
    </row>
    <row r="394" spans="1:28" ht="16.5" thickBot="1">
      <c r="A394" s="3" t="s">
        <v>1444</v>
      </c>
      <c r="B394" s="3" t="s">
        <v>1446</v>
      </c>
      <c r="C394" s="3"/>
      <c r="D394" s="4">
        <v>2010</v>
      </c>
      <c r="E394" s="5" t="s">
        <v>73</v>
      </c>
      <c r="G394">
        <v>1</v>
      </c>
      <c r="I394" t="s">
        <v>1786</v>
      </c>
      <c r="J394" s="8"/>
      <c r="K394" s="14">
        <v>0</v>
      </c>
      <c r="L394" s="13" t="s">
        <v>1811</v>
      </c>
      <c r="M394">
        <v>3</v>
      </c>
      <c r="O394">
        <v>3</v>
      </c>
      <c r="P394">
        <v>5</v>
      </c>
      <c r="R394">
        <v>1</v>
      </c>
      <c r="V394">
        <v>3</v>
      </c>
      <c r="W394">
        <v>5</v>
      </c>
      <c r="AA394">
        <v>1</v>
      </c>
    </row>
    <row r="395" spans="1:28" ht="16.5" thickBot="1">
      <c r="A395" s="3" t="s">
        <v>137</v>
      </c>
      <c r="B395" s="3" t="s">
        <v>138</v>
      </c>
      <c r="C395" s="3" t="s">
        <v>139</v>
      </c>
      <c r="D395" s="4">
        <v>2011</v>
      </c>
      <c r="E395" s="5" t="s">
        <v>73</v>
      </c>
      <c r="G395">
        <v>1</v>
      </c>
      <c r="I395">
        <v>4</v>
      </c>
      <c r="J395" s="8"/>
      <c r="K395" s="14">
        <v>0</v>
      </c>
      <c r="L395" s="13" t="s">
        <v>1811</v>
      </c>
      <c r="M395">
        <v>3</v>
      </c>
      <c r="O395">
        <v>0</v>
      </c>
      <c r="P395">
        <v>0</v>
      </c>
      <c r="R395">
        <v>1</v>
      </c>
      <c r="W395">
        <v>5</v>
      </c>
      <c r="AA395">
        <v>1</v>
      </c>
    </row>
    <row r="396" spans="1:28" ht="16.5" thickBot="1">
      <c r="A396" s="3" t="s">
        <v>491</v>
      </c>
      <c r="B396" s="3" t="s">
        <v>492</v>
      </c>
      <c r="C396" s="3" t="s">
        <v>493</v>
      </c>
      <c r="D396" s="4">
        <v>2012</v>
      </c>
      <c r="E396" s="5" t="s">
        <v>73</v>
      </c>
      <c r="G396">
        <v>1</v>
      </c>
      <c r="I396">
        <v>4</v>
      </c>
      <c r="J396" s="18">
        <v>6.7039999999999997</v>
      </c>
      <c r="K396" s="14">
        <v>0</v>
      </c>
      <c r="L396" s="13" t="s">
        <v>1811</v>
      </c>
      <c r="M396">
        <v>3</v>
      </c>
      <c r="O396">
        <v>0</v>
      </c>
      <c r="P396">
        <v>0</v>
      </c>
      <c r="R396">
        <v>1</v>
      </c>
      <c r="W396">
        <v>1</v>
      </c>
    </row>
    <row r="397" spans="1:28" ht="16.5" thickBot="1">
      <c r="A397" s="30" t="s">
        <v>1046</v>
      </c>
      <c r="B397" s="3" t="s">
        <v>1047</v>
      </c>
      <c r="C397" s="3" t="s">
        <v>1048</v>
      </c>
      <c r="D397" s="4">
        <v>2012</v>
      </c>
      <c r="E397" s="5" t="s">
        <v>73</v>
      </c>
      <c r="G397">
        <v>1</v>
      </c>
      <c r="J397" s="18">
        <v>1.9730000000000001</v>
      </c>
      <c r="K397" s="14">
        <v>0</v>
      </c>
      <c r="L397" s="13" t="s">
        <v>1811</v>
      </c>
      <c r="M397">
        <v>3</v>
      </c>
      <c r="O397">
        <v>0</v>
      </c>
      <c r="P397">
        <v>0</v>
      </c>
      <c r="R397">
        <v>1</v>
      </c>
      <c r="W397">
        <v>1</v>
      </c>
      <c r="Y397">
        <v>1</v>
      </c>
    </row>
    <row r="398" spans="1:28" s="5" customFormat="1" ht="16.5" thickBot="1">
      <c r="A398" s="3" t="s">
        <v>969</v>
      </c>
      <c r="B398" s="3" t="s">
        <v>970</v>
      </c>
      <c r="C398" s="3" t="s">
        <v>438</v>
      </c>
      <c r="D398" s="4">
        <v>2012</v>
      </c>
      <c r="E398" s="5" t="s">
        <v>73</v>
      </c>
      <c r="F398"/>
      <c r="G398">
        <v>1</v>
      </c>
      <c r="H398"/>
      <c r="I398">
        <v>1</v>
      </c>
      <c r="J398" s="8"/>
      <c r="K398" s="14">
        <v>1503</v>
      </c>
      <c r="L398" s="13" t="s">
        <v>1813</v>
      </c>
      <c r="M398">
        <v>3</v>
      </c>
      <c r="N398"/>
      <c r="O398">
        <v>6</v>
      </c>
      <c r="P398">
        <v>5</v>
      </c>
      <c r="Q398"/>
      <c r="R398"/>
      <c r="S398"/>
      <c r="T398"/>
      <c r="U398"/>
      <c r="V398">
        <v>2</v>
      </c>
      <c r="W398">
        <v>1</v>
      </c>
      <c r="X398"/>
      <c r="Y398"/>
      <c r="Z398"/>
      <c r="AA398"/>
      <c r="AB398"/>
    </row>
    <row r="399" spans="1:28" ht="16.5" thickBot="1">
      <c r="A399" s="3" t="s">
        <v>689</v>
      </c>
      <c r="B399" s="3" t="s">
        <v>690</v>
      </c>
      <c r="C399" s="3" t="s">
        <v>691</v>
      </c>
      <c r="D399" s="4">
        <v>2013</v>
      </c>
      <c r="E399" s="5" t="s">
        <v>73</v>
      </c>
      <c r="G399">
        <v>1</v>
      </c>
      <c r="I399">
        <v>1</v>
      </c>
      <c r="J399" s="18">
        <v>2.2280000000000002</v>
      </c>
      <c r="K399" s="14">
        <v>0</v>
      </c>
      <c r="L399" s="13" t="s">
        <v>1811</v>
      </c>
      <c r="M399">
        <v>3</v>
      </c>
      <c r="O399">
        <v>0</v>
      </c>
      <c r="P399">
        <v>0</v>
      </c>
      <c r="R399">
        <v>1</v>
      </c>
      <c r="W399">
        <v>1</v>
      </c>
    </row>
    <row r="400" spans="1:28" ht="16.5" thickBot="1">
      <c r="A400" s="3" t="s">
        <v>530</v>
      </c>
      <c r="B400" s="3" t="s">
        <v>531</v>
      </c>
      <c r="C400" s="3" t="s">
        <v>532</v>
      </c>
      <c r="D400" s="4">
        <v>2013</v>
      </c>
      <c r="E400" s="5" t="s">
        <v>73</v>
      </c>
      <c r="G400">
        <v>1</v>
      </c>
      <c r="I400" t="s">
        <v>1786</v>
      </c>
      <c r="J400" s="18">
        <v>2.7370000000000001</v>
      </c>
      <c r="K400" s="14">
        <v>1503</v>
      </c>
      <c r="L400" s="13" t="s">
        <v>1809</v>
      </c>
      <c r="M400">
        <v>3</v>
      </c>
      <c r="O400">
        <v>1</v>
      </c>
      <c r="P400">
        <v>5</v>
      </c>
      <c r="R400">
        <v>1</v>
      </c>
      <c r="S400">
        <v>1</v>
      </c>
      <c r="T400">
        <v>1</v>
      </c>
      <c r="V400">
        <v>0</v>
      </c>
      <c r="W400">
        <v>1</v>
      </c>
    </row>
    <row r="401" spans="1:28" ht="16.5" thickBot="1">
      <c r="A401" s="3" t="s">
        <v>905</v>
      </c>
      <c r="B401" s="3" t="s">
        <v>906</v>
      </c>
      <c r="C401" s="3"/>
      <c r="D401" s="4">
        <v>2013</v>
      </c>
      <c r="E401" s="5" t="s">
        <v>73</v>
      </c>
      <c r="G401">
        <v>1</v>
      </c>
      <c r="I401" t="s">
        <v>1786</v>
      </c>
      <c r="K401" s="14">
        <v>0</v>
      </c>
      <c r="L401" s="13" t="s">
        <v>1811</v>
      </c>
      <c r="M401">
        <v>3</v>
      </c>
      <c r="O401" t="s">
        <v>1784</v>
      </c>
      <c r="P401">
        <v>5</v>
      </c>
      <c r="V401">
        <v>0</v>
      </c>
      <c r="W401">
        <v>1</v>
      </c>
    </row>
    <row r="402" spans="1:28" ht="16.5" thickBot="1">
      <c r="A402" s="30" t="s">
        <v>55</v>
      </c>
      <c r="B402" s="30" t="s">
        <v>56</v>
      </c>
      <c r="C402" s="30" t="s">
        <v>57</v>
      </c>
      <c r="D402" s="31">
        <v>2013</v>
      </c>
      <c r="E402" s="5" t="s">
        <v>19</v>
      </c>
      <c r="F402" s="5"/>
      <c r="G402" s="5">
        <v>1</v>
      </c>
      <c r="H402" s="5"/>
      <c r="I402" s="5" t="s">
        <v>1789</v>
      </c>
      <c r="J402" s="2"/>
      <c r="K402" s="27">
        <v>0</v>
      </c>
      <c r="L402" s="27" t="s">
        <v>1811</v>
      </c>
      <c r="M402" s="5">
        <v>3</v>
      </c>
      <c r="N402" s="5">
        <v>1</v>
      </c>
      <c r="O402" s="5" t="s">
        <v>1784</v>
      </c>
      <c r="P402" s="5">
        <v>5</v>
      </c>
      <c r="Q402" s="5"/>
      <c r="R402" s="5"/>
      <c r="S402" s="5">
        <v>1</v>
      </c>
      <c r="T402" s="5"/>
      <c r="U402" s="5"/>
      <c r="V402" s="5">
        <v>0</v>
      </c>
      <c r="W402" s="5">
        <v>1</v>
      </c>
      <c r="X402" s="5"/>
      <c r="Y402" s="5"/>
      <c r="Z402" s="5"/>
      <c r="AA402" s="5"/>
      <c r="AB402" s="5"/>
    </row>
    <row r="403" spans="1:28" ht="16.5" thickBot="1">
      <c r="A403" s="3" t="s">
        <v>989</v>
      </c>
      <c r="B403" s="3" t="s">
        <v>990</v>
      </c>
      <c r="C403" s="3" t="s">
        <v>786</v>
      </c>
      <c r="D403" s="4">
        <v>2014</v>
      </c>
      <c r="E403" s="5" t="s">
        <v>73</v>
      </c>
      <c r="G403">
        <v>1</v>
      </c>
      <c r="J403" s="18">
        <v>1.9510000000000001</v>
      </c>
      <c r="K403" s="14">
        <v>1503</v>
      </c>
      <c r="L403" s="13" t="s">
        <v>1809</v>
      </c>
      <c r="M403">
        <v>3</v>
      </c>
      <c r="O403">
        <v>0</v>
      </c>
      <c r="P403">
        <v>0</v>
      </c>
      <c r="R403">
        <v>1</v>
      </c>
      <c r="S403">
        <v>1</v>
      </c>
      <c r="W403">
        <v>1</v>
      </c>
    </row>
    <row r="404" spans="1:28" ht="16.5" thickBot="1">
      <c r="A404" s="3" t="s">
        <v>1145</v>
      </c>
      <c r="B404" s="3" t="s">
        <v>1146</v>
      </c>
      <c r="C404" s="3" t="s">
        <v>15</v>
      </c>
      <c r="D404" s="4">
        <v>2014</v>
      </c>
      <c r="E404" s="5" t="s">
        <v>73</v>
      </c>
      <c r="G404">
        <v>1</v>
      </c>
      <c r="I404">
        <v>1</v>
      </c>
      <c r="J404" s="18">
        <v>1.29</v>
      </c>
      <c r="K404" s="14">
        <v>806</v>
      </c>
      <c r="L404" s="13" t="s">
        <v>1814</v>
      </c>
      <c r="M404">
        <v>3</v>
      </c>
      <c r="O404">
        <v>1</v>
      </c>
      <c r="P404">
        <v>5</v>
      </c>
      <c r="R404">
        <v>1</v>
      </c>
      <c r="V404">
        <v>0</v>
      </c>
      <c r="W404">
        <v>1</v>
      </c>
    </row>
    <row r="405" spans="1:28" ht="16.5" thickBot="1">
      <c r="A405" s="3" t="s">
        <v>263</v>
      </c>
      <c r="B405" s="3" t="s">
        <v>264</v>
      </c>
      <c r="C405" s="3" t="s">
        <v>243</v>
      </c>
      <c r="D405" s="4">
        <v>2014</v>
      </c>
      <c r="E405" s="5" t="s">
        <v>73</v>
      </c>
      <c r="G405">
        <v>1</v>
      </c>
      <c r="I405">
        <v>4</v>
      </c>
      <c r="J405" s="18">
        <v>3.1379999999999999</v>
      </c>
      <c r="K405" s="14">
        <v>1503</v>
      </c>
      <c r="L405" s="13" t="s">
        <v>1814</v>
      </c>
      <c r="M405">
        <v>3</v>
      </c>
      <c r="O405">
        <v>6</v>
      </c>
      <c r="P405">
        <v>5</v>
      </c>
      <c r="R405">
        <v>1</v>
      </c>
      <c r="S405">
        <v>1</v>
      </c>
      <c r="V405">
        <v>2</v>
      </c>
      <c r="W405">
        <v>1</v>
      </c>
      <c r="AA405">
        <v>1</v>
      </c>
    </row>
    <row r="406" spans="1:28" ht="16.5" thickBot="1">
      <c r="A406" s="3" t="s">
        <v>1271</v>
      </c>
      <c r="B406" s="3" t="s">
        <v>1272</v>
      </c>
      <c r="C406" s="3" t="s">
        <v>399</v>
      </c>
      <c r="D406" s="4">
        <v>2015</v>
      </c>
      <c r="E406" s="5" t="s">
        <v>73</v>
      </c>
      <c r="G406">
        <v>1</v>
      </c>
      <c r="I406" t="s">
        <v>1786</v>
      </c>
      <c r="J406" s="18">
        <v>0.40500000000000003</v>
      </c>
      <c r="K406" s="14">
        <v>0</v>
      </c>
      <c r="L406" s="13" t="s">
        <v>1811</v>
      </c>
      <c r="M406">
        <v>3</v>
      </c>
      <c r="O406">
        <v>0</v>
      </c>
      <c r="P406">
        <v>0</v>
      </c>
      <c r="R406">
        <v>1</v>
      </c>
      <c r="S406">
        <v>1</v>
      </c>
      <c r="T406">
        <v>1</v>
      </c>
      <c r="W406">
        <v>1</v>
      </c>
    </row>
    <row r="407" spans="1:28" ht="16.5" thickBot="1">
      <c r="A407" s="3" t="s">
        <v>1601</v>
      </c>
      <c r="B407" s="3" t="s">
        <v>1602</v>
      </c>
      <c r="C407" s="3" t="s">
        <v>840</v>
      </c>
      <c r="D407" s="4">
        <v>2015</v>
      </c>
      <c r="E407" s="5" t="s">
        <v>73</v>
      </c>
      <c r="G407">
        <v>1</v>
      </c>
      <c r="I407" t="s">
        <v>1786</v>
      </c>
      <c r="J407" s="18">
        <v>4.2039999999999997</v>
      </c>
      <c r="K407" s="14">
        <v>1503</v>
      </c>
      <c r="L407" s="13" t="s">
        <v>1814</v>
      </c>
      <c r="M407">
        <v>3</v>
      </c>
      <c r="O407">
        <v>0</v>
      </c>
      <c r="P407">
        <v>0</v>
      </c>
      <c r="R407">
        <v>1</v>
      </c>
      <c r="S407">
        <v>1</v>
      </c>
      <c r="T407">
        <v>1</v>
      </c>
      <c r="W407">
        <v>1</v>
      </c>
    </row>
    <row r="408" spans="1:28" ht="16.5" thickBot="1">
      <c r="A408" s="3" t="s">
        <v>902</v>
      </c>
      <c r="B408" s="3" t="s">
        <v>903</v>
      </c>
      <c r="C408" s="3" t="s">
        <v>904</v>
      </c>
      <c r="D408" s="4">
        <v>2015</v>
      </c>
      <c r="E408" s="5" t="s">
        <v>73</v>
      </c>
      <c r="G408">
        <v>1</v>
      </c>
      <c r="I408">
        <v>4</v>
      </c>
      <c r="J408" s="8" t="s">
        <v>1811</v>
      </c>
      <c r="K408" s="14">
        <v>1503</v>
      </c>
      <c r="L408" s="13" t="s">
        <v>1813</v>
      </c>
      <c r="M408">
        <v>3</v>
      </c>
      <c r="O408">
        <v>1</v>
      </c>
      <c r="P408">
        <v>5</v>
      </c>
      <c r="W408">
        <v>1</v>
      </c>
    </row>
    <row r="409" spans="1:28" ht="16.5" thickBot="1">
      <c r="A409" s="3" t="s">
        <v>1005</v>
      </c>
      <c r="B409" s="3" t="s">
        <v>1006</v>
      </c>
      <c r="C409" s="5"/>
      <c r="D409" s="4">
        <v>2015</v>
      </c>
      <c r="E409" s="5" t="s">
        <v>73</v>
      </c>
      <c r="G409">
        <v>1</v>
      </c>
      <c r="I409" t="s">
        <v>1791</v>
      </c>
      <c r="K409" s="14">
        <v>0</v>
      </c>
      <c r="L409" s="13" t="s">
        <v>1811</v>
      </c>
      <c r="M409">
        <v>3</v>
      </c>
      <c r="O409">
        <v>1</v>
      </c>
      <c r="P409">
        <v>5</v>
      </c>
      <c r="R409">
        <v>1</v>
      </c>
      <c r="V409">
        <v>0</v>
      </c>
      <c r="W409">
        <v>2</v>
      </c>
    </row>
    <row r="410" spans="1:28" ht="16.5" thickBot="1">
      <c r="A410" s="3" t="s">
        <v>42</v>
      </c>
      <c r="B410" s="3" t="s">
        <v>43</v>
      </c>
      <c r="C410" s="3" t="s">
        <v>44</v>
      </c>
      <c r="D410" s="4">
        <v>2015</v>
      </c>
      <c r="E410" s="5" t="s">
        <v>19</v>
      </c>
      <c r="G410">
        <v>1</v>
      </c>
      <c r="I410" t="s">
        <v>1786</v>
      </c>
      <c r="J410" s="18">
        <v>0.54900000000000004</v>
      </c>
      <c r="K410" s="14">
        <v>0</v>
      </c>
      <c r="L410" s="13" t="s">
        <v>1817</v>
      </c>
      <c r="M410">
        <v>3</v>
      </c>
      <c r="O410">
        <v>6</v>
      </c>
      <c r="P410">
        <v>2</v>
      </c>
      <c r="T410">
        <v>1</v>
      </c>
      <c r="V410">
        <v>0</v>
      </c>
      <c r="W410">
        <v>1</v>
      </c>
    </row>
    <row r="411" spans="1:28" ht="16.5" thickBot="1">
      <c r="A411" s="3" t="s">
        <v>1208</v>
      </c>
      <c r="B411" s="3" t="s">
        <v>1209</v>
      </c>
      <c r="C411" s="3" t="s">
        <v>1210</v>
      </c>
      <c r="D411" s="4">
        <v>2015</v>
      </c>
      <c r="E411" s="5" t="s">
        <v>73</v>
      </c>
      <c r="G411">
        <v>1</v>
      </c>
      <c r="I411" t="s">
        <v>1794</v>
      </c>
      <c r="J411" s="18">
        <v>1.022</v>
      </c>
      <c r="K411" s="14">
        <v>1505</v>
      </c>
      <c r="L411" s="13" t="s">
        <v>1809</v>
      </c>
      <c r="M411">
        <v>3</v>
      </c>
      <c r="O411" t="s">
        <v>1805</v>
      </c>
      <c r="P411">
        <v>5</v>
      </c>
      <c r="T411">
        <v>1</v>
      </c>
      <c r="V411">
        <v>3</v>
      </c>
      <c r="W411">
        <v>1</v>
      </c>
      <c r="AA411">
        <v>1</v>
      </c>
    </row>
    <row r="412" spans="1:28" ht="16.5" thickBot="1">
      <c r="A412" s="3" t="s">
        <v>881</v>
      </c>
      <c r="B412" s="3" t="s">
        <v>882</v>
      </c>
      <c r="C412" s="3" t="s">
        <v>774</v>
      </c>
      <c r="D412" s="4">
        <v>2015</v>
      </c>
      <c r="E412" s="5" t="s">
        <v>73</v>
      </c>
      <c r="G412">
        <v>1</v>
      </c>
      <c r="J412" s="18">
        <v>1.669</v>
      </c>
      <c r="K412" s="14">
        <v>1503</v>
      </c>
      <c r="L412" s="13" t="s">
        <v>1809</v>
      </c>
      <c r="M412">
        <v>3</v>
      </c>
      <c r="R412">
        <v>1</v>
      </c>
      <c r="T412">
        <v>1</v>
      </c>
      <c r="W412">
        <v>1</v>
      </c>
    </row>
    <row r="413" spans="1:28" ht="16.5" thickBot="1">
      <c r="A413" s="3" t="s">
        <v>282</v>
      </c>
      <c r="B413" s="3" t="s">
        <v>283</v>
      </c>
      <c r="C413" s="3" t="s">
        <v>278</v>
      </c>
      <c r="D413" s="4">
        <v>2016</v>
      </c>
      <c r="E413" s="5" t="s">
        <v>73</v>
      </c>
      <c r="G413">
        <v>1</v>
      </c>
      <c r="I413">
        <v>4</v>
      </c>
      <c r="J413" s="8"/>
      <c r="K413" s="14">
        <v>0</v>
      </c>
      <c r="L413" s="13" t="s">
        <v>1811</v>
      </c>
      <c r="M413">
        <v>3</v>
      </c>
      <c r="O413">
        <v>0</v>
      </c>
      <c r="P413">
        <v>0</v>
      </c>
      <c r="R413">
        <v>1</v>
      </c>
      <c r="S413">
        <v>1</v>
      </c>
      <c r="W413">
        <v>1</v>
      </c>
    </row>
    <row r="414" spans="1:28" ht="16.5" thickBot="1">
      <c r="A414" s="3" t="s">
        <v>1367</v>
      </c>
      <c r="B414" s="3" t="s">
        <v>1368</v>
      </c>
      <c r="C414" s="3" t="s">
        <v>302</v>
      </c>
      <c r="D414" s="4">
        <v>2016</v>
      </c>
      <c r="E414" s="5" t="s">
        <v>73</v>
      </c>
      <c r="G414">
        <v>1</v>
      </c>
      <c r="I414">
        <v>1</v>
      </c>
      <c r="J414" s="18">
        <v>4.0720000000000001</v>
      </c>
      <c r="K414" s="14">
        <v>1503</v>
      </c>
      <c r="L414" s="13" t="s">
        <v>1809</v>
      </c>
      <c r="M414">
        <v>3</v>
      </c>
      <c r="O414">
        <v>0</v>
      </c>
      <c r="P414">
        <v>0</v>
      </c>
      <c r="R414">
        <v>1</v>
      </c>
      <c r="T414">
        <v>1</v>
      </c>
      <c r="W414">
        <v>1</v>
      </c>
    </row>
    <row r="415" spans="1:28" ht="16.5" thickBot="1">
      <c r="A415" s="3" t="s">
        <v>1435</v>
      </c>
      <c r="B415" s="3" t="s">
        <v>1436</v>
      </c>
      <c r="C415" s="3" t="s">
        <v>76</v>
      </c>
      <c r="D415" s="4">
        <v>2016</v>
      </c>
      <c r="E415" s="5" t="s">
        <v>73</v>
      </c>
      <c r="G415">
        <v>1</v>
      </c>
      <c r="J415" s="18">
        <v>1.8169999999999999</v>
      </c>
      <c r="K415" s="14">
        <v>1503</v>
      </c>
      <c r="L415" s="13" t="s">
        <v>1814</v>
      </c>
      <c r="M415">
        <v>3</v>
      </c>
      <c r="O415">
        <v>0</v>
      </c>
      <c r="P415">
        <v>0</v>
      </c>
      <c r="R415">
        <v>1</v>
      </c>
      <c r="S415">
        <v>1</v>
      </c>
      <c r="W415">
        <v>1</v>
      </c>
    </row>
    <row r="416" spans="1:28" ht="16.5" thickBot="1">
      <c r="A416" s="3" t="s">
        <v>64</v>
      </c>
      <c r="B416" s="3" t="s">
        <v>65</v>
      </c>
      <c r="C416" s="3" t="s">
        <v>66</v>
      </c>
      <c r="D416" s="4">
        <v>2016</v>
      </c>
      <c r="E416" s="5" t="s">
        <v>19</v>
      </c>
      <c r="G416">
        <v>1</v>
      </c>
      <c r="I416" t="s">
        <v>1786</v>
      </c>
      <c r="J416" s="8"/>
      <c r="K416" s="14">
        <v>1503</v>
      </c>
      <c r="L416" s="13" t="s">
        <v>1813</v>
      </c>
      <c r="M416">
        <v>3</v>
      </c>
      <c r="O416">
        <v>4</v>
      </c>
      <c r="P416">
        <v>5</v>
      </c>
      <c r="T416">
        <v>1</v>
      </c>
      <c r="V416">
        <v>0</v>
      </c>
      <c r="W416">
        <v>1</v>
      </c>
    </row>
    <row r="417" spans="1:28" s="16" customFormat="1" ht="16.5" thickBot="1">
      <c r="A417" s="3" t="s">
        <v>417</v>
      </c>
      <c r="B417" s="3" t="s">
        <v>420</v>
      </c>
      <c r="C417" s="3" t="s">
        <v>421</v>
      </c>
      <c r="D417" s="4">
        <v>2016</v>
      </c>
      <c r="E417" s="5" t="s">
        <v>73</v>
      </c>
      <c r="F417"/>
      <c r="G417">
        <v>1</v>
      </c>
      <c r="H417"/>
      <c r="I417"/>
      <c r="J417" s="8"/>
      <c r="K417" s="14">
        <v>0</v>
      </c>
      <c r="L417" s="13" t="s">
        <v>1811</v>
      </c>
      <c r="M417">
        <v>3</v>
      </c>
      <c r="N417"/>
      <c r="O417">
        <v>6</v>
      </c>
      <c r="P417">
        <v>5</v>
      </c>
      <c r="Q417"/>
      <c r="R417"/>
      <c r="S417"/>
      <c r="T417"/>
      <c r="U417"/>
      <c r="V417">
        <v>0</v>
      </c>
      <c r="W417">
        <v>1</v>
      </c>
      <c r="X417"/>
      <c r="Y417">
        <v>1</v>
      </c>
      <c r="Z417"/>
      <c r="AA417"/>
      <c r="AB417"/>
    </row>
    <row r="418" spans="1:28" ht="16.5" thickBot="1">
      <c r="A418" s="3" t="s">
        <v>539</v>
      </c>
      <c r="B418" s="3" t="s">
        <v>540</v>
      </c>
      <c r="C418" s="3" t="s">
        <v>541</v>
      </c>
      <c r="D418" s="4">
        <v>2016</v>
      </c>
      <c r="E418" s="5" t="s">
        <v>73</v>
      </c>
      <c r="G418">
        <v>1</v>
      </c>
      <c r="I418" t="s">
        <v>1791</v>
      </c>
      <c r="J418" s="18">
        <v>1.3080000000000001</v>
      </c>
      <c r="K418" s="14">
        <v>0</v>
      </c>
      <c r="L418" s="13" t="s">
        <v>1811</v>
      </c>
      <c r="M418">
        <v>3</v>
      </c>
      <c r="O418">
        <v>6</v>
      </c>
      <c r="P418">
        <v>5</v>
      </c>
      <c r="V418">
        <v>3</v>
      </c>
      <c r="W418">
        <v>1</v>
      </c>
      <c r="AA418">
        <v>1</v>
      </c>
    </row>
    <row r="419" spans="1:28" ht="16.5" thickBot="1">
      <c r="A419" s="3" t="s">
        <v>947</v>
      </c>
      <c r="B419" s="3" t="s">
        <v>948</v>
      </c>
      <c r="C419" s="3" t="s">
        <v>949</v>
      </c>
      <c r="D419" s="4">
        <v>2016</v>
      </c>
      <c r="E419" s="5" t="s">
        <v>73</v>
      </c>
      <c r="G419">
        <v>1</v>
      </c>
      <c r="I419">
        <v>1</v>
      </c>
      <c r="J419" s="18">
        <v>1.242</v>
      </c>
      <c r="K419" s="14">
        <v>0</v>
      </c>
      <c r="L419" s="13" t="s">
        <v>1811</v>
      </c>
      <c r="M419">
        <v>3</v>
      </c>
      <c r="O419">
        <v>6</v>
      </c>
      <c r="P419">
        <v>5</v>
      </c>
      <c r="S419">
        <v>1</v>
      </c>
      <c r="V419">
        <v>0</v>
      </c>
      <c r="W419">
        <v>1</v>
      </c>
    </row>
    <row r="420" spans="1:28" ht="16.5" thickBot="1">
      <c r="A420" s="3" t="s">
        <v>1007</v>
      </c>
      <c r="B420" s="3" t="s">
        <v>1008</v>
      </c>
      <c r="C420" s="3" t="s">
        <v>1009</v>
      </c>
      <c r="D420" s="4">
        <v>2016</v>
      </c>
      <c r="E420" s="5" t="s">
        <v>73</v>
      </c>
      <c r="G420">
        <v>1</v>
      </c>
      <c r="I420">
        <v>1</v>
      </c>
      <c r="J420" s="8"/>
      <c r="K420" s="14">
        <v>0</v>
      </c>
      <c r="L420" s="13" t="s">
        <v>1811</v>
      </c>
      <c r="M420">
        <v>3</v>
      </c>
      <c r="O420">
        <v>6</v>
      </c>
      <c r="P420">
        <v>5</v>
      </c>
      <c r="T420">
        <v>1</v>
      </c>
      <c r="V420">
        <v>0</v>
      </c>
      <c r="W420">
        <v>1</v>
      </c>
    </row>
    <row r="421" spans="1:28" ht="16.5" thickBot="1">
      <c r="A421" s="3" t="s">
        <v>1181</v>
      </c>
      <c r="B421" s="3" t="s">
        <v>1183</v>
      </c>
      <c r="C421" s="3" t="s">
        <v>275</v>
      </c>
      <c r="D421" s="4">
        <v>2016</v>
      </c>
      <c r="E421" s="5" t="s">
        <v>73</v>
      </c>
      <c r="G421">
        <v>1</v>
      </c>
      <c r="J421" s="8"/>
      <c r="K421" s="14">
        <v>1505</v>
      </c>
      <c r="L421" s="13" t="s">
        <v>1809</v>
      </c>
      <c r="M421">
        <v>3</v>
      </c>
      <c r="O421">
        <v>6</v>
      </c>
      <c r="P421">
        <v>5</v>
      </c>
      <c r="V421">
        <v>0</v>
      </c>
      <c r="W421">
        <v>1</v>
      </c>
    </row>
    <row r="422" spans="1:28" ht="16.5" thickBot="1">
      <c r="A422" s="3" t="s">
        <v>1181</v>
      </c>
      <c r="B422" s="3" t="s">
        <v>1182</v>
      </c>
      <c r="C422" s="3" t="s">
        <v>615</v>
      </c>
      <c r="D422" s="4">
        <v>2016</v>
      </c>
      <c r="E422" s="5" t="s">
        <v>73</v>
      </c>
      <c r="G422">
        <v>1</v>
      </c>
      <c r="J422" s="18"/>
      <c r="K422" s="14">
        <v>0</v>
      </c>
      <c r="L422" s="13" t="s">
        <v>1811</v>
      </c>
      <c r="M422">
        <v>3</v>
      </c>
      <c r="O422">
        <v>6</v>
      </c>
      <c r="P422">
        <v>5</v>
      </c>
      <c r="T422">
        <v>1</v>
      </c>
      <c r="V422">
        <v>0</v>
      </c>
      <c r="W422">
        <v>1</v>
      </c>
    </row>
    <row r="423" spans="1:28" ht="16.5" thickBot="1">
      <c r="A423" s="3" t="s">
        <v>403</v>
      </c>
      <c r="B423" s="3" t="s">
        <v>404</v>
      </c>
      <c r="C423" s="3" t="s">
        <v>405</v>
      </c>
      <c r="D423" s="4">
        <v>2016</v>
      </c>
      <c r="E423" s="5" t="s">
        <v>73</v>
      </c>
      <c r="G423">
        <v>1</v>
      </c>
      <c r="I423" t="s">
        <v>1793</v>
      </c>
      <c r="J423" s="8"/>
      <c r="K423" s="14">
        <v>0</v>
      </c>
      <c r="L423" s="13" t="s">
        <v>1811</v>
      </c>
      <c r="M423">
        <v>3</v>
      </c>
      <c r="O423" t="s">
        <v>1784</v>
      </c>
      <c r="P423">
        <v>5</v>
      </c>
      <c r="T423">
        <v>1</v>
      </c>
      <c r="V423">
        <v>0</v>
      </c>
      <c r="W423">
        <v>4</v>
      </c>
    </row>
    <row r="424" spans="1:28" ht="16.5" thickBot="1">
      <c r="A424" s="3" t="s">
        <v>1311</v>
      </c>
      <c r="B424" s="3" t="s">
        <v>1312</v>
      </c>
      <c r="C424" s="3" t="s">
        <v>1313</v>
      </c>
      <c r="D424" s="4">
        <v>2017</v>
      </c>
      <c r="E424" s="5" t="s">
        <v>73</v>
      </c>
      <c r="G424">
        <v>1</v>
      </c>
      <c r="J424" s="18">
        <v>2.4820000000000002</v>
      </c>
      <c r="K424" s="14">
        <v>806</v>
      </c>
      <c r="L424" s="13" t="s">
        <v>1809</v>
      </c>
      <c r="M424">
        <v>3</v>
      </c>
      <c r="O424">
        <v>0</v>
      </c>
      <c r="P424">
        <v>0</v>
      </c>
      <c r="W424">
        <v>1</v>
      </c>
    </row>
    <row r="425" spans="1:28" ht="16.5" thickBot="1">
      <c r="A425" s="3" t="s">
        <v>494</v>
      </c>
      <c r="B425" s="3" t="s">
        <v>495</v>
      </c>
      <c r="C425" s="3" t="s">
        <v>496</v>
      </c>
      <c r="D425" s="4">
        <v>2017</v>
      </c>
      <c r="E425" s="5" t="s">
        <v>73</v>
      </c>
      <c r="G425">
        <v>1</v>
      </c>
      <c r="I425" t="s">
        <v>1786</v>
      </c>
      <c r="J425" s="8"/>
      <c r="K425" s="14">
        <v>0</v>
      </c>
      <c r="L425" s="13" t="s">
        <v>1811</v>
      </c>
      <c r="M425">
        <v>3</v>
      </c>
      <c r="O425">
        <v>1</v>
      </c>
      <c r="P425">
        <v>5</v>
      </c>
      <c r="R425">
        <v>1</v>
      </c>
      <c r="T425">
        <v>1</v>
      </c>
      <c r="V425">
        <v>0</v>
      </c>
      <c r="W425">
        <v>1</v>
      </c>
    </row>
    <row r="426" spans="1:28" ht="16.5" thickBot="1">
      <c r="A426" s="3" t="s">
        <v>1598</v>
      </c>
      <c r="B426" s="3" t="s">
        <v>1599</v>
      </c>
      <c r="C426" s="3" t="s">
        <v>1600</v>
      </c>
      <c r="D426" s="4">
        <v>2017</v>
      </c>
      <c r="E426" s="5" t="s">
        <v>73</v>
      </c>
      <c r="G426">
        <v>1</v>
      </c>
      <c r="I426" t="s">
        <v>1786</v>
      </c>
      <c r="J426" s="18">
        <v>1.1970000000000001</v>
      </c>
      <c r="K426" s="14">
        <v>1503</v>
      </c>
      <c r="L426" s="13" t="s">
        <v>1813</v>
      </c>
      <c r="M426">
        <v>3</v>
      </c>
      <c r="O426">
        <v>1</v>
      </c>
      <c r="P426">
        <v>5</v>
      </c>
      <c r="R426">
        <v>1</v>
      </c>
      <c r="S426">
        <v>1</v>
      </c>
      <c r="T426">
        <v>1</v>
      </c>
      <c r="W426">
        <v>1</v>
      </c>
    </row>
    <row r="427" spans="1:28" ht="16.5" thickBot="1">
      <c r="A427" s="3" t="s">
        <v>1023</v>
      </c>
      <c r="B427" s="3" t="s">
        <v>1024</v>
      </c>
      <c r="C427" s="3" t="s">
        <v>448</v>
      </c>
      <c r="D427" s="4">
        <v>2017</v>
      </c>
      <c r="E427" s="5" t="s">
        <v>73</v>
      </c>
      <c r="G427">
        <v>1</v>
      </c>
      <c r="I427" t="s">
        <v>1783</v>
      </c>
      <c r="J427" s="18">
        <v>3.536</v>
      </c>
      <c r="K427" s="14">
        <v>806</v>
      </c>
      <c r="L427" s="13" t="s">
        <v>1809</v>
      </c>
      <c r="M427">
        <v>3</v>
      </c>
      <c r="O427">
        <v>4</v>
      </c>
      <c r="P427">
        <v>5</v>
      </c>
      <c r="R427">
        <v>1</v>
      </c>
      <c r="V427">
        <v>0</v>
      </c>
      <c r="W427">
        <v>1</v>
      </c>
    </row>
    <row r="428" spans="1:28" ht="16.5" thickBot="1">
      <c r="A428" s="3" t="s">
        <v>1103</v>
      </c>
      <c r="B428" s="3" t="s">
        <v>1104</v>
      </c>
      <c r="C428" s="3" t="s">
        <v>391</v>
      </c>
      <c r="D428" s="4">
        <v>2017</v>
      </c>
      <c r="E428" s="5" t="s">
        <v>73</v>
      </c>
      <c r="G428">
        <v>1</v>
      </c>
      <c r="I428">
        <v>2</v>
      </c>
      <c r="J428" s="18">
        <v>0.78100000000000003</v>
      </c>
      <c r="K428" s="14">
        <v>1505</v>
      </c>
      <c r="L428" s="13" t="s">
        <v>1814</v>
      </c>
      <c r="M428">
        <v>3</v>
      </c>
      <c r="O428">
        <v>6</v>
      </c>
      <c r="P428">
        <v>5</v>
      </c>
      <c r="V428">
        <v>0</v>
      </c>
      <c r="W428">
        <v>1</v>
      </c>
    </row>
    <row r="429" spans="1:28" ht="16.5" thickBot="1">
      <c r="A429" s="3" t="s">
        <v>498</v>
      </c>
      <c r="B429" s="3" t="s">
        <v>499</v>
      </c>
      <c r="C429" s="3" t="s">
        <v>500</v>
      </c>
      <c r="D429" s="4">
        <v>2017</v>
      </c>
      <c r="E429" s="5" t="s">
        <v>73</v>
      </c>
      <c r="G429">
        <v>1</v>
      </c>
      <c r="I429" t="s">
        <v>1783</v>
      </c>
      <c r="J429" s="8">
        <v>1.421</v>
      </c>
      <c r="K429" s="14">
        <v>1505</v>
      </c>
      <c r="L429" s="13" t="s">
        <v>1809</v>
      </c>
      <c r="M429">
        <v>3</v>
      </c>
      <c r="O429" t="s">
        <v>1784</v>
      </c>
      <c r="P429">
        <v>5</v>
      </c>
      <c r="T429">
        <v>1</v>
      </c>
      <c r="V429">
        <v>0</v>
      </c>
      <c r="W429">
        <v>1</v>
      </c>
    </row>
    <row r="430" spans="1:28" ht="16.5" thickBot="1">
      <c r="A430" s="3" t="s">
        <v>232</v>
      </c>
      <c r="B430" s="3" t="s">
        <v>233</v>
      </c>
      <c r="C430" s="3" t="s">
        <v>22</v>
      </c>
      <c r="D430" s="4">
        <v>2018</v>
      </c>
      <c r="E430" s="5" t="s">
        <v>73</v>
      </c>
      <c r="G430">
        <v>1</v>
      </c>
      <c r="I430" t="s">
        <v>1786</v>
      </c>
      <c r="J430" s="8">
        <v>2.9340000000000002</v>
      </c>
      <c r="K430" s="14">
        <v>1503</v>
      </c>
      <c r="L430" s="13" t="s">
        <v>1814</v>
      </c>
      <c r="M430">
        <v>3</v>
      </c>
      <c r="O430">
        <v>0</v>
      </c>
      <c r="P430">
        <v>0</v>
      </c>
      <c r="R430">
        <v>1</v>
      </c>
      <c r="T430">
        <v>1</v>
      </c>
      <c r="W430">
        <v>1</v>
      </c>
    </row>
    <row r="431" spans="1:28" ht="16.5" thickBot="1">
      <c r="A431" s="3" t="s">
        <v>711</v>
      </c>
      <c r="B431" s="3" t="s">
        <v>712</v>
      </c>
      <c r="C431" s="3" t="s">
        <v>1803</v>
      </c>
      <c r="D431" s="4">
        <v>2018</v>
      </c>
      <c r="E431" s="5" t="s">
        <v>73</v>
      </c>
      <c r="F431">
        <v>1</v>
      </c>
      <c r="G431">
        <v>1</v>
      </c>
      <c r="I431" t="s">
        <v>1786</v>
      </c>
      <c r="K431" s="14">
        <v>0</v>
      </c>
      <c r="L431" s="13" t="s">
        <v>1811</v>
      </c>
      <c r="M431">
        <v>3</v>
      </c>
      <c r="N431">
        <v>1</v>
      </c>
      <c r="O431">
        <v>0</v>
      </c>
      <c r="P431">
        <v>0</v>
      </c>
      <c r="R431">
        <v>1</v>
      </c>
      <c r="W431">
        <v>1</v>
      </c>
    </row>
    <row r="432" spans="1:28" ht="16.5" thickBot="1">
      <c r="A432" s="3" t="s">
        <v>833</v>
      </c>
      <c r="B432" s="3" t="s">
        <v>834</v>
      </c>
      <c r="C432" s="3" t="s">
        <v>337</v>
      </c>
      <c r="D432" s="4">
        <v>2018</v>
      </c>
      <c r="E432" s="5" t="s">
        <v>73</v>
      </c>
      <c r="G432">
        <v>1</v>
      </c>
      <c r="I432" t="s">
        <v>1791</v>
      </c>
      <c r="J432" s="18">
        <v>9.36</v>
      </c>
      <c r="K432" s="14">
        <v>1505</v>
      </c>
      <c r="L432" s="13" t="s">
        <v>1814</v>
      </c>
      <c r="M432">
        <v>3</v>
      </c>
      <c r="O432">
        <v>0</v>
      </c>
      <c r="P432">
        <v>0</v>
      </c>
      <c r="R432">
        <v>1</v>
      </c>
      <c r="T432">
        <v>1</v>
      </c>
      <c r="W432">
        <v>1</v>
      </c>
      <c r="AA432">
        <v>1</v>
      </c>
    </row>
    <row r="433" spans="1:27" ht="16.5" thickBot="1">
      <c r="A433" s="3" t="s">
        <v>1225</v>
      </c>
      <c r="B433" s="3" t="s">
        <v>1226</v>
      </c>
      <c r="C433" s="3" t="s">
        <v>1227</v>
      </c>
      <c r="D433" s="4">
        <v>2018</v>
      </c>
      <c r="E433" s="5" t="s">
        <v>73</v>
      </c>
      <c r="G433">
        <v>1</v>
      </c>
      <c r="I433" t="s">
        <v>1786</v>
      </c>
      <c r="J433" s="8"/>
      <c r="K433" s="14">
        <v>0</v>
      </c>
      <c r="L433" s="13" t="s">
        <v>1811</v>
      </c>
      <c r="M433">
        <v>3</v>
      </c>
      <c r="O433">
        <v>1</v>
      </c>
      <c r="P433">
        <v>5</v>
      </c>
      <c r="R433">
        <v>1</v>
      </c>
      <c r="V433">
        <v>0</v>
      </c>
      <c r="W433">
        <v>1</v>
      </c>
    </row>
    <row r="434" spans="1:27" ht="16.5" thickBot="1">
      <c r="A434" s="3" t="s">
        <v>536</v>
      </c>
      <c r="B434" s="3" t="s">
        <v>537</v>
      </c>
      <c r="C434" s="3" t="s">
        <v>538</v>
      </c>
      <c r="D434" s="4">
        <v>2018</v>
      </c>
      <c r="E434" s="5" t="s">
        <v>73</v>
      </c>
      <c r="G434">
        <v>1</v>
      </c>
      <c r="I434" t="s">
        <v>1786</v>
      </c>
      <c r="J434" s="8">
        <v>0.22</v>
      </c>
      <c r="K434" s="14">
        <v>0</v>
      </c>
      <c r="L434" s="13" t="s">
        <v>1811</v>
      </c>
      <c r="M434">
        <v>3</v>
      </c>
      <c r="O434" t="s">
        <v>1784</v>
      </c>
      <c r="P434">
        <v>5</v>
      </c>
      <c r="T434">
        <v>1</v>
      </c>
      <c r="V434">
        <v>0</v>
      </c>
      <c r="W434">
        <v>1</v>
      </c>
    </row>
    <row r="435" spans="1:27" ht="16.5" thickBot="1">
      <c r="A435" s="3" t="s">
        <v>759</v>
      </c>
      <c r="B435" s="3" t="s">
        <v>760</v>
      </c>
      <c r="C435" s="3" t="s">
        <v>497</v>
      </c>
      <c r="D435" s="4">
        <v>2018</v>
      </c>
      <c r="E435" s="5" t="s">
        <v>73</v>
      </c>
      <c r="G435">
        <v>1</v>
      </c>
      <c r="I435" t="s">
        <v>1783</v>
      </c>
      <c r="J435" s="18">
        <v>5.25</v>
      </c>
      <c r="K435" s="14">
        <v>1503</v>
      </c>
      <c r="L435" s="13" t="s">
        <v>1809</v>
      </c>
      <c r="M435">
        <v>3</v>
      </c>
      <c r="O435" t="s">
        <v>1784</v>
      </c>
      <c r="P435">
        <v>5</v>
      </c>
      <c r="S435">
        <v>1</v>
      </c>
      <c r="T435">
        <v>1</v>
      </c>
      <c r="V435">
        <v>0</v>
      </c>
      <c r="W435">
        <v>1</v>
      </c>
    </row>
    <row r="436" spans="1:27" ht="16.5" thickBot="1">
      <c r="A436" s="3" t="s">
        <v>71</v>
      </c>
      <c r="B436" s="3" t="s">
        <v>72</v>
      </c>
      <c r="C436" s="3" t="s">
        <v>57</v>
      </c>
      <c r="D436" s="4">
        <v>2018</v>
      </c>
      <c r="E436" s="5" t="s">
        <v>73</v>
      </c>
      <c r="G436">
        <v>1</v>
      </c>
      <c r="I436" t="s">
        <v>1786</v>
      </c>
      <c r="J436" s="8">
        <v>0.38</v>
      </c>
      <c r="K436" s="14">
        <v>806</v>
      </c>
      <c r="L436" s="13" t="s">
        <v>1814</v>
      </c>
      <c r="M436">
        <v>3</v>
      </c>
      <c r="O436" t="s">
        <v>1784</v>
      </c>
      <c r="P436">
        <v>5</v>
      </c>
      <c r="T436">
        <v>1</v>
      </c>
      <c r="V436">
        <v>0</v>
      </c>
      <c r="W436">
        <v>1</v>
      </c>
    </row>
    <row r="437" spans="1:27" ht="16.5" thickBot="1">
      <c r="A437" s="3" t="s">
        <v>590</v>
      </c>
      <c r="B437" s="3" t="s">
        <v>591</v>
      </c>
      <c r="C437" s="3" t="s">
        <v>592</v>
      </c>
      <c r="D437" s="4">
        <v>2019</v>
      </c>
      <c r="E437" s="5" t="s">
        <v>73</v>
      </c>
      <c r="G437">
        <v>1</v>
      </c>
      <c r="I437">
        <v>1</v>
      </c>
      <c r="J437" s="8"/>
      <c r="K437" s="14">
        <v>0</v>
      </c>
      <c r="L437" s="13" t="s">
        <v>1811</v>
      </c>
      <c r="M437">
        <v>3</v>
      </c>
      <c r="O437">
        <v>0</v>
      </c>
      <c r="P437">
        <v>0</v>
      </c>
      <c r="W437">
        <v>1</v>
      </c>
    </row>
    <row r="438" spans="1:27" ht="16.5" thickBot="1">
      <c r="A438" s="3" t="s">
        <v>273</v>
      </c>
      <c r="B438" s="3" t="s">
        <v>274</v>
      </c>
      <c r="C438" s="3" t="s">
        <v>275</v>
      </c>
      <c r="D438" s="4">
        <v>2019</v>
      </c>
      <c r="E438" s="5" t="s">
        <v>73</v>
      </c>
      <c r="F438">
        <v>1</v>
      </c>
      <c r="G438">
        <v>1</v>
      </c>
      <c r="H438">
        <v>1</v>
      </c>
      <c r="I438" t="s">
        <v>1786</v>
      </c>
      <c r="J438" s="8">
        <v>2.8</v>
      </c>
      <c r="K438" s="14">
        <v>1505</v>
      </c>
      <c r="L438" s="13" t="s">
        <v>1809</v>
      </c>
      <c r="M438">
        <v>3</v>
      </c>
      <c r="O438">
        <v>1</v>
      </c>
      <c r="P438">
        <v>5</v>
      </c>
      <c r="T438">
        <v>1</v>
      </c>
      <c r="V438">
        <v>0</v>
      </c>
      <c r="W438">
        <v>1</v>
      </c>
    </row>
    <row r="439" spans="1:27" ht="16.5" thickBot="1">
      <c r="A439" s="3" t="s">
        <v>1441</v>
      </c>
      <c r="B439" s="3" t="s">
        <v>1442</v>
      </c>
      <c r="C439" s="3" t="s">
        <v>1443</v>
      </c>
      <c r="D439" s="4">
        <v>2019</v>
      </c>
      <c r="E439" s="5" t="s">
        <v>73</v>
      </c>
      <c r="G439">
        <v>1</v>
      </c>
      <c r="I439" t="s">
        <v>1786</v>
      </c>
      <c r="J439" s="8">
        <v>0.78</v>
      </c>
      <c r="K439" s="14">
        <v>0</v>
      </c>
      <c r="L439" s="13" t="s">
        <v>1811</v>
      </c>
      <c r="M439">
        <v>3</v>
      </c>
      <c r="O439">
        <v>1</v>
      </c>
      <c r="P439">
        <v>5</v>
      </c>
      <c r="R439">
        <v>1</v>
      </c>
      <c r="V439">
        <v>0</v>
      </c>
      <c r="W439">
        <v>1</v>
      </c>
    </row>
    <row r="440" spans="1:27" ht="16.5" thickBot="1">
      <c r="A440" s="3" t="s">
        <v>575</v>
      </c>
      <c r="B440" s="3" t="s">
        <v>576</v>
      </c>
      <c r="C440" s="3" t="s">
        <v>577</v>
      </c>
      <c r="D440" s="4">
        <v>2019</v>
      </c>
      <c r="E440" s="5" t="s">
        <v>73</v>
      </c>
      <c r="G440">
        <v>1</v>
      </c>
      <c r="J440" s="8">
        <v>0.42</v>
      </c>
      <c r="K440" s="14">
        <v>1503</v>
      </c>
      <c r="L440" s="13" t="s">
        <v>1813</v>
      </c>
      <c r="M440">
        <v>3</v>
      </c>
      <c r="O440">
        <v>6</v>
      </c>
      <c r="P440">
        <v>5</v>
      </c>
      <c r="V440">
        <v>0</v>
      </c>
      <c r="W440">
        <v>1</v>
      </c>
    </row>
    <row r="441" spans="1:27" ht="16.5" thickBot="1">
      <c r="A441" s="24" t="s">
        <v>1092</v>
      </c>
      <c r="B441" s="24" t="s">
        <v>1093</v>
      </c>
      <c r="C441" s="24" t="s">
        <v>365</v>
      </c>
      <c r="D441" s="25">
        <v>2019</v>
      </c>
      <c r="E441" s="27" t="s">
        <v>73</v>
      </c>
      <c r="F441" s="21"/>
      <c r="G441" s="21">
        <v>1</v>
      </c>
      <c r="H441" s="21"/>
      <c r="I441" s="21"/>
      <c r="J441" s="14">
        <v>3.9489999999999998</v>
      </c>
      <c r="K441" s="14">
        <v>0</v>
      </c>
      <c r="L441" s="13" t="s">
        <v>1811</v>
      </c>
      <c r="M441" s="21">
        <v>3</v>
      </c>
      <c r="N441" s="21"/>
      <c r="O441" s="21">
        <v>6</v>
      </c>
      <c r="P441" s="21">
        <v>5</v>
      </c>
      <c r="Q441" s="21"/>
      <c r="R441" s="21"/>
      <c r="S441" s="21"/>
      <c r="T441" s="21">
        <v>1</v>
      </c>
      <c r="U441" s="21"/>
      <c r="V441" s="21">
        <v>0</v>
      </c>
      <c r="W441" s="21">
        <v>1</v>
      </c>
      <c r="X441" s="21"/>
      <c r="Y441" s="21"/>
      <c r="Z441" s="21"/>
    </row>
    <row r="442" spans="1:27" ht="15.75" customHeight="1" thickBot="1">
      <c r="A442" s="24" t="s">
        <v>743</v>
      </c>
      <c r="B442" s="24" t="s">
        <v>744</v>
      </c>
      <c r="C442" s="24" t="s">
        <v>289</v>
      </c>
      <c r="D442" s="25">
        <v>2019</v>
      </c>
      <c r="E442" s="27" t="s">
        <v>73</v>
      </c>
      <c r="F442" s="21"/>
      <c r="G442" s="21">
        <v>1</v>
      </c>
      <c r="H442" s="21"/>
      <c r="I442" s="21" t="s">
        <v>1786</v>
      </c>
      <c r="J442" s="14">
        <v>3</v>
      </c>
      <c r="K442" s="14">
        <v>0</v>
      </c>
      <c r="L442" s="13" t="s">
        <v>1811</v>
      </c>
      <c r="M442" s="21">
        <v>3</v>
      </c>
      <c r="N442" s="21"/>
      <c r="O442" s="21" t="s">
        <v>1785</v>
      </c>
      <c r="P442" s="21">
        <v>5</v>
      </c>
      <c r="Q442" s="21"/>
      <c r="R442" s="21"/>
      <c r="S442" s="21"/>
      <c r="T442" s="21">
        <v>1</v>
      </c>
      <c r="U442" s="21"/>
      <c r="V442" s="21">
        <v>0</v>
      </c>
      <c r="W442" s="21">
        <v>1</v>
      </c>
      <c r="X442" s="21"/>
      <c r="Y442" s="21"/>
      <c r="Z442" s="21"/>
    </row>
    <row r="443" spans="1:27" ht="15.75" customHeight="1" thickBot="1">
      <c r="A443" s="24" t="s">
        <v>608</v>
      </c>
      <c r="B443" s="24" t="s">
        <v>609</v>
      </c>
      <c r="C443" s="24" t="s">
        <v>57</v>
      </c>
      <c r="D443" s="25">
        <v>2020</v>
      </c>
      <c r="E443" s="27" t="s">
        <v>73</v>
      </c>
      <c r="F443" s="21"/>
      <c r="G443" s="21">
        <v>1</v>
      </c>
      <c r="H443" s="21"/>
      <c r="I443" s="21">
        <v>1</v>
      </c>
      <c r="J443" s="13">
        <v>0.52</v>
      </c>
      <c r="K443" s="14">
        <v>0</v>
      </c>
      <c r="L443" s="13" t="s">
        <v>1811</v>
      </c>
      <c r="M443" s="21">
        <v>3</v>
      </c>
      <c r="N443" s="21"/>
      <c r="O443" s="21">
        <v>0</v>
      </c>
      <c r="P443" s="21">
        <v>0</v>
      </c>
      <c r="Q443" s="21"/>
      <c r="R443" s="21"/>
      <c r="S443" s="21"/>
      <c r="T443" s="21">
        <v>1</v>
      </c>
      <c r="U443" s="21"/>
      <c r="V443" s="21"/>
      <c r="W443" s="21">
        <v>1</v>
      </c>
      <c r="X443" s="21"/>
      <c r="Y443" s="21"/>
      <c r="Z443" s="21"/>
    </row>
    <row r="444" spans="1:27" ht="15.75" customHeight="1" thickBot="1">
      <c r="A444" s="24" t="s">
        <v>1127</v>
      </c>
      <c r="B444" s="24" t="s">
        <v>1128</v>
      </c>
      <c r="C444" s="24" t="s">
        <v>1129</v>
      </c>
      <c r="D444" s="25">
        <v>2020</v>
      </c>
      <c r="E444" s="27" t="s">
        <v>73</v>
      </c>
      <c r="F444" s="21"/>
      <c r="G444" s="21">
        <v>1</v>
      </c>
      <c r="H444" s="21"/>
      <c r="I444" s="21"/>
      <c r="J444" s="13">
        <v>2.5489999999999999</v>
      </c>
      <c r="K444" s="14">
        <v>1504</v>
      </c>
      <c r="L444" s="13" t="s">
        <v>1809</v>
      </c>
      <c r="M444" s="21">
        <v>3</v>
      </c>
      <c r="N444" s="21"/>
      <c r="O444" s="21">
        <v>0</v>
      </c>
      <c r="P444" s="21">
        <v>0</v>
      </c>
      <c r="Q444" s="21"/>
      <c r="R444" s="21"/>
      <c r="S444" s="21">
        <v>1</v>
      </c>
      <c r="T444" s="21"/>
      <c r="U444" s="21"/>
      <c r="V444" s="21"/>
      <c r="W444" s="21">
        <v>1</v>
      </c>
      <c r="X444" s="21"/>
      <c r="Y444" s="21">
        <v>1</v>
      </c>
      <c r="Z444" s="21"/>
    </row>
    <row r="445" spans="1:27" ht="15.75" customHeight="1" thickBot="1">
      <c r="A445" s="24" t="s">
        <v>1258</v>
      </c>
      <c r="B445" s="24" t="s">
        <v>1259</v>
      </c>
      <c r="C445" s="24" t="s">
        <v>1260</v>
      </c>
      <c r="D445" s="25">
        <v>2020</v>
      </c>
      <c r="E445" s="27" t="s">
        <v>73</v>
      </c>
      <c r="F445" s="21"/>
      <c r="G445" s="21">
        <v>1</v>
      </c>
      <c r="H445" s="21"/>
      <c r="I445" s="21"/>
      <c r="J445" s="13">
        <v>6.0129999999999999</v>
      </c>
      <c r="K445" s="14">
        <v>0</v>
      </c>
      <c r="L445" s="13" t="s">
        <v>1811</v>
      </c>
      <c r="M445" s="21">
        <v>3</v>
      </c>
      <c r="N445" s="21"/>
      <c r="O445" s="21">
        <v>0</v>
      </c>
      <c r="P445" s="21">
        <v>0</v>
      </c>
      <c r="Q445" s="21"/>
      <c r="R445" s="21">
        <v>1</v>
      </c>
      <c r="S445" s="21"/>
      <c r="T445" s="21">
        <v>1</v>
      </c>
      <c r="U445" s="21"/>
      <c r="V445" s="21"/>
      <c r="W445" s="21">
        <v>1</v>
      </c>
      <c r="X445" s="21"/>
      <c r="Y445" s="21"/>
      <c r="Z445" s="21"/>
    </row>
    <row r="446" spans="1:27" ht="15.75" customHeight="1">
      <c r="A446" s="3" t="s">
        <v>761</v>
      </c>
      <c r="B446" s="3" t="s">
        <v>762</v>
      </c>
      <c r="C446" s="3"/>
      <c r="D446" s="4">
        <v>2020</v>
      </c>
      <c r="E446" s="28" t="s">
        <v>73</v>
      </c>
      <c r="G446">
        <v>1</v>
      </c>
      <c r="K446" s="18">
        <v>0</v>
      </c>
      <c r="L446" s="8" t="s">
        <v>1811</v>
      </c>
      <c r="M446">
        <v>3</v>
      </c>
      <c r="O446">
        <v>0</v>
      </c>
      <c r="P446">
        <v>0</v>
      </c>
      <c r="R446">
        <v>1</v>
      </c>
      <c r="W446">
        <v>2</v>
      </c>
    </row>
    <row r="447" spans="1:27" ht="15.75" customHeight="1">
      <c r="A447" s="3" t="s">
        <v>116</v>
      </c>
      <c r="B447" s="3" t="s">
        <v>117</v>
      </c>
      <c r="C447" s="3" t="s">
        <v>118</v>
      </c>
      <c r="D447" s="4">
        <v>2020</v>
      </c>
      <c r="E447" s="28" t="s">
        <v>73</v>
      </c>
      <c r="G447">
        <v>1</v>
      </c>
      <c r="I447" t="s">
        <v>1786</v>
      </c>
      <c r="J447" s="18"/>
      <c r="K447" s="18">
        <v>0</v>
      </c>
      <c r="L447" s="8" t="s">
        <v>1811</v>
      </c>
      <c r="M447">
        <v>3</v>
      </c>
      <c r="O447">
        <v>0</v>
      </c>
      <c r="P447">
        <v>0</v>
      </c>
      <c r="R447">
        <v>1</v>
      </c>
      <c r="T447">
        <v>1</v>
      </c>
      <c r="W447">
        <v>5</v>
      </c>
      <c r="AA447">
        <v>1</v>
      </c>
    </row>
    <row r="448" spans="1:27" ht="15.75" customHeight="1">
      <c r="A448" s="3" t="s">
        <v>1159</v>
      </c>
      <c r="B448" s="3" t="s">
        <v>1160</v>
      </c>
      <c r="C448" s="3" t="s">
        <v>1161</v>
      </c>
      <c r="D448" s="4">
        <v>2020</v>
      </c>
      <c r="E448" s="28" t="s">
        <v>73</v>
      </c>
      <c r="G448">
        <v>1</v>
      </c>
      <c r="I448" t="s">
        <v>1786</v>
      </c>
      <c r="J448" s="18">
        <v>3.24</v>
      </c>
      <c r="K448" s="18">
        <v>0</v>
      </c>
      <c r="L448" s="8" t="s">
        <v>1811</v>
      </c>
      <c r="M448">
        <v>3</v>
      </c>
      <c r="O448">
        <v>1</v>
      </c>
      <c r="P448">
        <v>5</v>
      </c>
      <c r="R448">
        <v>1</v>
      </c>
      <c r="S448">
        <v>1</v>
      </c>
      <c r="V448">
        <v>0</v>
      </c>
      <c r="W448">
        <v>1</v>
      </c>
    </row>
    <row r="449" spans="1:23" ht="15.75" customHeight="1">
      <c r="A449" s="3" t="s">
        <v>1489</v>
      </c>
      <c r="B449" s="3" t="s">
        <v>1490</v>
      </c>
      <c r="C449" s="3" t="s">
        <v>1491</v>
      </c>
      <c r="D449" s="4">
        <v>2020</v>
      </c>
      <c r="E449" s="28" t="s">
        <v>73</v>
      </c>
      <c r="G449">
        <v>1</v>
      </c>
      <c r="I449" t="s">
        <v>1786</v>
      </c>
      <c r="J449" s="8">
        <v>8.5129999999999999</v>
      </c>
      <c r="K449" s="18">
        <v>1503</v>
      </c>
      <c r="L449" s="8" t="s">
        <v>1814</v>
      </c>
      <c r="M449">
        <v>3</v>
      </c>
      <c r="O449">
        <v>4</v>
      </c>
      <c r="P449">
        <v>5</v>
      </c>
      <c r="S449">
        <v>1</v>
      </c>
      <c r="T449">
        <v>1</v>
      </c>
      <c r="V449">
        <v>0</v>
      </c>
      <c r="W449">
        <v>1</v>
      </c>
    </row>
    <row r="450" spans="1:23" ht="15.75" customHeight="1">
      <c r="A450" s="3" t="s">
        <v>163</v>
      </c>
      <c r="B450" s="3" t="s">
        <v>164</v>
      </c>
      <c r="C450" s="3" t="s">
        <v>25</v>
      </c>
      <c r="D450" s="4">
        <v>2020</v>
      </c>
      <c r="E450" s="29" t="s">
        <v>73</v>
      </c>
      <c r="G450">
        <v>1</v>
      </c>
      <c r="I450" t="s">
        <v>1794</v>
      </c>
      <c r="J450" s="8">
        <v>5.5460000000000003</v>
      </c>
      <c r="K450" s="18">
        <v>0</v>
      </c>
      <c r="L450" s="8" t="s">
        <v>1811</v>
      </c>
      <c r="M450">
        <v>3</v>
      </c>
      <c r="O450">
        <v>6</v>
      </c>
      <c r="P450">
        <v>2</v>
      </c>
      <c r="V450">
        <v>0</v>
      </c>
      <c r="W450">
        <v>1</v>
      </c>
    </row>
    <row r="451" spans="1:23" ht="15.75" customHeight="1">
      <c r="A451" s="3" t="s">
        <v>1221</v>
      </c>
      <c r="B451" s="3" t="s">
        <v>1222</v>
      </c>
      <c r="C451" s="3" t="s">
        <v>10</v>
      </c>
      <c r="D451" s="4">
        <v>2020</v>
      </c>
      <c r="E451" s="28" t="s">
        <v>73</v>
      </c>
      <c r="G451">
        <v>1</v>
      </c>
      <c r="I451" t="s">
        <v>1791</v>
      </c>
      <c r="J451" s="18">
        <v>7.8849999999999998</v>
      </c>
      <c r="K451" s="18">
        <v>1503</v>
      </c>
      <c r="L451" s="8" t="s">
        <v>1809</v>
      </c>
      <c r="M451">
        <v>3</v>
      </c>
      <c r="O451" t="s">
        <v>1789</v>
      </c>
      <c r="P451">
        <v>5</v>
      </c>
      <c r="T451">
        <v>1</v>
      </c>
      <c r="V451">
        <v>0</v>
      </c>
      <c r="W451">
        <v>1</v>
      </c>
    </row>
    <row r="452" spans="1:23" ht="15.75" customHeight="1">
      <c r="A452" s="3" t="s">
        <v>1193</v>
      </c>
      <c r="B452" s="3" t="s">
        <v>1194</v>
      </c>
      <c r="C452" s="3"/>
      <c r="D452" s="3">
        <v>2020</v>
      </c>
      <c r="E452" s="28" t="s">
        <v>73</v>
      </c>
      <c r="J452" s="8"/>
      <c r="K452" s="18">
        <v>0</v>
      </c>
      <c r="L452" s="8" t="s">
        <v>1811</v>
      </c>
      <c r="M452">
        <v>3</v>
      </c>
      <c r="S452">
        <v>1</v>
      </c>
      <c r="W452">
        <v>2</v>
      </c>
    </row>
    <row r="453" spans="1:23" ht="15.75" customHeight="1">
      <c r="A453" s="3" t="s">
        <v>149</v>
      </c>
      <c r="B453" s="3" t="s">
        <v>211</v>
      </c>
      <c r="C453" s="3" t="s">
        <v>212</v>
      </c>
      <c r="D453" s="3">
        <v>2021</v>
      </c>
      <c r="E453" s="28" t="s">
        <v>73</v>
      </c>
      <c r="G453">
        <v>1</v>
      </c>
      <c r="J453" s="8">
        <v>2.0720000000000001</v>
      </c>
      <c r="K453" s="18">
        <v>0</v>
      </c>
      <c r="L453" s="8" t="s">
        <v>1811</v>
      </c>
      <c r="M453">
        <v>3</v>
      </c>
      <c r="O453">
        <v>0</v>
      </c>
      <c r="P453">
        <v>0</v>
      </c>
      <c r="T453">
        <v>1</v>
      </c>
      <c r="W453">
        <v>1</v>
      </c>
    </row>
    <row r="454" spans="1:23" ht="15.75" customHeight="1">
      <c r="A454" s="3" t="s">
        <v>297</v>
      </c>
      <c r="B454" s="3" t="s">
        <v>298</v>
      </c>
      <c r="C454" s="3" t="s">
        <v>299</v>
      </c>
      <c r="D454" s="4">
        <v>2021</v>
      </c>
      <c r="E454" s="28" t="s">
        <v>73</v>
      </c>
      <c r="G454">
        <v>1</v>
      </c>
      <c r="J454" s="8">
        <v>3.2719999999999998</v>
      </c>
      <c r="K454" s="18">
        <v>0</v>
      </c>
      <c r="L454" s="8" t="s">
        <v>1811</v>
      </c>
      <c r="M454">
        <v>3</v>
      </c>
      <c r="O454">
        <v>0</v>
      </c>
      <c r="P454">
        <v>0</v>
      </c>
      <c r="R454">
        <v>1</v>
      </c>
      <c r="W454">
        <v>1</v>
      </c>
    </row>
    <row r="455" spans="1:23" ht="15.75" customHeight="1">
      <c r="A455" s="3" t="s">
        <v>599</v>
      </c>
      <c r="B455" s="3" t="s">
        <v>600</v>
      </c>
      <c r="C455" s="3" t="s">
        <v>601</v>
      </c>
      <c r="D455" s="4">
        <v>2021</v>
      </c>
      <c r="E455" s="28" t="s">
        <v>73</v>
      </c>
      <c r="G455">
        <v>1</v>
      </c>
      <c r="I455" t="s">
        <v>1786</v>
      </c>
      <c r="J455" s="8">
        <v>4.6449999999999996</v>
      </c>
      <c r="K455" s="18">
        <v>0</v>
      </c>
      <c r="L455" s="8" t="s">
        <v>1811</v>
      </c>
      <c r="M455">
        <v>3</v>
      </c>
      <c r="O455">
        <v>4</v>
      </c>
      <c r="P455">
        <v>5</v>
      </c>
      <c r="R455">
        <v>1</v>
      </c>
      <c r="T455">
        <v>1</v>
      </c>
      <c r="V455">
        <v>0</v>
      </c>
      <c r="W455">
        <v>1</v>
      </c>
    </row>
  </sheetData>
  <sortState ref="A2:AB455">
    <sortCondition ref="M2:M45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R21" sqref="R21"/>
    </sheetView>
  </sheetViews>
  <sheetFormatPr defaultRowHeight="12.75"/>
  <sheetData>
    <row r="1" spans="1:3">
      <c r="A1" t="s">
        <v>1904</v>
      </c>
    </row>
    <row r="2" spans="1:3" ht="13.5" thickBot="1"/>
    <row r="3" spans="1:3">
      <c r="A3" s="65"/>
      <c r="B3" s="65" t="s">
        <v>1905</v>
      </c>
      <c r="C3" s="65" t="s">
        <v>1906</v>
      </c>
    </row>
    <row r="4" spans="1:3">
      <c r="A4" t="s">
        <v>1907</v>
      </c>
      <c r="B4">
        <v>66</v>
      </c>
      <c r="C4">
        <v>73.75</v>
      </c>
    </row>
    <row r="5" spans="1:3">
      <c r="A5" t="s">
        <v>1908</v>
      </c>
      <c r="B5">
        <v>2210</v>
      </c>
      <c r="C5">
        <v>2800.25</v>
      </c>
    </row>
    <row r="6" spans="1:3">
      <c r="A6" t="s">
        <v>1909</v>
      </c>
      <c r="B6">
        <v>4</v>
      </c>
      <c r="C6">
        <v>4</v>
      </c>
    </row>
    <row r="7" spans="1:3">
      <c r="A7" t="s">
        <v>1910</v>
      </c>
      <c r="B7">
        <v>3</v>
      </c>
      <c r="C7">
        <v>3</v>
      </c>
    </row>
    <row r="8" spans="1:3">
      <c r="A8" t="s">
        <v>1911</v>
      </c>
      <c r="B8">
        <v>0.78921524863851444</v>
      </c>
    </row>
    <row r="9" spans="1:3">
      <c r="A9" t="s">
        <v>1912</v>
      </c>
      <c r="B9">
        <v>0.42517463092698882</v>
      </c>
    </row>
    <row r="10" spans="1:3" ht="13.5" thickBot="1">
      <c r="A10" s="64" t="s">
        <v>1913</v>
      </c>
      <c r="B10" s="64">
        <v>0.10779778853817666</v>
      </c>
      <c r="C10" s="6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5"/>
  <sheetViews>
    <sheetView topLeftCell="A109" workbookViewId="0">
      <selection activeCell="H131" sqref="H131"/>
    </sheetView>
  </sheetViews>
  <sheetFormatPr defaultRowHeight="12.75"/>
  <sheetData>
    <row r="1" spans="1:21" ht="13.5" thickBot="1">
      <c r="A1" s="12" t="s">
        <v>1868</v>
      </c>
      <c r="B1" s="12" t="s">
        <v>1869</v>
      </c>
    </row>
    <row r="2" spans="1:21" ht="13.5" thickBot="1">
      <c r="A2" s="13" t="s">
        <v>1809</v>
      </c>
      <c r="B2" s="13" t="s">
        <v>1809</v>
      </c>
      <c r="H2" s="12" t="s">
        <v>1893</v>
      </c>
      <c r="K2" s="12" t="s">
        <v>1902</v>
      </c>
      <c r="O2" s="12" t="s">
        <v>1889</v>
      </c>
      <c r="S2" s="12" t="s">
        <v>1882</v>
      </c>
    </row>
    <row r="3" spans="1:21" ht="13.5" thickBot="1">
      <c r="A3" s="13" t="s">
        <v>1809</v>
      </c>
      <c r="B3" s="13" t="s">
        <v>1809</v>
      </c>
      <c r="H3" s="12" t="s">
        <v>1868</v>
      </c>
      <c r="I3" s="12" t="s">
        <v>1869</v>
      </c>
      <c r="L3" s="12" t="s">
        <v>1868</v>
      </c>
      <c r="M3" s="12" t="s">
        <v>1869</v>
      </c>
      <c r="P3" s="12" t="s">
        <v>1869</v>
      </c>
      <c r="Q3" s="12" t="s">
        <v>1868</v>
      </c>
      <c r="T3" s="12" t="s">
        <v>1869</v>
      </c>
      <c r="U3" s="12" t="s">
        <v>1868</v>
      </c>
    </row>
    <row r="4" spans="1:21" ht="13.5" thickBot="1">
      <c r="A4" s="13" t="s">
        <v>1809</v>
      </c>
      <c r="B4" s="13" t="s">
        <v>1809</v>
      </c>
      <c r="G4" s="12" t="s">
        <v>1814</v>
      </c>
      <c r="H4">
        <v>45</v>
      </c>
      <c r="I4">
        <v>63</v>
      </c>
      <c r="K4" s="12" t="s">
        <v>1814</v>
      </c>
      <c r="L4">
        <v>13</v>
      </c>
      <c r="M4">
        <v>2</v>
      </c>
      <c r="O4" s="12" t="s">
        <v>1814</v>
      </c>
      <c r="P4">
        <v>31</v>
      </c>
      <c r="Q4">
        <v>9</v>
      </c>
      <c r="S4" s="12" t="s">
        <v>1814</v>
      </c>
      <c r="T4">
        <f t="shared" ref="T4:U7" si="0">H4+L4+P4</f>
        <v>89</v>
      </c>
      <c r="U4">
        <f t="shared" si="0"/>
        <v>74</v>
      </c>
    </row>
    <row r="5" spans="1:21" ht="13.5" thickBot="1">
      <c r="A5" s="13" t="s">
        <v>1809</v>
      </c>
      <c r="B5" s="13" t="s">
        <v>1809</v>
      </c>
      <c r="G5" s="12" t="s">
        <v>1870</v>
      </c>
      <c r="H5">
        <v>66</v>
      </c>
      <c r="I5">
        <v>108</v>
      </c>
      <c r="K5" s="12" t="s">
        <v>1809</v>
      </c>
      <c r="L5">
        <v>29</v>
      </c>
      <c r="M5">
        <v>11</v>
      </c>
      <c r="O5" s="12" t="s">
        <v>1809</v>
      </c>
      <c r="P5">
        <v>25</v>
      </c>
      <c r="Q5">
        <v>29</v>
      </c>
      <c r="S5" s="12" t="s">
        <v>1809</v>
      </c>
      <c r="T5">
        <f t="shared" si="0"/>
        <v>120</v>
      </c>
      <c r="U5">
        <f t="shared" si="0"/>
        <v>148</v>
      </c>
    </row>
    <row r="6" spans="1:21" ht="13.5" thickBot="1">
      <c r="A6" s="13" t="s">
        <v>1809</v>
      </c>
      <c r="B6" s="13" t="s">
        <v>1809</v>
      </c>
      <c r="G6" s="12" t="s">
        <v>1813</v>
      </c>
      <c r="H6">
        <v>23</v>
      </c>
      <c r="I6">
        <v>32</v>
      </c>
      <c r="K6" s="12" t="s">
        <v>1813</v>
      </c>
      <c r="L6">
        <v>7</v>
      </c>
      <c r="M6">
        <v>7</v>
      </c>
      <c r="O6" s="12" t="s">
        <v>1813</v>
      </c>
      <c r="P6">
        <v>8</v>
      </c>
      <c r="Q6">
        <v>5</v>
      </c>
      <c r="S6" s="12" t="s">
        <v>1813</v>
      </c>
      <c r="T6">
        <f t="shared" si="0"/>
        <v>38</v>
      </c>
      <c r="U6">
        <f t="shared" si="0"/>
        <v>44</v>
      </c>
    </row>
    <row r="7" spans="1:21" ht="13.5" thickBot="1">
      <c r="A7" s="13" t="s">
        <v>1809</v>
      </c>
      <c r="B7" s="13" t="s">
        <v>1809</v>
      </c>
      <c r="G7" s="12" t="s">
        <v>1810</v>
      </c>
      <c r="H7">
        <v>8</v>
      </c>
      <c r="I7">
        <v>21</v>
      </c>
      <c r="K7" s="12" t="s">
        <v>1810</v>
      </c>
      <c r="L7">
        <v>9</v>
      </c>
      <c r="M7">
        <v>2</v>
      </c>
      <c r="O7" s="12" t="s">
        <v>1810</v>
      </c>
      <c r="P7">
        <v>0</v>
      </c>
      <c r="Q7">
        <v>6</v>
      </c>
      <c r="S7" s="12" t="s">
        <v>1810</v>
      </c>
      <c r="T7">
        <f t="shared" si="0"/>
        <v>17</v>
      </c>
      <c r="U7">
        <f t="shared" si="0"/>
        <v>29</v>
      </c>
    </row>
    <row r="8" spans="1:21" ht="13.5" thickBot="1">
      <c r="A8" s="13" t="s">
        <v>1809</v>
      </c>
      <c r="B8" s="13" t="s">
        <v>1809</v>
      </c>
    </row>
    <row r="9" spans="1:21" ht="13.5" thickBot="1">
      <c r="A9" s="13" t="s">
        <v>1809</v>
      </c>
      <c r="B9" s="13" t="s">
        <v>1809</v>
      </c>
    </row>
    <row r="10" spans="1:21" ht="13.5" thickBot="1">
      <c r="A10" s="13" t="s">
        <v>1809</v>
      </c>
      <c r="B10" s="13" t="s">
        <v>1809</v>
      </c>
    </row>
    <row r="11" spans="1:21" ht="13.5" thickBot="1">
      <c r="A11" s="13" t="s">
        <v>1809</v>
      </c>
      <c r="B11" s="13" t="s">
        <v>1809</v>
      </c>
    </row>
    <row r="12" spans="1:21" ht="13.5" thickBot="1">
      <c r="A12" s="13" t="s">
        <v>1809</v>
      </c>
      <c r="B12" s="13" t="s">
        <v>1809</v>
      </c>
    </row>
    <row r="13" spans="1:21" ht="13.5" thickBot="1">
      <c r="A13" s="13" t="s">
        <v>1809</v>
      </c>
      <c r="B13" s="13" t="s">
        <v>1809</v>
      </c>
    </row>
    <row r="14" spans="1:21" ht="13.5" thickBot="1">
      <c r="A14" s="13" t="s">
        <v>1809</v>
      </c>
      <c r="B14" s="13" t="s">
        <v>1809</v>
      </c>
    </row>
    <row r="15" spans="1:21" ht="13.5" thickBot="1">
      <c r="A15" s="13" t="s">
        <v>1809</v>
      </c>
      <c r="B15" s="13" t="s">
        <v>1809</v>
      </c>
    </row>
    <row r="16" spans="1:21" ht="13.5" thickBot="1">
      <c r="A16" s="13" t="s">
        <v>1809</v>
      </c>
      <c r="B16" s="13" t="s">
        <v>1809</v>
      </c>
    </row>
    <row r="17" spans="1:24" ht="13.5" thickBot="1">
      <c r="A17" s="13" t="s">
        <v>1809</v>
      </c>
      <c r="B17" s="13" t="s">
        <v>1809</v>
      </c>
    </row>
    <row r="18" spans="1:24" ht="13.5" thickBot="1">
      <c r="A18" s="13" t="s">
        <v>1809</v>
      </c>
      <c r="B18" s="13" t="s">
        <v>1809</v>
      </c>
    </row>
    <row r="19" spans="1:24" ht="13.5" thickBot="1">
      <c r="A19" s="13" t="s">
        <v>1809</v>
      </c>
      <c r="B19" s="13" t="s">
        <v>1809</v>
      </c>
      <c r="X19" s="12" t="s">
        <v>1867</v>
      </c>
    </row>
    <row r="20" spans="1:24" ht="13.5" thickBot="1">
      <c r="A20" s="13" t="s">
        <v>1809</v>
      </c>
      <c r="B20" s="13" t="s">
        <v>1809</v>
      </c>
    </row>
    <row r="21" spans="1:24" ht="13.5" thickBot="1">
      <c r="A21" s="13" t="s">
        <v>1809</v>
      </c>
      <c r="B21" s="13" t="s">
        <v>1809</v>
      </c>
    </row>
    <row r="22" spans="1:24" ht="13.5" thickBot="1">
      <c r="A22" s="13" t="s">
        <v>1809</v>
      </c>
      <c r="B22" s="13" t="s">
        <v>1809</v>
      </c>
    </row>
    <row r="23" spans="1:24" ht="13.5" thickBot="1">
      <c r="A23" s="13" t="s">
        <v>1809</v>
      </c>
      <c r="B23" s="13" t="s">
        <v>1809</v>
      </c>
    </row>
    <row r="24" spans="1:24" ht="13.5" thickBot="1">
      <c r="A24" s="13" t="s">
        <v>1809</v>
      </c>
      <c r="B24" s="13" t="s">
        <v>1809</v>
      </c>
    </row>
    <row r="25" spans="1:24" ht="13.5" thickBot="1">
      <c r="A25" s="13" t="s">
        <v>1809</v>
      </c>
      <c r="B25" s="13" t="s">
        <v>1809</v>
      </c>
    </row>
    <row r="26" spans="1:24" ht="13.5" thickBot="1">
      <c r="A26" s="13" t="s">
        <v>1809</v>
      </c>
      <c r="B26" s="13" t="s">
        <v>1809</v>
      </c>
    </row>
    <row r="27" spans="1:24" ht="13.5" thickBot="1">
      <c r="A27" s="13" t="s">
        <v>1809</v>
      </c>
      <c r="B27" s="13" t="s">
        <v>1809</v>
      </c>
    </row>
    <row r="28" spans="1:24" ht="13.5" thickBot="1">
      <c r="A28" s="13" t="s">
        <v>1809</v>
      </c>
      <c r="B28" s="13" t="s">
        <v>1809</v>
      </c>
    </row>
    <row r="29" spans="1:24" ht="13.5" thickBot="1">
      <c r="A29" s="13" t="s">
        <v>1809</v>
      </c>
      <c r="B29" s="13" t="s">
        <v>1809</v>
      </c>
    </row>
    <row r="30" spans="1:24" ht="13.5" thickBot="1">
      <c r="A30" s="13" t="s">
        <v>1809</v>
      </c>
      <c r="B30" s="13" t="s">
        <v>1809</v>
      </c>
    </row>
    <row r="31" spans="1:24" ht="13.5" thickBot="1">
      <c r="A31" s="13" t="s">
        <v>1809</v>
      </c>
      <c r="B31" s="13" t="s">
        <v>1809</v>
      </c>
    </row>
    <row r="32" spans="1:24" ht="13.5" thickBot="1">
      <c r="A32" s="13" t="s">
        <v>1809</v>
      </c>
      <c r="B32" s="13" t="s">
        <v>1809</v>
      </c>
    </row>
    <row r="33" spans="1:2" ht="13.5" thickBot="1">
      <c r="A33" s="13" t="s">
        <v>1809</v>
      </c>
      <c r="B33" s="13" t="s">
        <v>1809</v>
      </c>
    </row>
    <row r="34" spans="1:2" ht="13.5" thickBot="1">
      <c r="A34" s="13" t="s">
        <v>1809</v>
      </c>
      <c r="B34" s="13" t="s">
        <v>1809</v>
      </c>
    </row>
    <row r="35" spans="1:2" ht="13.5" thickBot="1">
      <c r="A35" s="13" t="s">
        <v>1809</v>
      </c>
      <c r="B35" s="13" t="s">
        <v>1809</v>
      </c>
    </row>
    <row r="36" spans="1:2" ht="13.5" thickBot="1">
      <c r="A36" s="13" t="s">
        <v>1809</v>
      </c>
      <c r="B36" s="13" t="s">
        <v>1809</v>
      </c>
    </row>
    <row r="37" spans="1:2" ht="13.5" thickBot="1">
      <c r="A37" s="13" t="s">
        <v>1809</v>
      </c>
      <c r="B37" s="13" t="s">
        <v>1809</v>
      </c>
    </row>
    <row r="38" spans="1:2" ht="13.5" thickBot="1">
      <c r="A38" s="13" t="s">
        <v>1809</v>
      </c>
      <c r="B38" s="13" t="s">
        <v>1809</v>
      </c>
    </row>
    <row r="39" spans="1:2" ht="13.5" thickBot="1">
      <c r="A39" s="13" t="s">
        <v>1809</v>
      </c>
      <c r="B39" s="13" t="s">
        <v>1809</v>
      </c>
    </row>
    <row r="40" spans="1:2" ht="13.5" thickBot="1">
      <c r="A40" s="13" t="s">
        <v>1809</v>
      </c>
      <c r="B40" s="13" t="s">
        <v>1809</v>
      </c>
    </row>
    <row r="41" spans="1:2" ht="13.5" thickBot="1">
      <c r="A41" s="13" t="s">
        <v>1809</v>
      </c>
      <c r="B41" s="13" t="s">
        <v>1809</v>
      </c>
    </row>
    <row r="42" spans="1:2" ht="13.5" thickBot="1">
      <c r="A42" s="13" t="s">
        <v>1809</v>
      </c>
      <c r="B42" s="13" t="s">
        <v>1809</v>
      </c>
    </row>
    <row r="43" spans="1:2" ht="13.5" thickBot="1">
      <c r="A43" s="13" t="s">
        <v>1809</v>
      </c>
      <c r="B43" s="13" t="s">
        <v>1809</v>
      </c>
    </row>
    <row r="44" spans="1:2" ht="13.5" thickBot="1">
      <c r="A44" s="13" t="s">
        <v>1809</v>
      </c>
      <c r="B44" s="13" t="s">
        <v>1809</v>
      </c>
    </row>
    <row r="45" spans="1:2" ht="13.5" thickBot="1">
      <c r="A45" s="13" t="s">
        <v>1809</v>
      </c>
      <c r="B45" s="13" t="s">
        <v>1809</v>
      </c>
    </row>
    <row r="46" spans="1:2" ht="13.5" thickBot="1">
      <c r="A46" s="13" t="s">
        <v>1809</v>
      </c>
      <c r="B46" s="13" t="s">
        <v>1809</v>
      </c>
    </row>
    <row r="47" spans="1:2" ht="13.5" thickBot="1">
      <c r="A47" s="13" t="s">
        <v>1809</v>
      </c>
      <c r="B47" s="13" t="s">
        <v>1809</v>
      </c>
    </row>
    <row r="48" spans="1:2" ht="13.5" thickBot="1">
      <c r="A48" s="13" t="s">
        <v>1809</v>
      </c>
      <c r="B48" s="13" t="s">
        <v>1809</v>
      </c>
    </row>
    <row r="49" spans="1:2" ht="13.5" thickBot="1">
      <c r="A49" s="13" t="s">
        <v>1809</v>
      </c>
      <c r="B49" s="13" t="s">
        <v>1809</v>
      </c>
    </row>
    <row r="50" spans="1:2" ht="13.5" thickBot="1">
      <c r="A50" s="13" t="s">
        <v>1809</v>
      </c>
      <c r="B50" s="13" t="s">
        <v>1809</v>
      </c>
    </row>
    <row r="51" spans="1:2" ht="13.5" thickBot="1">
      <c r="A51" s="13" t="s">
        <v>1809</v>
      </c>
      <c r="B51" s="13" t="s">
        <v>1809</v>
      </c>
    </row>
    <row r="52" spans="1:2" ht="13.5" thickBot="1">
      <c r="A52" s="13" t="s">
        <v>1809</v>
      </c>
      <c r="B52" s="13" t="s">
        <v>1809</v>
      </c>
    </row>
    <row r="53" spans="1:2" ht="13.5" thickBot="1">
      <c r="A53" s="13" t="s">
        <v>1809</v>
      </c>
      <c r="B53" s="13" t="s">
        <v>1809</v>
      </c>
    </row>
    <row r="54" spans="1:2" ht="13.5" thickBot="1">
      <c r="A54" s="13" t="s">
        <v>1809</v>
      </c>
      <c r="B54" s="13" t="s">
        <v>1809</v>
      </c>
    </row>
    <row r="55" spans="1:2" ht="13.5" thickBot="1">
      <c r="A55" s="13" t="s">
        <v>1809</v>
      </c>
      <c r="B55" s="13" t="s">
        <v>1809</v>
      </c>
    </row>
    <row r="56" spans="1:2" ht="13.5" thickBot="1">
      <c r="A56" s="13" t="s">
        <v>1809</v>
      </c>
      <c r="B56" s="13" t="s">
        <v>1809</v>
      </c>
    </row>
    <row r="57" spans="1:2" ht="13.5" thickBot="1">
      <c r="A57" s="13" t="s">
        <v>1809</v>
      </c>
      <c r="B57" s="13" t="s">
        <v>1809</v>
      </c>
    </row>
    <row r="58" spans="1:2" ht="13.5" thickBot="1">
      <c r="A58" s="13" t="s">
        <v>1809</v>
      </c>
      <c r="B58" s="13" t="s">
        <v>1809</v>
      </c>
    </row>
    <row r="59" spans="1:2" ht="13.5" thickBot="1">
      <c r="A59" s="13" t="s">
        <v>1809</v>
      </c>
      <c r="B59" s="13" t="s">
        <v>1809</v>
      </c>
    </row>
    <row r="60" spans="1:2" ht="13.5" thickBot="1">
      <c r="A60" s="13" t="s">
        <v>1809</v>
      </c>
      <c r="B60" s="13" t="s">
        <v>1809</v>
      </c>
    </row>
    <row r="61" spans="1:2" ht="13.5" thickBot="1">
      <c r="A61" s="13" t="s">
        <v>1809</v>
      </c>
      <c r="B61" s="13" t="s">
        <v>1809</v>
      </c>
    </row>
    <row r="62" spans="1:2" ht="13.5" thickBot="1">
      <c r="A62" s="13" t="s">
        <v>1809</v>
      </c>
      <c r="B62" s="13" t="s">
        <v>1809</v>
      </c>
    </row>
    <row r="63" spans="1:2" ht="13.5" thickBot="1">
      <c r="A63" s="13" t="s">
        <v>1809</v>
      </c>
      <c r="B63" s="13" t="s">
        <v>1809</v>
      </c>
    </row>
    <row r="64" spans="1:2" ht="13.5" thickBot="1">
      <c r="A64" s="13" t="s">
        <v>1809</v>
      </c>
      <c r="B64" s="13" t="s">
        <v>1809</v>
      </c>
    </row>
    <row r="65" spans="1:2" ht="13.5" thickBot="1">
      <c r="A65" s="13" t="s">
        <v>1809</v>
      </c>
      <c r="B65" s="13" t="s">
        <v>1809</v>
      </c>
    </row>
    <row r="66" spans="1:2" ht="13.5" thickBot="1">
      <c r="A66" s="13" t="s">
        <v>1809</v>
      </c>
      <c r="B66" s="13" t="s">
        <v>1809</v>
      </c>
    </row>
    <row r="67" spans="1:2" ht="13.5" thickBot="1">
      <c r="A67" s="13" t="s">
        <v>1809</v>
      </c>
      <c r="B67" s="13" t="s">
        <v>1809</v>
      </c>
    </row>
    <row r="68" spans="1:2" ht="13.5" thickBot="1">
      <c r="A68" s="13" t="s">
        <v>1814</v>
      </c>
      <c r="B68" s="13" t="s">
        <v>1809</v>
      </c>
    </row>
    <row r="69" spans="1:2" ht="13.5" thickBot="1">
      <c r="A69" s="13" t="s">
        <v>1814</v>
      </c>
      <c r="B69" s="13" t="s">
        <v>1809</v>
      </c>
    </row>
    <row r="70" spans="1:2" ht="13.5" thickBot="1">
      <c r="A70" s="13" t="s">
        <v>1814</v>
      </c>
      <c r="B70" s="13" t="s">
        <v>1809</v>
      </c>
    </row>
    <row r="71" spans="1:2" ht="13.5" thickBot="1">
      <c r="A71" s="13" t="s">
        <v>1814</v>
      </c>
      <c r="B71" s="13" t="s">
        <v>1809</v>
      </c>
    </row>
    <row r="72" spans="1:2" ht="13.5" thickBot="1">
      <c r="A72" s="13" t="s">
        <v>1814</v>
      </c>
      <c r="B72" s="13" t="s">
        <v>1809</v>
      </c>
    </row>
    <row r="73" spans="1:2" ht="13.5" thickBot="1">
      <c r="A73" s="13" t="s">
        <v>1814</v>
      </c>
      <c r="B73" s="13" t="s">
        <v>1809</v>
      </c>
    </row>
    <row r="74" spans="1:2" ht="13.5" thickBot="1">
      <c r="A74" s="13" t="s">
        <v>1814</v>
      </c>
      <c r="B74" s="13" t="s">
        <v>1809</v>
      </c>
    </row>
    <row r="75" spans="1:2" ht="13.5" thickBot="1">
      <c r="A75" s="13" t="s">
        <v>1814</v>
      </c>
      <c r="B75" s="13" t="s">
        <v>1809</v>
      </c>
    </row>
    <row r="76" spans="1:2" ht="13.5" thickBot="1">
      <c r="A76" s="13" t="s">
        <v>1814</v>
      </c>
      <c r="B76" s="13" t="s">
        <v>1809</v>
      </c>
    </row>
    <row r="77" spans="1:2" ht="13.5" thickBot="1">
      <c r="A77" s="13" t="s">
        <v>1814</v>
      </c>
      <c r="B77" s="13" t="s">
        <v>1809</v>
      </c>
    </row>
    <row r="78" spans="1:2" ht="13.5" thickBot="1">
      <c r="A78" s="13" t="s">
        <v>1814</v>
      </c>
      <c r="B78" s="13" t="s">
        <v>1809</v>
      </c>
    </row>
    <row r="79" spans="1:2" ht="13.5" thickBot="1">
      <c r="A79" s="13" t="s">
        <v>1814</v>
      </c>
      <c r="B79" s="13" t="s">
        <v>1809</v>
      </c>
    </row>
    <row r="80" spans="1:2" ht="13.5" thickBot="1">
      <c r="A80" s="13" t="s">
        <v>1814</v>
      </c>
      <c r="B80" s="13" t="s">
        <v>1809</v>
      </c>
    </row>
    <row r="81" spans="1:2" ht="13.5" thickBot="1">
      <c r="A81" s="13" t="s">
        <v>1814</v>
      </c>
      <c r="B81" s="13" t="s">
        <v>1809</v>
      </c>
    </row>
    <row r="82" spans="1:2" ht="13.5" thickBot="1">
      <c r="A82" s="13" t="s">
        <v>1814</v>
      </c>
      <c r="B82" s="13" t="s">
        <v>1809</v>
      </c>
    </row>
    <row r="83" spans="1:2" ht="13.5" thickBot="1">
      <c r="A83" s="13" t="s">
        <v>1814</v>
      </c>
      <c r="B83" s="13" t="s">
        <v>1809</v>
      </c>
    </row>
    <row r="84" spans="1:2" ht="13.5" thickBot="1">
      <c r="A84" s="13" t="s">
        <v>1814</v>
      </c>
      <c r="B84" s="13" t="s">
        <v>1809</v>
      </c>
    </row>
    <row r="85" spans="1:2" ht="13.5" thickBot="1">
      <c r="A85" s="13" t="s">
        <v>1814</v>
      </c>
      <c r="B85" s="13" t="s">
        <v>1809</v>
      </c>
    </row>
    <row r="86" spans="1:2" ht="13.5" thickBot="1">
      <c r="A86" s="13" t="s">
        <v>1814</v>
      </c>
      <c r="B86" s="13" t="s">
        <v>1809</v>
      </c>
    </row>
    <row r="87" spans="1:2" ht="13.5" thickBot="1">
      <c r="A87" s="13" t="s">
        <v>1814</v>
      </c>
      <c r="B87" s="13" t="s">
        <v>1809</v>
      </c>
    </row>
    <row r="88" spans="1:2" ht="13.5" thickBot="1">
      <c r="A88" s="13" t="s">
        <v>1814</v>
      </c>
      <c r="B88" s="13" t="s">
        <v>1809</v>
      </c>
    </row>
    <row r="89" spans="1:2" ht="13.5" thickBot="1">
      <c r="A89" s="13" t="s">
        <v>1814</v>
      </c>
      <c r="B89" s="13" t="s">
        <v>1809</v>
      </c>
    </row>
    <row r="90" spans="1:2" ht="13.5" thickBot="1">
      <c r="A90" s="13" t="s">
        <v>1814</v>
      </c>
      <c r="B90" s="13" t="s">
        <v>1809</v>
      </c>
    </row>
    <row r="91" spans="1:2" ht="13.5" thickBot="1">
      <c r="A91" s="13" t="s">
        <v>1814</v>
      </c>
      <c r="B91" s="13" t="s">
        <v>1809</v>
      </c>
    </row>
    <row r="92" spans="1:2" ht="13.5" thickBot="1">
      <c r="A92" s="13" t="s">
        <v>1814</v>
      </c>
      <c r="B92" s="13" t="s">
        <v>1809</v>
      </c>
    </row>
    <row r="93" spans="1:2" ht="13.5" thickBot="1">
      <c r="A93" s="13" t="s">
        <v>1814</v>
      </c>
      <c r="B93" s="13" t="s">
        <v>1809</v>
      </c>
    </row>
    <row r="94" spans="1:2" ht="13.5" thickBot="1">
      <c r="A94" s="13" t="s">
        <v>1814</v>
      </c>
      <c r="B94" s="13" t="s">
        <v>1809</v>
      </c>
    </row>
    <row r="95" spans="1:2" ht="13.5" thickBot="1">
      <c r="A95" s="13" t="s">
        <v>1814</v>
      </c>
      <c r="B95" s="13" t="s">
        <v>1809</v>
      </c>
    </row>
    <row r="96" spans="1:2" ht="13.5" thickBot="1">
      <c r="A96" s="13" t="s">
        <v>1814</v>
      </c>
      <c r="B96" s="13" t="s">
        <v>1809</v>
      </c>
    </row>
    <row r="97" spans="1:2" ht="13.5" thickBot="1">
      <c r="A97" s="13" t="s">
        <v>1814</v>
      </c>
      <c r="B97" s="13" t="s">
        <v>1809</v>
      </c>
    </row>
    <row r="98" spans="1:2" ht="13.5" thickBot="1">
      <c r="A98" s="13" t="s">
        <v>1814</v>
      </c>
      <c r="B98" s="13" t="s">
        <v>1809</v>
      </c>
    </row>
    <row r="99" spans="1:2" ht="13.5" thickBot="1">
      <c r="A99" s="13" t="s">
        <v>1814</v>
      </c>
      <c r="B99" s="13" t="s">
        <v>1809</v>
      </c>
    </row>
    <row r="100" spans="1:2" ht="13.5" thickBot="1">
      <c r="A100" s="13" t="s">
        <v>1814</v>
      </c>
      <c r="B100" s="13" t="s">
        <v>1809</v>
      </c>
    </row>
    <row r="101" spans="1:2" ht="13.5" thickBot="1">
      <c r="A101" s="13" t="s">
        <v>1814</v>
      </c>
      <c r="B101" s="13" t="s">
        <v>1809</v>
      </c>
    </row>
    <row r="102" spans="1:2" ht="13.5" thickBot="1">
      <c r="A102" s="13" t="s">
        <v>1814</v>
      </c>
      <c r="B102" s="13" t="s">
        <v>1809</v>
      </c>
    </row>
    <row r="103" spans="1:2" ht="13.5" thickBot="1">
      <c r="A103" s="13" t="s">
        <v>1814</v>
      </c>
      <c r="B103" s="13" t="s">
        <v>1809</v>
      </c>
    </row>
    <row r="104" spans="1:2" ht="13.5" thickBot="1">
      <c r="A104" s="13" t="s">
        <v>1814</v>
      </c>
      <c r="B104" s="13" t="s">
        <v>1809</v>
      </c>
    </row>
    <row r="105" spans="1:2" ht="13.5" thickBot="1">
      <c r="A105" s="13" t="s">
        <v>1814</v>
      </c>
      <c r="B105" s="13" t="s">
        <v>1809</v>
      </c>
    </row>
    <row r="106" spans="1:2" ht="13.5" thickBot="1">
      <c r="A106" s="13" t="s">
        <v>1814</v>
      </c>
      <c r="B106" s="13" t="s">
        <v>1809</v>
      </c>
    </row>
    <row r="107" spans="1:2" ht="13.5" thickBot="1">
      <c r="A107" s="13" t="s">
        <v>1814</v>
      </c>
      <c r="B107" s="13" t="s">
        <v>1809</v>
      </c>
    </row>
    <row r="108" spans="1:2" ht="13.5" thickBot="1">
      <c r="A108" s="13" t="s">
        <v>1814</v>
      </c>
      <c r="B108" s="13" t="s">
        <v>1809</v>
      </c>
    </row>
    <row r="109" spans="1:2" ht="13.5" thickBot="1">
      <c r="A109" s="13" t="s">
        <v>1814</v>
      </c>
      <c r="B109" s="13" t="s">
        <v>1809</v>
      </c>
    </row>
    <row r="110" spans="1:2" ht="13.5" thickBot="1">
      <c r="A110" s="13" t="s">
        <v>1814</v>
      </c>
      <c r="B110" s="13" t="s">
        <v>1814</v>
      </c>
    </row>
    <row r="111" spans="1:2" ht="13.5" thickBot="1">
      <c r="A111" s="13" t="s">
        <v>1814</v>
      </c>
      <c r="B111" s="13" t="s">
        <v>1814</v>
      </c>
    </row>
    <row r="112" spans="1:2" ht="13.5" thickBot="1">
      <c r="A112" s="13" t="s">
        <v>1814</v>
      </c>
      <c r="B112" s="13" t="s">
        <v>1814</v>
      </c>
    </row>
    <row r="113" spans="1:2" ht="13.5" thickBot="1">
      <c r="A113" s="13" t="s">
        <v>1813</v>
      </c>
      <c r="B113" s="13" t="s">
        <v>1814</v>
      </c>
    </row>
    <row r="114" spans="1:2" ht="13.5" thickBot="1">
      <c r="A114" s="13" t="s">
        <v>1813</v>
      </c>
      <c r="B114" s="13" t="s">
        <v>1814</v>
      </c>
    </row>
    <row r="115" spans="1:2" ht="13.5" thickBot="1">
      <c r="A115" s="13" t="s">
        <v>1813</v>
      </c>
      <c r="B115" s="13" t="s">
        <v>1814</v>
      </c>
    </row>
    <row r="116" spans="1:2" ht="13.5" thickBot="1">
      <c r="A116" s="13" t="s">
        <v>1813</v>
      </c>
      <c r="B116" s="13" t="s">
        <v>1814</v>
      </c>
    </row>
    <row r="117" spans="1:2" ht="13.5" thickBot="1">
      <c r="A117" s="13" t="s">
        <v>1813</v>
      </c>
      <c r="B117" s="13" t="s">
        <v>1814</v>
      </c>
    </row>
    <row r="118" spans="1:2" ht="13.5" thickBot="1">
      <c r="A118" s="13" t="s">
        <v>1813</v>
      </c>
      <c r="B118" s="13" t="s">
        <v>1814</v>
      </c>
    </row>
    <row r="119" spans="1:2" ht="13.5" thickBot="1">
      <c r="A119" s="13" t="s">
        <v>1813</v>
      </c>
      <c r="B119" s="13" t="s">
        <v>1814</v>
      </c>
    </row>
    <row r="120" spans="1:2" ht="13.5" thickBot="1">
      <c r="A120" s="13" t="s">
        <v>1813</v>
      </c>
      <c r="B120" s="13" t="s">
        <v>1814</v>
      </c>
    </row>
    <row r="121" spans="1:2" ht="13.5" thickBot="1">
      <c r="A121" s="13" t="s">
        <v>1813</v>
      </c>
      <c r="B121" s="13" t="s">
        <v>1814</v>
      </c>
    </row>
    <row r="122" spans="1:2" ht="13.5" thickBot="1">
      <c r="A122" s="13" t="s">
        <v>1813</v>
      </c>
      <c r="B122" s="13" t="s">
        <v>1814</v>
      </c>
    </row>
    <row r="123" spans="1:2" ht="13.5" thickBot="1">
      <c r="A123" s="13" t="s">
        <v>1813</v>
      </c>
      <c r="B123" s="13" t="s">
        <v>1814</v>
      </c>
    </row>
    <row r="124" spans="1:2" ht="13.5" thickBot="1">
      <c r="A124" s="13" t="s">
        <v>1813</v>
      </c>
      <c r="B124" s="13" t="s">
        <v>1814</v>
      </c>
    </row>
    <row r="125" spans="1:2" ht="13.5" thickBot="1">
      <c r="A125" s="13" t="s">
        <v>1813</v>
      </c>
      <c r="B125" s="13" t="s">
        <v>1814</v>
      </c>
    </row>
    <row r="126" spans="1:2" ht="13.5" thickBot="1">
      <c r="A126" s="13" t="s">
        <v>1813</v>
      </c>
      <c r="B126" s="13" t="s">
        <v>1814</v>
      </c>
    </row>
    <row r="127" spans="1:2" ht="13.5" thickBot="1">
      <c r="A127" s="13" t="s">
        <v>1813</v>
      </c>
      <c r="B127" s="13" t="s">
        <v>1814</v>
      </c>
    </row>
    <row r="128" spans="1:2" ht="13.5" thickBot="1">
      <c r="A128" s="13" t="s">
        <v>1813</v>
      </c>
      <c r="B128" s="13" t="s">
        <v>1814</v>
      </c>
    </row>
    <row r="129" spans="1:2" ht="13.5" thickBot="1">
      <c r="A129" s="13" t="s">
        <v>1813</v>
      </c>
      <c r="B129" s="13" t="s">
        <v>1814</v>
      </c>
    </row>
    <row r="130" spans="1:2" ht="13.5" thickBot="1">
      <c r="A130" s="13" t="s">
        <v>1813</v>
      </c>
      <c r="B130" s="13" t="s">
        <v>1814</v>
      </c>
    </row>
    <row r="131" spans="1:2" ht="13.5" thickBot="1">
      <c r="A131" s="13" t="s">
        <v>1813</v>
      </c>
      <c r="B131" s="13" t="s">
        <v>1814</v>
      </c>
    </row>
    <row r="132" spans="1:2" ht="13.5" thickBot="1">
      <c r="A132" s="13" t="s">
        <v>1813</v>
      </c>
      <c r="B132" s="13" t="s">
        <v>1814</v>
      </c>
    </row>
    <row r="133" spans="1:2" ht="13.5" thickBot="1">
      <c r="A133" s="13" t="s">
        <v>1813</v>
      </c>
      <c r="B133" s="13" t="s">
        <v>1814</v>
      </c>
    </row>
    <row r="134" spans="1:2" ht="13.5" thickBot="1">
      <c r="A134" s="13" t="s">
        <v>1813</v>
      </c>
      <c r="B134" s="13" t="s">
        <v>1814</v>
      </c>
    </row>
    <row r="135" spans="1:2" ht="13.5" thickBot="1">
      <c r="A135" s="13" t="s">
        <v>1813</v>
      </c>
      <c r="B135" s="13" t="s">
        <v>1814</v>
      </c>
    </row>
    <row r="136" spans="1:2" ht="13.5" thickBot="1">
      <c r="A136" s="13" t="s">
        <v>1810</v>
      </c>
      <c r="B136" s="13" t="s">
        <v>1814</v>
      </c>
    </row>
    <row r="137" spans="1:2" ht="13.5" thickBot="1">
      <c r="A137" s="13" t="s">
        <v>1810</v>
      </c>
      <c r="B137" s="13" t="s">
        <v>1814</v>
      </c>
    </row>
    <row r="138" spans="1:2" ht="13.5" thickBot="1">
      <c r="A138" s="13" t="s">
        <v>1810</v>
      </c>
      <c r="B138" s="13" t="s">
        <v>1814</v>
      </c>
    </row>
    <row r="139" spans="1:2" ht="13.5" thickBot="1">
      <c r="A139" s="13" t="s">
        <v>1810</v>
      </c>
      <c r="B139" s="13" t="s">
        <v>1814</v>
      </c>
    </row>
    <row r="140" spans="1:2" ht="13.5" thickBot="1">
      <c r="A140" s="13" t="s">
        <v>1810</v>
      </c>
      <c r="B140" s="13" t="s">
        <v>1814</v>
      </c>
    </row>
    <row r="141" spans="1:2" ht="13.5" thickBot="1">
      <c r="A141" s="13" t="s">
        <v>1810</v>
      </c>
      <c r="B141" s="13" t="s">
        <v>1814</v>
      </c>
    </row>
    <row r="142" spans="1:2" ht="13.5" thickBot="1">
      <c r="A142" s="13" t="s">
        <v>1810</v>
      </c>
      <c r="B142" s="13" t="s">
        <v>1814</v>
      </c>
    </row>
    <row r="143" spans="1:2" ht="13.5" thickBot="1">
      <c r="A143" s="13" t="s">
        <v>1810</v>
      </c>
      <c r="B143" s="13" t="s">
        <v>1814</v>
      </c>
    </row>
    <row r="144" spans="1:2" ht="13.5" thickBot="1">
      <c r="A144" s="13"/>
      <c r="B144" s="13" t="s">
        <v>1814</v>
      </c>
    </row>
    <row r="145" spans="1:2" ht="13.5" thickBot="1">
      <c r="A145" s="13"/>
      <c r="B145" s="13" t="s">
        <v>1814</v>
      </c>
    </row>
    <row r="146" spans="1:2" ht="13.5" thickBot="1">
      <c r="A146" s="13"/>
      <c r="B146" s="13" t="s">
        <v>1814</v>
      </c>
    </row>
    <row r="147" spans="1:2" ht="13.5" thickBot="1">
      <c r="A147" s="13"/>
      <c r="B147" s="13" t="s">
        <v>1814</v>
      </c>
    </row>
    <row r="148" spans="1:2" ht="13.5" thickBot="1">
      <c r="A148" s="13"/>
      <c r="B148" s="13" t="s">
        <v>1814</v>
      </c>
    </row>
    <row r="149" spans="1:2" ht="13.5" thickBot="1">
      <c r="A149" s="13"/>
      <c r="B149" s="13" t="s">
        <v>1814</v>
      </c>
    </row>
    <row r="150" spans="1:2" ht="13.5" thickBot="1">
      <c r="A150" s="13"/>
      <c r="B150" s="13" t="s">
        <v>1814</v>
      </c>
    </row>
    <row r="151" spans="1:2" ht="13.5" thickBot="1">
      <c r="A151" s="13"/>
      <c r="B151" s="13" t="s">
        <v>1814</v>
      </c>
    </row>
    <row r="152" spans="1:2" ht="13.5" thickBot="1">
      <c r="A152" s="13"/>
      <c r="B152" s="13" t="s">
        <v>1814</v>
      </c>
    </row>
    <row r="153" spans="1:2" ht="13.5" thickBot="1">
      <c r="A153" s="13"/>
      <c r="B153" s="13" t="s">
        <v>1814</v>
      </c>
    </row>
    <row r="154" spans="1:2" ht="13.5" thickBot="1">
      <c r="A154" s="13"/>
      <c r="B154" s="13" t="s">
        <v>1814</v>
      </c>
    </row>
    <row r="155" spans="1:2" ht="13.5" thickBot="1">
      <c r="A155" s="13"/>
      <c r="B155" s="13" t="s">
        <v>1814</v>
      </c>
    </row>
    <row r="156" spans="1:2" ht="13.5" thickBot="1">
      <c r="A156" s="13"/>
      <c r="B156" s="13" t="s">
        <v>1814</v>
      </c>
    </row>
    <row r="157" spans="1:2" ht="13.5" thickBot="1">
      <c r="A157" s="13"/>
      <c r="B157" s="13" t="s">
        <v>1814</v>
      </c>
    </row>
    <row r="158" spans="1:2" ht="13.5" thickBot="1">
      <c r="A158" s="13"/>
      <c r="B158" s="13" t="s">
        <v>1814</v>
      </c>
    </row>
    <row r="159" spans="1:2" ht="13.5" thickBot="1">
      <c r="A159" s="13"/>
      <c r="B159" s="13" t="s">
        <v>1814</v>
      </c>
    </row>
    <row r="160" spans="1:2" ht="13.5" thickBot="1">
      <c r="A160" s="13"/>
      <c r="B160" s="13" t="s">
        <v>1814</v>
      </c>
    </row>
    <row r="161" spans="1:2" ht="13.5" thickBot="1">
      <c r="A161" s="13"/>
      <c r="B161" s="13" t="s">
        <v>1814</v>
      </c>
    </row>
    <row r="162" spans="1:2" ht="13.5" thickBot="1">
      <c r="A162" s="13"/>
      <c r="B162" s="13" t="s">
        <v>1814</v>
      </c>
    </row>
    <row r="163" spans="1:2" ht="13.5" thickBot="1">
      <c r="A163" s="13"/>
      <c r="B163" s="13" t="s">
        <v>1814</v>
      </c>
    </row>
    <row r="164" spans="1:2" ht="13.5" thickBot="1">
      <c r="A164" s="13"/>
      <c r="B164" s="13" t="s">
        <v>1814</v>
      </c>
    </row>
    <row r="165" spans="1:2" ht="13.5" thickBot="1">
      <c r="A165" s="13"/>
      <c r="B165" s="13" t="s">
        <v>1814</v>
      </c>
    </row>
    <row r="166" spans="1:2" ht="13.5" thickBot="1">
      <c r="A166" s="13"/>
      <c r="B166" s="13" t="s">
        <v>1814</v>
      </c>
    </row>
    <row r="167" spans="1:2" ht="13.5" thickBot="1">
      <c r="A167" s="13"/>
      <c r="B167" s="13" t="s">
        <v>1814</v>
      </c>
    </row>
    <row r="168" spans="1:2" ht="13.5" thickBot="1">
      <c r="A168" s="13"/>
      <c r="B168" s="13" t="s">
        <v>1814</v>
      </c>
    </row>
    <row r="169" spans="1:2" ht="13.5" thickBot="1">
      <c r="A169" s="13"/>
      <c r="B169" s="13" t="s">
        <v>1814</v>
      </c>
    </row>
    <row r="170" spans="1:2" ht="13.5" thickBot="1">
      <c r="A170" s="13"/>
      <c r="B170" s="13" t="s">
        <v>1814</v>
      </c>
    </row>
    <row r="171" spans="1:2" ht="13.5" thickBot="1">
      <c r="A171" s="13"/>
      <c r="B171" s="13" t="s">
        <v>1814</v>
      </c>
    </row>
    <row r="172" spans="1:2" ht="13.5" thickBot="1">
      <c r="A172" s="13"/>
      <c r="B172" s="13" t="s">
        <v>1814</v>
      </c>
    </row>
    <row r="173" spans="1:2" ht="13.5" thickBot="1">
      <c r="A173" s="13"/>
      <c r="B173" s="13" t="s">
        <v>1813</v>
      </c>
    </row>
    <row r="174" spans="1:2" ht="13.5" thickBot="1">
      <c r="A174" s="13"/>
      <c r="B174" s="13" t="s">
        <v>1813</v>
      </c>
    </row>
    <row r="175" spans="1:2" ht="13.5" thickBot="1">
      <c r="A175" s="13"/>
      <c r="B175" s="13" t="s">
        <v>1813</v>
      </c>
    </row>
    <row r="176" spans="1:2" ht="13.5" thickBot="1">
      <c r="A176" s="13"/>
      <c r="B176" s="13" t="s">
        <v>1813</v>
      </c>
    </row>
    <row r="177" spans="1:2" ht="13.5" thickBot="1">
      <c r="A177" s="13"/>
      <c r="B177" s="13" t="s">
        <v>1813</v>
      </c>
    </row>
    <row r="178" spans="1:2" ht="13.5" thickBot="1">
      <c r="A178" s="13"/>
      <c r="B178" s="13" t="s">
        <v>1813</v>
      </c>
    </row>
    <row r="179" spans="1:2" ht="13.5" thickBot="1">
      <c r="A179" s="13"/>
      <c r="B179" s="13" t="s">
        <v>1813</v>
      </c>
    </row>
    <row r="180" spans="1:2" ht="13.5" thickBot="1">
      <c r="A180" s="13"/>
      <c r="B180" s="13" t="s">
        <v>1813</v>
      </c>
    </row>
    <row r="181" spans="1:2" ht="13.5" thickBot="1">
      <c r="A181" s="13"/>
      <c r="B181" s="13" t="s">
        <v>1813</v>
      </c>
    </row>
    <row r="182" spans="1:2" ht="13.5" thickBot="1">
      <c r="A182" s="13"/>
      <c r="B182" s="13" t="s">
        <v>1813</v>
      </c>
    </row>
    <row r="183" spans="1:2" ht="13.5" thickBot="1">
      <c r="A183" s="13"/>
      <c r="B183" s="13" t="s">
        <v>1813</v>
      </c>
    </row>
    <row r="184" spans="1:2" ht="13.5" thickBot="1">
      <c r="A184" s="13"/>
      <c r="B184" s="13" t="s">
        <v>1813</v>
      </c>
    </row>
    <row r="185" spans="1:2" ht="13.5" thickBot="1">
      <c r="A185" s="13"/>
      <c r="B185" s="13" t="s">
        <v>1813</v>
      </c>
    </row>
    <row r="186" spans="1:2" ht="13.5" thickBot="1">
      <c r="A186" s="13"/>
      <c r="B186" s="13" t="s">
        <v>1813</v>
      </c>
    </row>
    <row r="187" spans="1:2" ht="13.5" thickBot="1">
      <c r="A187" s="13"/>
      <c r="B187" s="13" t="s">
        <v>1813</v>
      </c>
    </row>
    <row r="188" spans="1:2" ht="13.5" thickBot="1">
      <c r="A188" s="13"/>
      <c r="B188" s="13" t="s">
        <v>1813</v>
      </c>
    </row>
    <row r="189" spans="1:2" ht="13.5" thickBot="1">
      <c r="A189" s="13"/>
      <c r="B189" s="13" t="s">
        <v>1813</v>
      </c>
    </row>
    <row r="190" spans="1:2" ht="13.5" thickBot="1">
      <c r="A190" s="13"/>
      <c r="B190" s="13" t="s">
        <v>1813</v>
      </c>
    </row>
    <row r="191" spans="1:2" ht="13.5" thickBot="1">
      <c r="A191" s="13"/>
      <c r="B191" s="13" t="s">
        <v>1813</v>
      </c>
    </row>
    <row r="192" spans="1:2" ht="13.5" thickBot="1">
      <c r="A192" s="13"/>
      <c r="B192" s="13" t="s">
        <v>1813</v>
      </c>
    </row>
    <row r="193" spans="1:2" ht="13.5" thickBot="1">
      <c r="A193" s="13"/>
      <c r="B193" s="13" t="s">
        <v>1813</v>
      </c>
    </row>
    <row r="194" spans="1:2" ht="13.5" thickBot="1">
      <c r="A194" s="13"/>
      <c r="B194" s="13" t="s">
        <v>1813</v>
      </c>
    </row>
    <row r="195" spans="1:2" ht="13.5" thickBot="1">
      <c r="A195" s="13"/>
      <c r="B195" s="13" t="s">
        <v>1813</v>
      </c>
    </row>
    <row r="196" spans="1:2" ht="13.5" thickBot="1">
      <c r="A196" s="13"/>
      <c r="B196" s="13" t="s">
        <v>1813</v>
      </c>
    </row>
    <row r="197" spans="1:2" ht="13.5" thickBot="1">
      <c r="A197" s="13"/>
      <c r="B197" s="13" t="s">
        <v>1813</v>
      </c>
    </row>
    <row r="198" spans="1:2" ht="13.5" thickBot="1">
      <c r="A198" s="13"/>
      <c r="B198" s="13" t="s">
        <v>1813</v>
      </c>
    </row>
    <row r="199" spans="1:2" ht="13.5" thickBot="1">
      <c r="A199" s="13"/>
      <c r="B199" s="13" t="s">
        <v>1813</v>
      </c>
    </row>
    <row r="200" spans="1:2" ht="13.5" thickBot="1">
      <c r="A200" s="13"/>
      <c r="B200" s="13" t="s">
        <v>1813</v>
      </c>
    </row>
    <row r="201" spans="1:2" ht="13.5" thickBot="1">
      <c r="A201" s="13"/>
      <c r="B201" s="13" t="s">
        <v>1813</v>
      </c>
    </row>
    <row r="202" spans="1:2" ht="13.5" thickBot="1">
      <c r="A202" s="13"/>
      <c r="B202" s="13" t="s">
        <v>1813</v>
      </c>
    </row>
    <row r="203" spans="1:2" ht="13.5" thickBot="1">
      <c r="A203" s="13"/>
      <c r="B203" s="13" t="s">
        <v>1813</v>
      </c>
    </row>
    <row r="204" spans="1:2" ht="13.5" thickBot="1">
      <c r="A204" s="13"/>
      <c r="B204" s="13" t="s">
        <v>1813</v>
      </c>
    </row>
    <row r="205" spans="1:2" ht="13.5" thickBot="1">
      <c r="A205" s="13"/>
      <c r="B205" s="13" t="s">
        <v>1810</v>
      </c>
    </row>
    <row r="206" spans="1:2" ht="13.5" thickBot="1">
      <c r="A206" s="13"/>
      <c r="B206" s="13" t="s">
        <v>1810</v>
      </c>
    </row>
    <row r="207" spans="1:2" ht="13.5" thickBot="1">
      <c r="A207" s="13"/>
      <c r="B207" s="13" t="s">
        <v>1810</v>
      </c>
    </row>
    <row r="208" spans="1:2" ht="13.5" thickBot="1">
      <c r="A208" s="13"/>
      <c r="B208" s="13" t="s">
        <v>1810</v>
      </c>
    </row>
    <row r="209" spans="1:2" ht="13.5" thickBot="1">
      <c r="A209" s="13"/>
      <c r="B209" s="13" t="s">
        <v>1810</v>
      </c>
    </row>
    <row r="210" spans="1:2" ht="13.5" thickBot="1">
      <c r="A210" s="13"/>
      <c r="B210" s="13" t="s">
        <v>1810</v>
      </c>
    </row>
    <row r="211" spans="1:2" ht="13.5" thickBot="1">
      <c r="A211" s="13"/>
      <c r="B211" s="13" t="s">
        <v>1810</v>
      </c>
    </row>
    <row r="212" spans="1:2" ht="13.5" thickBot="1">
      <c r="A212" s="13"/>
      <c r="B212" s="13" t="s">
        <v>1810</v>
      </c>
    </row>
    <row r="213" spans="1:2" ht="13.5" thickBot="1">
      <c r="A213" s="13"/>
      <c r="B213" s="13" t="s">
        <v>1810</v>
      </c>
    </row>
    <row r="214" spans="1:2" ht="13.5" thickBot="1">
      <c r="A214" s="13"/>
      <c r="B214" s="13" t="s">
        <v>1810</v>
      </c>
    </row>
    <row r="215" spans="1:2" ht="13.5" thickBot="1">
      <c r="A215" s="13"/>
      <c r="B215" s="13" t="s">
        <v>1810</v>
      </c>
    </row>
    <row r="216" spans="1:2" ht="13.5" thickBot="1">
      <c r="A216" s="19"/>
      <c r="B216" s="13" t="s">
        <v>1810</v>
      </c>
    </row>
    <row r="217" spans="1:2" ht="13.5" thickBot="1">
      <c r="A217" s="13"/>
      <c r="B217" s="13" t="s">
        <v>1810</v>
      </c>
    </row>
    <row r="218" spans="1:2" ht="13.5" thickBot="1">
      <c r="A218" s="13"/>
      <c r="B218" s="13" t="s">
        <v>1810</v>
      </c>
    </row>
    <row r="219" spans="1:2" ht="13.5" thickBot="1">
      <c r="A219" s="13"/>
      <c r="B219" s="13" t="s">
        <v>1810</v>
      </c>
    </row>
    <row r="220" spans="1:2" ht="13.5" thickBot="1">
      <c r="A220" s="13"/>
      <c r="B220" s="13" t="s">
        <v>1810</v>
      </c>
    </row>
    <row r="221" spans="1:2" ht="13.5" thickBot="1">
      <c r="A221" s="13"/>
      <c r="B221" s="13" t="s">
        <v>1810</v>
      </c>
    </row>
    <row r="222" spans="1:2" ht="13.5" thickBot="1">
      <c r="A222" s="13"/>
      <c r="B222" s="13" t="s">
        <v>1810</v>
      </c>
    </row>
    <row r="223" spans="1:2" ht="13.5" thickBot="1">
      <c r="A223" s="13"/>
      <c r="B223" s="13" t="s">
        <v>1810</v>
      </c>
    </row>
    <row r="224" spans="1:2" ht="13.5" thickBot="1">
      <c r="A224" s="13"/>
      <c r="B224" s="13" t="s">
        <v>1810</v>
      </c>
    </row>
    <row r="225" spans="1:2" ht="13.5" thickBot="1">
      <c r="A225" s="13"/>
      <c r="B225" s="13" t="s">
        <v>1810</v>
      </c>
    </row>
    <row r="226" spans="1:2" ht="13.5" thickBot="1">
      <c r="A226" s="13"/>
      <c r="B226" s="13" t="s">
        <v>1811</v>
      </c>
    </row>
    <row r="227" spans="1:2" ht="13.5" thickBot="1">
      <c r="A227" s="13"/>
      <c r="B227" s="13" t="s">
        <v>1811</v>
      </c>
    </row>
    <row r="228" spans="1:2" ht="13.5" thickBot="1">
      <c r="A228" s="13"/>
      <c r="B228" s="13" t="s">
        <v>1811</v>
      </c>
    </row>
    <row r="229" spans="1:2" ht="13.5" thickBot="1">
      <c r="A229" s="13"/>
      <c r="B229" s="13" t="s">
        <v>1811</v>
      </c>
    </row>
    <row r="230" spans="1:2" ht="13.5" thickBot="1">
      <c r="A230" s="13"/>
      <c r="B230" s="51" t="s">
        <v>1811</v>
      </c>
    </row>
    <row r="231" spans="1:2" ht="13.5" thickBot="1">
      <c r="A231" s="13"/>
      <c r="B231" s="13" t="s">
        <v>1811</v>
      </c>
    </row>
    <row r="232" spans="1:2" ht="13.5" thickBot="1">
      <c r="A232" s="13"/>
      <c r="B232" s="13" t="s">
        <v>1811</v>
      </c>
    </row>
    <row r="233" spans="1:2" ht="13.5" thickBot="1">
      <c r="A233" s="13"/>
      <c r="B233" s="13" t="s">
        <v>1811</v>
      </c>
    </row>
    <row r="234" spans="1:2" ht="13.5" thickBot="1">
      <c r="A234" s="13"/>
      <c r="B234" s="13" t="s">
        <v>1811</v>
      </c>
    </row>
    <row r="235" spans="1:2" ht="13.5" thickBot="1">
      <c r="A235" s="13"/>
      <c r="B235" s="13" t="s">
        <v>1811</v>
      </c>
    </row>
    <row r="236" spans="1:2" ht="13.5" thickBot="1">
      <c r="A236" s="13"/>
      <c r="B236" s="13" t="s">
        <v>1811</v>
      </c>
    </row>
    <row r="237" spans="1:2" ht="13.5" thickBot="1">
      <c r="A237" s="13"/>
      <c r="B237" s="13" t="s">
        <v>1811</v>
      </c>
    </row>
    <row r="238" spans="1:2" ht="13.5" thickBot="1">
      <c r="A238" s="13"/>
      <c r="B238" s="13" t="s">
        <v>1811</v>
      </c>
    </row>
    <row r="239" spans="1:2" ht="13.5" thickBot="1">
      <c r="A239" s="13"/>
      <c r="B239" s="13" t="s">
        <v>1811</v>
      </c>
    </row>
    <row r="240" spans="1:2" ht="13.5" thickBot="1">
      <c r="A240" s="19"/>
      <c r="B240" s="13" t="s">
        <v>1811</v>
      </c>
    </row>
    <row r="241" spans="1:2" ht="13.5" thickBot="1">
      <c r="A241" s="13"/>
      <c r="B241" s="13" t="s">
        <v>1811</v>
      </c>
    </row>
    <row r="242" spans="1:2" ht="13.5" thickBot="1">
      <c r="A242" s="13"/>
      <c r="B242" s="13" t="s">
        <v>1811</v>
      </c>
    </row>
    <row r="243" spans="1:2" ht="13.5" thickBot="1">
      <c r="A243" s="13"/>
      <c r="B243" s="13" t="s">
        <v>1811</v>
      </c>
    </row>
    <row r="244" spans="1:2" ht="13.5" thickBot="1">
      <c r="A244" s="13"/>
      <c r="B244" s="13" t="s">
        <v>1811</v>
      </c>
    </row>
    <row r="245" spans="1:2" ht="13.5" thickBot="1">
      <c r="A245" s="13"/>
      <c r="B245" s="13" t="s">
        <v>1811</v>
      </c>
    </row>
    <row r="246" spans="1:2" ht="13.5" thickBot="1">
      <c r="A246" s="13"/>
      <c r="B246" s="13" t="s">
        <v>1811</v>
      </c>
    </row>
    <row r="247" spans="1:2" ht="13.5" thickBot="1">
      <c r="A247" s="13"/>
      <c r="B247" s="13" t="s">
        <v>1811</v>
      </c>
    </row>
    <row r="248" spans="1:2" ht="13.5" thickBot="1">
      <c r="A248" s="13"/>
      <c r="B248" s="13" t="s">
        <v>1811</v>
      </c>
    </row>
    <row r="249" spans="1:2" ht="13.5" thickBot="1">
      <c r="A249" s="13"/>
      <c r="B249" s="13" t="s">
        <v>1811</v>
      </c>
    </row>
    <row r="250" spans="1:2" ht="13.5" thickBot="1">
      <c r="A250" s="13"/>
      <c r="B250" s="13" t="s">
        <v>1811</v>
      </c>
    </row>
    <row r="251" spans="1:2" ht="13.5" thickBot="1">
      <c r="A251" s="13"/>
      <c r="B251" s="13" t="s">
        <v>1811</v>
      </c>
    </row>
    <row r="252" spans="1:2" ht="13.5" thickBot="1">
      <c r="A252" s="13"/>
      <c r="B252" s="13" t="s">
        <v>1811</v>
      </c>
    </row>
    <row r="253" spans="1:2" ht="13.5" thickBot="1">
      <c r="A253" s="13"/>
      <c r="B253" s="13" t="s">
        <v>1811</v>
      </c>
    </row>
    <row r="254" spans="1:2" ht="13.5" thickBot="1">
      <c r="A254" s="13"/>
      <c r="B254" s="13" t="s">
        <v>1811</v>
      </c>
    </row>
    <row r="255" spans="1:2" ht="13.5" thickBot="1">
      <c r="A255" s="13"/>
      <c r="B255" s="13" t="s">
        <v>1811</v>
      </c>
    </row>
    <row r="256" spans="1:2" ht="13.5" thickBot="1">
      <c r="A256" s="13"/>
      <c r="B256" s="13" t="s">
        <v>1811</v>
      </c>
    </row>
    <row r="257" spans="1:2" ht="13.5" thickBot="1">
      <c r="A257" s="13"/>
      <c r="B257" s="13" t="s">
        <v>1811</v>
      </c>
    </row>
    <row r="258" spans="1:2" ht="13.5" thickBot="1">
      <c r="A258" s="13"/>
      <c r="B258" s="13" t="s">
        <v>1811</v>
      </c>
    </row>
    <row r="259" spans="1:2" ht="13.5" thickBot="1">
      <c r="A259" s="13"/>
      <c r="B259" s="13" t="s">
        <v>1811</v>
      </c>
    </row>
    <row r="260" spans="1:2" ht="13.5" thickBot="1">
      <c r="A260" s="13"/>
      <c r="B260" s="27" t="s">
        <v>1811</v>
      </c>
    </row>
    <row r="261" spans="1:2" ht="13.5" thickBot="1">
      <c r="A261" s="13"/>
      <c r="B261" s="13" t="s">
        <v>1811</v>
      </c>
    </row>
    <row r="262" spans="1:2" ht="13.5" thickBot="1">
      <c r="A262" s="13"/>
      <c r="B262" s="13" t="s">
        <v>1811</v>
      </c>
    </row>
    <row r="263" spans="1:2" ht="13.5" thickBot="1">
      <c r="A263" s="13"/>
      <c r="B263" s="13" t="s">
        <v>1811</v>
      </c>
    </row>
    <row r="264" spans="1:2" ht="13.5" thickBot="1">
      <c r="A264" s="13"/>
      <c r="B264" s="13" t="s">
        <v>1811</v>
      </c>
    </row>
    <row r="265" spans="1:2" ht="13.5" thickBot="1">
      <c r="A265" s="13"/>
      <c r="B265" s="13" t="s">
        <v>1811</v>
      </c>
    </row>
    <row r="266" spans="1:2" ht="13.5" thickBot="1">
      <c r="A266" s="13"/>
      <c r="B266" s="13" t="s">
        <v>1811</v>
      </c>
    </row>
    <row r="267" spans="1:2" ht="13.5" thickBot="1">
      <c r="A267" s="13"/>
      <c r="B267" s="13" t="s">
        <v>1811</v>
      </c>
    </row>
    <row r="268" spans="1:2" ht="13.5" thickBot="1">
      <c r="A268" s="13"/>
      <c r="B268" s="13" t="s">
        <v>1811</v>
      </c>
    </row>
    <row r="269" spans="1:2" ht="13.5" thickBot="1">
      <c r="A269" s="8"/>
      <c r="B269" s="13" t="s">
        <v>1811</v>
      </c>
    </row>
    <row r="270" spans="1:2" ht="13.5" thickBot="1">
      <c r="A270" s="8"/>
      <c r="B270" s="13" t="s">
        <v>1811</v>
      </c>
    </row>
    <row r="271" spans="1:2" ht="13.5" thickBot="1">
      <c r="A271" s="8"/>
      <c r="B271" s="13" t="s">
        <v>1811</v>
      </c>
    </row>
    <row r="272" spans="1:2" ht="13.5" thickBot="1">
      <c r="A272" s="13"/>
      <c r="B272" s="13" t="s">
        <v>1811</v>
      </c>
    </row>
    <row r="273" spans="1:2" ht="13.5" thickBot="1">
      <c r="A273" s="13"/>
      <c r="B273" s="13" t="s">
        <v>1811</v>
      </c>
    </row>
    <row r="274" spans="1:2" ht="13.5" thickBot="1">
      <c r="A274" s="13"/>
      <c r="B274" s="13" t="s">
        <v>1811</v>
      </c>
    </row>
    <row r="275" spans="1:2" ht="13.5" thickBot="1">
      <c r="A275" s="21"/>
      <c r="B275" s="13" t="s">
        <v>1811</v>
      </c>
    </row>
    <row r="276" spans="1:2" ht="13.5" thickBot="1">
      <c r="A276" s="21"/>
      <c r="B276" s="13" t="s">
        <v>1811</v>
      </c>
    </row>
    <row r="277" spans="1:2" ht="13.5" thickBot="1">
      <c r="A277" s="21"/>
      <c r="B277" s="13" t="s">
        <v>1811</v>
      </c>
    </row>
    <row r="278" spans="1:2" ht="13.5" thickBot="1">
      <c r="A278" s="13"/>
      <c r="B278" s="13" t="s">
        <v>1811</v>
      </c>
    </row>
    <row r="279" spans="1:2" ht="13.5" thickBot="1">
      <c r="A279" s="13"/>
      <c r="B279" s="13" t="s">
        <v>1811</v>
      </c>
    </row>
    <row r="280" spans="1:2" ht="13.5" thickBot="1">
      <c r="A280" s="13"/>
      <c r="B280" s="13" t="s">
        <v>1811</v>
      </c>
    </row>
    <row r="281" spans="1:2" ht="13.5" thickBot="1">
      <c r="A281" s="21"/>
      <c r="B281" s="13" t="s">
        <v>1811</v>
      </c>
    </row>
    <row r="282" spans="1:2" ht="13.5" thickBot="1">
      <c r="A282" s="21"/>
      <c r="B282" s="13" t="s">
        <v>1811</v>
      </c>
    </row>
    <row r="283" spans="1:2" ht="13.5" thickBot="1">
      <c r="A283" s="21"/>
      <c r="B283" s="13" t="s">
        <v>1811</v>
      </c>
    </row>
    <row r="284" spans="1:2" ht="13.5" thickBot="1">
      <c r="A284" s="21"/>
      <c r="B284" s="13" t="s">
        <v>1811</v>
      </c>
    </row>
    <row r="285" spans="1:2" ht="13.5" thickBot="1">
      <c r="A285" s="21"/>
      <c r="B285" s="13" t="s">
        <v>1811</v>
      </c>
    </row>
    <row r="286" spans="1:2" ht="13.5" thickBot="1">
      <c r="A286" s="23"/>
      <c r="B286" s="13" t="s">
        <v>1811</v>
      </c>
    </row>
    <row r="287" spans="1:2" ht="13.5" thickBot="1">
      <c r="B287" s="13" t="s">
        <v>1811</v>
      </c>
    </row>
    <row r="288" spans="1:2" ht="13.5" thickBot="1">
      <c r="B288" s="13" t="s">
        <v>1811</v>
      </c>
    </row>
    <row r="289" spans="2:2" ht="13.5" thickBot="1">
      <c r="B289" s="13" t="s">
        <v>1811</v>
      </c>
    </row>
    <row r="290" spans="2:2" ht="13.5" thickBot="1">
      <c r="B290" s="13" t="s">
        <v>1811</v>
      </c>
    </row>
    <row r="291" spans="2:2" ht="13.5" thickBot="1">
      <c r="B291" s="13" t="s">
        <v>1811</v>
      </c>
    </row>
    <row r="292" spans="2:2" ht="13.5" thickBot="1">
      <c r="B292" s="13" t="s">
        <v>1811</v>
      </c>
    </row>
    <row r="293" spans="2:2" ht="13.5" thickBot="1">
      <c r="B293" s="13" t="s">
        <v>1811</v>
      </c>
    </row>
    <row r="294" spans="2:2" ht="13.5" thickBot="1">
      <c r="B294" s="13" t="s">
        <v>1811</v>
      </c>
    </row>
    <row r="295" spans="2:2" ht="13.5" thickBot="1">
      <c r="B295" s="13" t="s">
        <v>1817</v>
      </c>
    </row>
    <row r="296" spans="2:2" ht="13.5" thickBot="1">
      <c r="B296" s="13" t="s">
        <v>1811</v>
      </c>
    </row>
    <row r="297" spans="2:2" ht="13.5" thickBot="1">
      <c r="B297" s="13" t="s">
        <v>1811</v>
      </c>
    </row>
    <row r="298" spans="2:2" ht="13.5" thickBot="1">
      <c r="B298" s="13" t="s">
        <v>1811</v>
      </c>
    </row>
    <row r="299" spans="2:2" ht="13.5" thickBot="1">
      <c r="B299" s="13" t="s">
        <v>1811</v>
      </c>
    </row>
    <row r="300" spans="2:2" ht="13.5" thickBot="1">
      <c r="B300" s="13" t="s">
        <v>1811</v>
      </c>
    </row>
    <row r="301" spans="2:2" ht="13.5" thickBot="1">
      <c r="B301" s="13" t="s">
        <v>1811</v>
      </c>
    </row>
    <row r="302" spans="2:2" ht="13.5" thickBot="1">
      <c r="B302" s="13" t="s">
        <v>1811</v>
      </c>
    </row>
    <row r="303" spans="2:2" ht="13.5" thickBot="1">
      <c r="B303" s="13" t="s">
        <v>1811</v>
      </c>
    </row>
    <row r="304" spans="2:2" ht="13.5" thickBot="1">
      <c r="B304" s="13" t="s">
        <v>1811</v>
      </c>
    </row>
    <row r="305" spans="2:2" ht="13.5" thickBot="1">
      <c r="B305" s="13" t="s">
        <v>1811</v>
      </c>
    </row>
    <row r="306" spans="2:2" ht="13.5" thickBot="1">
      <c r="B306" s="13" t="s">
        <v>1811</v>
      </c>
    </row>
    <row r="307" spans="2:2" ht="13.5" thickBot="1">
      <c r="B307" s="13" t="s">
        <v>1811</v>
      </c>
    </row>
    <row r="308" spans="2:2" ht="13.5" thickBot="1">
      <c r="B308" s="13" t="s">
        <v>1811</v>
      </c>
    </row>
    <row r="309" spans="2:2" ht="13.5" thickBot="1">
      <c r="B309" s="13" t="s">
        <v>1811</v>
      </c>
    </row>
    <row r="310" spans="2:2" ht="13.5" thickBot="1">
      <c r="B310" s="13" t="s">
        <v>1811</v>
      </c>
    </row>
    <row r="311" spans="2:2" ht="13.5" thickBot="1">
      <c r="B311" s="13" t="s">
        <v>1811</v>
      </c>
    </row>
    <row r="312" spans="2:2" ht="13.5" thickBot="1">
      <c r="B312" s="13" t="s">
        <v>1811</v>
      </c>
    </row>
    <row r="313" spans="2:2" ht="13.5" thickBot="1">
      <c r="B313" s="13" t="s">
        <v>1811</v>
      </c>
    </row>
    <row r="314" spans="2:2" ht="13.5" thickBot="1">
      <c r="B314" s="13" t="s">
        <v>1811</v>
      </c>
    </row>
    <row r="315" spans="2:2" ht="13.5" thickBot="1">
      <c r="B315" s="13" t="s">
        <v>1811</v>
      </c>
    </row>
    <row r="316" spans="2:2" ht="13.5" thickBot="1">
      <c r="B316" s="13" t="s">
        <v>1811</v>
      </c>
    </row>
    <row r="317" spans="2:2" ht="13.5" thickBot="1">
      <c r="B317" s="13" t="s">
        <v>1811</v>
      </c>
    </row>
    <row r="318" spans="2:2" ht="13.5" thickBot="1">
      <c r="B318" s="13" t="s">
        <v>1811</v>
      </c>
    </row>
    <row r="319" spans="2:2" ht="13.5" thickBot="1">
      <c r="B319" s="13" t="s">
        <v>1811</v>
      </c>
    </row>
    <row r="320" spans="2:2" ht="13.5" thickBot="1">
      <c r="B320" s="13" t="s">
        <v>1811</v>
      </c>
    </row>
    <row r="321" spans="2:2" ht="13.5" thickBot="1">
      <c r="B321" s="13" t="s">
        <v>1811</v>
      </c>
    </row>
    <row r="322" spans="2:2" ht="13.5" thickBot="1">
      <c r="B322" s="13" t="s">
        <v>1811</v>
      </c>
    </row>
    <row r="323" spans="2:2" ht="13.5" thickBot="1">
      <c r="B323" s="13" t="s">
        <v>1811</v>
      </c>
    </row>
    <row r="324" spans="2:2" ht="13.5" thickBot="1">
      <c r="B324" s="13" t="s">
        <v>1811</v>
      </c>
    </row>
    <row r="325" spans="2:2" ht="13.5" thickBot="1">
      <c r="B325" s="13" t="s">
        <v>1811</v>
      </c>
    </row>
    <row r="326" spans="2:2" ht="13.5" thickBot="1">
      <c r="B326" s="13" t="s">
        <v>1811</v>
      </c>
    </row>
    <row r="327" spans="2:2" ht="13.5" thickBot="1">
      <c r="B327" s="13" t="s">
        <v>1811</v>
      </c>
    </row>
    <row r="328" spans="2:2" ht="13.5" thickBot="1">
      <c r="B328" s="13" t="s">
        <v>1811</v>
      </c>
    </row>
    <row r="329" spans="2:2" ht="13.5" thickBot="1">
      <c r="B329" s="13" t="s">
        <v>1811</v>
      </c>
    </row>
    <row r="330" spans="2:2" ht="13.5" thickBot="1">
      <c r="B330" s="13" t="s">
        <v>1811</v>
      </c>
    </row>
    <row r="331" spans="2:2" ht="13.5" thickBot="1">
      <c r="B331" s="13" t="s">
        <v>1811</v>
      </c>
    </row>
    <row r="332" spans="2:2" ht="13.5" thickBot="1">
      <c r="B332" s="13" t="s">
        <v>1811</v>
      </c>
    </row>
    <row r="333" spans="2:2" ht="13.5" thickBot="1">
      <c r="B333" s="13" t="s">
        <v>1811</v>
      </c>
    </row>
    <row r="334" spans="2:2" ht="13.5" thickBot="1">
      <c r="B334" s="13" t="s">
        <v>1811</v>
      </c>
    </row>
    <row r="335" spans="2:2" ht="13.5" thickBot="1">
      <c r="B335" s="13" t="s">
        <v>1811</v>
      </c>
    </row>
    <row r="336" spans="2:2" ht="13.5" thickBot="1">
      <c r="B336" s="13" t="s">
        <v>1811</v>
      </c>
    </row>
    <row r="337" spans="2:2" ht="13.5" thickBot="1">
      <c r="B337" s="13" t="s">
        <v>1811</v>
      </c>
    </row>
    <row r="338" spans="2:2" ht="13.5" thickBot="1">
      <c r="B338" s="13" t="s">
        <v>1811</v>
      </c>
    </row>
    <row r="339" spans="2:2" ht="13.5" thickBot="1">
      <c r="B339" s="13" t="s">
        <v>1811</v>
      </c>
    </row>
    <row r="340" spans="2:2" ht="13.5" thickBot="1">
      <c r="B340" s="13" t="s">
        <v>1811</v>
      </c>
    </row>
    <row r="341" spans="2:2" ht="13.5" thickBot="1">
      <c r="B341" s="13" t="s">
        <v>1811</v>
      </c>
    </row>
    <row r="342" spans="2:2" ht="13.5" thickBot="1">
      <c r="B342" s="13" t="s">
        <v>1811</v>
      </c>
    </row>
    <row r="343" spans="2:2" ht="13.5" thickBot="1">
      <c r="B343" s="13" t="s">
        <v>1811</v>
      </c>
    </row>
    <row r="344" spans="2:2" ht="13.5" thickBot="1">
      <c r="B344" s="13" t="s">
        <v>1811</v>
      </c>
    </row>
    <row r="345" spans="2:2" ht="13.5" thickBot="1">
      <c r="B345" s="13" t="s">
        <v>1811</v>
      </c>
    </row>
    <row r="346" spans="2:2" ht="13.5" thickBot="1">
      <c r="B346" s="13" t="s">
        <v>1811</v>
      </c>
    </row>
    <row r="347" spans="2:2" ht="13.5" thickBot="1">
      <c r="B347" s="13" t="s">
        <v>1811</v>
      </c>
    </row>
    <row r="348" spans="2:2" ht="13.5" thickBot="1">
      <c r="B348" s="13" t="s">
        <v>1811</v>
      </c>
    </row>
    <row r="349" spans="2:2" ht="13.5" thickBot="1">
      <c r="B349" s="13" t="s">
        <v>1811</v>
      </c>
    </row>
    <row r="350" spans="2:2" ht="13.5" thickBot="1">
      <c r="B350" s="13" t="s">
        <v>1811</v>
      </c>
    </row>
    <row r="351" spans="2:2" ht="13.5" thickBot="1">
      <c r="B351" s="13" t="s">
        <v>1811</v>
      </c>
    </row>
    <row r="352" spans="2:2" ht="13.5" thickBot="1">
      <c r="B352" s="13" t="s">
        <v>1811</v>
      </c>
    </row>
    <row r="353" spans="2:2" ht="13.5" thickBot="1">
      <c r="B353" s="13" t="s">
        <v>1811</v>
      </c>
    </row>
    <row r="354" spans="2:2" ht="13.5" thickBot="1">
      <c r="B354" s="13" t="s">
        <v>1811</v>
      </c>
    </row>
    <row r="355" spans="2:2" ht="13.5" thickBot="1">
      <c r="B355" s="13" t="s">
        <v>1811</v>
      </c>
    </row>
    <row r="356" spans="2:2" ht="13.5" thickBot="1">
      <c r="B356" s="13" t="s">
        <v>1811</v>
      </c>
    </row>
    <row r="357" spans="2:2" ht="13.5" thickBot="1">
      <c r="B357" s="13" t="s">
        <v>1811</v>
      </c>
    </row>
    <row r="358" spans="2:2" ht="13.5" thickBot="1">
      <c r="B358" s="8" t="s">
        <v>1811</v>
      </c>
    </row>
    <row r="359" spans="2:2" ht="13.5" thickBot="1">
      <c r="B359" s="13" t="s">
        <v>1811</v>
      </c>
    </row>
    <row r="360" spans="2:2" ht="13.5" thickBot="1">
      <c r="B360" s="13" t="s">
        <v>1811</v>
      </c>
    </row>
    <row r="361" spans="2:2" ht="13.5" thickBot="1">
      <c r="B361" s="13" t="s">
        <v>1811</v>
      </c>
    </row>
    <row r="362" spans="2:2" ht="13.5" thickBot="1">
      <c r="B362" s="13" t="s">
        <v>1811</v>
      </c>
    </row>
    <row r="363" spans="2:2" ht="13.5" thickBot="1">
      <c r="B363" s="13" t="s">
        <v>1811</v>
      </c>
    </row>
    <row r="364" spans="2:2" ht="13.5" thickBot="1">
      <c r="B364" s="13" t="s">
        <v>1811</v>
      </c>
    </row>
    <row r="365" spans="2:2" ht="13.5" thickBot="1">
      <c r="B365" s="13" t="s">
        <v>1811</v>
      </c>
    </row>
    <row r="366" spans="2:2" ht="13.5" thickBot="1">
      <c r="B366" s="13" t="s">
        <v>1811</v>
      </c>
    </row>
    <row r="367" spans="2:2" ht="13.5" thickBot="1">
      <c r="B367" s="13" t="s">
        <v>1811</v>
      </c>
    </row>
    <row r="368" spans="2:2" ht="13.5" thickBot="1">
      <c r="B368" s="13" t="s">
        <v>1811</v>
      </c>
    </row>
    <row r="369" spans="2:2" ht="13.5" thickBot="1">
      <c r="B369" s="13" t="s">
        <v>1811</v>
      </c>
    </row>
    <row r="370" spans="2:2" ht="13.5" thickBot="1">
      <c r="B370" s="13" t="s">
        <v>1811</v>
      </c>
    </row>
    <row r="371" spans="2:2" ht="13.5" thickBot="1">
      <c r="B371" s="13" t="s">
        <v>1811</v>
      </c>
    </row>
    <row r="372" spans="2:2" ht="13.5" thickBot="1">
      <c r="B372" s="13" t="s">
        <v>1811</v>
      </c>
    </row>
    <row r="373" spans="2:2" ht="13.5" thickBot="1">
      <c r="B373" s="13" t="s">
        <v>1811</v>
      </c>
    </row>
    <row r="374" spans="2:2" ht="13.5" thickBot="1">
      <c r="B374" s="13" t="s">
        <v>1811</v>
      </c>
    </row>
    <row r="375" spans="2:2" ht="13.5" thickBot="1">
      <c r="B375" s="13" t="s">
        <v>1811</v>
      </c>
    </row>
    <row r="376" spans="2:2" ht="13.5" thickBot="1">
      <c r="B376" s="13" t="s">
        <v>1811</v>
      </c>
    </row>
    <row r="377" spans="2:2" ht="13.5" thickBot="1">
      <c r="B377" s="13" t="s">
        <v>1811</v>
      </c>
    </row>
    <row r="378" spans="2:2" ht="13.5" thickBot="1">
      <c r="B378" s="13" t="s">
        <v>1811</v>
      </c>
    </row>
    <row r="379" spans="2:2" ht="13.5" thickBot="1">
      <c r="B379" s="13" t="s">
        <v>1811</v>
      </c>
    </row>
    <row r="380" spans="2:2" ht="13.5" thickBot="1">
      <c r="B380" s="13" t="s">
        <v>1811</v>
      </c>
    </row>
    <row r="381" spans="2:2" ht="13.5" thickBot="1">
      <c r="B381" s="13" t="s">
        <v>1811</v>
      </c>
    </row>
    <row r="382" spans="2:2" ht="13.5" thickBot="1">
      <c r="B382" s="13" t="s">
        <v>1811</v>
      </c>
    </row>
    <row r="383" spans="2:2" ht="13.5" thickBot="1">
      <c r="B383" s="13" t="s">
        <v>1811</v>
      </c>
    </row>
    <row r="384" spans="2:2" ht="13.5" thickBot="1">
      <c r="B384" s="13" t="s">
        <v>1811</v>
      </c>
    </row>
    <row r="385" spans="2:2" ht="13.5" thickBot="1">
      <c r="B385" s="13" t="s">
        <v>1811</v>
      </c>
    </row>
    <row r="386" spans="2:2" ht="13.5" thickBot="1">
      <c r="B386" s="13" t="s">
        <v>1811</v>
      </c>
    </row>
    <row r="387" spans="2:2" ht="13.5" thickBot="1">
      <c r="B387" s="13" t="s">
        <v>1811</v>
      </c>
    </row>
    <row r="388" spans="2:2" ht="13.5" thickBot="1">
      <c r="B388" s="13" t="s">
        <v>1811</v>
      </c>
    </row>
    <row r="389" spans="2:2" ht="13.5" thickBot="1">
      <c r="B389" s="13" t="s">
        <v>1811</v>
      </c>
    </row>
    <row r="390" spans="2:2" ht="13.5" thickBot="1">
      <c r="B390" s="13" t="s">
        <v>1811</v>
      </c>
    </row>
    <row r="391" spans="2:2" ht="13.5" thickBot="1">
      <c r="B391" s="13" t="s">
        <v>1811</v>
      </c>
    </row>
    <row r="392" spans="2:2" ht="13.5" thickBot="1">
      <c r="B392" s="13" t="s">
        <v>1811</v>
      </c>
    </row>
    <row r="393" spans="2:2" ht="13.5" thickBot="1">
      <c r="B393" s="13" t="s">
        <v>1811</v>
      </c>
    </row>
    <row r="394" spans="2:2" ht="13.5" thickBot="1">
      <c r="B394" s="13" t="s">
        <v>1811</v>
      </c>
    </row>
    <row r="395" spans="2:2" ht="13.5" thickBot="1">
      <c r="B395" s="13" t="s">
        <v>1811</v>
      </c>
    </row>
    <row r="396" spans="2:2" ht="13.5" thickBot="1">
      <c r="B396" s="13" t="s">
        <v>1811</v>
      </c>
    </row>
    <row r="397" spans="2:2" ht="13.5" thickBot="1">
      <c r="B397" s="13" t="s">
        <v>1811</v>
      </c>
    </row>
    <row r="398" spans="2:2" ht="13.5" thickBot="1">
      <c r="B398" s="13" t="s">
        <v>1811</v>
      </c>
    </row>
    <row r="399" spans="2:2" ht="13.5" thickBot="1">
      <c r="B399" s="13" t="s">
        <v>1811</v>
      </c>
    </row>
    <row r="400" spans="2:2" ht="13.5" thickBot="1">
      <c r="B400" s="13" t="s">
        <v>1811</v>
      </c>
    </row>
    <row r="401" spans="2:2" ht="13.5" thickBot="1">
      <c r="B401" s="13" t="s">
        <v>1811</v>
      </c>
    </row>
    <row r="402" spans="2:2" ht="13.5" thickBot="1">
      <c r="B402" s="13" t="s">
        <v>1811</v>
      </c>
    </row>
    <row r="403" spans="2:2" ht="13.5" thickBot="1">
      <c r="B403" s="13" t="s">
        <v>1811</v>
      </c>
    </row>
    <row r="404" spans="2:2" ht="13.5" thickBot="1">
      <c r="B404" s="13" t="s">
        <v>1811</v>
      </c>
    </row>
    <row r="405" spans="2:2" ht="13.5" thickBot="1">
      <c r="B405" s="13" t="s">
        <v>1811</v>
      </c>
    </row>
    <row r="406" spans="2:2" ht="13.5" thickBot="1">
      <c r="B406" s="13" t="s">
        <v>1811</v>
      </c>
    </row>
    <row r="407" spans="2:2" ht="13.5" thickBot="1">
      <c r="B407" s="13" t="s">
        <v>1811</v>
      </c>
    </row>
    <row r="408" spans="2:2" ht="13.5" thickBot="1">
      <c r="B408" s="13" t="s">
        <v>1811</v>
      </c>
    </row>
    <row r="409" spans="2:2" ht="13.5" thickBot="1">
      <c r="B409" s="13" t="s">
        <v>1811</v>
      </c>
    </row>
    <row r="410" spans="2:2" ht="13.5" thickBot="1">
      <c r="B410" s="13" t="s">
        <v>1811</v>
      </c>
    </row>
    <row r="411" spans="2:2" ht="13.5" thickBot="1">
      <c r="B411" s="13" t="s">
        <v>1811</v>
      </c>
    </row>
    <row r="412" spans="2:2" ht="13.5" thickBot="1">
      <c r="B412" s="13" t="s">
        <v>1811</v>
      </c>
    </row>
    <row r="413" spans="2:2" ht="13.5" thickBot="1">
      <c r="B413" s="13" t="s">
        <v>1811</v>
      </c>
    </row>
    <row r="414" spans="2:2" ht="13.5" thickBot="1">
      <c r="B414" s="13" t="s">
        <v>1811</v>
      </c>
    </row>
    <row r="415" spans="2:2" ht="13.5" thickBot="1">
      <c r="B415" s="13" t="s">
        <v>1811</v>
      </c>
    </row>
    <row r="416" spans="2:2" ht="13.5" thickBot="1">
      <c r="B416" s="13" t="s">
        <v>1811</v>
      </c>
    </row>
    <row r="417" spans="2:2" ht="13.5" thickBot="1">
      <c r="B417" s="13" t="s">
        <v>1811</v>
      </c>
    </row>
    <row r="418" spans="2:2" ht="13.5" thickBot="1">
      <c r="B418" s="13" t="s">
        <v>1811</v>
      </c>
    </row>
    <row r="419" spans="2:2" ht="13.5" thickBot="1">
      <c r="B419" s="13" t="s">
        <v>1811</v>
      </c>
    </row>
    <row r="420" spans="2:2" ht="13.5" thickBot="1">
      <c r="B420" s="13" t="s">
        <v>1811</v>
      </c>
    </row>
    <row r="421" spans="2:2" ht="13.5" thickBot="1">
      <c r="B421" s="13" t="s">
        <v>1811</v>
      </c>
    </row>
    <row r="422" spans="2:2" ht="13.5" thickBot="1">
      <c r="B422" s="13" t="s">
        <v>1811</v>
      </c>
    </row>
    <row r="423" spans="2:2" ht="13.5" thickBot="1">
      <c r="B423" s="13" t="s">
        <v>1811</v>
      </c>
    </row>
    <row r="424" spans="2:2" ht="13.5" thickBot="1">
      <c r="B424" s="13" t="s">
        <v>1811</v>
      </c>
    </row>
    <row r="425" spans="2:2" ht="13.5" thickBot="1">
      <c r="B425" s="13" t="s">
        <v>1811</v>
      </c>
    </row>
    <row r="426" spans="2:2" ht="13.5" thickBot="1">
      <c r="B426" s="13" t="s">
        <v>1811</v>
      </c>
    </row>
    <row r="427" spans="2:2" ht="13.5" thickBot="1">
      <c r="B427" s="13" t="s">
        <v>1811</v>
      </c>
    </row>
    <row r="428" spans="2:2" ht="13.5" thickBot="1">
      <c r="B428" s="13" t="s">
        <v>1811</v>
      </c>
    </row>
    <row r="429" spans="2:2" ht="13.5" thickBot="1">
      <c r="B429" s="13" t="s">
        <v>1811</v>
      </c>
    </row>
    <row r="430" spans="2:2" ht="13.5" thickBot="1">
      <c r="B430" s="13" t="s">
        <v>1811</v>
      </c>
    </row>
    <row r="431" spans="2:2" ht="13.5" thickBot="1">
      <c r="B431" s="13" t="s">
        <v>1811</v>
      </c>
    </row>
    <row r="432" spans="2:2" ht="13.5" thickBot="1">
      <c r="B432" s="13" t="s">
        <v>1811</v>
      </c>
    </row>
    <row r="433" spans="2:2" ht="13.5" thickBot="1">
      <c r="B433" s="13" t="s">
        <v>1811</v>
      </c>
    </row>
    <row r="434" spans="2:2" ht="13.5" thickBot="1">
      <c r="B434" s="13" t="s">
        <v>1811</v>
      </c>
    </row>
    <row r="435" spans="2:2" ht="13.5" thickBot="1">
      <c r="B435" s="13" t="s">
        <v>1811</v>
      </c>
    </row>
    <row r="436" spans="2:2" ht="13.5" thickBot="1">
      <c r="B436" s="13" t="s">
        <v>1811</v>
      </c>
    </row>
    <row r="437" spans="2:2" ht="13.5" thickBot="1">
      <c r="B437" s="13" t="s">
        <v>1811</v>
      </c>
    </row>
    <row r="438" spans="2:2" ht="13.5" thickBot="1">
      <c r="B438" s="13" t="s">
        <v>1811</v>
      </c>
    </row>
    <row r="439" spans="2:2" ht="13.5" thickBot="1">
      <c r="B439" s="13" t="s">
        <v>1811</v>
      </c>
    </row>
    <row r="440" spans="2:2" ht="13.5" thickBot="1">
      <c r="B440" s="13" t="s">
        <v>1811</v>
      </c>
    </row>
    <row r="441" spans="2:2" ht="13.5" thickBot="1">
      <c r="B441" s="13" t="s">
        <v>1811</v>
      </c>
    </row>
    <row r="442" spans="2:2" ht="13.5" thickBot="1">
      <c r="B442" s="13" t="s">
        <v>1811</v>
      </c>
    </row>
    <row r="443" spans="2:2" ht="39" thickBot="1">
      <c r="B443" s="13" t="s">
        <v>1816</v>
      </c>
    </row>
    <row r="444" spans="2:2" ht="13.5" thickBot="1">
      <c r="B444" s="23"/>
    </row>
    <row r="445" spans="2:2" ht="13.5" thickBot="1">
      <c r="B445" s="13"/>
    </row>
    <row r="451" spans="2:2">
      <c r="B451" s="12"/>
    </row>
    <row r="452" spans="2:2">
      <c r="B452" s="8"/>
    </row>
    <row r="453" spans="2:2">
      <c r="B453" s="12"/>
    </row>
    <row r="454" spans="2:2">
      <c r="B454" s="12"/>
    </row>
    <row r="455" spans="2:2">
      <c r="B455" s="12"/>
    </row>
  </sheetData>
  <sortState ref="B3:B225">
    <sortCondition ref="B3:B225"/>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35"/>
  <sheetViews>
    <sheetView topLeftCell="A6" zoomScale="70" zoomScaleNormal="70" workbookViewId="0">
      <selection activeCell="AH10" sqref="AH10"/>
    </sheetView>
  </sheetViews>
  <sheetFormatPr defaultRowHeight="12.75"/>
  <cols>
    <col min="52" max="52" width="10.5703125" bestFit="1" customWidth="1"/>
  </cols>
  <sheetData>
    <row r="1" spans="1:53" ht="13.5" thickBot="1">
      <c r="AY1" t="s">
        <v>1915</v>
      </c>
      <c r="AZ1" t="s">
        <v>1914</v>
      </c>
      <c r="BA1" t="s">
        <v>1916</v>
      </c>
    </row>
    <row r="2" spans="1:53" ht="13.5" thickBot="1">
      <c r="AZ2" s="14">
        <v>2.9929999999999999</v>
      </c>
      <c r="BA2" s="14">
        <v>4.4850000000000003</v>
      </c>
    </row>
    <row r="3" spans="1:53" ht="13.5" thickBot="1">
      <c r="AZ3" s="14">
        <v>2.069</v>
      </c>
      <c r="BA3" s="14">
        <v>4.4850000000000003</v>
      </c>
    </row>
    <row r="4" spans="1:53" ht="13.5" thickBot="1">
      <c r="AZ4" s="13">
        <v>1.0429999999999999</v>
      </c>
      <c r="BA4" s="14">
        <v>2.246</v>
      </c>
    </row>
    <row r="5" spans="1:53" ht="13.5" thickBot="1">
      <c r="AZ5" s="14">
        <v>1.55</v>
      </c>
      <c r="BA5" s="14">
        <v>4.423</v>
      </c>
    </row>
    <row r="6" spans="1:53" ht="15.75" thickBot="1">
      <c r="A6" s="54"/>
      <c r="B6" s="77" t="s">
        <v>1871</v>
      </c>
      <c r="C6" s="78"/>
      <c r="D6" s="78"/>
      <c r="E6" s="78"/>
      <c r="F6" s="78"/>
      <c r="G6" s="79"/>
      <c r="H6" s="77" t="s">
        <v>1872</v>
      </c>
      <c r="I6" s="78"/>
      <c r="J6" s="78"/>
      <c r="K6" s="78"/>
      <c r="L6" s="79"/>
      <c r="M6" s="62"/>
      <c r="N6" s="78" t="s">
        <v>1883</v>
      </c>
      <c r="O6" s="78"/>
      <c r="P6" s="78"/>
      <c r="Q6" s="79"/>
      <c r="R6" s="77" t="s">
        <v>1882</v>
      </c>
      <c r="S6" s="78"/>
      <c r="T6" s="79"/>
      <c r="U6" s="56"/>
      <c r="V6" s="56"/>
      <c r="AZ6" s="14">
        <v>1.423</v>
      </c>
      <c r="BA6" s="14">
        <v>0.95399999999999996</v>
      </c>
    </row>
    <row r="7" spans="1:53" ht="46.5" customHeight="1" thickBot="1">
      <c r="A7" s="75"/>
      <c r="B7" s="75" t="s">
        <v>1873</v>
      </c>
      <c r="C7" s="75" t="s">
        <v>1874</v>
      </c>
      <c r="D7" s="75" t="s">
        <v>1875</v>
      </c>
      <c r="E7" s="75" t="s">
        <v>1876</v>
      </c>
      <c r="F7" s="75" t="s">
        <v>1877</v>
      </c>
      <c r="G7" s="75" t="s">
        <v>1878</v>
      </c>
      <c r="H7" s="75" t="s">
        <v>1879</v>
      </c>
      <c r="I7" s="75" t="s">
        <v>1874</v>
      </c>
      <c r="J7" s="75" t="s">
        <v>1880</v>
      </c>
      <c r="K7" s="75" t="s">
        <v>1881</v>
      </c>
      <c r="L7" s="75" t="s">
        <v>1877</v>
      </c>
      <c r="M7" s="52" t="s">
        <v>1879</v>
      </c>
      <c r="N7" s="75" t="s">
        <v>1874</v>
      </c>
      <c r="O7" s="75" t="s">
        <v>1884</v>
      </c>
      <c r="P7" s="75" t="s">
        <v>1885</v>
      </c>
      <c r="Q7" s="75" t="s">
        <v>1877</v>
      </c>
      <c r="R7" s="75" t="s">
        <v>1879</v>
      </c>
      <c r="S7" s="75" t="s">
        <v>1874</v>
      </c>
      <c r="T7" s="75" t="s">
        <v>1886</v>
      </c>
      <c r="U7" s="63" t="s">
        <v>1900</v>
      </c>
      <c r="V7" s="75" t="s">
        <v>1887</v>
      </c>
      <c r="Y7" s="75" t="s">
        <v>1874</v>
      </c>
      <c r="Z7" s="75" t="s">
        <v>1886</v>
      </c>
      <c r="AA7" s="63" t="s">
        <v>1900</v>
      </c>
      <c r="AB7" s="75" t="s">
        <v>1887</v>
      </c>
      <c r="AF7" s="12" t="s">
        <v>1902</v>
      </c>
      <c r="AH7" s="12" t="s">
        <v>1893</v>
      </c>
      <c r="AJ7" s="12" t="s">
        <v>1889</v>
      </c>
      <c r="AL7" s="12" t="s">
        <v>1882</v>
      </c>
      <c r="AZ7" s="14">
        <v>4.4470000000000001</v>
      </c>
      <c r="BA7" s="14">
        <v>0.42899999999999999</v>
      </c>
    </row>
    <row r="8" spans="1:53" ht="15.75" thickBot="1">
      <c r="A8" s="76"/>
      <c r="B8" s="76"/>
      <c r="C8" s="76"/>
      <c r="D8" s="76"/>
      <c r="E8" s="76"/>
      <c r="F8" s="76"/>
      <c r="G8" s="76"/>
      <c r="H8" s="76"/>
      <c r="I8" s="76"/>
      <c r="J8" s="76"/>
      <c r="K8" s="76"/>
      <c r="L8" s="76"/>
      <c r="N8" s="76"/>
      <c r="O8" s="76"/>
      <c r="P8" s="76"/>
      <c r="Q8" s="76"/>
      <c r="R8" s="76"/>
      <c r="S8" s="76"/>
      <c r="T8" s="76"/>
      <c r="U8" s="57"/>
      <c r="V8" s="76"/>
      <c r="Y8" s="76"/>
      <c r="Z8" s="76"/>
      <c r="AA8" s="57"/>
      <c r="AB8" s="76"/>
      <c r="AE8" s="12" t="s">
        <v>1869</v>
      </c>
      <c r="AF8">
        <v>167</v>
      </c>
      <c r="AG8" s="12" t="s">
        <v>1869</v>
      </c>
      <c r="AI8" s="12" t="s">
        <v>1869</v>
      </c>
      <c r="AJ8">
        <v>129</v>
      </c>
      <c r="AK8" s="12" t="s">
        <v>1869</v>
      </c>
      <c r="AL8">
        <f>1448-603</f>
        <v>845</v>
      </c>
      <c r="AZ8" s="14">
        <v>1.25</v>
      </c>
      <c r="BA8" s="14">
        <v>1.25</v>
      </c>
    </row>
    <row r="9" spans="1:53" ht="15.75" thickBot="1">
      <c r="A9" s="57">
        <v>2009</v>
      </c>
      <c r="B9" s="55"/>
      <c r="C9" s="55"/>
      <c r="D9" s="55"/>
      <c r="E9" s="55"/>
      <c r="F9" s="55"/>
      <c r="G9" s="55"/>
      <c r="H9" s="55">
        <v>4</v>
      </c>
      <c r="I9" s="55">
        <v>0</v>
      </c>
      <c r="J9" s="55">
        <v>0</v>
      </c>
      <c r="K9" s="55">
        <v>0</v>
      </c>
      <c r="L9" s="55">
        <v>0</v>
      </c>
      <c r="M9" s="53"/>
      <c r="N9" s="55"/>
      <c r="O9" s="55"/>
      <c r="P9" s="55"/>
      <c r="Q9" s="55"/>
      <c r="R9" s="55">
        <f>SUM(B9+H9+M9)</f>
        <v>4</v>
      </c>
      <c r="S9" s="55">
        <f>SUM(C9+I9+O9)</f>
        <v>0</v>
      </c>
      <c r="T9" s="55">
        <f>SUM(D9+J9+P9)</f>
        <v>0</v>
      </c>
      <c r="U9" s="55">
        <v>0</v>
      </c>
      <c r="V9" s="55">
        <f>SUM(F9+L9+Q9)</f>
        <v>0</v>
      </c>
      <c r="X9" s="57">
        <v>2009</v>
      </c>
      <c r="Y9" s="60">
        <f>S9/R9</f>
        <v>0</v>
      </c>
      <c r="Z9" s="60">
        <f>T9/R9</f>
        <v>0</v>
      </c>
      <c r="AA9" s="60">
        <f>U9/R9</f>
        <v>0</v>
      </c>
      <c r="AB9" s="60">
        <f>V9/R9</f>
        <v>0</v>
      </c>
      <c r="AE9" s="12" t="s">
        <v>1903</v>
      </c>
      <c r="AF9">
        <v>315</v>
      </c>
      <c r="AG9" s="12" t="s">
        <v>1903</v>
      </c>
      <c r="AH9">
        <v>252</v>
      </c>
      <c r="AI9" s="12" t="s">
        <v>1903</v>
      </c>
      <c r="AJ9">
        <v>78</v>
      </c>
      <c r="AK9" s="12" t="s">
        <v>1903</v>
      </c>
      <c r="AL9">
        <v>603</v>
      </c>
      <c r="AZ9" s="13">
        <v>2.415</v>
      </c>
      <c r="BA9" s="14">
        <v>0.96299999999999997</v>
      </c>
    </row>
    <row r="10" spans="1:53" ht="15.75" thickBot="1">
      <c r="A10" s="57">
        <v>2010</v>
      </c>
      <c r="B10" s="55"/>
      <c r="C10" s="55"/>
      <c r="D10" s="55"/>
      <c r="E10" s="55"/>
      <c r="F10" s="55"/>
      <c r="G10" s="55"/>
      <c r="H10" s="55">
        <v>17</v>
      </c>
      <c r="I10" s="55">
        <v>5</v>
      </c>
      <c r="J10" s="55">
        <v>2</v>
      </c>
      <c r="K10" s="55">
        <v>3</v>
      </c>
      <c r="L10" s="55">
        <v>3</v>
      </c>
      <c r="M10" s="53"/>
      <c r="N10" s="55"/>
      <c r="O10" s="55"/>
      <c r="P10" s="55"/>
      <c r="Q10" s="55"/>
      <c r="R10" s="55">
        <f t="shared" ref="R10:R21" si="0">SUM(B10+H10+M10)</f>
        <v>17</v>
      </c>
      <c r="S10" s="55">
        <f t="shared" ref="S10:S21" si="1">SUM(C10+I10+O10)</f>
        <v>5</v>
      </c>
      <c r="T10" s="55">
        <f t="shared" ref="T10:T21" si="2">SUM(D10+J10+P10)</f>
        <v>2</v>
      </c>
      <c r="U10" s="55">
        <f t="shared" ref="U10:U21" si="3">SUM(E10+K10+P10)</f>
        <v>3</v>
      </c>
      <c r="V10" s="55">
        <f t="shared" ref="V10:V21" si="4">SUM(F10+L10+Q10)</f>
        <v>3</v>
      </c>
      <c r="X10" s="57">
        <v>2010</v>
      </c>
      <c r="Y10" s="60">
        <f t="shared" ref="Y10:Y21" si="5">S10/R10</f>
        <v>0.29411764705882354</v>
      </c>
      <c r="Z10" s="60">
        <f t="shared" ref="Z10:Z21" si="6">T10/R10</f>
        <v>0.11764705882352941</v>
      </c>
      <c r="AA10" s="60">
        <f t="shared" ref="AA10:AA21" si="7">U10/R10</f>
        <v>0.17647058823529413</v>
      </c>
      <c r="AB10" s="60">
        <f t="shared" ref="AB10:AB21" si="8">V10/R10</f>
        <v>0.17647058823529413</v>
      </c>
      <c r="AE10" t="s">
        <v>1921</v>
      </c>
      <c r="AF10">
        <v>33</v>
      </c>
      <c r="AJ10">
        <v>12</v>
      </c>
      <c r="AZ10" s="13">
        <v>0.79200000000000004</v>
      </c>
      <c r="BA10" s="14">
        <v>2.9020000000000001</v>
      </c>
    </row>
    <row r="11" spans="1:53" ht="15.75" thickBot="1">
      <c r="A11" s="57">
        <v>2011</v>
      </c>
      <c r="B11" s="55"/>
      <c r="C11" s="55"/>
      <c r="D11" s="55"/>
      <c r="E11" s="55"/>
      <c r="F11" s="55"/>
      <c r="G11" s="55"/>
      <c r="H11" s="55">
        <v>32</v>
      </c>
      <c r="I11" s="55">
        <v>13</v>
      </c>
      <c r="J11" s="55">
        <v>7</v>
      </c>
      <c r="K11" s="55">
        <v>8</v>
      </c>
      <c r="L11" s="55">
        <v>6</v>
      </c>
      <c r="M11" s="53"/>
      <c r="N11" s="55"/>
      <c r="O11" s="55"/>
      <c r="P11" s="55"/>
      <c r="Q11" s="55"/>
      <c r="R11" s="55">
        <f t="shared" si="0"/>
        <v>32</v>
      </c>
      <c r="S11" s="55">
        <f t="shared" si="1"/>
        <v>13</v>
      </c>
      <c r="T11" s="55">
        <f t="shared" si="2"/>
        <v>7</v>
      </c>
      <c r="U11" s="55">
        <f t="shared" si="3"/>
        <v>8</v>
      </c>
      <c r="V11" s="55">
        <f t="shared" si="4"/>
        <v>6</v>
      </c>
      <c r="X11" s="57">
        <v>2011</v>
      </c>
      <c r="Y11" s="60">
        <f t="shared" si="5"/>
        <v>0.40625</v>
      </c>
      <c r="Z11" s="60">
        <f t="shared" si="6"/>
        <v>0.21875</v>
      </c>
      <c r="AA11" s="60">
        <f t="shared" si="7"/>
        <v>0.25</v>
      </c>
      <c r="AB11" s="60">
        <f t="shared" si="8"/>
        <v>0.1875</v>
      </c>
      <c r="AZ11" s="13">
        <v>0.80400000000000005</v>
      </c>
      <c r="BA11" s="14">
        <v>1.694</v>
      </c>
    </row>
    <row r="12" spans="1:53" ht="15.75" thickBot="1">
      <c r="A12" s="57">
        <v>2012</v>
      </c>
      <c r="B12" s="55"/>
      <c r="C12" s="55"/>
      <c r="D12" s="55"/>
      <c r="E12" s="55"/>
      <c r="F12" s="55"/>
      <c r="G12" s="55"/>
      <c r="H12" s="55">
        <v>35</v>
      </c>
      <c r="I12" s="55">
        <v>9</v>
      </c>
      <c r="J12" s="55">
        <v>5</v>
      </c>
      <c r="K12" s="55">
        <v>5</v>
      </c>
      <c r="L12" s="55">
        <v>5</v>
      </c>
      <c r="M12" s="53"/>
      <c r="N12" s="55"/>
      <c r="O12" s="55"/>
      <c r="P12" s="55"/>
      <c r="Q12" s="55"/>
      <c r="R12" s="55">
        <f t="shared" si="0"/>
        <v>35</v>
      </c>
      <c r="S12" s="55">
        <f t="shared" si="1"/>
        <v>9</v>
      </c>
      <c r="T12" s="55">
        <f t="shared" si="2"/>
        <v>5</v>
      </c>
      <c r="U12" s="55">
        <f t="shared" si="3"/>
        <v>5</v>
      </c>
      <c r="V12" s="55">
        <f t="shared" si="4"/>
        <v>5</v>
      </c>
      <c r="X12" s="57">
        <v>2012</v>
      </c>
      <c r="Y12" s="60">
        <f t="shared" si="5"/>
        <v>0.25714285714285712</v>
      </c>
      <c r="Z12" s="60">
        <f t="shared" si="6"/>
        <v>0.14285714285714285</v>
      </c>
      <c r="AA12" s="60">
        <f t="shared" si="7"/>
        <v>0.14285714285714285</v>
      </c>
      <c r="AB12" s="60">
        <f t="shared" si="8"/>
        <v>0.14285714285714285</v>
      </c>
      <c r="AZ12" s="14">
        <v>2.242</v>
      </c>
      <c r="BA12" s="14">
        <v>1.82</v>
      </c>
    </row>
    <row r="13" spans="1:53" ht="15.75" thickBot="1">
      <c r="A13" s="57">
        <v>2013</v>
      </c>
      <c r="B13" s="55">
        <v>12</v>
      </c>
      <c r="C13" s="55">
        <v>2</v>
      </c>
      <c r="D13" s="55">
        <v>2</v>
      </c>
      <c r="E13" s="55">
        <v>2</v>
      </c>
      <c r="F13" s="55">
        <v>0</v>
      </c>
      <c r="G13" s="55">
        <v>0</v>
      </c>
      <c r="H13" s="55">
        <v>40</v>
      </c>
      <c r="I13" s="55">
        <v>11</v>
      </c>
      <c r="J13" s="55">
        <v>7</v>
      </c>
      <c r="K13" s="55">
        <v>8</v>
      </c>
      <c r="L13" s="55">
        <v>2</v>
      </c>
      <c r="M13" s="53"/>
      <c r="N13" s="55"/>
      <c r="O13" s="55"/>
      <c r="P13" s="55"/>
      <c r="Q13" s="55"/>
      <c r="R13" s="55">
        <f t="shared" si="0"/>
        <v>52</v>
      </c>
      <c r="S13" s="55">
        <f t="shared" si="1"/>
        <v>13</v>
      </c>
      <c r="T13" s="55">
        <f t="shared" si="2"/>
        <v>9</v>
      </c>
      <c r="U13" s="55">
        <f t="shared" si="3"/>
        <v>10</v>
      </c>
      <c r="V13" s="55">
        <f t="shared" si="4"/>
        <v>2</v>
      </c>
      <c r="X13" s="57">
        <v>2013</v>
      </c>
      <c r="Y13" s="60">
        <f t="shared" si="5"/>
        <v>0.25</v>
      </c>
      <c r="Z13" s="60">
        <f t="shared" si="6"/>
        <v>0.17307692307692307</v>
      </c>
      <c r="AA13" s="60">
        <f t="shared" si="7"/>
        <v>0.19230769230769232</v>
      </c>
      <c r="AB13" s="60">
        <f t="shared" si="8"/>
        <v>3.8461538461538464E-2</v>
      </c>
      <c r="AM13" s="12" t="s">
        <v>1917</v>
      </c>
      <c r="AN13">
        <f>703-252</f>
        <v>451</v>
      </c>
      <c r="AZ13" s="14">
        <v>2.419</v>
      </c>
      <c r="BA13" s="14">
        <v>1.3440000000000001</v>
      </c>
    </row>
    <row r="14" spans="1:53" ht="15.75" thickBot="1">
      <c r="A14" s="57">
        <v>2014</v>
      </c>
      <c r="B14" s="55">
        <v>14</v>
      </c>
      <c r="C14" s="55">
        <v>3</v>
      </c>
      <c r="D14" s="55">
        <v>1</v>
      </c>
      <c r="E14" s="55">
        <v>1</v>
      </c>
      <c r="F14" s="55">
        <v>0</v>
      </c>
      <c r="G14" s="55">
        <v>0</v>
      </c>
      <c r="H14" s="55">
        <v>50</v>
      </c>
      <c r="I14" s="55">
        <v>15</v>
      </c>
      <c r="J14" s="55">
        <v>8</v>
      </c>
      <c r="K14" s="55">
        <v>11</v>
      </c>
      <c r="L14" s="55">
        <v>7</v>
      </c>
      <c r="M14" s="53"/>
      <c r="N14" s="55"/>
      <c r="O14" s="55"/>
      <c r="P14" s="55"/>
      <c r="Q14" s="55"/>
      <c r="R14" s="55">
        <f t="shared" si="0"/>
        <v>64</v>
      </c>
      <c r="S14" s="55">
        <f t="shared" si="1"/>
        <v>18</v>
      </c>
      <c r="T14" s="55">
        <f t="shared" si="2"/>
        <v>9</v>
      </c>
      <c r="U14" s="55">
        <f t="shared" si="3"/>
        <v>12</v>
      </c>
      <c r="V14" s="55">
        <f t="shared" si="4"/>
        <v>7</v>
      </c>
      <c r="X14" s="57">
        <v>2014</v>
      </c>
      <c r="Y14" s="60">
        <f t="shared" si="5"/>
        <v>0.28125</v>
      </c>
      <c r="Z14" s="60">
        <f t="shared" si="6"/>
        <v>0.140625</v>
      </c>
      <c r="AA14" s="60">
        <f t="shared" si="7"/>
        <v>0.1875</v>
      </c>
      <c r="AB14" s="60">
        <f t="shared" si="8"/>
        <v>0.109375</v>
      </c>
      <c r="AM14" s="12" t="s">
        <v>1903</v>
      </c>
      <c r="AN14">
        <v>252</v>
      </c>
      <c r="AZ14" s="14">
        <v>0.34499999999999997</v>
      </c>
      <c r="BA14" s="13">
        <v>4.3079999999999998</v>
      </c>
    </row>
    <row r="15" spans="1:53" ht="15.75" thickBot="1">
      <c r="A15" s="57">
        <v>2015</v>
      </c>
      <c r="B15" s="55">
        <v>26</v>
      </c>
      <c r="C15" s="55">
        <v>1</v>
      </c>
      <c r="D15" s="55">
        <v>1</v>
      </c>
      <c r="E15" s="55">
        <v>1</v>
      </c>
      <c r="F15" s="55">
        <v>0</v>
      </c>
      <c r="G15" s="55">
        <v>1</v>
      </c>
      <c r="H15" s="55">
        <v>62</v>
      </c>
      <c r="I15" s="55">
        <v>19</v>
      </c>
      <c r="J15" s="55">
        <v>13</v>
      </c>
      <c r="K15" s="55">
        <v>16</v>
      </c>
      <c r="L15" s="55">
        <v>3</v>
      </c>
      <c r="M15" s="53"/>
      <c r="N15" s="55"/>
      <c r="O15" s="55"/>
      <c r="P15" s="55"/>
      <c r="Q15" s="55"/>
      <c r="R15" s="55">
        <f t="shared" si="0"/>
        <v>88</v>
      </c>
      <c r="S15" s="55">
        <f t="shared" si="1"/>
        <v>20</v>
      </c>
      <c r="T15" s="55">
        <f t="shared" si="2"/>
        <v>14</v>
      </c>
      <c r="U15" s="55">
        <f t="shared" si="3"/>
        <v>17</v>
      </c>
      <c r="V15" s="55">
        <f t="shared" si="4"/>
        <v>3</v>
      </c>
      <c r="X15" s="57">
        <v>2015</v>
      </c>
      <c r="Y15" s="60">
        <f t="shared" si="5"/>
        <v>0.22727272727272727</v>
      </c>
      <c r="Z15" s="60">
        <f t="shared" si="6"/>
        <v>0.15909090909090909</v>
      </c>
      <c r="AA15" s="60">
        <f t="shared" si="7"/>
        <v>0.19318181818181818</v>
      </c>
      <c r="AB15" s="60">
        <f t="shared" si="8"/>
        <v>3.4090909090909088E-2</v>
      </c>
      <c r="AZ15" s="14">
        <v>2.7440000000000002</v>
      </c>
      <c r="BA15" s="13">
        <v>1.0429999999999999</v>
      </c>
    </row>
    <row r="16" spans="1:53" ht="15.75" thickBot="1">
      <c r="A16" s="57">
        <v>2016</v>
      </c>
      <c r="B16" s="55">
        <v>21</v>
      </c>
      <c r="C16" s="55">
        <v>3</v>
      </c>
      <c r="D16" s="55">
        <v>2</v>
      </c>
      <c r="E16" s="55">
        <v>2</v>
      </c>
      <c r="F16" s="55">
        <v>0</v>
      </c>
      <c r="G16" s="55">
        <v>1</v>
      </c>
      <c r="H16" s="55">
        <v>77</v>
      </c>
      <c r="I16" s="55">
        <v>31</v>
      </c>
      <c r="J16" s="55">
        <v>11</v>
      </c>
      <c r="K16" s="55">
        <v>14</v>
      </c>
      <c r="L16" s="55">
        <v>13</v>
      </c>
      <c r="M16" s="53">
        <v>8</v>
      </c>
      <c r="N16" s="55">
        <v>8</v>
      </c>
      <c r="O16" s="55">
        <v>5</v>
      </c>
      <c r="P16" s="55">
        <v>5</v>
      </c>
      <c r="Q16" s="55">
        <v>1</v>
      </c>
      <c r="R16" s="55">
        <f t="shared" si="0"/>
        <v>106</v>
      </c>
      <c r="S16" s="55">
        <f t="shared" si="1"/>
        <v>39</v>
      </c>
      <c r="T16" s="55">
        <f t="shared" si="2"/>
        <v>18</v>
      </c>
      <c r="U16" s="55">
        <f t="shared" si="3"/>
        <v>21</v>
      </c>
      <c r="V16" s="55">
        <f t="shared" si="4"/>
        <v>14</v>
      </c>
      <c r="X16" s="57">
        <v>2016</v>
      </c>
      <c r="Y16" s="60">
        <f t="shared" si="5"/>
        <v>0.36792452830188677</v>
      </c>
      <c r="Z16" s="60">
        <f t="shared" si="6"/>
        <v>0.16981132075471697</v>
      </c>
      <c r="AA16" s="60">
        <f t="shared" si="7"/>
        <v>0.19811320754716982</v>
      </c>
      <c r="AB16" s="60">
        <f t="shared" si="8"/>
        <v>0.13207547169811321</v>
      </c>
      <c r="AZ16" s="14">
        <v>1.4970000000000001</v>
      </c>
      <c r="BA16" s="14">
        <v>0.875</v>
      </c>
    </row>
    <row r="17" spans="1:53" ht="15.75" thickBot="1">
      <c r="A17" s="57">
        <v>2017</v>
      </c>
      <c r="B17" s="55">
        <v>34</v>
      </c>
      <c r="C17" s="55">
        <v>15</v>
      </c>
      <c r="D17" s="55">
        <v>8</v>
      </c>
      <c r="E17" s="55">
        <v>7</v>
      </c>
      <c r="F17" s="55">
        <v>7</v>
      </c>
      <c r="G17" s="55">
        <v>5</v>
      </c>
      <c r="H17" s="55">
        <v>59</v>
      </c>
      <c r="I17" s="55">
        <v>19</v>
      </c>
      <c r="J17" s="55">
        <v>14</v>
      </c>
      <c r="K17" s="55">
        <v>12</v>
      </c>
      <c r="L17" s="55">
        <v>4</v>
      </c>
      <c r="M17" s="53">
        <v>32</v>
      </c>
      <c r="N17" s="55">
        <v>15</v>
      </c>
      <c r="O17" s="55">
        <v>12</v>
      </c>
      <c r="P17" s="55">
        <v>9</v>
      </c>
      <c r="Q17" s="55">
        <v>3</v>
      </c>
      <c r="R17" s="55">
        <f t="shared" si="0"/>
        <v>125</v>
      </c>
      <c r="S17" s="55">
        <f t="shared" si="1"/>
        <v>46</v>
      </c>
      <c r="T17" s="55">
        <f t="shared" si="2"/>
        <v>31</v>
      </c>
      <c r="U17" s="55">
        <f t="shared" si="3"/>
        <v>28</v>
      </c>
      <c r="V17" s="55">
        <f t="shared" si="4"/>
        <v>14</v>
      </c>
      <c r="X17" s="57">
        <v>2017</v>
      </c>
      <c r="Y17" s="60">
        <f t="shared" si="5"/>
        <v>0.36799999999999999</v>
      </c>
      <c r="Z17" s="60">
        <f t="shared" si="6"/>
        <v>0.248</v>
      </c>
      <c r="AA17" s="60">
        <f t="shared" si="7"/>
        <v>0.224</v>
      </c>
      <c r="AB17" s="60">
        <f t="shared" si="8"/>
        <v>0.112</v>
      </c>
      <c r="AZ17" s="14">
        <v>1.2050000000000001</v>
      </c>
      <c r="BA17" s="13">
        <v>1.387</v>
      </c>
    </row>
    <row r="18" spans="1:53" ht="15.75" thickBot="1">
      <c r="A18" s="57">
        <v>2018</v>
      </c>
      <c r="B18" s="55">
        <v>31</v>
      </c>
      <c r="C18" s="55">
        <v>15</v>
      </c>
      <c r="D18" s="55">
        <v>11</v>
      </c>
      <c r="E18" s="55">
        <v>11</v>
      </c>
      <c r="F18" s="55">
        <v>4</v>
      </c>
      <c r="G18" s="55">
        <v>2</v>
      </c>
      <c r="H18" s="55">
        <v>70</v>
      </c>
      <c r="I18" s="55">
        <v>36</v>
      </c>
      <c r="J18" s="55">
        <v>20</v>
      </c>
      <c r="K18" s="55">
        <v>25</v>
      </c>
      <c r="L18" s="55">
        <v>8</v>
      </c>
      <c r="M18" s="53">
        <v>73</v>
      </c>
      <c r="N18" s="55">
        <v>36</v>
      </c>
      <c r="O18" s="55">
        <v>33</v>
      </c>
      <c r="P18" s="55">
        <v>30</v>
      </c>
      <c r="Q18" s="55">
        <v>5</v>
      </c>
      <c r="R18" s="55">
        <f t="shared" si="0"/>
        <v>174</v>
      </c>
      <c r="S18" s="55">
        <f t="shared" si="1"/>
        <v>84</v>
      </c>
      <c r="T18" s="55">
        <f t="shared" si="2"/>
        <v>61</v>
      </c>
      <c r="U18" s="55">
        <f t="shared" si="3"/>
        <v>66</v>
      </c>
      <c r="V18" s="55">
        <f t="shared" si="4"/>
        <v>17</v>
      </c>
      <c r="X18" s="57">
        <v>2018</v>
      </c>
      <c r="Y18" s="60">
        <f t="shared" si="5"/>
        <v>0.48275862068965519</v>
      </c>
      <c r="Z18" s="60">
        <f t="shared" si="6"/>
        <v>0.35057471264367818</v>
      </c>
      <c r="AA18" s="60">
        <f t="shared" si="7"/>
        <v>0.37931034482758619</v>
      </c>
      <c r="AB18" s="60">
        <f t="shared" si="8"/>
        <v>9.7701149425287362E-2</v>
      </c>
      <c r="AZ18" s="14">
        <v>15.265000000000001</v>
      </c>
      <c r="BA18" s="13">
        <v>0.96299999999999997</v>
      </c>
    </row>
    <row r="19" spans="1:53" ht="15.75" thickBot="1">
      <c r="A19" s="57">
        <v>2019</v>
      </c>
      <c r="B19" s="55">
        <v>38</v>
      </c>
      <c r="C19" s="55">
        <v>13</v>
      </c>
      <c r="D19" s="55">
        <v>9</v>
      </c>
      <c r="E19" s="55">
        <v>8</v>
      </c>
      <c r="F19" s="55">
        <v>4</v>
      </c>
      <c r="G19" s="55">
        <v>2</v>
      </c>
      <c r="H19" s="55">
        <v>82</v>
      </c>
      <c r="I19" s="55">
        <v>31</v>
      </c>
      <c r="J19" s="55">
        <v>18</v>
      </c>
      <c r="K19" s="55">
        <v>23</v>
      </c>
      <c r="L19" s="55">
        <v>10</v>
      </c>
      <c r="M19" s="53">
        <v>127</v>
      </c>
      <c r="N19" s="55">
        <v>65</v>
      </c>
      <c r="O19" s="55">
        <v>58</v>
      </c>
      <c r="P19" s="55">
        <v>52</v>
      </c>
      <c r="Q19" s="55">
        <v>9</v>
      </c>
      <c r="R19" s="55">
        <f t="shared" si="0"/>
        <v>247</v>
      </c>
      <c r="S19" s="55">
        <f t="shared" si="1"/>
        <v>102</v>
      </c>
      <c r="T19" s="55">
        <f t="shared" si="2"/>
        <v>79</v>
      </c>
      <c r="U19" s="55">
        <f t="shared" si="3"/>
        <v>83</v>
      </c>
      <c r="V19" s="55">
        <f t="shared" si="4"/>
        <v>23</v>
      </c>
      <c r="X19" s="57">
        <v>2019</v>
      </c>
      <c r="Y19" s="60">
        <f t="shared" si="5"/>
        <v>0.41295546558704455</v>
      </c>
      <c r="Z19" s="60">
        <f t="shared" si="6"/>
        <v>0.31983805668016196</v>
      </c>
      <c r="AA19" s="60">
        <f t="shared" si="7"/>
        <v>0.33603238866396762</v>
      </c>
      <c r="AB19" s="60">
        <f t="shared" si="8"/>
        <v>9.3117408906882596E-2</v>
      </c>
      <c r="AZ19" s="14">
        <v>2.8860000000000001</v>
      </c>
      <c r="BA19" s="14">
        <v>0.96299999999999997</v>
      </c>
    </row>
    <row r="20" spans="1:53" ht="15.75" thickBot="1">
      <c r="A20" s="57">
        <v>2020</v>
      </c>
      <c r="B20" s="55">
        <v>35</v>
      </c>
      <c r="C20" s="55">
        <v>16</v>
      </c>
      <c r="D20" s="55">
        <v>2</v>
      </c>
      <c r="E20" s="55">
        <v>2</v>
      </c>
      <c r="F20" s="55">
        <v>12</v>
      </c>
      <c r="G20" s="55">
        <v>2</v>
      </c>
      <c r="H20" s="55">
        <v>131</v>
      </c>
      <c r="I20" s="55">
        <v>48</v>
      </c>
      <c r="J20" s="55">
        <v>32</v>
      </c>
      <c r="K20" s="55">
        <v>35</v>
      </c>
      <c r="L20" s="55">
        <v>8</v>
      </c>
      <c r="M20" s="53">
        <v>198</v>
      </c>
      <c r="N20" s="55">
        <v>127</v>
      </c>
      <c r="O20" s="55">
        <v>109</v>
      </c>
      <c r="P20" s="55">
        <v>109</v>
      </c>
      <c r="Q20" s="55">
        <v>27</v>
      </c>
      <c r="R20" s="55">
        <f t="shared" si="0"/>
        <v>364</v>
      </c>
      <c r="S20" s="55">
        <f t="shared" si="1"/>
        <v>173</v>
      </c>
      <c r="T20" s="55">
        <f t="shared" si="2"/>
        <v>143</v>
      </c>
      <c r="U20" s="55">
        <f t="shared" si="3"/>
        <v>146</v>
      </c>
      <c r="V20" s="55">
        <f t="shared" si="4"/>
        <v>47</v>
      </c>
      <c r="X20" s="57">
        <v>2020</v>
      </c>
      <c r="Y20" s="60">
        <f t="shared" si="5"/>
        <v>0.47527472527472525</v>
      </c>
      <c r="Z20" s="60">
        <f t="shared" si="6"/>
        <v>0.39285714285714285</v>
      </c>
      <c r="AA20" s="60">
        <f t="shared" si="7"/>
        <v>0.40109890109890112</v>
      </c>
      <c r="AB20" s="60">
        <f t="shared" si="8"/>
        <v>0.12912087912087913</v>
      </c>
      <c r="AZ20" s="14">
        <v>1.552</v>
      </c>
      <c r="BA20" s="14">
        <v>4.3079999999999998</v>
      </c>
    </row>
    <row r="21" spans="1:53" ht="15.75" thickBot="1">
      <c r="A21" s="57">
        <v>2021</v>
      </c>
      <c r="B21" s="55">
        <v>13</v>
      </c>
      <c r="C21" s="55">
        <v>10</v>
      </c>
      <c r="D21" s="55">
        <v>2</v>
      </c>
      <c r="E21" s="55">
        <v>2</v>
      </c>
      <c r="F21" s="55">
        <v>3</v>
      </c>
      <c r="G21" s="55">
        <v>2</v>
      </c>
      <c r="H21" s="55">
        <v>44</v>
      </c>
      <c r="I21" s="55">
        <v>15</v>
      </c>
      <c r="J21" s="55">
        <v>7</v>
      </c>
      <c r="K21" s="55">
        <v>12</v>
      </c>
      <c r="L21" s="55">
        <v>7</v>
      </c>
      <c r="M21" s="53">
        <v>83</v>
      </c>
      <c r="N21" s="55">
        <v>64</v>
      </c>
      <c r="O21" s="55">
        <v>56</v>
      </c>
      <c r="P21" s="55">
        <v>46</v>
      </c>
      <c r="Q21" s="55">
        <v>13</v>
      </c>
      <c r="R21" s="55">
        <f t="shared" si="0"/>
        <v>140</v>
      </c>
      <c r="S21" s="55">
        <f t="shared" si="1"/>
        <v>81</v>
      </c>
      <c r="T21" s="55">
        <f t="shared" si="2"/>
        <v>55</v>
      </c>
      <c r="U21" s="55">
        <f t="shared" si="3"/>
        <v>60</v>
      </c>
      <c r="V21" s="55">
        <f t="shared" si="4"/>
        <v>23</v>
      </c>
      <c r="X21" s="57">
        <v>2021</v>
      </c>
      <c r="Y21" s="60">
        <f t="shared" si="5"/>
        <v>0.57857142857142863</v>
      </c>
      <c r="Z21" s="60">
        <f t="shared" si="6"/>
        <v>0.39285714285714285</v>
      </c>
      <c r="AA21" s="60">
        <f t="shared" si="7"/>
        <v>0.42857142857142855</v>
      </c>
      <c r="AB21" s="60">
        <f t="shared" si="8"/>
        <v>0.16428571428571428</v>
      </c>
      <c r="AZ21" s="14">
        <v>2.0059999999999998</v>
      </c>
      <c r="BA21" s="14">
        <v>0.91200000000000003</v>
      </c>
    </row>
    <row r="22" spans="1:53" ht="15.75" thickBot="1">
      <c r="A22" s="58" t="s">
        <v>1882</v>
      </c>
      <c r="B22" s="59">
        <v>224</v>
      </c>
      <c r="C22" s="59">
        <v>78</v>
      </c>
      <c r="D22" s="59">
        <v>38</v>
      </c>
      <c r="E22" s="59">
        <v>34</v>
      </c>
      <c r="F22" s="59">
        <v>30</v>
      </c>
      <c r="G22" s="59">
        <v>15</v>
      </c>
      <c r="H22" s="59">
        <v>703</v>
      </c>
      <c r="I22" s="59">
        <v>252</v>
      </c>
      <c r="J22" s="59">
        <f>SUM(J9:J21)</f>
        <v>144</v>
      </c>
      <c r="K22" s="59">
        <f>SUM(K9:K21)</f>
        <v>172</v>
      </c>
      <c r="L22" s="59">
        <f>SUM(L9:L21)</f>
        <v>76</v>
      </c>
      <c r="M22" s="59">
        <f>SUM(M16:M21)</f>
        <v>521</v>
      </c>
      <c r="N22" s="59">
        <f t="shared" ref="N22:V22" si="9">SUM(N9:N21)</f>
        <v>315</v>
      </c>
      <c r="O22" s="59">
        <f t="shared" si="9"/>
        <v>273</v>
      </c>
      <c r="P22" s="59">
        <f t="shared" si="9"/>
        <v>251</v>
      </c>
      <c r="Q22" s="59">
        <f t="shared" si="9"/>
        <v>58</v>
      </c>
      <c r="R22" s="59">
        <f t="shared" si="9"/>
        <v>1448</v>
      </c>
      <c r="S22" s="59">
        <f t="shared" si="9"/>
        <v>603</v>
      </c>
      <c r="T22" s="59">
        <f t="shared" si="9"/>
        <v>433</v>
      </c>
      <c r="U22" s="59">
        <f t="shared" si="9"/>
        <v>459</v>
      </c>
      <c r="V22" s="59">
        <f t="shared" si="9"/>
        <v>164</v>
      </c>
      <c r="X22" s="12" t="s">
        <v>1901</v>
      </c>
      <c r="Y22" s="60">
        <f>S22/R22</f>
        <v>0.4164364640883978</v>
      </c>
      <c r="Z22" s="60">
        <f>T22/R22</f>
        <v>0.29903314917127072</v>
      </c>
      <c r="AA22" s="60">
        <f>U22/R22</f>
        <v>0.31698895027624308</v>
      </c>
      <c r="AB22" s="60">
        <f>V22/R22</f>
        <v>0.1132596685082873</v>
      </c>
      <c r="AZ22" s="14">
        <v>0.95299999999999996</v>
      </c>
      <c r="BA22" s="14">
        <v>3.4710000000000001</v>
      </c>
    </row>
    <row r="23" spans="1:53" ht="13.5" thickBot="1">
      <c r="C23" s="60">
        <f>C22/B22</f>
        <v>0.3482142857142857</v>
      </c>
      <c r="D23" s="60">
        <f>D22/B22</f>
        <v>0.16964285714285715</v>
      </c>
      <c r="E23" s="60">
        <f>E22/B22</f>
        <v>0.15178571428571427</v>
      </c>
      <c r="F23" s="60">
        <f>F22/B22</f>
        <v>0.13392857142857142</v>
      </c>
      <c r="I23" s="60">
        <f>I22/H22</f>
        <v>0.35846372688477951</v>
      </c>
      <c r="J23" s="60">
        <f>J22/H22</f>
        <v>0.20483641536273114</v>
      </c>
      <c r="K23" s="60">
        <f>K22/H22</f>
        <v>0.24466571834992887</v>
      </c>
      <c r="L23" s="60">
        <f>L22/H22</f>
        <v>0.10810810810810811</v>
      </c>
      <c r="N23" s="60">
        <f>N22/M22</f>
        <v>0.60460652591170827</v>
      </c>
      <c r="O23" s="60">
        <f>O22/M22</f>
        <v>0.52399232245681382</v>
      </c>
      <c r="P23" s="60">
        <f>P22/M22</f>
        <v>0.48176583493282149</v>
      </c>
      <c r="Q23" s="60">
        <f>Q22/M22</f>
        <v>0.11132437619961612</v>
      </c>
      <c r="S23" s="60">
        <f>S22/R22</f>
        <v>0.4164364640883978</v>
      </c>
      <c r="T23" s="60">
        <f>T22/R22</f>
        <v>0.29903314917127072</v>
      </c>
      <c r="U23" s="60">
        <f>U22/R22</f>
        <v>0.31698895027624308</v>
      </c>
      <c r="V23" s="60">
        <f>V22/R22</f>
        <v>0.1132596685082873</v>
      </c>
      <c r="AZ23" s="14">
        <v>5.3109999999999999</v>
      </c>
      <c r="BA23" s="14">
        <v>0.88200000000000001</v>
      </c>
    </row>
    <row r="24" spans="1:53" ht="13.5" thickBot="1">
      <c r="N24" t="s">
        <v>1867</v>
      </c>
      <c r="X24" s="12" t="s">
        <v>1867</v>
      </c>
      <c r="AZ24" s="13">
        <v>1.7130000000000001</v>
      </c>
      <c r="BA24" s="14">
        <v>4.4470000000000001</v>
      </c>
    </row>
    <row r="25" spans="1:53" ht="13.5" thickBot="1">
      <c r="Z25" t="s">
        <v>1867</v>
      </c>
      <c r="AA25" s="12" t="s">
        <v>1867</v>
      </c>
      <c r="AZ25" s="14">
        <v>2.694</v>
      </c>
      <c r="BA25" s="13">
        <v>1.9510000000000001</v>
      </c>
    </row>
    <row r="26" spans="1:53" ht="13.5" thickBot="1">
      <c r="B26" t="s">
        <v>1871</v>
      </c>
      <c r="H26" t="s">
        <v>1872</v>
      </c>
      <c r="N26" t="s">
        <v>1883</v>
      </c>
      <c r="P26" t="s">
        <v>1867</v>
      </c>
      <c r="R26" t="s">
        <v>1882</v>
      </c>
      <c r="AZ26" s="13">
        <v>3.8180000000000001</v>
      </c>
      <c r="BA26" s="14">
        <v>1.9510000000000001</v>
      </c>
    </row>
    <row r="27" spans="1:53" s="9" customFormat="1" ht="77.25" thickBot="1">
      <c r="B27" s="9" t="s">
        <v>1873</v>
      </c>
      <c r="C27" s="9" t="s">
        <v>1874</v>
      </c>
      <c r="D27" s="9" t="s">
        <v>1875</v>
      </c>
      <c r="E27" s="9" t="s">
        <v>1876</v>
      </c>
      <c r="F27" s="9" t="s">
        <v>1877</v>
      </c>
      <c r="G27" s="9" t="s">
        <v>1878</v>
      </c>
      <c r="H27" s="9" t="s">
        <v>1879</v>
      </c>
      <c r="I27" s="9" t="s">
        <v>1874</v>
      </c>
      <c r="J27" s="9" t="s">
        <v>1880</v>
      </c>
      <c r="K27" s="9" t="s">
        <v>1881</v>
      </c>
      <c r="L27" s="9" t="s">
        <v>1877</v>
      </c>
      <c r="N27" s="9" t="s">
        <v>1874</v>
      </c>
      <c r="O27" s="9" t="s">
        <v>1884</v>
      </c>
      <c r="P27" s="9" t="s">
        <v>1885</v>
      </c>
      <c r="Q27" s="9" t="s">
        <v>1877</v>
      </c>
      <c r="R27" s="9" t="s">
        <v>1879</v>
      </c>
      <c r="S27" s="9" t="s">
        <v>1874</v>
      </c>
      <c r="T27" s="8" t="s">
        <v>1888</v>
      </c>
      <c r="U27" s="8"/>
      <c r="V27" s="9" t="s">
        <v>1867</v>
      </c>
      <c r="X27" s="9" t="s">
        <v>1887</v>
      </c>
      <c r="AZ27" s="14">
        <v>1.103</v>
      </c>
      <c r="BA27" s="14">
        <v>1.8069999999999999</v>
      </c>
    </row>
    <row r="28" spans="1:53" ht="26.25" thickBot="1">
      <c r="AB28" s="8" t="s">
        <v>1890</v>
      </c>
      <c r="AC28" s="12" t="s">
        <v>1897</v>
      </c>
      <c r="AD28" s="12" t="s">
        <v>1898</v>
      </c>
      <c r="AE28" s="12" t="s">
        <v>1899</v>
      </c>
      <c r="AZ28" s="14">
        <v>5.3109999999999999</v>
      </c>
      <c r="BA28" s="14">
        <v>3.0619999999999998</v>
      </c>
    </row>
    <row r="29" spans="1:53" ht="13.5" thickBot="1">
      <c r="A29">
        <v>2009</v>
      </c>
      <c r="H29">
        <v>4</v>
      </c>
      <c r="I29">
        <v>0</v>
      </c>
      <c r="J29">
        <v>0</v>
      </c>
      <c r="K29">
        <v>0</v>
      </c>
      <c r="L29">
        <v>3</v>
      </c>
      <c r="R29">
        <v>4</v>
      </c>
      <c r="S29">
        <v>0</v>
      </c>
      <c r="T29" s="61">
        <f>S29/R29</f>
        <v>0</v>
      </c>
      <c r="U29" s="61"/>
      <c r="V29">
        <v>0</v>
      </c>
      <c r="W29" s="61">
        <f>V29/R29</f>
        <v>0</v>
      </c>
      <c r="X29">
        <v>0</v>
      </c>
      <c r="AA29">
        <v>2009</v>
      </c>
      <c r="AB29">
        <v>0</v>
      </c>
      <c r="AC29">
        <v>0</v>
      </c>
      <c r="AZ29" s="14">
        <v>0.93100000000000005</v>
      </c>
      <c r="BA29" s="14">
        <v>1.319</v>
      </c>
    </row>
    <row r="30" spans="1:53" ht="13.5" thickBot="1">
      <c r="A30">
        <v>2010</v>
      </c>
      <c r="H30">
        <v>17</v>
      </c>
      <c r="I30">
        <v>5</v>
      </c>
      <c r="J30">
        <v>2</v>
      </c>
      <c r="K30">
        <v>3</v>
      </c>
      <c r="L30">
        <v>6</v>
      </c>
      <c r="R30">
        <v>17</v>
      </c>
      <c r="S30">
        <v>2</v>
      </c>
      <c r="T30" s="61">
        <f t="shared" ref="T30:T42" si="10">S30/R30</f>
        <v>0.11764705882352941</v>
      </c>
      <c r="U30" s="61"/>
      <c r="V30">
        <v>3</v>
      </c>
      <c r="W30" s="61">
        <f t="shared" ref="W30:W42" si="11">V30/R30</f>
        <v>0.17647058823529413</v>
      </c>
      <c r="X30">
        <v>3</v>
      </c>
      <c r="AA30">
        <v>2010</v>
      </c>
      <c r="AB30" s="60">
        <v>0.11764705882352941</v>
      </c>
      <c r="AC30" s="60">
        <v>0.17647058823529413</v>
      </c>
      <c r="AZ30" s="14">
        <v>1.29</v>
      </c>
      <c r="BA30" s="14">
        <v>1.8859999999999999</v>
      </c>
    </row>
    <row r="31" spans="1:53" ht="13.5" thickBot="1">
      <c r="A31">
        <v>2011</v>
      </c>
      <c r="H31">
        <v>32</v>
      </c>
      <c r="I31">
        <v>13</v>
      </c>
      <c r="J31">
        <v>7</v>
      </c>
      <c r="K31">
        <v>8</v>
      </c>
      <c r="L31">
        <v>6</v>
      </c>
      <c r="R31">
        <v>32</v>
      </c>
      <c r="S31">
        <v>7</v>
      </c>
      <c r="T31" s="61">
        <f t="shared" si="10"/>
        <v>0.21875</v>
      </c>
      <c r="U31" s="61"/>
      <c r="V31">
        <v>8</v>
      </c>
      <c r="W31" s="61">
        <f t="shared" si="11"/>
        <v>0.25</v>
      </c>
      <c r="X31">
        <v>6</v>
      </c>
      <c r="AA31">
        <v>2011</v>
      </c>
      <c r="AB31" s="60">
        <v>0.21875</v>
      </c>
      <c r="AC31" s="60">
        <v>0.25</v>
      </c>
      <c r="AZ31" s="14">
        <v>1.518</v>
      </c>
      <c r="BA31" s="14">
        <v>0.871</v>
      </c>
    </row>
    <row r="32" spans="1:53" ht="13.5" thickBot="1">
      <c r="A32">
        <v>2012</v>
      </c>
      <c r="H32">
        <v>35</v>
      </c>
      <c r="I32">
        <v>9</v>
      </c>
      <c r="J32">
        <v>5</v>
      </c>
      <c r="K32">
        <v>5</v>
      </c>
      <c r="L32">
        <v>5</v>
      </c>
      <c r="R32">
        <v>35</v>
      </c>
      <c r="S32">
        <v>5</v>
      </c>
      <c r="T32" s="61">
        <f t="shared" si="10"/>
        <v>0.14285714285714285</v>
      </c>
      <c r="U32" s="61"/>
      <c r="V32">
        <v>5</v>
      </c>
      <c r="W32" s="61">
        <f t="shared" si="11"/>
        <v>0.14285714285714285</v>
      </c>
      <c r="X32">
        <v>5</v>
      </c>
      <c r="AA32">
        <v>2012</v>
      </c>
      <c r="AB32" s="60">
        <v>0.14285714285714285</v>
      </c>
      <c r="AC32" s="60">
        <v>0.14285714285714285</v>
      </c>
      <c r="AZ32" s="14">
        <v>1.3260000000000001</v>
      </c>
      <c r="BA32" s="13">
        <v>1.0429999999999999</v>
      </c>
    </row>
    <row r="33" spans="1:53" ht="13.5" thickBot="1">
      <c r="A33">
        <v>2013</v>
      </c>
      <c r="B33">
        <v>12</v>
      </c>
      <c r="C33">
        <v>2</v>
      </c>
      <c r="D33">
        <v>2</v>
      </c>
      <c r="E33">
        <v>2</v>
      </c>
      <c r="F33">
        <v>0</v>
      </c>
      <c r="G33">
        <v>0</v>
      </c>
      <c r="H33">
        <v>40</v>
      </c>
      <c r="I33">
        <v>11</v>
      </c>
      <c r="J33">
        <v>7</v>
      </c>
      <c r="K33">
        <v>8</v>
      </c>
      <c r="L33">
        <v>2</v>
      </c>
      <c r="R33">
        <v>52</v>
      </c>
      <c r="S33">
        <v>9</v>
      </c>
      <c r="T33" s="61">
        <f t="shared" si="10"/>
        <v>0.17307692307692307</v>
      </c>
      <c r="U33" s="61"/>
      <c r="V33">
        <v>10</v>
      </c>
      <c r="W33" s="61">
        <f t="shared" si="11"/>
        <v>0.19230769230769232</v>
      </c>
      <c r="X33">
        <v>4</v>
      </c>
      <c r="AA33">
        <v>2013</v>
      </c>
      <c r="AB33" s="60">
        <v>0.17307692307692307</v>
      </c>
      <c r="AC33" s="60">
        <v>0.19230769230769232</v>
      </c>
      <c r="AZ33" s="14">
        <v>3.1379999999999999</v>
      </c>
      <c r="BA33" s="14">
        <v>1.7330000000000001</v>
      </c>
    </row>
    <row r="34" spans="1:53" ht="13.5" thickBot="1">
      <c r="A34">
        <v>2014</v>
      </c>
      <c r="B34">
        <v>14</v>
      </c>
      <c r="C34">
        <v>3</v>
      </c>
      <c r="D34">
        <v>1</v>
      </c>
      <c r="E34">
        <v>1</v>
      </c>
      <c r="F34">
        <v>0</v>
      </c>
      <c r="G34">
        <v>0</v>
      </c>
      <c r="H34">
        <v>50</v>
      </c>
      <c r="I34">
        <v>15</v>
      </c>
      <c r="J34">
        <v>8</v>
      </c>
      <c r="K34">
        <v>11</v>
      </c>
      <c r="L34">
        <v>7</v>
      </c>
      <c r="R34">
        <v>64</v>
      </c>
      <c r="S34">
        <v>11</v>
      </c>
      <c r="T34" s="61">
        <f t="shared" si="10"/>
        <v>0.171875</v>
      </c>
      <c r="U34" s="61"/>
      <c r="V34">
        <v>12</v>
      </c>
      <c r="W34" s="61">
        <f t="shared" si="11"/>
        <v>0.1875</v>
      </c>
      <c r="X34">
        <v>8</v>
      </c>
      <c r="AA34">
        <v>2014</v>
      </c>
      <c r="AB34" s="60">
        <v>0.171875</v>
      </c>
      <c r="AC34" s="60">
        <v>0.1875</v>
      </c>
      <c r="AZ34" s="13">
        <v>1.4890000000000001</v>
      </c>
      <c r="BA34" s="14">
        <v>2.786</v>
      </c>
    </row>
    <row r="35" spans="1:53" ht="13.5" thickBot="1">
      <c r="A35">
        <v>2015</v>
      </c>
      <c r="B35">
        <v>26</v>
      </c>
      <c r="C35">
        <v>1</v>
      </c>
      <c r="D35">
        <v>1</v>
      </c>
      <c r="E35">
        <v>1</v>
      </c>
      <c r="F35">
        <v>0</v>
      </c>
      <c r="G35">
        <v>1</v>
      </c>
      <c r="H35">
        <v>62</v>
      </c>
      <c r="I35">
        <v>19</v>
      </c>
      <c r="J35">
        <v>13</v>
      </c>
      <c r="K35">
        <v>16</v>
      </c>
      <c r="L35">
        <v>3</v>
      </c>
      <c r="R35">
        <v>88</v>
      </c>
      <c r="S35">
        <v>14</v>
      </c>
      <c r="T35" s="61">
        <f t="shared" si="10"/>
        <v>0.15909090909090909</v>
      </c>
      <c r="U35" s="61"/>
      <c r="V35">
        <v>17</v>
      </c>
      <c r="W35" s="61">
        <f t="shared" si="11"/>
        <v>0.19318181818181818</v>
      </c>
      <c r="X35">
        <v>4</v>
      </c>
      <c r="AA35">
        <v>2015</v>
      </c>
      <c r="AB35" s="60">
        <v>0.15909090909090909</v>
      </c>
      <c r="AC35" s="60">
        <v>0.19318181818181818</v>
      </c>
      <c r="AZ35" s="14">
        <v>1.395</v>
      </c>
      <c r="BA35" s="14">
        <v>4.6589999999999998</v>
      </c>
    </row>
    <row r="36" spans="1:53" ht="13.5" thickBot="1">
      <c r="A36">
        <v>2016</v>
      </c>
      <c r="B36">
        <v>21</v>
      </c>
      <c r="C36">
        <v>3</v>
      </c>
      <c r="D36">
        <v>2</v>
      </c>
      <c r="E36">
        <v>2</v>
      </c>
      <c r="F36">
        <v>0</v>
      </c>
      <c r="G36">
        <v>1</v>
      </c>
      <c r="H36">
        <v>77</v>
      </c>
      <c r="I36">
        <v>31</v>
      </c>
      <c r="J36">
        <v>11</v>
      </c>
      <c r="K36">
        <v>14</v>
      </c>
      <c r="L36">
        <v>13</v>
      </c>
      <c r="N36">
        <v>8</v>
      </c>
      <c r="O36">
        <v>5</v>
      </c>
      <c r="P36">
        <v>5</v>
      </c>
      <c r="Q36">
        <v>1</v>
      </c>
      <c r="R36">
        <v>106</v>
      </c>
      <c r="S36">
        <v>19</v>
      </c>
      <c r="T36" s="61">
        <f t="shared" si="10"/>
        <v>0.17924528301886791</v>
      </c>
      <c r="U36" s="61"/>
      <c r="V36">
        <v>21</v>
      </c>
      <c r="W36" s="61">
        <f t="shared" si="11"/>
        <v>0.19811320754716982</v>
      </c>
      <c r="X36">
        <v>16</v>
      </c>
      <c r="AA36">
        <v>2016</v>
      </c>
      <c r="AB36" s="60">
        <v>0.17924528301886791</v>
      </c>
      <c r="AC36" s="60">
        <v>0.19811320754716982</v>
      </c>
      <c r="AZ36" s="14">
        <v>2.0699999999999998</v>
      </c>
      <c r="BA36" s="14">
        <v>2.2080000000000002</v>
      </c>
    </row>
    <row r="37" spans="1:53" ht="13.5" thickBot="1">
      <c r="A37">
        <v>2017</v>
      </c>
      <c r="B37">
        <v>34</v>
      </c>
      <c r="C37">
        <v>15</v>
      </c>
      <c r="D37">
        <v>8</v>
      </c>
      <c r="E37">
        <v>7</v>
      </c>
      <c r="F37">
        <v>7</v>
      </c>
      <c r="G37">
        <v>5</v>
      </c>
      <c r="H37">
        <v>59</v>
      </c>
      <c r="I37">
        <v>19</v>
      </c>
      <c r="J37">
        <v>14</v>
      </c>
      <c r="K37">
        <v>12</v>
      </c>
      <c r="L37">
        <v>4</v>
      </c>
      <c r="N37">
        <v>15</v>
      </c>
      <c r="O37">
        <v>12</v>
      </c>
      <c r="P37">
        <v>9</v>
      </c>
      <c r="Q37">
        <v>3</v>
      </c>
      <c r="R37">
        <v>125</v>
      </c>
      <c r="S37">
        <v>41</v>
      </c>
      <c r="T37" s="61">
        <f t="shared" si="10"/>
        <v>0.32800000000000001</v>
      </c>
      <c r="U37" s="61"/>
      <c r="V37">
        <v>29</v>
      </c>
      <c r="W37" s="61">
        <f t="shared" si="11"/>
        <v>0.23200000000000001</v>
      </c>
      <c r="X37">
        <v>14</v>
      </c>
      <c r="Z37" s="12" t="s">
        <v>1867</v>
      </c>
      <c r="AA37">
        <v>2017</v>
      </c>
      <c r="AB37" s="60">
        <v>0.32800000000000001</v>
      </c>
      <c r="AC37" s="60">
        <v>0.23200000000000001</v>
      </c>
      <c r="AZ37" s="14">
        <v>0.81399999999999995</v>
      </c>
      <c r="BA37" s="14">
        <v>2.786</v>
      </c>
    </row>
    <row r="38" spans="1:53" ht="13.5" thickBot="1">
      <c r="A38">
        <v>2018</v>
      </c>
      <c r="B38">
        <v>31</v>
      </c>
      <c r="C38">
        <v>15</v>
      </c>
      <c r="D38">
        <v>11</v>
      </c>
      <c r="E38">
        <v>11</v>
      </c>
      <c r="F38">
        <v>4</v>
      </c>
      <c r="G38">
        <v>2</v>
      </c>
      <c r="H38">
        <v>70</v>
      </c>
      <c r="I38">
        <v>36</v>
      </c>
      <c r="J38">
        <v>20</v>
      </c>
      <c r="K38">
        <v>25</v>
      </c>
      <c r="L38">
        <v>8</v>
      </c>
      <c r="N38">
        <v>36</v>
      </c>
      <c r="O38">
        <v>33</v>
      </c>
      <c r="P38">
        <v>30</v>
      </c>
      <c r="Q38">
        <v>5</v>
      </c>
      <c r="R38">
        <v>174</v>
      </c>
      <c r="S38">
        <v>68</v>
      </c>
      <c r="T38" s="61">
        <f t="shared" si="10"/>
        <v>0.39080459770114945</v>
      </c>
      <c r="U38" s="61"/>
      <c r="V38">
        <v>66</v>
      </c>
      <c r="W38" s="61">
        <f t="shared" si="11"/>
        <v>0.37931034482758619</v>
      </c>
      <c r="X38">
        <v>24</v>
      </c>
      <c r="AA38">
        <v>2018</v>
      </c>
      <c r="AB38" s="60">
        <v>0.39080459770114945</v>
      </c>
      <c r="AC38" s="60">
        <v>0.37931034482758619</v>
      </c>
      <c r="AZ38" s="14">
        <v>1.79</v>
      </c>
      <c r="BA38" s="14">
        <v>3.7989999999999999</v>
      </c>
    </row>
    <row r="39" spans="1:53" ht="13.5" thickBot="1">
      <c r="A39">
        <v>2019</v>
      </c>
      <c r="B39">
        <v>38</v>
      </c>
      <c r="C39">
        <v>13</v>
      </c>
      <c r="D39">
        <v>9</v>
      </c>
      <c r="E39">
        <v>8</v>
      </c>
      <c r="F39">
        <v>4</v>
      </c>
      <c r="G39">
        <v>2</v>
      </c>
      <c r="H39">
        <v>82</v>
      </c>
      <c r="I39">
        <v>31</v>
      </c>
      <c r="J39">
        <v>18</v>
      </c>
      <c r="K39">
        <v>23</v>
      </c>
      <c r="L39">
        <v>10</v>
      </c>
      <c r="N39">
        <v>65</v>
      </c>
      <c r="O39">
        <v>58</v>
      </c>
      <c r="P39">
        <v>52</v>
      </c>
      <c r="Q39">
        <v>9</v>
      </c>
      <c r="R39">
        <v>247</v>
      </c>
      <c r="S39">
        <v>89</v>
      </c>
      <c r="T39" s="61">
        <f t="shared" si="10"/>
        <v>0.36032388663967613</v>
      </c>
      <c r="U39" s="61"/>
      <c r="V39">
        <v>84</v>
      </c>
      <c r="W39" s="61">
        <f t="shared" si="11"/>
        <v>0.34008097165991902</v>
      </c>
      <c r="X39">
        <v>27</v>
      </c>
      <c r="AA39">
        <v>2019</v>
      </c>
      <c r="AB39" s="60">
        <v>0.36032388663967613</v>
      </c>
      <c r="AC39" s="60">
        <v>0.34008097165991902</v>
      </c>
      <c r="AZ39" s="14">
        <v>3.0470000000000002</v>
      </c>
      <c r="BA39" s="14">
        <v>1.9330000000000001</v>
      </c>
    </row>
    <row r="40" spans="1:53" ht="13.5" thickBot="1">
      <c r="A40">
        <v>2020</v>
      </c>
      <c r="B40">
        <v>35</v>
      </c>
      <c r="C40">
        <v>16</v>
      </c>
      <c r="D40">
        <v>2</v>
      </c>
      <c r="E40">
        <v>2</v>
      </c>
      <c r="F40">
        <v>12</v>
      </c>
      <c r="G40">
        <v>2</v>
      </c>
      <c r="H40">
        <v>131</v>
      </c>
      <c r="I40">
        <v>48</v>
      </c>
      <c r="J40">
        <v>32</v>
      </c>
      <c r="K40">
        <v>35</v>
      </c>
      <c r="L40">
        <v>8</v>
      </c>
      <c r="N40">
        <v>127</v>
      </c>
      <c r="O40">
        <v>109</v>
      </c>
      <c r="P40">
        <v>109</v>
      </c>
      <c r="Q40">
        <v>27</v>
      </c>
      <c r="R40">
        <v>364</v>
      </c>
      <c r="S40">
        <v>157</v>
      </c>
      <c r="T40" s="61">
        <f t="shared" si="10"/>
        <v>0.43131868131868134</v>
      </c>
      <c r="U40" s="61"/>
      <c r="V40">
        <v>146</v>
      </c>
      <c r="W40" s="61">
        <f t="shared" si="11"/>
        <v>0.40109890109890112</v>
      </c>
      <c r="X40">
        <v>37</v>
      </c>
      <c r="AA40">
        <v>2020</v>
      </c>
      <c r="AB40" s="60">
        <v>0.43131868131868134</v>
      </c>
      <c r="AC40" s="60">
        <v>0.40109890109890112</v>
      </c>
      <c r="AZ40" s="14">
        <v>1.79</v>
      </c>
      <c r="BA40" s="14">
        <v>4.6589999999999998</v>
      </c>
    </row>
    <row r="41" spans="1:53" ht="13.5" thickBot="1">
      <c r="A41">
        <v>2021</v>
      </c>
      <c r="B41">
        <v>13</v>
      </c>
      <c r="C41">
        <v>10</v>
      </c>
      <c r="D41">
        <v>2</v>
      </c>
      <c r="E41">
        <v>2</v>
      </c>
      <c r="F41">
        <v>3</v>
      </c>
      <c r="G41">
        <v>2</v>
      </c>
      <c r="H41">
        <v>44</v>
      </c>
      <c r="I41">
        <v>15</v>
      </c>
      <c r="J41">
        <v>7</v>
      </c>
      <c r="K41">
        <v>12</v>
      </c>
      <c r="L41">
        <v>7</v>
      </c>
      <c r="N41">
        <v>64</v>
      </c>
      <c r="O41">
        <v>56</v>
      </c>
      <c r="P41">
        <v>46</v>
      </c>
      <c r="Q41">
        <v>13</v>
      </c>
      <c r="R41">
        <v>140</v>
      </c>
      <c r="S41">
        <v>73</v>
      </c>
      <c r="T41" s="61">
        <f t="shared" si="10"/>
        <v>0.52142857142857146</v>
      </c>
      <c r="U41" s="61"/>
      <c r="V41">
        <v>60</v>
      </c>
      <c r="W41" s="61">
        <f t="shared" si="11"/>
        <v>0.42857142857142855</v>
      </c>
      <c r="X41">
        <v>22</v>
      </c>
      <c r="AA41">
        <v>2021</v>
      </c>
      <c r="AB41" s="60">
        <v>0.52142857142857146</v>
      </c>
      <c r="AC41" s="60">
        <v>0.42857142857142855</v>
      </c>
      <c r="AZ41" s="13">
        <v>0.46200000000000002</v>
      </c>
      <c r="BA41" s="14">
        <v>4.6589999999999998</v>
      </c>
    </row>
    <row r="42" spans="1:53" ht="13.5" thickBot="1">
      <c r="A42" t="s">
        <v>1882</v>
      </c>
      <c r="B42">
        <v>224</v>
      </c>
      <c r="C42">
        <v>78</v>
      </c>
      <c r="D42">
        <v>38</v>
      </c>
      <c r="E42">
        <v>34</v>
      </c>
      <c r="F42">
        <v>30</v>
      </c>
      <c r="G42">
        <v>15</v>
      </c>
      <c r="H42">
        <v>703</v>
      </c>
      <c r="I42">
        <v>252</v>
      </c>
      <c r="J42">
        <v>144</v>
      </c>
      <c r="K42">
        <v>172</v>
      </c>
      <c r="L42">
        <v>82</v>
      </c>
      <c r="N42">
        <v>315</v>
      </c>
      <c r="O42">
        <v>273</v>
      </c>
      <c r="P42">
        <v>251</v>
      </c>
      <c r="Q42">
        <v>58</v>
      </c>
      <c r="R42">
        <v>1448</v>
      </c>
      <c r="S42">
        <v>495</v>
      </c>
      <c r="T42" s="61">
        <f t="shared" si="10"/>
        <v>0.34185082872928174</v>
      </c>
      <c r="U42" s="61"/>
      <c r="V42">
        <v>461</v>
      </c>
      <c r="W42" s="61">
        <f t="shared" si="11"/>
        <v>0.31837016574585636</v>
      </c>
      <c r="X42">
        <v>170</v>
      </c>
      <c r="AB42" s="60"/>
      <c r="AC42" s="60"/>
      <c r="AZ42" s="14">
        <v>1.0920000000000001</v>
      </c>
      <c r="BA42" s="14">
        <v>6.7039999999999997</v>
      </c>
    </row>
    <row r="43" spans="1:53" ht="13.5" thickBot="1">
      <c r="AZ43" s="14">
        <v>2.1349999999999998</v>
      </c>
      <c r="BA43" s="14">
        <v>1.9730000000000001</v>
      </c>
    </row>
    <row r="44" spans="1:53" ht="13.5" thickBot="1">
      <c r="AZ44" s="14">
        <v>2.25</v>
      </c>
      <c r="BA44" s="14">
        <v>2.2730000000000001</v>
      </c>
    </row>
    <row r="45" spans="1:53" ht="13.5" thickBot="1">
      <c r="AZ45" s="14">
        <v>2.9380000000000002</v>
      </c>
      <c r="BA45" s="14">
        <v>2.8860000000000001</v>
      </c>
    </row>
    <row r="46" spans="1:53" ht="13.5" thickBot="1">
      <c r="AZ46" s="14">
        <v>2.2429999999999999</v>
      </c>
      <c r="BA46" s="14">
        <v>0.9</v>
      </c>
    </row>
    <row r="47" spans="1:53" ht="13.5" thickBot="1">
      <c r="AZ47" s="14">
        <v>1.93</v>
      </c>
      <c r="BA47" s="13">
        <v>1.907</v>
      </c>
    </row>
    <row r="48" spans="1:53" ht="13.5" thickBot="1">
      <c r="AZ48" s="14">
        <v>2.3540000000000001</v>
      </c>
      <c r="BA48" s="14">
        <v>1.861</v>
      </c>
    </row>
    <row r="49" spans="52:53" ht="13.5" thickBot="1">
      <c r="AZ49" s="14">
        <v>1.4179999999999999</v>
      </c>
      <c r="BA49" s="14">
        <v>4.367</v>
      </c>
    </row>
    <row r="50" spans="52:53" ht="13.5" thickBot="1">
      <c r="AZ50" s="14">
        <v>3.0249999999999999</v>
      </c>
      <c r="BA50" s="14">
        <v>0.747</v>
      </c>
    </row>
    <row r="51" spans="52:53" ht="13.5" thickBot="1">
      <c r="AZ51" s="14">
        <v>2.0939999999999999</v>
      </c>
      <c r="BA51" s="14">
        <v>2.2730000000000001</v>
      </c>
    </row>
    <row r="52" spans="52:53" ht="13.5" thickBot="1">
      <c r="AZ52" s="14">
        <v>2.0609999999999999</v>
      </c>
      <c r="BA52" s="14">
        <v>2.0059999999999998</v>
      </c>
    </row>
    <row r="53" spans="52:53" ht="13.5" thickBot="1">
      <c r="AZ53" s="14">
        <v>4.7830000000000004</v>
      </c>
      <c r="BA53" s="14">
        <v>3.1379999999999999</v>
      </c>
    </row>
    <row r="54" spans="52:53" ht="13.5" thickBot="1">
      <c r="AZ54" s="14">
        <v>2.625</v>
      </c>
      <c r="BA54" s="14">
        <v>0.83299999999999996</v>
      </c>
    </row>
    <row r="55" spans="52:53" ht="13.5" thickBot="1">
      <c r="AZ55" s="14">
        <v>2.694</v>
      </c>
      <c r="BA55" s="14">
        <v>6.8620000000000001</v>
      </c>
    </row>
    <row r="56" spans="52:53" ht="13.5" thickBot="1">
      <c r="AZ56" s="14">
        <v>1.45</v>
      </c>
      <c r="BA56" s="14">
        <v>2.0059999999999998</v>
      </c>
    </row>
    <row r="57" spans="52:53" ht="13.5" thickBot="1">
      <c r="AZ57" s="14">
        <v>3.4350000000000001</v>
      </c>
      <c r="BA57" s="14">
        <v>3.5249999999999999</v>
      </c>
    </row>
    <row r="58" spans="52:53" ht="13.5" thickBot="1">
      <c r="AZ58" s="14">
        <v>3.4350000000000001</v>
      </c>
      <c r="BA58" s="13">
        <v>0.92800000000000005</v>
      </c>
    </row>
    <row r="59" spans="52:53" ht="13.5" thickBot="1">
      <c r="AZ59" s="13">
        <v>1.65</v>
      </c>
      <c r="BA59" s="14">
        <v>0.75</v>
      </c>
    </row>
    <row r="60" spans="52:53" ht="13.5" thickBot="1">
      <c r="AZ60" s="14">
        <v>1.0980000000000001</v>
      </c>
      <c r="BA60" s="14">
        <v>3.367</v>
      </c>
    </row>
    <row r="61" spans="52:53" ht="13.5" thickBot="1">
      <c r="AZ61" s="14">
        <v>1.0940000000000001</v>
      </c>
      <c r="BA61" s="14">
        <v>3.8239999999999998</v>
      </c>
    </row>
    <row r="62" spans="52:53" ht="13.5" thickBot="1">
      <c r="AZ62" s="14">
        <v>2</v>
      </c>
      <c r="BA62" s="14">
        <v>1.552</v>
      </c>
    </row>
    <row r="63" spans="52:53" ht="13.5" thickBot="1">
      <c r="AZ63" s="18">
        <v>1.905</v>
      </c>
      <c r="BA63" s="14">
        <v>2.2280000000000002</v>
      </c>
    </row>
    <row r="64" spans="52:53" ht="13.5" thickBot="1">
      <c r="AZ64" s="18">
        <v>1.454</v>
      </c>
      <c r="BA64" s="14">
        <v>2.7370000000000001</v>
      </c>
    </row>
    <row r="65" spans="1:53" ht="13.5" thickBot="1">
      <c r="AZ65" s="18">
        <v>2.7869999999999999</v>
      </c>
      <c r="BA65" s="14">
        <v>1.3180000000000001</v>
      </c>
    </row>
    <row r="66" spans="1:53" ht="13.5" thickBot="1">
      <c r="AZ66" s="13">
        <v>0.09</v>
      </c>
      <c r="BA66" s="14">
        <v>0.49</v>
      </c>
    </row>
    <row r="67" spans="1:53" ht="13.5" thickBot="1">
      <c r="AZ67" s="18">
        <v>3.9620000000000002</v>
      </c>
      <c r="BA67" s="14">
        <v>1.3260000000000001</v>
      </c>
    </row>
    <row r="68" spans="1:53" ht="13.5" thickBot="1">
      <c r="AZ68" s="8">
        <v>2.8759999999999999</v>
      </c>
      <c r="BA68" s="14">
        <v>2.14</v>
      </c>
    </row>
    <row r="69" spans="1:53" ht="13.5" thickBot="1">
      <c r="AZ69" s="13">
        <v>3.1659999999999999</v>
      </c>
      <c r="BA69" s="14">
        <v>1.125</v>
      </c>
    </row>
    <row r="70" spans="1:53" ht="13.5" thickBot="1">
      <c r="AZ70" s="14">
        <v>5.774</v>
      </c>
      <c r="BA70" s="14">
        <v>1.9510000000000001</v>
      </c>
    </row>
    <row r="71" spans="1:53" ht="13.5" thickBot="1">
      <c r="AZ71" s="14">
        <v>4.0339999999999998</v>
      </c>
      <c r="BA71" s="14">
        <v>2.7519999999999998</v>
      </c>
    </row>
    <row r="72" spans="1:53" ht="13.5" thickBot="1">
      <c r="AZ72" s="14">
        <v>2.0339999999999998</v>
      </c>
      <c r="BA72" s="14">
        <v>2.4420000000000002</v>
      </c>
    </row>
    <row r="73" spans="1:53" ht="13.5" thickBot="1">
      <c r="AZ73" s="14">
        <v>2.3570000000000002</v>
      </c>
      <c r="BA73" s="14">
        <v>2.4500000000000002</v>
      </c>
    </row>
    <row r="74" spans="1:53" ht="13.5" thickBot="1">
      <c r="B74" t="s">
        <v>1871</v>
      </c>
      <c r="H74" t="s">
        <v>1872</v>
      </c>
      <c r="N74" t="s">
        <v>1883</v>
      </c>
      <c r="AZ74" s="13">
        <v>3.4860000000000002</v>
      </c>
      <c r="BA74" s="14">
        <v>1.262</v>
      </c>
    </row>
    <row r="75" spans="1:53" ht="13.5" thickBot="1">
      <c r="B75" t="s">
        <v>1873</v>
      </c>
      <c r="C75" t="s">
        <v>1874</v>
      </c>
      <c r="D75" t="s">
        <v>1875</v>
      </c>
      <c r="E75" t="s">
        <v>1876</v>
      </c>
      <c r="F75" t="s">
        <v>1877</v>
      </c>
      <c r="G75" t="s">
        <v>1878</v>
      </c>
      <c r="H75" t="s">
        <v>1879</v>
      </c>
      <c r="I75" t="s">
        <v>1874</v>
      </c>
      <c r="J75" t="s">
        <v>1880</v>
      </c>
      <c r="K75" t="s">
        <v>1881</v>
      </c>
      <c r="L75" t="s">
        <v>1877</v>
      </c>
      <c r="M75" t="s">
        <v>1879</v>
      </c>
      <c r="N75" t="s">
        <v>1874</v>
      </c>
      <c r="O75" t="s">
        <v>1884</v>
      </c>
      <c r="P75" t="s">
        <v>1885</v>
      </c>
      <c r="Q75" t="s">
        <v>1877</v>
      </c>
      <c r="AZ75" s="14">
        <v>1.921</v>
      </c>
      <c r="BA75" s="14">
        <v>0.29399999999999998</v>
      </c>
    </row>
    <row r="76" spans="1:53" ht="13.5" thickBot="1">
      <c r="AZ76" s="13">
        <v>0.47</v>
      </c>
      <c r="BA76" s="13">
        <v>3.8180000000000001</v>
      </c>
    </row>
    <row r="77" spans="1:53" ht="13.5" thickBot="1">
      <c r="A77">
        <v>2009</v>
      </c>
      <c r="H77">
        <v>4</v>
      </c>
      <c r="I77">
        <v>0</v>
      </c>
      <c r="J77">
        <v>0</v>
      </c>
      <c r="K77">
        <v>0</v>
      </c>
      <c r="L77">
        <v>0</v>
      </c>
      <c r="AZ77" s="13">
        <v>0.34</v>
      </c>
      <c r="BA77" s="14">
        <v>3.0379999999999998</v>
      </c>
    </row>
    <row r="78" spans="1:53" ht="13.5" thickBot="1">
      <c r="A78">
        <v>2010</v>
      </c>
      <c r="H78">
        <v>17</v>
      </c>
      <c r="I78">
        <v>5</v>
      </c>
      <c r="J78">
        <v>2</v>
      </c>
      <c r="K78">
        <v>3</v>
      </c>
      <c r="L78">
        <v>3</v>
      </c>
      <c r="AZ78" s="14">
        <v>3.3069999999999999</v>
      </c>
      <c r="BA78" s="13">
        <v>1.48</v>
      </c>
    </row>
    <row r="79" spans="1:53" ht="13.5" thickBot="1">
      <c r="A79">
        <v>2011</v>
      </c>
      <c r="H79">
        <v>32</v>
      </c>
      <c r="I79">
        <v>13</v>
      </c>
      <c r="J79">
        <v>7</v>
      </c>
      <c r="K79">
        <v>8</v>
      </c>
      <c r="L79">
        <v>6</v>
      </c>
      <c r="AZ79" s="13">
        <v>1.323</v>
      </c>
      <c r="BA79" s="14">
        <v>1.9510000000000001</v>
      </c>
    </row>
    <row r="80" spans="1:53" ht="13.5" thickBot="1">
      <c r="A80">
        <v>2012</v>
      </c>
      <c r="H80">
        <v>35</v>
      </c>
      <c r="I80">
        <v>9</v>
      </c>
      <c r="J80">
        <v>5</v>
      </c>
      <c r="K80">
        <v>5</v>
      </c>
      <c r="L80">
        <v>5</v>
      </c>
      <c r="AZ80" s="14">
        <v>2.919</v>
      </c>
      <c r="BA80" s="14">
        <v>1.29</v>
      </c>
    </row>
    <row r="81" spans="1:53" ht="13.5" thickBot="1">
      <c r="A81">
        <v>2013</v>
      </c>
      <c r="B81">
        <v>12</v>
      </c>
      <c r="C81">
        <v>2</v>
      </c>
      <c r="D81">
        <v>2</v>
      </c>
      <c r="E81">
        <v>2</v>
      </c>
      <c r="F81">
        <v>0</v>
      </c>
      <c r="G81">
        <v>0</v>
      </c>
      <c r="H81">
        <v>40</v>
      </c>
      <c r="I81">
        <v>11</v>
      </c>
      <c r="J81">
        <v>7</v>
      </c>
      <c r="K81">
        <v>8</v>
      </c>
      <c r="L81">
        <v>2</v>
      </c>
      <c r="AZ81" s="14">
        <v>6</v>
      </c>
      <c r="BA81" s="14">
        <v>3.1379999999999999</v>
      </c>
    </row>
    <row r="82" spans="1:53" ht="13.5" thickBot="1">
      <c r="A82">
        <v>2014</v>
      </c>
      <c r="B82">
        <v>14</v>
      </c>
      <c r="C82">
        <v>3</v>
      </c>
      <c r="D82">
        <v>1</v>
      </c>
      <c r="E82">
        <v>1</v>
      </c>
      <c r="F82">
        <v>0</v>
      </c>
      <c r="G82">
        <v>0</v>
      </c>
      <c r="H82">
        <v>50</v>
      </c>
      <c r="I82">
        <v>15</v>
      </c>
      <c r="J82">
        <v>8</v>
      </c>
      <c r="K82">
        <v>11</v>
      </c>
      <c r="L82">
        <v>7</v>
      </c>
      <c r="AZ82" s="14">
        <v>2.8740000000000001</v>
      </c>
      <c r="BA82" s="14">
        <v>0.20699999999999999</v>
      </c>
    </row>
    <row r="83" spans="1:53" ht="13.5" thickBot="1">
      <c r="A83">
        <v>2015</v>
      </c>
      <c r="B83">
        <v>26</v>
      </c>
      <c r="C83">
        <v>1</v>
      </c>
      <c r="D83">
        <v>1</v>
      </c>
      <c r="E83">
        <v>1</v>
      </c>
      <c r="F83">
        <v>0</v>
      </c>
      <c r="G83">
        <v>1</v>
      </c>
      <c r="H83">
        <v>62</v>
      </c>
      <c r="I83">
        <v>19</v>
      </c>
      <c r="J83">
        <v>13</v>
      </c>
      <c r="K83">
        <v>16</v>
      </c>
      <c r="L83">
        <v>3</v>
      </c>
      <c r="AZ83" s="13">
        <v>2.9169999999999998</v>
      </c>
      <c r="BA83" s="14">
        <v>1.3120000000000001</v>
      </c>
    </row>
    <row r="84" spans="1:53" ht="13.5" thickBot="1">
      <c r="A84">
        <v>2016</v>
      </c>
      <c r="B84">
        <v>21</v>
      </c>
      <c r="C84">
        <v>3</v>
      </c>
      <c r="D84">
        <v>2</v>
      </c>
      <c r="E84">
        <v>2</v>
      </c>
      <c r="F84">
        <v>0</v>
      </c>
      <c r="G84">
        <v>1</v>
      </c>
      <c r="H84">
        <v>77</v>
      </c>
      <c r="I84">
        <v>31</v>
      </c>
      <c r="J84">
        <v>11</v>
      </c>
      <c r="K84">
        <v>14</v>
      </c>
      <c r="L84">
        <v>13</v>
      </c>
      <c r="M84">
        <v>8</v>
      </c>
      <c r="N84">
        <v>8</v>
      </c>
      <c r="O84">
        <v>5</v>
      </c>
      <c r="P84">
        <v>5</v>
      </c>
      <c r="Q84">
        <v>1</v>
      </c>
      <c r="AZ84" s="13">
        <v>1.0209999999999999</v>
      </c>
      <c r="BA84" s="14">
        <v>3.387</v>
      </c>
    </row>
    <row r="85" spans="1:53" ht="13.5" thickBot="1">
      <c r="A85">
        <v>2017</v>
      </c>
      <c r="B85">
        <v>34</v>
      </c>
      <c r="C85">
        <v>15</v>
      </c>
      <c r="D85">
        <v>8</v>
      </c>
      <c r="E85">
        <v>7</v>
      </c>
      <c r="F85">
        <v>7</v>
      </c>
      <c r="G85">
        <v>5</v>
      </c>
      <c r="H85">
        <v>59</v>
      </c>
      <c r="I85">
        <v>19</v>
      </c>
      <c r="J85">
        <v>14</v>
      </c>
      <c r="K85">
        <v>12</v>
      </c>
      <c r="L85">
        <v>4</v>
      </c>
      <c r="M85">
        <v>32</v>
      </c>
      <c r="N85">
        <v>15</v>
      </c>
      <c r="O85">
        <v>12</v>
      </c>
      <c r="P85">
        <v>9</v>
      </c>
      <c r="Q85">
        <v>3</v>
      </c>
      <c r="AZ85" s="13">
        <v>3.7210000000000001</v>
      </c>
      <c r="BA85" s="21">
        <v>1.2330000000000001</v>
      </c>
    </row>
    <row r="86" spans="1:53" ht="13.5" thickBot="1">
      <c r="A86">
        <v>2018</v>
      </c>
      <c r="B86">
        <v>31</v>
      </c>
      <c r="C86">
        <v>15</v>
      </c>
      <c r="D86">
        <v>11</v>
      </c>
      <c r="E86">
        <v>11</v>
      </c>
      <c r="F86">
        <v>4</v>
      </c>
      <c r="G86">
        <v>2</v>
      </c>
      <c r="H86">
        <v>70</v>
      </c>
      <c r="I86">
        <v>36</v>
      </c>
      <c r="J86">
        <v>20</v>
      </c>
      <c r="K86">
        <v>25</v>
      </c>
      <c r="L86">
        <v>8</v>
      </c>
      <c r="M86">
        <v>73</v>
      </c>
      <c r="N86">
        <v>36</v>
      </c>
      <c r="O86">
        <v>33</v>
      </c>
      <c r="P86">
        <v>30</v>
      </c>
      <c r="Q86">
        <v>5</v>
      </c>
      <c r="AZ86" s="13">
        <v>2.444</v>
      </c>
      <c r="BA86" s="14">
        <v>2.25</v>
      </c>
    </row>
    <row r="87" spans="1:53" ht="13.5" thickBot="1">
      <c r="A87">
        <v>2019</v>
      </c>
      <c r="B87">
        <v>38</v>
      </c>
      <c r="C87">
        <v>13</v>
      </c>
      <c r="D87">
        <v>9</v>
      </c>
      <c r="E87">
        <v>8</v>
      </c>
      <c r="F87">
        <v>4</v>
      </c>
      <c r="G87">
        <v>2</v>
      </c>
      <c r="H87">
        <v>82</v>
      </c>
      <c r="I87">
        <v>31</v>
      </c>
      <c r="J87">
        <v>18</v>
      </c>
      <c r="K87">
        <v>23</v>
      </c>
      <c r="L87">
        <v>10</v>
      </c>
      <c r="M87">
        <v>127</v>
      </c>
      <c r="N87">
        <v>65</v>
      </c>
      <c r="O87">
        <v>58</v>
      </c>
      <c r="P87">
        <v>52</v>
      </c>
      <c r="Q87">
        <v>9</v>
      </c>
      <c r="AZ87" s="14">
        <v>2.5760000000000001</v>
      </c>
      <c r="BA87" s="14">
        <v>0.77800000000000002</v>
      </c>
    </row>
    <row r="88" spans="1:53" ht="13.5" thickBot="1">
      <c r="A88">
        <v>2020</v>
      </c>
      <c r="B88">
        <v>35</v>
      </c>
      <c r="C88">
        <v>16</v>
      </c>
      <c r="D88">
        <v>2</v>
      </c>
      <c r="E88">
        <v>2</v>
      </c>
      <c r="F88">
        <v>12</v>
      </c>
      <c r="G88">
        <v>2</v>
      </c>
      <c r="H88">
        <v>131</v>
      </c>
      <c r="I88">
        <v>48</v>
      </c>
      <c r="J88">
        <v>32</v>
      </c>
      <c r="K88">
        <v>35</v>
      </c>
      <c r="L88">
        <v>8</v>
      </c>
      <c r="M88">
        <v>198</v>
      </c>
      <c r="N88">
        <v>127</v>
      </c>
      <c r="O88">
        <v>109</v>
      </c>
      <c r="P88">
        <v>109</v>
      </c>
      <c r="Q88">
        <v>27</v>
      </c>
      <c r="AZ88" s="13">
        <v>3.15</v>
      </c>
      <c r="BA88" s="14">
        <v>1.9219999999999999</v>
      </c>
    </row>
    <row r="89" spans="1:53" ht="13.5" thickBot="1">
      <c r="A89">
        <v>2021</v>
      </c>
      <c r="B89">
        <v>13</v>
      </c>
      <c r="C89">
        <v>10</v>
      </c>
      <c r="D89">
        <v>2</v>
      </c>
      <c r="E89">
        <v>2</v>
      </c>
      <c r="F89">
        <v>3</v>
      </c>
      <c r="G89">
        <v>2</v>
      </c>
      <c r="H89">
        <v>44</v>
      </c>
      <c r="I89">
        <v>15</v>
      </c>
      <c r="J89">
        <v>7</v>
      </c>
      <c r="K89">
        <v>12</v>
      </c>
      <c r="L89">
        <v>7</v>
      </c>
      <c r="M89">
        <v>83</v>
      </c>
      <c r="N89">
        <v>64</v>
      </c>
      <c r="O89">
        <v>56</v>
      </c>
      <c r="P89">
        <v>46</v>
      </c>
      <c r="Q89">
        <v>13</v>
      </c>
      <c r="AZ89" s="13">
        <v>2.129</v>
      </c>
      <c r="BA89" s="13">
        <v>1.343</v>
      </c>
    </row>
    <row r="90" spans="1:53" ht="13.5" thickBot="1">
      <c r="A90" t="s">
        <v>1882</v>
      </c>
      <c r="B90">
        <v>224</v>
      </c>
      <c r="C90">
        <v>78</v>
      </c>
      <c r="D90">
        <v>38</v>
      </c>
      <c r="E90">
        <v>34</v>
      </c>
      <c r="F90">
        <v>30</v>
      </c>
      <c r="G90">
        <v>15</v>
      </c>
      <c r="H90">
        <v>703</v>
      </c>
      <c r="I90">
        <v>252</v>
      </c>
      <c r="J90">
        <v>144</v>
      </c>
      <c r="K90">
        <v>172</v>
      </c>
      <c r="L90">
        <v>76</v>
      </c>
      <c r="M90">
        <v>521</v>
      </c>
      <c r="N90">
        <v>315</v>
      </c>
      <c r="O90">
        <v>273</v>
      </c>
      <c r="P90">
        <v>251</v>
      </c>
      <c r="Q90">
        <v>58</v>
      </c>
      <c r="AZ90" s="21">
        <v>1.915</v>
      </c>
      <c r="BA90" s="14">
        <v>2.7440000000000002</v>
      </c>
    </row>
    <row r="91" spans="1:53" ht="13.5" thickBot="1">
      <c r="AZ91" s="13">
        <v>0.55000000000000004</v>
      </c>
      <c r="BA91" s="14">
        <v>2.8849999999999998</v>
      </c>
    </row>
    <row r="92" spans="1:53" ht="13.5" thickBot="1">
      <c r="AZ92" s="14">
        <v>1.7609999999999999</v>
      </c>
      <c r="BA92" s="14">
        <v>2.4079999999999999</v>
      </c>
    </row>
    <row r="93" spans="1:53" ht="13.5" thickBot="1">
      <c r="B93" t="s">
        <v>1871</v>
      </c>
      <c r="I93" t="s">
        <v>1872</v>
      </c>
      <c r="O93" t="s">
        <v>1883</v>
      </c>
      <c r="S93" s="12" t="s">
        <v>1889</v>
      </c>
      <c r="Y93" s="12" t="s">
        <v>1893</v>
      </c>
      <c r="AD93" s="12" t="s">
        <v>1894</v>
      </c>
      <c r="AZ93" s="14">
        <v>2.0750000000000002</v>
      </c>
      <c r="BA93" s="14">
        <v>4.1310000000000002</v>
      </c>
    </row>
    <row r="94" spans="1:53" ht="13.5" thickBot="1">
      <c r="B94" t="s">
        <v>1873</v>
      </c>
      <c r="C94" t="s">
        <v>1874</v>
      </c>
      <c r="D94" t="s">
        <v>1875</v>
      </c>
      <c r="E94" t="s">
        <v>1876</v>
      </c>
      <c r="F94" t="s">
        <v>1877</v>
      </c>
      <c r="G94" t="s">
        <v>1878</v>
      </c>
      <c r="H94" t="s">
        <v>1879</v>
      </c>
      <c r="I94" t="s">
        <v>1874</v>
      </c>
      <c r="J94" t="s">
        <v>1880</v>
      </c>
      <c r="K94" t="s">
        <v>1881</v>
      </c>
      <c r="L94" t="s">
        <v>1877</v>
      </c>
      <c r="M94" t="s">
        <v>1879</v>
      </c>
      <c r="N94" t="s">
        <v>1874</v>
      </c>
      <c r="O94" t="s">
        <v>1884</v>
      </c>
      <c r="P94" t="s">
        <v>1885</v>
      </c>
      <c r="Q94" t="s">
        <v>1877</v>
      </c>
      <c r="S94" s="12" t="s">
        <v>1890</v>
      </c>
      <c r="T94" s="12" t="s">
        <v>1875</v>
      </c>
      <c r="U94" s="12"/>
      <c r="V94" s="12" t="s">
        <v>1891</v>
      </c>
      <c r="W94" s="12" t="s">
        <v>1892</v>
      </c>
      <c r="Y94" s="12" t="s">
        <v>1890</v>
      </c>
      <c r="Z94" s="12" t="s">
        <v>1895</v>
      </c>
      <c r="AA94" s="12" t="s">
        <v>1896</v>
      </c>
      <c r="AB94" s="12" t="s">
        <v>1892</v>
      </c>
      <c r="AZ94" s="14">
        <v>1.387</v>
      </c>
      <c r="BA94" s="14">
        <v>3.7440000000000002</v>
      </c>
    </row>
    <row r="95" spans="1:53" ht="13.5" thickBot="1">
      <c r="A95">
        <v>2009</v>
      </c>
      <c r="H95">
        <v>4</v>
      </c>
      <c r="I95">
        <v>0</v>
      </c>
      <c r="J95">
        <v>0</v>
      </c>
      <c r="K95">
        <v>0</v>
      </c>
      <c r="L95">
        <v>0</v>
      </c>
      <c r="X95">
        <v>2009</v>
      </c>
      <c r="Y95">
        <f>I95/H95</f>
        <v>0</v>
      </c>
      <c r="Z95">
        <f>J95/H95</f>
        <v>0</v>
      </c>
      <c r="AA95">
        <f>K95/H95</f>
        <v>0</v>
      </c>
      <c r="AB95">
        <f>L95/H95</f>
        <v>0</v>
      </c>
      <c r="AC95">
        <v>2009</v>
      </c>
      <c r="AZ95" s="14">
        <v>2.8769999999999998</v>
      </c>
      <c r="BA95" s="14">
        <v>3.81</v>
      </c>
    </row>
    <row r="96" spans="1:53" ht="13.5" thickBot="1">
      <c r="A96">
        <v>2010</v>
      </c>
      <c r="H96">
        <v>17</v>
      </c>
      <c r="I96">
        <v>5</v>
      </c>
      <c r="J96">
        <v>2</v>
      </c>
      <c r="K96">
        <v>3</v>
      </c>
      <c r="L96">
        <v>3</v>
      </c>
      <c r="X96">
        <v>2010</v>
      </c>
      <c r="Y96" s="60">
        <f t="shared" ref="Y96:Y107" si="12">I96/H96</f>
        <v>0.29411764705882354</v>
      </c>
      <c r="Z96" s="60">
        <f t="shared" ref="Z96:Z107" si="13">J96/H96</f>
        <v>0.11764705882352941</v>
      </c>
      <c r="AA96" s="60">
        <f t="shared" ref="AA96:AA107" si="14">K96/H96</f>
        <v>0.17647058823529413</v>
      </c>
      <c r="AB96" s="60">
        <f t="shared" ref="AB96:AB107" si="15">L96/H96</f>
        <v>0.17647058823529413</v>
      </c>
      <c r="AC96">
        <v>2010</v>
      </c>
      <c r="AZ96" s="14">
        <v>2.75</v>
      </c>
      <c r="BA96" s="14">
        <v>1.242</v>
      </c>
    </row>
    <row r="97" spans="1:53" ht="13.5" thickBot="1">
      <c r="A97">
        <v>2011</v>
      </c>
      <c r="H97">
        <v>32</v>
      </c>
      <c r="I97">
        <v>13</v>
      </c>
      <c r="J97">
        <v>7</v>
      </c>
      <c r="K97">
        <v>8</v>
      </c>
      <c r="L97">
        <v>6</v>
      </c>
      <c r="X97">
        <v>2011</v>
      </c>
      <c r="Y97" s="60">
        <f t="shared" si="12"/>
        <v>0.40625</v>
      </c>
      <c r="Z97" s="60">
        <f t="shared" si="13"/>
        <v>0.21875</v>
      </c>
      <c r="AA97" s="60">
        <f t="shared" si="14"/>
        <v>0.25</v>
      </c>
      <c r="AB97" s="60">
        <f t="shared" si="15"/>
        <v>0.1875</v>
      </c>
      <c r="AC97">
        <v>2011</v>
      </c>
      <c r="AZ97" s="13">
        <v>0.49</v>
      </c>
      <c r="BA97" s="14">
        <v>2.129</v>
      </c>
    </row>
    <row r="98" spans="1:53" ht="13.5" thickBot="1">
      <c r="A98">
        <v>2012</v>
      </c>
      <c r="H98">
        <v>35</v>
      </c>
      <c r="I98">
        <v>9</v>
      </c>
      <c r="J98">
        <v>5</v>
      </c>
      <c r="K98">
        <v>5</v>
      </c>
      <c r="L98">
        <v>5</v>
      </c>
      <c r="X98">
        <v>2012</v>
      </c>
      <c r="Y98" s="60">
        <f t="shared" si="12"/>
        <v>0.25714285714285712</v>
      </c>
      <c r="Z98" s="60">
        <f t="shared" si="13"/>
        <v>0.14285714285714285</v>
      </c>
      <c r="AA98" s="60">
        <f t="shared" si="14"/>
        <v>0.14285714285714285</v>
      </c>
      <c r="AB98" s="60">
        <f t="shared" si="15"/>
        <v>0.14285714285714285</v>
      </c>
      <c r="AC98">
        <v>2012</v>
      </c>
      <c r="AZ98" s="14">
        <v>4.306</v>
      </c>
      <c r="BA98" s="14">
        <v>0.89600000000000002</v>
      </c>
    </row>
    <row r="99" spans="1:53" ht="13.5" thickBot="1">
      <c r="A99">
        <v>2013</v>
      </c>
      <c r="B99">
        <v>12</v>
      </c>
      <c r="C99">
        <v>2</v>
      </c>
      <c r="D99">
        <v>2</v>
      </c>
      <c r="E99">
        <v>2</v>
      </c>
      <c r="F99">
        <v>0</v>
      </c>
      <c r="G99">
        <v>0</v>
      </c>
      <c r="H99">
        <v>40</v>
      </c>
      <c r="I99">
        <v>11</v>
      </c>
      <c r="J99">
        <v>7</v>
      </c>
      <c r="K99">
        <v>8</v>
      </c>
      <c r="L99">
        <v>2</v>
      </c>
      <c r="S99" s="60">
        <f>C99/B99</f>
        <v>0.16666666666666666</v>
      </c>
      <c r="T99" s="60">
        <f>D99/B99</f>
        <v>0.16666666666666666</v>
      </c>
      <c r="U99" s="60"/>
      <c r="V99" s="60">
        <f>E99/B99</f>
        <v>0.16666666666666666</v>
      </c>
      <c r="W99" s="60">
        <f>F99/B99</f>
        <v>0</v>
      </c>
      <c r="X99">
        <v>2013</v>
      </c>
      <c r="Y99" s="60">
        <f t="shared" si="12"/>
        <v>0.27500000000000002</v>
      </c>
      <c r="Z99" s="60">
        <f t="shared" si="13"/>
        <v>0.17499999999999999</v>
      </c>
      <c r="AA99" s="60">
        <f t="shared" si="14"/>
        <v>0.2</v>
      </c>
      <c r="AB99" s="60">
        <f t="shared" si="15"/>
        <v>0.05</v>
      </c>
      <c r="AC99">
        <v>2013</v>
      </c>
      <c r="AZ99" s="14">
        <v>4.2190000000000003</v>
      </c>
      <c r="BA99" s="14">
        <v>6.0510000000000002</v>
      </c>
    </row>
    <row r="100" spans="1:53" ht="13.5" thickBot="1">
      <c r="A100">
        <v>2014</v>
      </c>
      <c r="B100">
        <v>14</v>
      </c>
      <c r="C100">
        <v>3</v>
      </c>
      <c r="D100">
        <v>1</v>
      </c>
      <c r="E100">
        <v>1</v>
      </c>
      <c r="F100">
        <v>0</v>
      </c>
      <c r="G100">
        <v>0</v>
      </c>
      <c r="H100">
        <v>50</v>
      </c>
      <c r="I100">
        <v>15</v>
      </c>
      <c r="J100">
        <v>8</v>
      </c>
      <c r="K100">
        <v>11</v>
      </c>
      <c r="L100">
        <v>7</v>
      </c>
      <c r="S100" s="60">
        <f t="shared" ref="S100:S107" si="16">C100/B100</f>
        <v>0.21428571428571427</v>
      </c>
      <c r="T100" s="60">
        <f t="shared" ref="T100:T107" si="17">D100/B100</f>
        <v>7.1428571428571425E-2</v>
      </c>
      <c r="U100" s="60"/>
      <c r="V100" s="60">
        <f t="shared" ref="V100:V107" si="18">E100/B100</f>
        <v>7.1428571428571425E-2</v>
      </c>
      <c r="W100" s="60">
        <f t="shared" ref="W100:W107" si="19">F100/B100</f>
        <v>0</v>
      </c>
      <c r="X100">
        <v>2014</v>
      </c>
      <c r="Y100" s="60">
        <f t="shared" si="12"/>
        <v>0.3</v>
      </c>
      <c r="Z100" s="60">
        <f t="shared" si="13"/>
        <v>0.16</v>
      </c>
      <c r="AA100" s="60">
        <f t="shared" si="14"/>
        <v>0.22</v>
      </c>
      <c r="AB100" s="60">
        <f t="shared" si="15"/>
        <v>0.14000000000000001</v>
      </c>
      <c r="AC100">
        <v>2014</v>
      </c>
      <c r="AZ100" s="13">
        <v>4.3730000000000002</v>
      </c>
      <c r="BA100" s="14">
        <v>0.98899999999999999</v>
      </c>
    </row>
    <row r="101" spans="1:53" ht="13.5" thickBot="1">
      <c r="A101">
        <v>2015</v>
      </c>
      <c r="B101">
        <v>26</v>
      </c>
      <c r="C101">
        <v>1</v>
      </c>
      <c r="D101">
        <v>1</v>
      </c>
      <c r="E101">
        <v>1</v>
      </c>
      <c r="F101">
        <v>0</v>
      </c>
      <c r="G101">
        <v>1</v>
      </c>
      <c r="H101">
        <v>62</v>
      </c>
      <c r="I101">
        <v>19</v>
      </c>
      <c r="J101">
        <v>13</v>
      </c>
      <c r="K101">
        <v>16</v>
      </c>
      <c r="L101">
        <v>3</v>
      </c>
      <c r="S101" s="60">
        <f t="shared" si="16"/>
        <v>3.8461538461538464E-2</v>
      </c>
      <c r="T101" s="60">
        <f t="shared" si="17"/>
        <v>3.8461538461538464E-2</v>
      </c>
      <c r="U101" s="60"/>
      <c r="V101" s="60">
        <f t="shared" si="18"/>
        <v>3.8461538461538464E-2</v>
      </c>
      <c r="W101" s="60">
        <f t="shared" si="19"/>
        <v>0</v>
      </c>
      <c r="X101">
        <v>2015</v>
      </c>
      <c r="Y101" s="60">
        <f t="shared" si="12"/>
        <v>0.30645161290322581</v>
      </c>
      <c r="Z101" s="60">
        <f t="shared" si="13"/>
        <v>0.20967741935483872</v>
      </c>
      <c r="AA101" s="60">
        <f t="shared" si="14"/>
        <v>0.25806451612903225</v>
      </c>
      <c r="AB101" s="60">
        <f t="shared" si="15"/>
        <v>4.8387096774193547E-2</v>
      </c>
      <c r="AD101" s="12" t="s">
        <v>1890</v>
      </c>
      <c r="AE101" s="12" t="s">
        <v>1875</v>
      </c>
      <c r="AF101" s="12" t="s">
        <v>1891</v>
      </c>
      <c r="AG101" s="12" t="s">
        <v>1892</v>
      </c>
      <c r="AZ101" s="14">
        <v>4.7789999999999999</v>
      </c>
      <c r="BA101" s="14">
        <v>1.667</v>
      </c>
    </row>
    <row r="102" spans="1:53" ht="13.5" thickBot="1">
      <c r="A102">
        <v>2016</v>
      </c>
      <c r="B102">
        <v>21</v>
      </c>
      <c r="C102">
        <v>3</v>
      </c>
      <c r="D102">
        <v>2</v>
      </c>
      <c r="E102">
        <v>2</v>
      </c>
      <c r="F102">
        <v>0</v>
      </c>
      <c r="G102">
        <v>1</v>
      </c>
      <c r="H102">
        <v>77</v>
      </c>
      <c r="I102">
        <v>31</v>
      </c>
      <c r="J102">
        <v>11</v>
      </c>
      <c r="K102">
        <v>14</v>
      </c>
      <c r="L102">
        <v>13</v>
      </c>
      <c r="M102">
        <v>8</v>
      </c>
      <c r="N102">
        <v>8</v>
      </c>
      <c r="O102">
        <v>5</v>
      </c>
      <c r="P102">
        <v>5</v>
      </c>
      <c r="Q102">
        <v>1</v>
      </c>
      <c r="S102" s="60">
        <f t="shared" si="16"/>
        <v>0.14285714285714285</v>
      </c>
      <c r="T102" s="60">
        <f t="shared" si="17"/>
        <v>9.5238095238095233E-2</v>
      </c>
      <c r="U102" s="60"/>
      <c r="V102" s="60">
        <f t="shared" si="18"/>
        <v>9.5238095238095233E-2</v>
      </c>
      <c r="W102" s="60">
        <f t="shared" si="19"/>
        <v>0</v>
      </c>
      <c r="X102">
        <v>2016</v>
      </c>
      <c r="Y102" s="60">
        <f t="shared" si="12"/>
        <v>0.40259740259740262</v>
      </c>
      <c r="Z102" s="60">
        <f t="shared" si="13"/>
        <v>0.14285714285714285</v>
      </c>
      <c r="AA102" s="60">
        <f t="shared" si="14"/>
        <v>0.18181818181818182</v>
      </c>
      <c r="AB102" s="60">
        <f t="shared" si="15"/>
        <v>0.16883116883116883</v>
      </c>
      <c r="AC102">
        <v>2016</v>
      </c>
      <c r="AD102" s="60">
        <f t="shared" ref="AD102:AD108" si="20">N102/M102</f>
        <v>1</v>
      </c>
      <c r="AE102" s="60">
        <f t="shared" ref="AE102:AE108" si="21">O102/M102</f>
        <v>0.625</v>
      </c>
      <c r="AF102" s="60">
        <f t="shared" ref="AF102:AF108" si="22">P102/M102</f>
        <v>0.625</v>
      </c>
      <c r="AG102" s="60">
        <f t="shared" ref="AG102:AG108" si="23">Q102/M102</f>
        <v>0.125</v>
      </c>
      <c r="AZ102" s="13">
        <v>0.49</v>
      </c>
      <c r="BA102" s="14">
        <v>0.39600000000000002</v>
      </c>
    </row>
    <row r="103" spans="1:53" ht="13.5" thickBot="1">
      <c r="A103">
        <v>2017</v>
      </c>
      <c r="B103">
        <v>34</v>
      </c>
      <c r="C103">
        <v>15</v>
      </c>
      <c r="D103">
        <v>8</v>
      </c>
      <c r="E103">
        <v>7</v>
      </c>
      <c r="F103">
        <v>7</v>
      </c>
      <c r="G103">
        <v>5</v>
      </c>
      <c r="H103">
        <v>59</v>
      </c>
      <c r="I103">
        <v>19</v>
      </c>
      <c r="J103">
        <v>14</v>
      </c>
      <c r="K103">
        <v>12</v>
      </c>
      <c r="L103">
        <v>4</v>
      </c>
      <c r="M103">
        <v>32</v>
      </c>
      <c r="N103">
        <v>15</v>
      </c>
      <c r="O103">
        <v>12</v>
      </c>
      <c r="P103">
        <v>9</v>
      </c>
      <c r="Q103">
        <v>3</v>
      </c>
      <c r="S103" s="60">
        <f t="shared" si="16"/>
        <v>0.44117647058823528</v>
      </c>
      <c r="T103" s="60">
        <f t="shared" si="17"/>
        <v>0.23529411764705882</v>
      </c>
      <c r="U103" s="60"/>
      <c r="V103" s="60">
        <f t="shared" si="18"/>
        <v>0.20588235294117646</v>
      </c>
      <c r="W103" s="60">
        <f t="shared" si="19"/>
        <v>0.20588235294117646</v>
      </c>
      <c r="X103">
        <v>2017</v>
      </c>
      <c r="Y103" s="60">
        <f t="shared" si="12"/>
        <v>0.32203389830508472</v>
      </c>
      <c r="Z103" s="60">
        <f t="shared" si="13"/>
        <v>0.23728813559322035</v>
      </c>
      <c r="AA103" s="60">
        <f t="shared" si="14"/>
        <v>0.20338983050847459</v>
      </c>
      <c r="AB103" s="60">
        <f t="shared" si="15"/>
        <v>6.7796610169491525E-2</v>
      </c>
      <c r="AC103">
        <v>2017</v>
      </c>
      <c r="AD103" s="60">
        <f t="shared" si="20"/>
        <v>0.46875</v>
      </c>
      <c r="AE103" s="60">
        <f t="shared" si="21"/>
        <v>0.375</v>
      </c>
      <c r="AF103" s="60">
        <f t="shared" si="22"/>
        <v>0.28125</v>
      </c>
      <c r="AG103" s="60">
        <f t="shared" si="23"/>
        <v>9.375E-2</v>
      </c>
      <c r="AZ103" s="14">
        <v>1.867</v>
      </c>
      <c r="BA103" s="14">
        <v>6.2329999999999997</v>
      </c>
    </row>
    <row r="104" spans="1:53" ht="13.5" thickBot="1">
      <c r="A104">
        <v>2018</v>
      </c>
      <c r="B104">
        <v>31</v>
      </c>
      <c r="C104">
        <v>15</v>
      </c>
      <c r="D104">
        <v>11</v>
      </c>
      <c r="E104">
        <v>11</v>
      </c>
      <c r="F104">
        <v>4</v>
      </c>
      <c r="G104">
        <v>2</v>
      </c>
      <c r="H104">
        <v>70</v>
      </c>
      <c r="I104">
        <v>36</v>
      </c>
      <c r="J104">
        <v>20</v>
      </c>
      <c r="K104">
        <v>25</v>
      </c>
      <c r="L104">
        <v>8</v>
      </c>
      <c r="M104">
        <v>73</v>
      </c>
      <c r="N104">
        <v>36</v>
      </c>
      <c r="O104">
        <v>33</v>
      </c>
      <c r="P104">
        <v>30</v>
      </c>
      <c r="Q104">
        <v>5</v>
      </c>
      <c r="S104" s="60">
        <f t="shared" si="16"/>
        <v>0.4838709677419355</v>
      </c>
      <c r="T104" s="60">
        <f t="shared" si="17"/>
        <v>0.35483870967741937</v>
      </c>
      <c r="U104" s="60"/>
      <c r="V104" s="60">
        <f t="shared" si="18"/>
        <v>0.35483870967741937</v>
      </c>
      <c r="W104" s="60">
        <f t="shared" si="19"/>
        <v>0.12903225806451613</v>
      </c>
      <c r="X104">
        <v>2018</v>
      </c>
      <c r="Y104" s="60">
        <f t="shared" si="12"/>
        <v>0.51428571428571423</v>
      </c>
      <c r="Z104" s="60">
        <f t="shared" si="13"/>
        <v>0.2857142857142857</v>
      </c>
      <c r="AA104" s="60">
        <f t="shared" si="14"/>
        <v>0.35714285714285715</v>
      </c>
      <c r="AB104" s="60">
        <f t="shared" si="15"/>
        <v>0.11428571428571428</v>
      </c>
      <c r="AC104">
        <v>2018</v>
      </c>
      <c r="AD104" s="60">
        <f t="shared" si="20"/>
        <v>0.49315068493150682</v>
      </c>
      <c r="AE104" s="60">
        <f t="shared" si="21"/>
        <v>0.45205479452054792</v>
      </c>
      <c r="AF104" s="60">
        <f t="shared" si="22"/>
        <v>0.41095890410958902</v>
      </c>
      <c r="AG104" s="60">
        <f t="shared" si="23"/>
        <v>6.8493150684931503E-2</v>
      </c>
      <c r="AZ104" s="14">
        <v>2.742</v>
      </c>
      <c r="BA104" s="14">
        <v>1.26</v>
      </c>
    </row>
    <row r="105" spans="1:53" ht="13.5" thickBot="1">
      <c r="A105">
        <v>2019</v>
      </c>
      <c r="B105">
        <v>38</v>
      </c>
      <c r="C105">
        <v>13</v>
      </c>
      <c r="D105">
        <v>9</v>
      </c>
      <c r="E105">
        <v>8</v>
      </c>
      <c r="F105">
        <v>4</v>
      </c>
      <c r="G105">
        <v>2</v>
      </c>
      <c r="H105">
        <v>82</v>
      </c>
      <c r="I105">
        <v>31</v>
      </c>
      <c r="J105">
        <v>18</v>
      </c>
      <c r="K105">
        <v>23</v>
      </c>
      <c r="L105">
        <v>10</v>
      </c>
      <c r="M105">
        <v>127</v>
      </c>
      <c r="N105">
        <v>65</v>
      </c>
      <c r="O105">
        <v>58</v>
      </c>
      <c r="P105">
        <v>52</v>
      </c>
      <c r="Q105">
        <v>9</v>
      </c>
      <c r="S105" s="60">
        <f t="shared" si="16"/>
        <v>0.34210526315789475</v>
      </c>
      <c r="T105" s="60">
        <f t="shared" si="17"/>
        <v>0.23684210526315788</v>
      </c>
      <c r="U105" s="60"/>
      <c r="V105" s="60">
        <f t="shared" si="18"/>
        <v>0.21052631578947367</v>
      </c>
      <c r="W105" s="60">
        <f t="shared" si="19"/>
        <v>0.10526315789473684</v>
      </c>
      <c r="X105">
        <v>2019</v>
      </c>
      <c r="Y105" s="60">
        <f t="shared" si="12"/>
        <v>0.37804878048780488</v>
      </c>
      <c r="Z105" s="60">
        <f t="shared" si="13"/>
        <v>0.21951219512195122</v>
      </c>
      <c r="AA105" s="60">
        <f t="shared" si="14"/>
        <v>0.28048780487804881</v>
      </c>
      <c r="AB105" s="60">
        <f t="shared" si="15"/>
        <v>0.12195121951219512</v>
      </c>
      <c r="AC105">
        <v>2019</v>
      </c>
      <c r="AD105" s="60">
        <f t="shared" si="20"/>
        <v>0.51181102362204722</v>
      </c>
      <c r="AE105" s="60">
        <f t="shared" si="21"/>
        <v>0.45669291338582679</v>
      </c>
      <c r="AF105" s="60">
        <f t="shared" si="22"/>
        <v>0.40944881889763779</v>
      </c>
      <c r="AG105" s="60">
        <f t="shared" si="23"/>
        <v>7.0866141732283464E-2</v>
      </c>
      <c r="AZ105" s="14">
        <v>3.7959999999999998</v>
      </c>
      <c r="BA105" s="14">
        <v>3.0249999999999999</v>
      </c>
    </row>
    <row r="106" spans="1:53" ht="13.5" thickBot="1">
      <c r="A106">
        <v>2020</v>
      </c>
      <c r="B106">
        <v>35</v>
      </c>
      <c r="C106">
        <v>16</v>
      </c>
      <c r="D106">
        <v>2</v>
      </c>
      <c r="E106">
        <v>2</v>
      </c>
      <c r="F106">
        <v>12</v>
      </c>
      <c r="G106">
        <v>2</v>
      </c>
      <c r="H106">
        <v>131</v>
      </c>
      <c r="I106">
        <v>48</v>
      </c>
      <c r="J106">
        <v>32</v>
      </c>
      <c r="K106">
        <v>35</v>
      </c>
      <c r="L106">
        <v>8</v>
      </c>
      <c r="M106">
        <v>198</v>
      </c>
      <c r="N106">
        <v>127</v>
      </c>
      <c r="O106">
        <v>109</v>
      </c>
      <c r="P106">
        <v>109</v>
      </c>
      <c r="Q106">
        <v>27</v>
      </c>
      <c r="S106" s="60">
        <f t="shared" si="16"/>
        <v>0.45714285714285713</v>
      </c>
      <c r="T106" s="60">
        <f t="shared" si="17"/>
        <v>5.7142857142857141E-2</v>
      </c>
      <c r="U106" s="60"/>
      <c r="V106" s="60">
        <f t="shared" si="18"/>
        <v>5.7142857142857141E-2</v>
      </c>
      <c r="W106" s="60">
        <f t="shared" si="19"/>
        <v>0.34285714285714286</v>
      </c>
      <c r="X106">
        <v>2020</v>
      </c>
      <c r="Y106" s="60">
        <f t="shared" si="12"/>
        <v>0.36641221374045801</v>
      </c>
      <c r="Z106" s="60">
        <f t="shared" si="13"/>
        <v>0.24427480916030533</v>
      </c>
      <c r="AA106" s="60">
        <f t="shared" si="14"/>
        <v>0.26717557251908397</v>
      </c>
      <c r="AB106" s="60">
        <f t="shared" si="15"/>
        <v>6.1068702290076333E-2</v>
      </c>
      <c r="AC106">
        <v>2020</v>
      </c>
      <c r="AD106" s="60">
        <f t="shared" si="20"/>
        <v>0.64141414141414144</v>
      </c>
      <c r="AE106" s="60">
        <f t="shared" si="21"/>
        <v>0.5505050505050505</v>
      </c>
      <c r="AF106" s="60">
        <f t="shared" si="22"/>
        <v>0.5505050505050505</v>
      </c>
      <c r="AG106" s="60">
        <f t="shared" si="23"/>
        <v>0.13636363636363635</v>
      </c>
      <c r="AZ106" s="14">
        <v>4.7789999999999999</v>
      </c>
      <c r="BA106" s="14">
        <v>1.149</v>
      </c>
    </row>
    <row r="107" spans="1:53" ht="13.5" thickBot="1">
      <c r="A107">
        <v>2021</v>
      </c>
      <c r="B107">
        <v>13</v>
      </c>
      <c r="C107">
        <v>10</v>
      </c>
      <c r="D107">
        <v>2</v>
      </c>
      <c r="E107">
        <v>2</v>
      </c>
      <c r="F107">
        <v>3</v>
      </c>
      <c r="G107">
        <v>2</v>
      </c>
      <c r="H107">
        <v>44</v>
      </c>
      <c r="I107">
        <v>15</v>
      </c>
      <c r="J107">
        <v>7</v>
      </c>
      <c r="K107">
        <v>12</v>
      </c>
      <c r="L107">
        <v>7</v>
      </c>
      <c r="M107">
        <v>83</v>
      </c>
      <c r="N107">
        <v>64</v>
      </c>
      <c r="O107">
        <v>56</v>
      </c>
      <c r="P107">
        <v>46</v>
      </c>
      <c r="Q107">
        <v>13</v>
      </c>
      <c r="S107" s="60">
        <f t="shared" si="16"/>
        <v>0.76923076923076927</v>
      </c>
      <c r="T107" s="60">
        <f t="shared" si="17"/>
        <v>0.15384615384615385</v>
      </c>
      <c r="U107" s="60"/>
      <c r="V107" s="60">
        <f t="shared" si="18"/>
        <v>0.15384615384615385</v>
      </c>
      <c r="W107" s="60">
        <f t="shared" si="19"/>
        <v>0.23076923076923078</v>
      </c>
      <c r="X107">
        <v>2021</v>
      </c>
      <c r="Y107" s="60">
        <f t="shared" si="12"/>
        <v>0.34090909090909088</v>
      </c>
      <c r="Z107" s="60">
        <f t="shared" si="13"/>
        <v>0.15909090909090909</v>
      </c>
      <c r="AA107" s="60">
        <f t="shared" si="14"/>
        <v>0.27272727272727271</v>
      </c>
      <c r="AB107" s="60">
        <f t="shared" si="15"/>
        <v>0.15909090909090909</v>
      </c>
      <c r="AC107">
        <v>2021</v>
      </c>
      <c r="AD107" s="60">
        <f t="shared" si="20"/>
        <v>0.77108433734939763</v>
      </c>
      <c r="AE107" s="60">
        <f t="shared" si="21"/>
        <v>0.67469879518072284</v>
      </c>
      <c r="AF107" s="60">
        <f t="shared" si="22"/>
        <v>0.55421686746987953</v>
      </c>
      <c r="AG107" s="60">
        <f t="shared" si="23"/>
        <v>0.15662650602409639</v>
      </c>
      <c r="AZ107" s="14">
        <v>3.0049999999999999</v>
      </c>
      <c r="BA107" s="13">
        <v>1.532</v>
      </c>
    </row>
    <row r="108" spans="1:53" ht="13.5" thickBot="1">
      <c r="A108" t="s">
        <v>1882</v>
      </c>
      <c r="B108">
        <v>224</v>
      </c>
      <c r="C108">
        <v>78</v>
      </c>
      <c r="D108">
        <v>38</v>
      </c>
      <c r="E108">
        <v>34</v>
      </c>
      <c r="F108">
        <v>30</v>
      </c>
      <c r="G108">
        <v>15</v>
      </c>
      <c r="H108">
        <v>703</v>
      </c>
      <c r="I108">
        <v>252</v>
      </c>
      <c r="J108">
        <v>144</v>
      </c>
      <c r="K108">
        <v>172</v>
      </c>
      <c r="L108">
        <v>76</v>
      </c>
      <c r="M108">
        <v>521</v>
      </c>
      <c r="N108">
        <v>315</v>
      </c>
      <c r="O108">
        <v>273</v>
      </c>
      <c r="P108">
        <v>251</v>
      </c>
      <c r="Q108">
        <v>58</v>
      </c>
      <c r="S108" s="60">
        <f>C108/B108</f>
        <v>0.3482142857142857</v>
      </c>
      <c r="T108" s="60">
        <f>D108/B108</f>
        <v>0.16964285714285715</v>
      </c>
      <c r="V108" s="60">
        <f>E108/B108</f>
        <v>0.15178571428571427</v>
      </c>
      <c r="W108" s="60">
        <f>G108/E108</f>
        <v>0.44117647058823528</v>
      </c>
      <c r="X108" s="12" t="s">
        <v>1882</v>
      </c>
      <c r="Y108" s="60">
        <f>I108/H108</f>
        <v>0.35846372688477951</v>
      </c>
      <c r="Z108" s="60">
        <f>J108/H108</f>
        <v>0.20483641536273114</v>
      </c>
      <c r="AA108" s="60">
        <f>K108/H108</f>
        <v>0.24466571834992887</v>
      </c>
      <c r="AB108" s="60">
        <f>L108/H108</f>
        <v>0.10810810810810811</v>
      </c>
      <c r="AD108" s="60">
        <f t="shared" si="20"/>
        <v>0.60460652591170827</v>
      </c>
      <c r="AE108" s="60">
        <f t="shared" si="21"/>
        <v>0.52399232245681382</v>
      </c>
      <c r="AF108" s="60">
        <f t="shared" si="22"/>
        <v>0.48176583493282149</v>
      </c>
      <c r="AG108" s="60">
        <f t="shared" si="23"/>
        <v>0.11132437619961612</v>
      </c>
      <c r="AZ108" s="14">
        <v>1.5569999999999999</v>
      </c>
      <c r="BA108" s="14">
        <v>0.85699999999999998</v>
      </c>
    </row>
    <row r="109" spans="1:53" ht="13.5" thickBot="1">
      <c r="AZ109" s="14">
        <v>3.1030000000000002</v>
      </c>
      <c r="BA109" s="14">
        <v>2.0139999999999998</v>
      </c>
    </row>
    <row r="110" spans="1:53" ht="13.5" thickBot="1">
      <c r="AZ110" s="14">
        <v>3.9569999999999999</v>
      </c>
      <c r="BA110" s="14">
        <v>1.9370000000000001</v>
      </c>
    </row>
    <row r="111" spans="1:53" ht="13.5" thickBot="1">
      <c r="AZ111" s="14">
        <v>1.0209999999999999</v>
      </c>
      <c r="BA111" s="14">
        <v>1.7330000000000001</v>
      </c>
    </row>
    <row r="112" spans="1:53" ht="13.5" thickBot="1">
      <c r="X112" s="12" t="s">
        <v>1867</v>
      </c>
      <c r="AZ112" s="14">
        <v>6.3949999999999996</v>
      </c>
      <c r="BA112" s="14">
        <v>3.3980000000000001</v>
      </c>
    </row>
    <row r="113" spans="1:53" ht="13.5" thickBot="1">
      <c r="B113" s="12" t="s">
        <v>1889</v>
      </c>
      <c r="AZ113" s="14">
        <v>4.0279999999999996</v>
      </c>
      <c r="BA113" s="14">
        <v>4.7270000000000003</v>
      </c>
    </row>
    <row r="114" spans="1:53" ht="13.5" thickBot="1">
      <c r="B114" s="12" t="s">
        <v>1890</v>
      </c>
      <c r="C114" s="12" t="s">
        <v>1875</v>
      </c>
      <c r="D114" s="12" t="s">
        <v>1891</v>
      </c>
      <c r="E114" s="12" t="s">
        <v>1892</v>
      </c>
      <c r="AZ114" s="14">
        <v>2.1960000000000002</v>
      </c>
      <c r="BA114" s="14">
        <v>0.40500000000000003</v>
      </c>
    </row>
    <row r="115" spans="1:53" ht="13.5" thickBot="1">
      <c r="A115">
        <v>2013</v>
      </c>
      <c r="B115" s="60">
        <v>0.16666666666666666</v>
      </c>
      <c r="C115" s="60">
        <v>0.16666666666666666</v>
      </c>
      <c r="D115" s="60">
        <v>0.16666666666666666</v>
      </c>
      <c r="E115" s="60">
        <v>0</v>
      </c>
      <c r="AZ115" s="13">
        <v>4.9980000000000002</v>
      </c>
      <c r="BA115" s="14">
        <v>4.2039999999999997</v>
      </c>
    </row>
    <row r="116" spans="1:53" ht="13.5" thickBot="1">
      <c r="A116">
        <v>2014</v>
      </c>
      <c r="B116" s="60">
        <v>0.21428571428571427</v>
      </c>
      <c r="C116" s="60">
        <v>7.1428571428571425E-2</v>
      </c>
      <c r="D116" s="60">
        <v>7.1428571428571425E-2</v>
      </c>
      <c r="E116" s="60">
        <v>0</v>
      </c>
      <c r="AZ116" s="14">
        <v>4.0510000000000002</v>
      </c>
      <c r="BA116" s="8">
        <v>3.3540000000000001</v>
      </c>
    </row>
    <row r="117" spans="1:53" ht="13.5" thickBot="1">
      <c r="A117">
        <v>2015</v>
      </c>
      <c r="B117" s="60">
        <v>3.8461538461538464E-2</v>
      </c>
      <c r="C117" s="60">
        <v>3.8461538461538464E-2</v>
      </c>
      <c r="D117" s="60">
        <v>3.8461538461538464E-2</v>
      </c>
      <c r="E117" s="60">
        <v>0</v>
      </c>
      <c r="AZ117" s="14">
        <v>1.9610000000000001</v>
      </c>
      <c r="BA117" s="18">
        <v>1.371</v>
      </c>
    </row>
    <row r="118" spans="1:53" ht="13.5" thickBot="1">
      <c r="A118">
        <v>2016</v>
      </c>
      <c r="B118" s="60">
        <v>0.14285714285714285</v>
      </c>
      <c r="C118" s="60">
        <v>9.5238095238095233E-2</v>
      </c>
      <c r="D118" s="60">
        <v>9.5238095238095233E-2</v>
      </c>
      <c r="E118" s="60">
        <v>0</v>
      </c>
      <c r="AZ118" s="14">
        <v>5.5129999999999999</v>
      </c>
      <c r="BA118" s="14">
        <v>0.54900000000000004</v>
      </c>
    </row>
    <row r="119" spans="1:53" ht="13.5" thickBot="1">
      <c r="A119">
        <v>2017</v>
      </c>
      <c r="B119" s="60">
        <v>0.44117647058823528</v>
      </c>
      <c r="C119" s="60">
        <v>0.23529411764705882</v>
      </c>
      <c r="D119" s="60">
        <v>0.20588235294117646</v>
      </c>
      <c r="E119" s="60">
        <v>0.20588235294117646</v>
      </c>
      <c r="AZ119" s="14">
        <v>2.1</v>
      </c>
      <c r="BA119" s="14">
        <v>1.022</v>
      </c>
    </row>
    <row r="120" spans="1:53" ht="13.5" thickBot="1">
      <c r="A120">
        <v>2018</v>
      </c>
      <c r="B120" s="60">
        <v>0.4838709677419355</v>
      </c>
      <c r="C120" s="60">
        <v>0.35483870967741937</v>
      </c>
      <c r="D120" s="60">
        <v>0.35483870967741937</v>
      </c>
      <c r="E120" s="60">
        <v>0.12903225806451613</v>
      </c>
      <c r="AZ120" s="14">
        <v>2.5920000000000001</v>
      </c>
      <c r="BA120" s="14">
        <v>1.669</v>
      </c>
    </row>
    <row r="121" spans="1:53" ht="13.5" thickBot="1">
      <c r="A121">
        <v>2019</v>
      </c>
      <c r="B121" s="60">
        <v>0.34210526315789475</v>
      </c>
      <c r="C121" s="60">
        <v>0.23684210526315788</v>
      </c>
      <c r="D121" s="60">
        <v>0.21052631578947367</v>
      </c>
      <c r="E121" s="60">
        <v>0.10526315789473684</v>
      </c>
      <c r="AZ121" s="14">
        <v>1.635</v>
      </c>
      <c r="BA121" s="14">
        <v>3.6240000000000001</v>
      </c>
    </row>
    <row r="122" spans="1:53" ht="13.5" thickBot="1">
      <c r="A122">
        <v>2020</v>
      </c>
      <c r="B122" s="60">
        <v>0.45714285714285713</v>
      </c>
      <c r="C122" s="60">
        <v>5.7142857142857141E-2</v>
      </c>
      <c r="D122" s="60">
        <v>5.7142857142857141E-2</v>
      </c>
      <c r="E122" s="60">
        <v>0.34285714285714286</v>
      </c>
      <c r="AZ122" s="14">
        <v>3.0870000000000002</v>
      </c>
      <c r="BA122" s="13">
        <v>2.806</v>
      </c>
    </row>
    <row r="123" spans="1:53" ht="13.5" thickBot="1">
      <c r="A123">
        <v>2021</v>
      </c>
      <c r="B123" s="60">
        <v>0.76923076923076927</v>
      </c>
      <c r="C123" s="60">
        <v>0.15384615384615385</v>
      </c>
      <c r="D123" s="60">
        <v>0.15384615384615385</v>
      </c>
      <c r="E123" s="60">
        <v>0.23076923076923078</v>
      </c>
      <c r="AZ123" s="14">
        <v>1.4410000000000001</v>
      </c>
      <c r="BA123" s="14">
        <v>4.7270000000000003</v>
      </c>
    </row>
    <row r="124" spans="1:53" ht="13.5" thickBot="1">
      <c r="AZ124" s="13">
        <v>4.141</v>
      </c>
      <c r="BA124" s="14">
        <v>3.81</v>
      </c>
    </row>
    <row r="125" spans="1:53" ht="13.5" thickBot="1">
      <c r="AZ125" s="14">
        <v>3.3290000000000002</v>
      </c>
      <c r="BA125" s="14">
        <v>1.5720000000000001</v>
      </c>
    </row>
    <row r="126" spans="1:53" ht="13.5" thickBot="1">
      <c r="AZ126" s="14">
        <v>1.304</v>
      </c>
      <c r="BA126" s="14">
        <v>3.6070000000000002</v>
      </c>
    </row>
    <row r="127" spans="1:53" ht="13.5" thickBot="1">
      <c r="AZ127" s="14">
        <v>2.121</v>
      </c>
      <c r="BA127" s="13">
        <v>4.2380000000000004</v>
      </c>
    </row>
    <row r="128" spans="1:53" ht="13.5" thickBot="1">
      <c r="AZ128" s="13">
        <v>3.04</v>
      </c>
      <c r="BA128" s="14">
        <v>5.2069999999999999</v>
      </c>
    </row>
    <row r="129" spans="2:53" ht="13.5" thickBot="1">
      <c r="AZ129" s="14">
        <v>3.3290000000000002</v>
      </c>
      <c r="BA129" s="14">
        <v>2.593</v>
      </c>
    </row>
    <row r="130" spans="2:53" ht="13.5" thickBot="1">
      <c r="AZ130" s="14">
        <v>5.8179999999999996</v>
      </c>
      <c r="BA130" s="14">
        <v>1.8169999999999999</v>
      </c>
    </row>
    <row r="131" spans="2:53" ht="13.5" thickBot="1">
      <c r="AZ131" s="13">
        <v>0.875</v>
      </c>
      <c r="BA131" s="14">
        <v>2.024</v>
      </c>
    </row>
    <row r="132" spans="2:53" ht="13.5" thickBot="1">
      <c r="AZ132" s="14">
        <v>4.8029999999999999</v>
      </c>
      <c r="BA132" s="14">
        <v>1.1950000000000001</v>
      </c>
    </row>
    <row r="133" spans="2:53" ht="13.5" thickBot="1">
      <c r="AZ133" s="13">
        <v>0.57999999999999996</v>
      </c>
      <c r="BA133" s="14">
        <v>3.6070000000000002</v>
      </c>
    </row>
    <row r="134" spans="2:53" ht="13.5" thickBot="1">
      <c r="AZ134" s="14">
        <v>2.9569999999999999</v>
      </c>
      <c r="BA134" s="14">
        <v>1.371</v>
      </c>
    </row>
    <row r="135" spans="2:53" ht="13.5" thickBot="1">
      <c r="AZ135" s="14">
        <v>7.5250000000000004</v>
      </c>
      <c r="BA135" s="14">
        <v>2.0049999999999999</v>
      </c>
    </row>
    <row r="136" spans="2:53" ht="13.5" thickBot="1">
      <c r="AZ136" s="13">
        <v>0.57999999999999996</v>
      </c>
      <c r="BA136" s="14">
        <v>2.7629999999999999</v>
      </c>
    </row>
    <row r="137" spans="2:53" ht="13.5" thickBot="1">
      <c r="AZ137" s="14">
        <v>0.89700000000000002</v>
      </c>
      <c r="BA137" s="14">
        <v>4.6669999999999998</v>
      </c>
    </row>
    <row r="138" spans="2:53" ht="13.5" thickBot="1">
      <c r="AZ138" s="13">
        <v>0.45</v>
      </c>
      <c r="BA138" s="14">
        <v>5.774</v>
      </c>
    </row>
    <row r="139" spans="2:53" ht="13.5" customHeight="1" thickBot="1">
      <c r="C139" t="s">
        <v>1920</v>
      </c>
      <c r="AZ139" s="14">
        <v>2.9569999999999999</v>
      </c>
      <c r="BA139" s="13">
        <v>0.64100000000000001</v>
      </c>
    </row>
    <row r="140" spans="2:53" ht="13.5" customHeight="1" thickBot="1">
      <c r="C140" t="s">
        <v>1919</v>
      </c>
      <c r="D140" t="s">
        <v>1889</v>
      </c>
      <c r="E140" t="s">
        <v>1902</v>
      </c>
      <c r="F140" s="12" t="s">
        <v>1893</v>
      </c>
      <c r="AZ140" s="13">
        <v>0.23</v>
      </c>
      <c r="BA140" s="14">
        <v>1.1180000000000001</v>
      </c>
    </row>
    <row r="141" spans="2:53" ht="13.5" thickBot="1">
      <c r="B141">
        <v>2009</v>
      </c>
      <c r="C141" s="67">
        <v>0</v>
      </c>
      <c r="F141">
        <v>0</v>
      </c>
      <c r="AZ141" s="14">
        <v>2.4950000000000001</v>
      </c>
      <c r="BA141" s="14">
        <v>1.1950000000000001</v>
      </c>
    </row>
    <row r="142" spans="2:53" ht="13.5" thickBot="1">
      <c r="B142">
        <v>2010</v>
      </c>
      <c r="C142" s="67">
        <v>0.29411764705882354</v>
      </c>
      <c r="F142" s="60">
        <v>0.29411764705882354</v>
      </c>
      <c r="AZ142" s="13">
        <v>5.4829999999999997</v>
      </c>
      <c r="BA142" s="14">
        <v>3.1659999999999999</v>
      </c>
    </row>
    <row r="143" spans="2:53" ht="13.5" thickBot="1">
      <c r="B143">
        <v>2011</v>
      </c>
      <c r="C143" s="67">
        <v>0.40625</v>
      </c>
      <c r="F143" s="60">
        <v>0.40625</v>
      </c>
      <c r="AZ143" s="14">
        <v>4.4119999999999999</v>
      </c>
      <c r="BA143" s="14">
        <v>4.0339999999999998</v>
      </c>
    </row>
    <row r="144" spans="2:53" ht="13.5" thickBot="1">
      <c r="B144">
        <v>2012</v>
      </c>
      <c r="C144" s="67">
        <v>0.25714285714285712</v>
      </c>
      <c r="F144" s="60">
        <v>0.25714285714285712</v>
      </c>
      <c r="AZ144" s="13">
        <v>4.4119999999999999</v>
      </c>
      <c r="BA144" s="14">
        <v>2.694</v>
      </c>
    </row>
    <row r="145" spans="2:53" ht="13.5" thickBot="1">
      <c r="B145">
        <v>2013</v>
      </c>
      <c r="C145" s="67">
        <v>0.25</v>
      </c>
      <c r="D145" s="61">
        <v>0.16666666666666666</v>
      </c>
      <c r="F145" s="60">
        <v>0.27500000000000002</v>
      </c>
      <c r="AZ145" s="14">
        <v>2.4969999999999999</v>
      </c>
      <c r="BA145" s="14">
        <v>2.4809999999999999</v>
      </c>
    </row>
    <row r="146" spans="2:53" ht="13.5" thickBot="1">
      <c r="B146">
        <v>2014</v>
      </c>
      <c r="C146" s="67">
        <v>0.28125</v>
      </c>
      <c r="D146" s="61">
        <v>0.21428571428571427</v>
      </c>
      <c r="F146" s="60">
        <v>0.3</v>
      </c>
      <c r="AZ146" s="14">
        <v>4.0629999999999997</v>
      </c>
      <c r="BA146" s="14">
        <v>4.0720000000000001</v>
      </c>
    </row>
    <row r="147" spans="2:53" ht="13.5" thickBot="1">
      <c r="B147">
        <v>2015</v>
      </c>
      <c r="C147" s="67">
        <v>0.22727272727272727</v>
      </c>
      <c r="D147" s="61">
        <v>3.8461538461538464E-2</v>
      </c>
      <c r="E147" s="12"/>
      <c r="F147" s="60">
        <v>0.30645161290322581</v>
      </c>
      <c r="AZ147" s="14">
        <v>1.9770000000000001</v>
      </c>
      <c r="BA147" s="14">
        <v>1.8169999999999999</v>
      </c>
    </row>
    <row r="148" spans="2:53" ht="13.5" thickBot="1">
      <c r="B148">
        <v>2016</v>
      </c>
      <c r="C148" s="67">
        <v>0.36792452830188677</v>
      </c>
      <c r="D148" s="61">
        <v>0.14285714285714285</v>
      </c>
      <c r="E148" s="60">
        <v>1</v>
      </c>
      <c r="F148" s="60">
        <v>0.40259740259740262</v>
      </c>
      <c r="AZ148" s="13">
        <v>5.4829999999999997</v>
      </c>
      <c r="BA148" s="14">
        <v>3.5350000000000001</v>
      </c>
    </row>
    <row r="149" spans="2:53" ht="13.5" thickBot="1">
      <c r="B149">
        <v>2017</v>
      </c>
      <c r="C149" s="67">
        <v>0.36799999999999999</v>
      </c>
      <c r="D149" s="61">
        <v>0.44117647058823528</v>
      </c>
      <c r="E149" s="60">
        <v>0.46875</v>
      </c>
      <c r="F149" s="60">
        <v>0.32203389830508472</v>
      </c>
      <c r="AZ149" s="14">
        <v>5.3609999999999998</v>
      </c>
      <c r="BA149" s="13">
        <v>2.4660000000000002</v>
      </c>
    </row>
    <row r="150" spans="2:53" ht="13.5" thickBot="1">
      <c r="B150">
        <v>2018</v>
      </c>
      <c r="C150" s="67">
        <v>0.48275862068965519</v>
      </c>
      <c r="D150" s="61">
        <v>0.4838709677419355</v>
      </c>
      <c r="E150" s="60">
        <v>0.49315068493150682</v>
      </c>
      <c r="F150" s="60">
        <v>0.51428571428571423</v>
      </c>
      <c r="AZ150" s="14">
        <v>7.59</v>
      </c>
      <c r="BA150" s="14">
        <v>1.3080000000000001</v>
      </c>
    </row>
    <row r="151" spans="2:53" ht="13.5" thickBot="1">
      <c r="B151">
        <v>2019</v>
      </c>
      <c r="C151" s="67">
        <v>0.41295546558704455</v>
      </c>
      <c r="D151" s="61">
        <v>0.34210526315789475</v>
      </c>
      <c r="E151" s="60">
        <v>0.51181102362204722</v>
      </c>
      <c r="F151" s="60">
        <v>0.37804878048780488</v>
      </c>
      <c r="AZ151" s="13">
        <v>0.43</v>
      </c>
      <c r="BA151" s="14">
        <v>1.242</v>
      </c>
    </row>
    <row r="152" spans="2:53" ht="13.5" thickBot="1">
      <c r="B152">
        <v>2020</v>
      </c>
      <c r="C152" s="67">
        <v>0.47527472527472525</v>
      </c>
      <c r="D152" s="61">
        <v>0.45714285714285713</v>
      </c>
      <c r="E152" s="60">
        <v>0.64141414141414144</v>
      </c>
      <c r="F152" s="60">
        <v>0.36641221374045801</v>
      </c>
      <c r="AZ152" s="13">
        <v>2.94</v>
      </c>
      <c r="BA152" s="13">
        <v>2.089</v>
      </c>
    </row>
    <row r="153" spans="2:53" ht="13.5" thickBot="1">
      <c r="B153">
        <v>2021</v>
      </c>
      <c r="C153" s="67">
        <v>0.57857142857142863</v>
      </c>
      <c r="D153" s="61">
        <v>0.76923076923076927</v>
      </c>
      <c r="E153" s="60">
        <v>0.77108433734939763</v>
      </c>
      <c r="F153" s="60">
        <v>0.34090909090909088</v>
      </c>
      <c r="AZ153" s="13">
        <v>6.97</v>
      </c>
      <c r="BA153" s="14">
        <v>3.907</v>
      </c>
    </row>
    <row r="154" spans="2:53" ht="13.5" thickBot="1">
      <c r="B154" t="s">
        <v>1901</v>
      </c>
      <c r="C154" s="67">
        <v>0.4164364640883978</v>
      </c>
      <c r="D154" s="61">
        <v>0.3482142857142857</v>
      </c>
      <c r="E154" s="60">
        <v>0.60460652591170827</v>
      </c>
      <c r="F154" s="60">
        <v>0.35846372688477951</v>
      </c>
      <c r="AZ154" s="13">
        <v>7.968</v>
      </c>
      <c r="BA154" s="14">
        <v>3.5529999999999999</v>
      </c>
    </row>
    <row r="155" spans="2:53" ht="13.5" thickBot="1">
      <c r="AZ155" s="13">
        <v>4.62</v>
      </c>
      <c r="BA155" s="14">
        <v>2.88</v>
      </c>
    </row>
    <row r="156" spans="2:53" ht="13.5" thickBot="1">
      <c r="AZ156" s="13">
        <v>6.5140000000000002</v>
      </c>
      <c r="BA156" s="14">
        <v>4.2910000000000004</v>
      </c>
    </row>
    <row r="157" spans="2:53" ht="13.5" thickBot="1">
      <c r="AZ157" s="13">
        <v>4.6470000000000002</v>
      </c>
      <c r="BA157" s="14">
        <v>2.867</v>
      </c>
    </row>
    <row r="158" spans="2:53" ht="13.5" thickBot="1">
      <c r="AZ158" s="13">
        <v>1.9430000000000001</v>
      </c>
      <c r="BA158" s="13">
        <v>4.407</v>
      </c>
    </row>
    <row r="159" spans="2:53" ht="13.5" thickBot="1">
      <c r="AZ159" s="13">
        <v>2.0859999999999999</v>
      </c>
      <c r="BA159" s="14">
        <v>1.1890000000000001</v>
      </c>
    </row>
    <row r="160" spans="2:53" ht="13.5" thickBot="1">
      <c r="AZ160" s="14">
        <v>3.7919999999999998</v>
      </c>
      <c r="BA160" s="14">
        <v>3.2210000000000001</v>
      </c>
    </row>
    <row r="161" spans="2:53" ht="13.5" thickBot="1">
      <c r="AZ161" s="19">
        <v>2.2930000000000001</v>
      </c>
      <c r="BA161" s="14">
        <v>3.536</v>
      </c>
    </row>
    <row r="162" spans="2:53" ht="13.5" thickBot="1">
      <c r="AZ162" s="18">
        <v>3.242</v>
      </c>
      <c r="BA162" s="14">
        <v>1.5569999999999999</v>
      </c>
    </row>
    <row r="163" spans="2:53" ht="13.5" thickBot="1">
      <c r="B163" t="s">
        <v>2133</v>
      </c>
      <c r="T163" t="s">
        <v>2134</v>
      </c>
      <c r="AJ163" t="s">
        <v>1893</v>
      </c>
      <c r="AZ163" s="8">
        <v>4.5609999999999999</v>
      </c>
      <c r="BA163" s="14">
        <v>3.3069999999999999</v>
      </c>
    </row>
    <row r="164" spans="2:53" ht="13.5" thickBot="1">
      <c r="AZ164" s="8">
        <v>6.5140000000000002</v>
      </c>
      <c r="BA164" s="14">
        <v>1.1879999999999999</v>
      </c>
    </row>
    <row r="165" spans="2:53" ht="13.5" thickBot="1">
      <c r="AZ165" s="8">
        <v>1.75</v>
      </c>
      <c r="BA165" s="14">
        <v>2.9169999999999998</v>
      </c>
    </row>
    <row r="166" spans="2:53" ht="13.5" thickBot="1">
      <c r="AZ166" s="8">
        <v>2.423</v>
      </c>
      <c r="BA166" s="14">
        <v>1.179</v>
      </c>
    </row>
    <row r="167" spans="2:53" ht="13.5" thickBot="1">
      <c r="AZ167" s="18">
        <v>2.99</v>
      </c>
      <c r="BA167" s="14">
        <v>5.3209999999999997</v>
      </c>
    </row>
    <row r="168" spans="2:53" ht="13.5" thickBot="1">
      <c r="AZ168" s="18">
        <v>2.99</v>
      </c>
      <c r="BA168" s="14">
        <v>1.5569999999999999</v>
      </c>
    </row>
    <row r="169" spans="2:53" ht="13.5" thickBot="1">
      <c r="AZ169" s="8">
        <v>2.8809999999999998</v>
      </c>
      <c r="BA169" s="13">
        <v>1.179</v>
      </c>
    </row>
    <row r="170" spans="2:53" ht="13.5" thickBot="1">
      <c r="AZ170" s="8">
        <v>2.4409999999999998</v>
      </c>
      <c r="BA170" s="14">
        <v>1.639</v>
      </c>
    </row>
    <row r="171" spans="2:53" ht="13.5" thickBot="1">
      <c r="AZ171" s="13">
        <v>3.367</v>
      </c>
      <c r="BA171" s="14">
        <v>2.4740000000000002</v>
      </c>
    </row>
    <row r="172" spans="2:53" ht="13.5" thickBot="1">
      <c r="AZ172" s="13">
        <v>1.75</v>
      </c>
      <c r="BA172" s="14">
        <v>5.43</v>
      </c>
    </row>
    <row r="173" spans="2:53" ht="13.5" thickBot="1">
      <c r="AZ173" s="14">
        <v>3.2509999999999999</v>
      </c>
      <c r="BA173" s="14">
        <v>2.4820000000000002</v>
      </c>
    </row>
    <row r="174" spans="2:53" ht="13.5" thickBot="1">
      <c r="AZ174" s="13">
        <v>7.4530000000000003</v>
      </c>
      <c r="BA174" s="14">
        <v>1.1970000000000001</v>
      </c>
    </row>
    <row r="175" spans="2:53" ht="13.5" thickBot="1">
      <c r="AZ175" s="13">
        <v>5.94</v>
      </c>
      <c r="BA175" s="14">
        <v>3.536</v>
      </c>
    </row>
    <row r="176" spans="2:53" ht="13.5" thickBot="1">
      <c r="AZ176" s="13">
        <v>8.593</v>
      </c>
      <c r="BA176" s="14">
        <v>0.78100000000000003</v>
      </c>
    </row>
    <row r="177" spans="52:53" ht="13.5" thickBot="1">
      <c r="AZ177" s="14">
        <v>2.99</v>
      </c>
      <c r="BA177" s="13">
        <v>1.421</v>
      </c>
    </row>
    <row r="178" spans="52:53" ht="13.5" thickBot="1">
      <c r="AZ178" s="13">
        <v>7.5549999999999997</v>
      </c>
      <c r="BA178" s="14">
        <v>3</v>
      </c>
    </row>
    <row r="179" spans="52:53" ht="13.5" thickBot="1">
      <c r="AZ179" s="13">
        <v>6.96</v>
      </c>
      <c r="BA179" s="13">
        <v>2.6019999999999999</v>
      </c>
    </row>
    <row r="180" spans="52:53" ht="13.5" thickBot="1">
      <c r="AZ180" s="13">
        <v>4.1340000000000003</v>
      </c>
      <c r="BA180" s="13">
        <v>2.129</v>
      </c>
    </row>
    <row r="181" spans="52:53" ht="13.5" thickBot="1">
      <c r="AZ181" s="13">
        <v>3.8239999999999998</v>
      </c>
      <c r="BA181" s="14">
        <v>5</v>
      </c>
    </row>
    <row r="182" spans="52:53" ht="13.5" thickBot="1">
      <c r="AZ182" s="13">
        <v>10.981999999999999</v>
      </c>
      <c r="BA182" s="14">
        <v>2.4209999999999998</v>
      </c>
    </row>
    <row r="183" spans="52:53" ht="13.5" thickBot="1">
      <c r="AZ183" s="13">
        <v>4</v>
      </c>
      <c r="BA183" s="13">
        <v>5</v>
      </c>
    </row>
    <row r="184" spans="52:53" ht="13.5" thickBot="1">
      <c r="AZ184" s="13">
        <v>4.1470000000000002</v>
      </c>
      <c r="BA184" s="13">
        <v>1</v>
      </c>
    </row>
    <row r="185" spans="52:53" ht="13.5" thickBot="1">
      <c r="AZ185" s="14">
        <v>4.5439999999999996</v>
      </c>
      <c r="BA185" s="14">
        <v>5.6310000000000002</v>
      </c>
    </row>
    <row r="186" spans="52:53" ht="13.5" thickBot="1">
      <c r="AZ186" s="13">
        <v>5.149</v>
      </c>
      <c r="BA186" s="13">
        <v>1.9810000000000001</v>
      </c>
    </row>
    <row r="187" spans="52:53" ht="13.5" thickBot="1">
      <c r="AZ187" s="14">
        <v>1.01</v>
      </c>
      <c r="BA187" s="14">
        <v>3.02</v>
      </c>
    </row>
    <row r="188" spans="52:53" ht="13.5" thickBot="1">
      <c r="AZ188" s="13">
        <v>0.88</v>
      </c>
      <c r="BA188" s="13">
        <v>1.468</v>
      </c>
    </row>
    <row r="189" spans="52:53" ht="13.5" thickBot="1">
      <c r="AZ189" s="13">
        <v>7.1980000000000004</v>
      </c>
      <c r="BA189" s="14">
        <v>3.585</v>
      </c>
    </row>
    <row r="190" spans="52:53" ht="13.5" thickBot="1">
      <c r="AZ190" s="14">
        <v>8.1739999999999995</v>
      </c>
      <c r="BA190" s="21">
        <v>1.915</v>
      </c>
    </row>
    <row r="191" spans="52:53" ht="13.5" thickBot="1">
      <c r="AZ191" s="66">
        <f>AVERAGE(AZ2:AZ190)</f>
        <v>3.0378412698412682</v>
      </c>
      <c r="BA191" s="14">
        <v>2.363</v>
      </c>
    </row>
    <row r="192" spans="52:53" ht="13.5" thickBot="1">
      <c r="AZ192" s="40">
        <f>STDEV(AZ2:AZ190)</f>
        <v>2.1032423996515472</v>
      </c>
      <c r="BA192" s="14">
        <v>1.5529999999999999</v>
      </c>
    </row>
    <row r="193" spans="52:53" ht="13.5" thickBot="1">
      <c r="BA193" s="14">
        <v>0.69</v>
      </c>
    </row>
    <row r="194" spans="52:53" ht="13.5" thickBot="1">
      <c r="BA194" s="14">
        <v>0.78</v>
      </c>
    </row>
    <row r="195" spans="52:53" ht="13.5" thickBot="1">
      <c r="AZ195" s="13"/>
      <c r="BA195" s="13">
        <v>4.9980000000000002</v>
      </c>
    </row>
    <row r="196" spans="52:53" ht="13.5" thickBot="1">
      <c r="BA196" s="14">
        <v>0.82599999999999996</v>
      </c>
    </row>
    <row r="197" spans="52:53" ht="13.5" thickBot="1">
      <c r="BA197" s="14">
        <v>1.875</v>
      </c>
    </row>
    <row r="198" spans="52:53" ht="13.5" thickBot="1">
      <c r="BA198" s="14">
        <v>1.825</v>
      </c>
    </row>
    <row r="199" spans="52:53" ht="13.5" thickBot="1">
      <c r="BA199" s="14">
        <v>1.4930000000000001</v>
      </c>
    </row>
    <row r="200" spans="52:53" ht="13.5" thickBot="1">
      <c r="AZ200" s="13"/>
      <c r="BA200" s="14">
        <v>4.306</v>
      </c>
    </row>
    <row r="201" spans="52:53" ht="13.5" thickBot="1">
      <c r="BA201" s="14">
        <v>3.7269999999999999</v>
      </c>
    </row>
    <row r="202" spans="52:53" ht="13.5" thickBot="1">
      <c r="BA202" s="13">
        <v>1.96</v>
      </c>
    </row>
    <row r="203" spans="52:53" ht="13.5" thickBot="1">
      <c r="BA203" s="13">
        <v>2.9340000000000002</v>
      </c>
    </row>
    <row r="204" spans="52:53" ht="13.5" thickBot="1">
      <c r="BA204" s="14">
        <v>9.36</v>
      </c>
    </row>
    <row r="205" spans="52:53" ht="13.5" thickBot="1">
      <c r="BA205" s="13">
        <v>0.22</v>
      </c>
    </row>
    <row r="206" spans="52:53" ht="13.5" thickBot="1">
      <c r="BA206" s="14">
        <v>5.25</v>
      </c>
    </row>
    <row r="207" spans="52:53" ht="13.5" thickBot="1">
      <c r="BA207" s="13">
        <v>0.38</v>
      </c>
    </row>
    <row r="208" spans="52:53" ht="13.5" thickBot="1">
      <c r="BA208" s="14">
        <v>2.7669999999999999</v>
      </c>
    </row>
    <row r="209" spans="20:53" ht="13.5" thickBot="1">
      <c r="BA209" s="14">
        <v>4.2709999999999999</v>
      </c>
    </row>
    <row r="210" spans="20:53" ht="13.5" thickBot="1">
      <c r="BA210" s="14">
        <v>5.3609999999999998</v>
      </c>
    </row>
    <row r="211" spans="20:53" ht="13.5" thickBot="1">
      <c r="BA211" s="14">
        <v>3.2890000000000001</v>
      </c>
    </row>
    <row r="212" spans="20:53" ht="13.5" thickBot="1">
      <c r="BA212" s="14">
        <v>3.4609999999999999</v>
      </c>
    </row>
    <row r="213" spans="20:53" ht="13.5" thickBot="1">
      <c r="BA213" s="14">
        <v>2.613</v>
      </c>
    </row>
    <row r="214" spans="20:53" ht="13.5" thickBot="1">
      <c r="BA214" s="13">
        <v>4.2210000000000001</v>
      </c>
    </row>
    <row r="215" spans="20:53" ht="13.5" thickBot="1">
      <c r="BA215" s="14">
        <v>2.2839999999999998</v>
      </c>
    </row>
    <row r="216" spans="20:53" ht="13.5" thickBot="1">
      <c r="BA216" s="14">
        <v>1.647</v>
      </c>
    </row>
    <row r="217" spans="20:53" ht="13.5" thickBot="1">
      <c r="BA217" s="14">
        <v>2.7229999999999999</v>
      </c>
    </row>
    <row r="218" spans="20:53" ht="13.5" thickBot="1">
      <c r="BA218" s="13">
        <v>5.1340000000000003</v>
      </c>
    </row>
    <row r="219" spans="20:53" ht="13.5" thickBot="1">
      <c r="BA219" s="13">
        <v>0.72</v>
      </c>
    </row>
    <row r="220" spans="20:53" ht="13.5" thickBot="1">
      <c r="BA220" s="14">
        <v>4.2190000000000003</v>
      </c>
    </row>
    <row r="221" spans="20:53" ht="13.5" thickBot="1">
      <c r="BA221" s="14">
        <v>1.8939999999999999</v>
      </c>
    </row>
    <row r="222" spans="20:53" ht="13.5" thickBot="1">
      <c r="BA222" s="13">
        <v>4.2190000000000003</v>
      </c>
    </row>
    <row r="223" spans="20:53" ht="13.5" thickBot="1">
      <c r="T223" t="s">
        <v>2135</v>
      </c>
      <c r="BA223" s="14">
        <v>2.9569999999999999</v>
      </c>
    </row>
    <row r="224" spans="20:53" ht="13.5" thickBot="1">
      <c r="BA224" s="14">
        <v>2.347</v>
      </c>
    </row>
    <row r="225" spans="53:53" ht="13.5" thickBot="1">
      <c r="BA225" s="13">
        <v>2.476</v>
      </c>
    </row>
    <row r="226" spans="53:53" ht="13.5" thickBot="1">
      <c r="BA226" s="14">
        <v>4.0590000000000002</v>
      </c>
    </row>
    <row r="227" spans="53:53" ht="13.5" thickBot="1">
      <c r="BA227" s="14">
        <v>3.278</v>
      </c>
    </row>
    <row r="228" spans="53:53" ht="13.5" thickBot="1">
      <c r="BA228" s="14">
        <v>7.4320000000000004</v>
      </c>
    </row>
    <row r="229" spans="53:53" ht="13.5" thickBot="1">
      <c r="BA229" s="14">
        <v>1.9810000000000001</v>
      </c>
    </row>
    <row r="230" spans="53:53" ht="13.5" thickBot="1">
      <c r="BA230" s="13">
        <v>8.2100000000000009</v>
      </c>
    </row>
    <row r="231" spans="53:53" ht="13.5" thickBot="1">
      <c r="BA231" s="21">
        <v>4.7080000000000002</v>
      </c>
    </row>
    <row r="232" spans="53:53" ht="13.5" thickBot="1">
      <c r="BA232" s="14">
        <v>2.1970000000000001</v>
      </c>
    </row>
    <row r="233" spans="53:53" ht="13.5" thickBot="1">
      <c r="BA233" s="21">
        <v>2.129</v>
      </c>
    </row>
    <row r="234" spans="53:53" ht="13.5" thickBot="1">
      <c r="BA234" s="14">
        <v>4.1470000000000002</v>
      </c>
    </row>
    <row r="235" spans="53:53" ht="13.5" thickBot="1">
      <c r="BA235" s="27"/>
    </row>
    <row r="236" spans="53:53" ht="13.5" thickBot="1">
      <c r="BA236" s="14">
        <v>4.141</v>
      </c>
    </row>
    <row r="237" spans="53:53" ht="13.5" thickBot="1">
      <c r="BA237" s="14">
        <v>6.96</v>
      </c>
    </row>
    <row r="238" spans="53:53" ht="13.5" thickBot="1">
      <c r="BA238" s="13">
        <v>1.1499999999999999</v>
      </c>
    </row>
    <row r="239" spans="53:53" ht="13.5" thickBot="1">
      <c r="BA239" s="14">
        <v>0.43</v>
      </c>
    </row>
    <row r="240" spans="53:53" ht="13.5" thickBot="1">
      <c r="BA240" s="14">
        <v>1.9890000000000001</v>
      </c>
    </row>
    <row r="241" spans="53:53" ht="13.5" thickBot="1">
      <c r="BA241" s="14">
        <v>1.7809999999999999</v>
      </c>
    </row>
    <row r="242" spans="53:53" ht="13.5" thickBot="1">
      <c r="BA242" s="13">
        <v>4.2210000000000001</v>
      </c>
    </row>
    <row r="243" spans="53:53" ht="13.5" thickBot="1">
      <c r="BA243" s="13">
        <v>0.57999999999999996</v>
      </c>
    </row>
    <row r="244" spans="53:53" ht="13.5" thickBot="1">
      <c r="BA244" s="14">
        <v>7.2460000000000004</v>
      </c>
    </row>
    <row r="245" spans="53:53" ht="13.5" thickBot="1">
      <c r="BA245" s="13">
        <v>3.04</v>
      </c>
    </row>
    <row r="246" spans="53:53" ht="13.5" thickBot="1">
      <c r="BA246" s="14">
        <v>8.8520000000000003</v>
      </c>
    </row>
    <row r="247" spans="53:53" ht="13.5" thickBot="1">
      <c r="BA247" s="13">
        <v>1.909</v>
      </c>
    </row>
    <row r="248" spans="53:53" ht="13.5" thickBot="1">
      <c r="BA248" s="13">
        <v>2.8</v>
      </c>
    </row>
    <row r="249" spans="53:53" ht="13.5" thickBot="1">
      <c r="BA249" s="13">
        <v>0.78</v>
      </c>
    </row>
    <row r="250" spans="53:53" ht="13.5" thickBot="1">
      <c r="BA250" s="13">
        <v>0.42</v>
      </c>
    </row>
    <row r="251" spans="53:53" ht="13.5" thickBot="1">
      <c r="BA251" s="14">
        <v>3.9489999999999998</v>
      </c>
    </row>
    <row r="252" spans="53:53" ht="13.5" thickBot="1">
      <c r="BA252" s="14">
        <v>3</v>
      </c>
    </row>
    <row r="253" spans="53:53" ht="13.5" thickBot="1">
      <c r="BA253" s="13">
        <v>7.0220000000000002</v>
      </c>
    </row>
    <row r="254" spans="53:53" ht="13.5" thickBot="1">
      <c r="BA254" s="13">
        <v>7.0220000000000002</v>
      </c>
    </row>
    <row r="255" spans="53:53" ht="13.5" thickBot="1">
      <c r="BA255" s="13">
        <v>4.4119999999999999</v>
      </c>
    </row>
    <row r="256" spans="53:53" ht="13.5" thickBot="1">
      <c r="BA256" s="13">
        <v>3.073</v>
      </c>
    </row>
    <row r="257" spans="53:53" ht="13.5" thickBot="1">
      <c r="BA257" s="13">
        <v>2.4460000000000002</v>
      </c>
    </row>
    <row r="258" spans="53:53" ht="13.5" thickBot="1">
      <c r="BA258" s="13">
        <v>6.0650000000000004</v>
      </c>
    </row>
    <row r="259" spans="53:53" ht="13.5" thickBot="1">
      <c r="BA259" s="21">
        <v>7.4530000000000003</v>
      </c>
    </row>
    <row r="260" spans="53:53" ht="13.5" thickBot="1">
      <c r="BA260" s="13">
        <v>5.8369999999999997</v>
      </c>
    </row>
    <row r="261" spans="53:53" ht="13.5" thickBot="1">
      <c r="BA261" s="13">
        <v>2.4220000000000002</v>
      </c>
    </row>
    <row r="262" spans="53:53" ht="13.5" thickBot="1">
      <c r="BA262" s="21">
        <v>3.0830000000000002</v>
      </c>
    </row>
    <row r="263" spans="53:53" ht="13.5" thickBot="1">
      <c r="BA263" s="20">
        <v>3.0489999999999999</v>
      </c>
    </row>
    <row r="264" spans="53:53" ht="13.5" thickBot="1">
      <c r="BA264" s="13">
        <v>1.9159999999999999</v>
      </c>
    </row>
    <row r="265" spans="53:53" ht="13.5" thickBot="1">
      <c r="BA265" s="13">
        <v>3.2559999999999998</v>
      </c>
    </row>
    <row r="266" spans="53:53" ht="13.5" thickBot="1">
      <c r="BA266" s="14">
        <v>10.302</v>
      </c>
    </row>
    <row r="267" spans="53:53" ht="13.5" thickBot="1">
      <c r="BA267" s="13">
        <v>5.298</v>
      </c>
    </row>
    <row r="268" spans="53:53" ht="13.5" thickBot="1">
      <c r="BA268" s="13">
        <v>1.4570000000000001</v>
      </c>
    </row>
    <row r="269" spans="53:53" ht="13.5" thickBot="1">
      <c r="BA269" s="13">
        <v>2.218</v>
      </c>
    </row>
    <row r="270" spans="53:53" ht="13.5" thickBot="1">
      <c r="BA270" s="13">
        <v>3.2309999999999999</v>
      </c>
    </row>
    <row r="271" spans="53:53" ht="13.5" thickBot="1">
      <c r="BA271" s="13">
        <v>1.393</v>
      </c>
    </row>
    <row r="272" spans="53:53" ht="13.5" thickBot="1">
      <c r="BA272" s="14">
        <v>1.9670000000000001</v>
      </c>
    </row>
    <row r="273" spans="3:53" ht="13.5" thickBot="1">
      <c r="BA273" s="13">
        <v>5.5810000000000004</v>
      </c>
    </row>
    <row r="274" spans="3:53" ht="13.5" thickBot="1">
      <c r="BA274" s="13">
        <v>0.51</v>
      </c>
    </row>
    <row r="275" spans="3:53" ht="13.5" thickBot="1">
      <c r="BA275" s="13">
        <v>4.7649999999999997</v>
      </c>
    </row>
    <row r="276" spans="3:53" ht="13.5" thickBot="1">
      <c r="BA276" s="13">
        <v>2.0590000000000002</v>
      </c>
    </row>
    <row r="277" spans="3:53" ht="13.5" thickBot="1">
      <c r="BA277" s="14">
        <v>5.0780000000000003</v>
      </c>
    </row>
    <row r="278" spans="3:53" ht="13.5" thickBot="1">
      <c r="BA278" s="13">
        <v>5.1609999999999996</v>
      </c>
    </row>
    <row r="279" spans="3:53" ht="13.5" thickBot="1">
      <c r="BA279" s="13">
        <v>3.4620000000000002</v>
      </c>
    </row>
    <row r="280" spans="3:53" ht="13.5" thickBot="1">
      <c r="BA280" s="13">
        <v>3.024</v>
      </c>
    </row>
    <row r="281" spans="3:53" ht="13.5" thickBot="1">
      <c r="BA281" s="13">
        <v>6.258</v>
      </c>
    </row>
    <row r="282" spans="3:53" ht="13.5" thickBot="1">
      <c r="BA282" s="14">
        <v>5.0780000000000003</v>
      </c>
    </row>
    <row r="283" spans="3:53" ht="13.5" thickBot="1">
      <c r="BA283" s="13">
        <v>0.57999999999999996</v>
      </c>
    </row>
    <row r="284" spans="3:53" ht="13.5" thickBot="1">
      <c r="BA284" s="13">
        <v>2.0529999999999999</v>
      </c>
    </row>
    <row r="285" spans="3:53" ht="13.5" thickBot="1">
      <c r="BA285" s="13">
        <v>3.2509999999999999</v>
      </c>
    </row>
    <row r="286" spans="3:53" ht="13.5" thickBot="1">
      <c r="BA286" s="13">
        <v>2.661</v>
      </c>
    </row>
    <row r="287" spans="3:53">
      <c r="BA287" s="8">
        <v>4.3440000000000003</v>
      </c>
    </row>
    <row r="288" spans="3:53">
      <c r="C288" t="s">
        <v>2137</v>
      </c>
      <c r="BA288" s="8">
        <v>0.38</v>
      </c>
    </row>
    <row r="289" spans="4:53">
      <c r="BA289" s="8">
        <v>1.3560000000000001</v>
      </c>
    </row>
    <row r="290" spans="4:53">
      <c r="BA290" s="8">
        <v>4.5439999999999996</v>
      </c>
    </row>
    <row r="291" spans="4:53">
      <c r="BA291" s="8">
        <v>3.879</v>
      </c>
    </row>
    <row r="292" spans="4:53">
      <c r="BA292" s="8">
        <v>3.2509999999999999</v>
      </c>
    </row>
    <row r="293" spans="4:53">
      <c r="BA293" s="18">
        <v>5.298</v>
      </c>
    </row>
    <row r="294" spans="4:53">
      <c r="BA294" s="18">
        <v>7.55</v>
      </c>
    </row>
    <row r="295" spans="4:53">
      <c r="D295" t="s">
        <v>2136</v>
      </c>
      <c r="BA295" s="18">
        <v>7.8849999999999998</v>
      </c>
    </row>
    <row r="296" spans="4:53">
      <c r="BA296" s="8">
        <v>7.55</v>
      </c>
    </row>
    <row r="297" spans="4:53">
      <c r="BA297" s="8">
        <v>1.3560000000000001</v>
      </c>
    </row>
    <row r="298" spans="4:53">
      <c r="BA298" s="18">
        <v>3.24</v>
      </c>
    </row>
    <row r="299" spans="4:53">
      <c r="BA299" s="8">
        <v>7.8849999999999998</v>
      </c>
    </row>
    <row r="300" spans="4:53">
      <c r="BA300" s="8">
        <v>0.52</v>
      </c>
    </row>
    <row r="301" spans="4:53">
      <c r="BA301" s="8">
        <v>2.5489999999999999</v>
      </c>
    </row>
    <row r="302" spans="4:53">
      <c r="BA302" s="8">
        <v>6.0129999999999999</v>
      </c>
    </row>
    <row r="303" spans="4:53">
      <c r="BA303" s="8">
        <v>9.0120000000000005</v>
      </c>
    </row>
    <row r="304" spans="4:53">
      <c r="BA304" s="8">
        <v>14.098000000000001</v>
      </c>
    </row>
    <row r="305" spans="53:53">
      <c r="BA305" s="8">
        <v>5.5460000000000003</v>
      </c>
    </row>
    <row r="306" spans="53:53">
      <c r="BA306" s="18">
        <v>7.8849999999999998</v>
      </c>
    </row>
    <row r="307" spans="53:53">
      <c r="BA307" s="8">
        <v>8.5129999999999999</v>
      </c>
    </row>
    <row r="308" spans="53:53">
      <c r="BA308" s="18">
        <v>9.4179999999999993</v>
      </c>
    </row>
    <row r="309" spans="53:53">
      <c r="BA309" s="18">
        <v>4.2969999999999997</v>
      </c>
    </row>
    <row r="310" spans="53:53">
      <c r="BA310" s="18">
        <v>5.8979999999999997</v>
      </c>
    </row>
    <row r="311" spans="53:53">
      <c r="BA311" s="18">
        <v>7.4290000000000003</v>
      </c>
    </row>
    <row r="312" spans="53:53">
      <c r="BA312" s="8">
        <v>0.63</v>
      </c>
    </row>
    <row r="313" spans="53:53">
      <c r="BA313" s="8">
        <v>3.9129999999999998</v>
      </c>
    </row>
    <row r="314" spans="53:53">
      <c r="BA314" s="8">
        <v>3.3010000000000002</v>
      </c>
    </row>
    <row r="315" spans="53:53">
      <c r="BA315" s="8">
        <v>6.3170000000000002</v>
      </c>
    </row>
    <row r="316" spans="53:53">
      <c r="BA316" s="8">
        <v>7.1980000000000004</v>
      </c>
    </row>
    <row r="317" spans="53:53">
      <c r="BA317" s="8">
        <v>2.0259</v>
      </c>
    </row>
    <row r="318" spans="53:53">
      <c r="BA318" s="8">
        <v>3.8679999999999999</v>
      </c>
    </row>
    <row r="319" spans="53:53">
      <c r="BA319" s="8">
        <v>2.8540000000000001</v>
      </c>
    </row>
    <row r="320" spans="53:53">
      <c r="BA320" s="8">
        <v>3.8239999999999998</v>
      </c>
    </row>
    <row r="321" spans="53:53">
      <c r="BA321" s="8">
        <v>5.2770000000000001</v>
      </c>
    </row>
    <row r="322" spans="53:53">
      <c r="BA322" s="8">
        <v>0.88</v>
      </c>
    </row>
    <row r="323" spans="53:53" ht="13.5" thickBot="1">
      <c r="BA323" s="8">
        <v>2.99</v>
      </c>
    </row>
    <row r="324" spans="53:53" ht="13.5" thickBot="1">
      <c r="BA324" s="13">
        <v>3.048</v>
      </c>
    </row>
    <row r="325" spans="53:53" ht="13.5" thickBot="1">
      <c r="BA325" s="14">
        <v>6.43</v>
      </c>
    </row>
    <row r="326" spans="53:53" ht="13.5" thickBot="1">
      <c r="BA326" s="13">
        <v>2.2029999999999998</v>
      </c>
    </row>
    <row r="327" spans="53:53">
      <c r="BA327" s="8">
        <v>8.1820000000000004</v>
      </c>
    </row>
    <row r="328" spans="53:53">
      <c r="BA328" s="18">
        <v>5.915</v>
      </c>
    </row>
    <row r="329" spans="53:53">
      <c r="BA329" s="18">
        <v>6.43</v>
      </c>
    </row>
    <row r="330" spans="53:53">
      <c r="BA330" s="18">
        <v>7.0439999999999996</v>
      </c>
    </row>
    <row r="331" spans="53:53">
      <c r="BA331" s="8">
        <v>2.0720000000000001</v>
      </c>
    </row>
    <row r="332" spans="53:53">
      <c r="BA332" s="8">
        <v>3.2719999999999998</v>
      </c>
    </row>
    <row r="333" spans="53:53">
      <c r="BA333" s="8">
        <v>4.6449999999999996</v>
      </c>
    </row>
    <row r="334" spans="53:53">
      <c r="BA334" s="40">
        <f>AVERAGE(BA2:BA333)</f>
        <v>3.0923380664652558</v>
      </c>
    </row>
    <row r="335" spans="53:53">
      <c r="BA335" s="40">
        <f>STDEV(BA2:BA333)</f>
        <v>2.0847106938158588</v>
      </c>
    </row>
  </sheetData>
  <mergeCells count="27">
    <mergeCell ref="A7:A8"/>
    <mergeCell ref="B7:B8"/>
    <mergeCell ref="C7:C8"/>
    <mergeCell ref="D7:D8"/>
    <mergeCell ref="E7:E8"/>
    <mergeCell ref="R6:T6"/>
    <mergeCell ref="N7:N8"/>
    <mergeCell ref="O7:O8"/>
    <mergeCell ref="P7:P8"/>
    <mergeCell ref="B6:G6"/>
    <mergeCell ref="H6:L6"/>
    <mergeCell ref="F7:F8"/>
    <mergeCell ref="G7:G8"/>
    <mergeCell ref="H7:H8"/>
    <mergeCell ref="I7:I8"/>
    <mergeCell ref="J7:J8"/>
    <mergeCell ref="K7:K8"/>
    <mergeCell ref="L7:L8"/>
    <mergeCell ref="N6:Q6"/>
    <mergeCell ref="Y7:Y8"/>
    <mergeCell ref="Z7:Z8"/>
    <mergeCell ref="AB7:AB8"/>
    <mergeCell ref="Q7:Q8"/>
    <mergeCell ref="R7:R8"/>
    <mergeCell ref="S7:S8"/>
    <mergeCell ref="T7:T8"/>
    <mergeCell ref="V7:V8"/>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data</vt:lpstr>
      <vt:lpstr>incorrect test by disc by year</vt:lpstr>
      <vt:lpstr>removed duplicates</vt:lpstr>
      <vt:lpstr>Sheet2</vt:lpstr>
      <vt:lpstr>Incorrect cites</vt:lpstr>
      <vt:lpstr>Correct cites</vt:lpstr>
      <vt:lpstr>Sheet4</vt:lpstr>
      <vt:lpstr>Journal quality</vt:lpstr>
      <vt:lpstr>tables</vt:lpstr>
      <vt:lpstr>discipline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Christie Fuller</dc:creator>
  <cp:lastModifiedBy>Marcia Simmering Dickerson</cp:lastModifiedBy>
  <dcterms:created xsi:type="dcterms:W3CDTF">2021-04-12T23:25:58Z</dcterms:created>
  <dcterms:modified xsi:type="dcterms:W3CDTF">2024-08-16T15:50:27Z</dcterms:modified>
</cp:coreProperties>
</file>