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8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  <sheet name="金钱关系" sheetId="9" r:id="rId9"/>
  </sheets>
  <definedNames>
    <definedName name="_xlnm._FilterDatabase" localSheetId="2" hidden="1">国际机票!$J$2:$J$3</definedName>
    <definedName name="_xlnm._FilterDatabase" localSheetId="3" hidden="1">住宿!$A$1:$B$13</definedName>
  </definedNames>
  <calcPr calcId="152511"/>
</workbook>
</file>

<file path=xl/calcChain.xml><?xml version="1.0" encoding="utf-8"?>
<calcChain xmlns="http://schemas.openxmlformats.org/spreadsheetml/2006/main">
  <c r="F6" i="9" l="1"/>
  <c r="C20" i="9"/>
  <c r="E20" i="9"/>
  <c r="C13" i="9"/>
  <c r="D14" i="9"/>
  <c r="C14" i="9"/>
  <c r="E13" i="9"/>
  <c r="C5" i="9"/>
  <c r="E5" i="9"/>
  <c r="F5" i="9"/>
  <c r="D4" i="9"/>
  <c r="B4" i="4" l="1"/>
  <c r="D6" i="9" l="1"/>
  <c r="F4" i="9"/>
  <c r="C6" i="9"/>
  <c r="C13" i="8"/>
  <c r="E4" i="9" l="1"/>
  <c r="E12" i="9" s="1"/>
  <c r="E19" i="9" s="1"/>
  <c r="B3" i="4" l="1"/>
  <c r="B8" i="4" l="1"/>
  <c r="B7" i="4" l="1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<sst xmlns="http://schemas.openxmlformats.org/spreadsheetml/2006/main" count="161" uniqueCount="115">
  <si>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</si>
  <si>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</si>
  <si>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</si>
  <si>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</si>
  <si>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</si>
  <si>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</si>
  <si>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</si>
  <si>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</si>
  <si>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价格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</si>
  <si>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</si>
  <si>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</si>
  <si>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</si>
  <si>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</si>
  <si>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</si>
  <si>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</si>
  <si>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</si>
  <si>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</si>
  <si>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</si>
  <si>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</si>
  <si>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</si>
  <si>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</si>
  <si>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</si>
  <si>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</si>
  <si>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</si>
  <si>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</si>
  <si>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</si>
  <si>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</si>
  <si>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</si>
  <si>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</si>
  <si>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</si>
  <si>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</si>
  <si>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</si>
  <si>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</si>
  <si>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</si>
  <si>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</si>
  <si>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</si>
  <si>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</si>
  <si>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</si>
  <si>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</si>
  <si>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</si>
  <si>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</si>
  <si>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</si>
  <si>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</si>
  <si>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</si>
  <si>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</si>
  <si>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</si>
  <si>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</si>
  <si>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</si>
  <si>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</si>
  <si>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</si>
  <si>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</si>
  <si>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</si>
  <si>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</si>
  <si>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</si>
  <si>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</si>
  <si>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</si>
  <si>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</si>
  <si>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</si>
  <si>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</si>
  <si>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</si>
  <si>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</si>
  <si>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</si>
  <si>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</si>
  <si>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</si>
  <si>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</si>
  <si>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</si>
  <si>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</si>
  <si>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</si>
  <si>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</si>
  <si>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</si>
  <si>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</si>
  <si>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</si>
  <si>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</si>
  <si>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</si>
  <si>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</si>
  <si>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</si>
  <si>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</si>
  <si>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</si>
  <si>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</si>
  <si>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</si>
  <si>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</si>
  <si>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</si>
  <si>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</si>
  <si>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</si>
  <si>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</si>
  <si>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</si>
  <si>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</si>
  <si>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B&amp;B LAFAYETTE- FLORENCE CENTER
Via Panicale N°7,50100 Firenze
佛罗伦萨, 托斯卡纳(Tuscany) 50123
意大利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</si>
  <si>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</si>
  <si>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</si>
  <si>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</si>
  <si>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</si>
  <si>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</si>
  <si>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</si>
  <si>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</si>
  <si>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</si>
  <si>
    <t>OTAWISTRABE 5 BERLIN</t>
    <phoneticPr fontId="1" type="noConversion"/>
  </si>
  <si>
    <t>巴士底集市</t>
    <phoneticPr fontId="1" type="noConversion"/>
  </si>
  <si>
    <t>Viale Fratelli Rosselli 61
佛罗伦萨, 托斯卡纳(Toscana) 50144</t>
    <phoneticPr fontId="1" type="noConversion"/>
  </si>
  <si>
    <t>价格</t>
    <phoneticPr fontId="1" type="noConversion"/>
  </si>
  <si>
    <t>退款</t>
    <phoneticPr fontId="1" type="noConversion"/>
  </si>
  <si>
    <t>科隆香水博物馆</t>
    <phoneticPr fontId="1" type="noConversion"/>
  </si>
  <si>
    <t>xy</t>
    <phoneticPr fontId="1" type="noConversion"/>
  </si>
  <si>
    <t>倍子</t>
    <phoneticPr fontId="1" type="noConversion"/>
  </si>
  <si>
    <t>hmx</t>
    <phoneticPr fontId="1" type="noConversion"/>
  </si>
  <si>
    <t>从XX处收取</t>
    <phoneticPr fontId="1" type="noConversion"/>
  </si>
  <si>
    <t>XX应该</t>
    <phoneticPr fontId="1" type="noConversion"/>
  </si>
  <si>
    <t>Daniel</t>
    <phoneticPr fontId="1" type="noConversion"/>
  </si>
  <si>
    <t>实时汇率</t>
    <phoneticPr fontId="1" type="noConversion"/>
  </si>
  <si>
    <t>HMX+D</t>
    <phoneticPr fontId="1" type="noConversion"/>
  </si>
  <si>
    <t>XX应该</t>
    <phoneticPr fontId="1" type="noConversion"/>
  </si>
  <si>
    <t>从XX处收取</t>
    <phoneticPr fontId="1" type="noConversion"/>
  </si>
  <si>
    <t>合并版本</t>
    <phoneticPr fontId="1" type="noConversion"/>
  </si>
  <si>
    <t>共计</t>
    <phoneticPr fontId="1" type="noConversion"/>
  </si>
  <si>
    <t>原始版本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</si>
</sst>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6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着色 5" xfId="1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C7" sqref="C7"/>
    </sheetView>
  </sheetViews>
  <sheetFormatPr defaultColWidth="30.625" defaultRowHeight="43.5" customHeight="1" x14ac:dyDescent="0.3"/>
  <cols>
    <col min="1" max="1" width="9.75" style="13" customWidth="1"/>
    <col min="2" max="16384" width="30.625" style="13"/>
  </cols>
  <sheetData>
    <row r="1" spans="1:4" ht="43.5" customHeight="1" x14ac:dyDescent="0.3">
      <c r="A1" s="12" t="s">
        <v>41</v>
      </c>
      <c r="B1" s="12" t="s">
        <v>38</v>
      </c>
      <c r="C1" s="12" t="s">
        <v>39</v>
      </c>
      <c r="D1" s="12"/>
    </row>
    <row r="2" spans="1:4" ht="43.5" customHeight="1" x14ac:dyDescent="0.3">
      <c r="A2" s="12" t="s">
        <v>42</v>
      </c>
      <c r="B2" s="12" t="s">
        <v>43</v>
      </c>
      <c r="C2" s="12" t="s">
        <v>44</v>
      </c>
      <c r="D2" s="12"/>
    </row>
    <row r="3" spans="1:4" ht="43.5" customHeight="1" x14ac:dyDescent="0.3">
      <c r="A3" s="12" t="s">
        <v>42</v>
      </c>
      <c r="B3" s="12" t="s">
        <v>45</v>
      </c>
      <c r="C3" s="12" t="s">
        <v>60</v>
      </c>
      <c r="D3" s="12"/>
    </row>
    <row r="4" spans="1:4" ht="43.5" customHeight="1" x14ac:dyDescent="0.3">
      <c r="A4" s="12" t="s">
        <v>42</v>
      </c>
      <c r="B4" s="12" t="s">
        <v>40</v>
      </c>
      <c r="C4" s="12"/>
      <c r="D4" s="12"/>
    </row>
    <row r="5" spans="1:4" ht="43.5" customHeight="1" x14ac:dyDescent="0.3">
      <c r="A5" s="12" t="s">
        <v>46</v>
      </c>
      <c r="B5" s="12" t="s">
        <v>48</v>
      </c>
      <c r="C5" s="12"/>
      <c r="D5" s="12"/>
    </row>
    <row r="6" spans="1:4" ht="43.5" customHeight="1" x14ac:dyDescent="0.3">
      <c r="A6" s="12" t="s">
        <v>46</v>
      </c>
      <c r="B6" s="12" t="s">
        <v>49</v>
      </c>
      <c r="C6" s="12"/>
      <c r="D6" s="12"/>
    </row>
    <row r="7" spans="1:4" ht="43.5" customHeight="1" x14ac:dyDescent="0.3">
      <c r="A7" s="12" t="s">
        <v>46</v>
      </c>
      <c r="B7" s="12" t="s">
        <v>97</v>
      </c>
      <c r="C7" s="12"/>
      <c r="D7" s="12"/>
    </row>
    <row r="8" spans="1:4" ht="43.5" customHeight="1" x14ac:dyDescent="0.3">
      <c r="A8" s="12" t="s">
        <v>46</v>
      </c>
      <c r="B8" s="12"/>
      <c r="C8" s="12"/>
      <c r="D8" s="12"/>
    </row>
    <row r="9" spans="1:4" ht="43.5" customHeight="1" x14ac:dyDescent="0.3">
      <c r="A9" s="12" t="s">
        <v>46</v>
      </c>
      <c r="B9" s="12"/>
      <c r="C9" s="12"/>
      <c r="D9" s="12"/>
    </row>
    <row r="10" spans="1:4" ht="43.5" customHeight="1" x14ac:dyDescent="0.3">
      <c r="A10" s="12" t="s">
        <v>46</v>
      </c>
      <c r="B10" s="12"/>
      <c r="C10" s="12"/>
      <c r="D10" s="12"/>
    </row>
    <row r="11" spans="1:4" ht="43.5" customHeight="1" x14ac:dyDescent="0.3">
      <c r="A11" s="12" t="s">
        <v>46</v>
      </c>
      <c r="B11" s="12"/>
      <c r="C11" s="12"/>
      <c r="D11" s="12"/>
    </row>
    <row r="12" spans="1:4" ht="43.5" customHeight="1" x14ac:dyDescent="0.3">
      <c r="A12" s="12" t="s">
        <v>46</v>
      </c>
      <c r="B12" s="12"/>
      <c r="C12" s="12"/>
      <c r="D12" s="12"/>
    </row>
    <row r="13" spans="1:4" ht="43.5" customHeight="1" x14ac:dyDescent="0.3">
      <c r="A13" s="12" t="s">
        <v>46</v>
      </c>
      <c r="B13" s="12"/>
      <c r="C13" s="12"/>
      <c r="D13" s="12"/>
    </row>
    <row r="14" spans="1:4" ht="43.5" customHeight="1" x14ac:dyDescent="0.3">
      <c r="A14" s="12" t="s">
        <v>46</v>
      </c>
      <c r="B14" s="12"/>
      <c r="C14" s="12"/>
      <c r="D14" s="12"/>
    </row>
    <row r="15" spans="1:4" ht="43.5" customHeight="1" x14ac:dyDescent="0.3">
      <c r="A15" s="12" t="s">
        <v>46</v>
      </c>
      <c r="B15" s="12"/>
      <c r="C15" s="12"/>
      <c r="D15" s="12"/>
    </row>
    <row r="16" spans="1:4" ht="43.5" customHeight="1" x14ac:dyDescent="0.3">
      <c r="A16" s="12" t="s">
        <v>46</v>
      </c>
      <c r="B16" s="12"/>
      <c r="C16" s="12"/>
      <c r="D16" s="12"/>
    </row>
    <row r="17" spans="1:4" ht="43.5" customHeight="1" x14ac:dyDescent="0.3">
      <c r="A17" s="12" t="s">
        <v>46</v>
      </c>
      <c r="B17" s="12"/>
      <c r="C17" s="12"/>
      <c r="D17" s="12"/>
    </row>
    <row r="18" spans="1:4" ht="43.5" customHeight="1" x14ac:dyDescent="0.3">
      <c r="A18" s="12" t="s">
        <v>46</v>
      </c>
      <c r="B18" s="12"/>
      <c r="C18" s="12"/>
      <c r="D18" s="12"/>
    </row>
    <row r="19" spans="1:4" ht="43.5" customHeight="1" x14ac:dyDescent="0.3">
      <c r="A19" s="12" t="s">
        <v>46</v>
      </c>
      <c r="B19" s="12"/>
      <c r="C19" s="12"/>
      <c r="D19" s="12"/>
    </row>
    <row r="20" spans="1:4" ht="43.5" customHeight="1" x14ac:dyDescent="0.3">
      <c r="A20" s="12" t="s">
        <v>47</v>
      </c>
      <c r="B20" s="12"/>
      <c r="C20" s="12"/>
      <c r="D20" s="12"/>
    </row>
    <row r="21" spans="1:4" ht="43.5" customHeight="1" x14ac:dyDescent="0.3">
      <c r="A21" s="12" t="s">
        <v>47</v>
      </c>
      <c r="B21" s="12"/>
      <c r="C21" s="12"/>
      <c r="D21" s="12"/>
    </row>
    <row r="22" spans="1:4" ht="43.5" customHeight="1" x14ac:dyDescent="0.3">
      <c r="A22" s="12" t="s">
        <v>47</v>
      </c>
      <c r="B22" s="12"/>
      <c r="C22" s="12"/>
      <c r="D22" s="12"/>
    </row>
    <row r="23" spans="1:4" ht="43.5" customHeight="1" x14ac:dyDescent="0.3">
      <c r="A23" s="12" t="s">
        <v>47</v>
      </c>
      <c r="B23" s="12"/>
      <c r="C23" s="12"/>
      <c r="D23" s="12"/>
    </row>
    <row r="24" spans="1:4" ht="43.5" customHeight="1" x14ac:dyDescent="0.3">
      <c r="A24" s="12" t="s">
        <v>47</v>
      </c>
      <c r="B24" s="12"/>
      <c r="C24" s="12"/>
      <c r="D24" s="12"/>
    </row>
    <row r="25" spans="1:4" ht="43.5" customHeight="1" x14ac:dyDescent="0.3">
      <c r="A25" s="12" t="s">
        <v>47</v>
      </c>
      <c r="B25" s="12"/>
      <c r="C25" s="12"/>
      <c r="D25" s="12"/>
    </row>
    <row r="26" spans="1:4" ht="43.5" customHeight="1" x14ac:dyDescent="0.3">
      <c r="A26" s="12" t="s">
        <v>47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4" sqref="C14"/>
    </sheetView>
  </sheetViews>
  <sheetFormatPr defaultRowHeight="13.5" x14ac:dyDescent="0.15"/>
  <cols>
    <col min="1" max="1" width="10.5" customWidth="1"/>
    <col min="2" max="2" width="20.75" customWidth="1"/>
  </cols>
  <sheetData>
    <row r="1" spans="1:3" ht="16.5" x14ac:dyDescent="0.15">
      <c r="A1" s="18" t="s">
        <v>88</v>
      </c>
      <c r="B1" s="18" t="s">
        <v>89</v>
      </c>
      <c r="C1" s="18" t="s">
        <v>90</v>
      </c>
    </row>
    <row r="2" spans="1:3" ht="33" x14ac:dyDescent="0.15">
      <c r="A2" s="18" t="s">
        <v>91</v>
      </c>
      <c r="B2" s="18" t="s">
        <v>92</v>
      </c>
      <c r="C2" s="18">
        <v>414</v>
      </c>
    </row>
    <row r="3" spans="1:3" x14ac:dyDescent="0.15">
      <c r="A3" s="19"/>
      <c r="B3" s="19"/>
      <c r="C3" s="19"/>
    </row>
    <row r="4" spans="1:3" x14ac:dyDescent="0.15">
      <c r="A4" s="19"/>
      <c r="B4" s="19"/>
      <c r="C4" s="19"/>
    </row>
    <row r="5" spans="1:3" x14ac:dyDescent="0.15">
      <c r="A5" s="19"/>
      <c r="B5" s="19"/>
      <c r="C5" s="19"/>
    </row>
    <row r="6" spans="1:3" x14ac:dyDescent="0.15">
      <c r="A6" s="19"/>
      <c r="B6" s="19"/>
      <c r="C6" s="19"/>
    </row>
    <row r="7" spans="1:3" x14ac:dyDescent="0.15">
      <c r="A7" s="19"/>
      <c r="B7" s="19"/>
      <c r="C7" s="19"/>
    </row>
    <row r="8" spans="1:3" x14ac:dyDescent="0.15">
      <c r="A8" s="19"/>
      <c r="B8" s="19"/>
      <c r="C8" s="19"/>
    </row>
    <row r="9" spans="1:3" x14ac:dyDescent="0.15">
      <c r="A9" s="19"/>
      <c r="B9" s="19"/>
      <c r="C9" s="19"/>
    </row>
    <row r="10" spans="1:3" x14ac:dyDescent="0.15">
      <c r="A10" s="19"/>
      <c r="B10" s="19"/>
      <c r="C10" s="19"/>
    </row>
    <row r="11" spans="1:3" x14ac:dyDescent="0.15">
      <c r="A11" s="19"/>
      <c r="B11" s="19"/>
      <c r="C11" s="19"/>
    </row>
    <row r="12" spans="1:3" x14ac:dyDescent="0.15">
      <c r="A12" s="19"/>
      <c r="B12" s="19"/>
      <c r="C12" s="19"/>
    </row>
    <row r="13" spans="1:3" ht="27" x14ac:dyDescent="0.15">
      <c r="A13" s="19" t="s">
        <v>101</v>
      </c>
      <c r="B13" s="19"/>
      <c r="C13" s="19">
        <f>5*7.31</f>
        <v>36.549999999999997</v>
      </c>
    </row>
    <row r="14" spans="1:3" x14ac:dyDescent="0.15">
      <c r="A14" s="19"/>
      <c r="B14" s="19"/>
      <c r="C14" s="19"/>
    </row>
    <row r="15" spans="1:3" x14ac:dyDescent="0.15">
      <c r="A15" s="19"/>
      <c r="B15" s="19"/>
      <c r="C15" s="19"/>
    </row>
    <row r="16" spans="1:3" x14ac:dyDescent="0.15">
      <c r="A16" s="19"/>
      <c r="B16" s="19"/>
      <c r="C16" s="19"/>
    </row>
    <row r="17" spans="1:3" x14ac:dyDescent="0.15">
      <c r="A17" s="19"/>
      <c r="B17" s="19"/>
      <c r="C17" s="19"/>
    </row>
    <row r="18" spans="1:3" x14ac:dyDescent="0.15">
      <c r="A18" s="19"/>
      <c r="B18" s="19"/>
      <c r="C18" s="19"/>
    </row>
    <row r="19" spans="1:3" x14ac:dyDescent="0.15">
      <c r="A19" s="19"/>
      <c r="B19" s="19"/>
      <c r="C19" s="19"/>
    </row>
    <row r="20" spans="1:3" x14ac:dyDescent="0.15">
      <c r="A20" s="19"/>
      <c r="B20" s="19"/>
      <c r="C20" s="19"/>
    </row>
    <row r="21" spans="1:3" x14ac:dyDescent="0.15">
      <c r="A21" s="19"/>
      <c r="B21" s="19"/>
      <c r="C21" s="19"/>
    </row>
    <row r="22" spans="1:3" x14ac:dyDescent="0.15">
      <c r="A22" s="19"/>
      <c r="B22" s="19"/>
      <c r="C22" s="19"/>
    </row>
    <row r="23" spans="1:3" x14ac:dyDescent="0.15">
      <c r="A23" s="19"/>
      <c r="B23" s="19"/>
      <c r="C23" s="1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26</v>
      </c>
      <c r="F1" s="6" t="s">
        <v>2</v>
      </c>
      <c r="G1" s="6" t="s">
        <v>3</v>
      </c>
      <c r="H1" s="6" t="s">
        <v>17</v>
      </c>
      <c r="I1" s="6" t="s">
        <v>22</v>
      </c>
      <c r="J1" s="10" t="s">
        <v>8</v>
      </c>
      <c r="K1" s="1"/>
      <c r="L1" s="1"/>
      <c r="M1" s="1"/>
      <c r="N1" s="1"/>
    </row>
    <row r="2" spans="1:14" x14ac:dyDescent="0.15">
      <c r="A2" s="6" t="s">
        <v>18</v>
      </c>
      <c r="B2" s="6" t="s">
        <v>19</v>
      </c>
      <c r="C2" s="6" t="s">
        <v>51</v>
      </c>
      <c r="D2" s="6" t="s">
        <v>15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23</v>
      </c>
      <c r="J2" s="25">
        <v>2679</v>
      </c>
      <c r="K2" s="1"/>
      <c r="L2" s="1"/>
      <c r="M2" s="1"/>
      <c r="N2" s="1"/>
    </row>
    <row r="3" spans="1:14" ht="33" x14ac:dyDescent="0.15">
      <c r="A3" s="6" t="s">
        <v>20</v>
      </c>
      <c r="B3" s="6" t="s">
        <v>21</v>
      </c>
      <c r="C3" s="8" t="s">
        <v>16</v>
      </c>
      <c r="D3" s="6" t="s">
        <v>15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61</v>
      </c>
      <c r="J3" s="25"/>
      <c r="K3" s="1"/>
      <c r="L3" s="1"/>
      <c r="M3" s="1"/>
      <c r="N3" s="1"/>
    </row>
    <row r="4" spans="1:14" ht="33" x14ac:dyDescent="0.15">
      <c r="A4" s="6" t="s">
        <v>34</v>
      </c>
      <c r="B4" s="6" t="s">
        <v>33</v>
      </c>
      <c r="C4" s="6" t="s">
        <v>25</v>
      </c>
      <c r="D4" s="6" t="s">
        <v>24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28</v>
      </c>
      <c r="J4" s="25">
        <v>2796</v>
      </c>
      <c r="K4" s="1"/>
      <c r="L4" s="1"/>
      <c r="M4" s="1"/>
      <c r="N4" s="1"/>
    </row>
    <row r="5" spans="1:14" ht="33" x14ac:dyDescent="0.15">
      <c r="A5" s="6" t="s">
        <v>32</v>
      </c>
      <c r="B5" s="6" t="s">
        <v>37</v>
      </c>
      <c r="C5" s="6" t="s">
        <v>30</v>
      </c>
      <c r="D5" s="6" t="s">
        <v>31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29</v>
      </c>
      <c r="J5" s="25"/>
      <c r="K5" s="1"/>
      <c r="L5" s="1"/>
      <c r="M5" s="1"/>
      <c r="N5" s="1"/>
    </row>
    <row r="6" spans="1:14" ht="33" x14ac:dyDescent="0.15">
      <c r="A6" s="6" t="s">
        <v>35</v>
      </c>
      <c r="B6" s="6" t="s">
        <v>36</v>
      </c>
      <c r="C6" s="9" t="s">
        <v>52</v>
      </c>
      <c r="D6" s="6" t="s">
        <v>31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27</v>
      </c>
      <c r="J6" s="26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14" sqref="C14"/>
    </sheetView>
  </sheetViews>
  <sheetFormatPr defaultColWidth="9" defaultRowHeight="16.5" x14ac:dyDescent="0.3"/>
  <cols>
    <col min="1" max="1" width="22.5" style="5" customWidth="1"/>
    <col min="2" max="2" width="27.25" style="5" customWidth="1"/>
    <col min="3" max="16384" width="9" style="5"/>
  </cols>
  <sheetData>
    <row r="1" spans="1:3" x14ac:dyDescent="0.3">
      <c r="A1" s="14" t="s">
        <v>6</v>
      </c>
      <c r="B1" s="15" t="s">
        <v>7</v>
      </c>
      <c r="C1" s="15" t="s">
        <v>99</v>
      </c>
    </row>
    <row r="2" spans="1:3" ht="17.25" customHeight="1" x14ac:dyDescent="0.3">
      <c r="A2" s="16">
        <v>42750</v>
      </c>
      <c r="B2" s="27" t="s">
        <v>50</v>
      </c>
      <c r="C2" s="27">
        <v>1680</v>
      </c>
    </row>
    <row r="3" spans="1:3" x14ac:dyDescent="0.3">
      <c r="A3" s="16">
        <v>42751</v>
      </c>
      <c r="B3" s="27"/>
      <c r="C3" s="27"/>
    </row>
    <row r="4" spans="1:3" ht="51" customHeight="1" x14ac:dyDescent="0.3">
      <c r="A4" s="16">
        <v>42752</v>
      </c>
      <c r="B4" s="27"/>
      <c r="C4" s="27"/>
    </row>
    <row r="5" spans="1:3" ht="49.5" x14ac:dyDescent="0.3">
      <c r="A5" s="16">
        <v>42753</v>
      </c>
      <c r="B5" s="21" t="s">
        <v>98</v>
      </c>
      <c r="C5" s="21">
        <v>455</v>
      </c>
    </row>
    <row r="6" spans="1:3" ht="15.6" customHeight="1" x14ac:dyDescent="0.3">
      <c r="A6" s="16">
        <v>42754</v>
      </c>
      <c r="B6" s="27" t="s">
        <v>87</v>
      </c>
      <c r="C6" s="27">
        <v>890</v>
      </c>
    </row>
    <row r="7" spans="1:3" x14ac:dyDescent="0.3">
      <c r="A7" s="16">
        <v>42755</v>
      </c>
      <c r="B7" s="27"/>
      <c r="C7" s="27"/>
    </row>
    <row r="8" spans="1:3" x14ac:dyDescent="0.3">
      <c r="A8" s="16">
        <v>42756</v>
      </c>
      <c r="B8" s="27"/>
      <c r="C8" s="27"/>
    </row>
    <row r="9" spans="1:3" x14ac:dyDescent="0.3">
      <c r="A9" s="16">
        <v>42757</v>
      </c>
      <c r="B9" s="21"/>
    </row>
    <row r="10" spans="1:3" x14ac:dyDescent="0.3">
      <c r="A10" s="16">
        <v>42758</v>
      </c>
      <c r="B10" s="14"/>
    </row>
    <row r="11" spans="1:3" x14ac:dyDescent="0.3">
      <c r="A11" s="16">
        <v>42759</v>
      </c>
      <c r="B11" s="27" t="s">
        <v>96</v>
      </c>
      <c r="C11" s="27">
        <v>1000</v>
      </c>
    </row>
    <row r="12" spans="1:3" x14ac:dyDescent="0.3">
      <c r="A12" s="16">
        <v>42760</v>
      </c>
      <c r="B12" s="27"/>
      <c r="C12" s="27"/>
    </row>
    <row r="13" spans="1:3" x14ac:dyDescent="0.3">
      <c r="A13" s="16">
        <v>42761</v>
      </c>
      <c r="B13" s="14" t="s">
        <v>100</v>
      </c>
      <c r="C13" s="20">
        <v>-389</v>
      </c>
    </row>
    <row r="14" spans="1:3" ht="15.6" customHeight="1" x14ac:dyDescent="0.3">
      <c r="A14" s="22"/>
      <c r="B14" s="22"/>
    </row>
    <row r="15" spans="1:3" x14ac:dyDescent="0.3">
      <c r="B15" s="21"/>
    </row>
    <row r="16" spans="1:3" x14ac:dyDescent="0.3">
      <c r="B16" s="21"/>
    </row>
    <row r="17" spans="2:2" x14ac:dyDescent="0.3">
      <c r="B17" s="21"/>
    </row>
  </sheetData>
  <mergeCells count="6">
    <mergeCell ref="C6:C8"/>
    <mergeCell ref="C11:C12"/>
    <mergeCell ref="B2:B4"/>
    <mergeCell ref="C2:C4"/>
    <mergeCell ref="B11:B12"/>
    <mergeCell ref="B6:B8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RowHeight="13.5" x14ac:dyDescent="0.15"/>
  <cols>
    <col min="3" max="3" width="26.625" customWidth="1"/>
    <col min="4" max="4" width="22.875" customWidth="1"/>
    <col min="5" max="6" width="10.25" customWidth="1"/>
    <col min="7" max="7" width="38.7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14</v>
      </c>
      <c r="H1" t="s">
        <v>83</v>
      </c>
      <c r="I1" t="s">
        <v>84</v>
      </c>
    </row>
    <row r="2" spans="1:9" ht="66" x14ac:dyDescent="0.15">
      <c r="A2" s="2" t="s">
        <v>85</v>
      </c>
      <c r="B2" s="2" t="s">
        <v>80</v>
      </c>
      <c r="C2" s="3">
        <v>42753.722222222219</v>
      </c>
      <c r="D2" s="3">
        <v>42753.791666666664</v>
      </c>
      <c r="E2" s="2" t="s">
        <v>72</v>
      </c>
      <c r="F2" s="2" t="s">
        <v>73</v>
      </c>
      <c r="G2" s="2" t="s">
        <v>81</v>
      </c>
      <c r="H2" s="2">
        <v>4</v>
      </c>
      <c r="I2" s="2">
        <v>150</v>
      </c>
    </row>
    <row r="3" spans="1:9" ht="49.5" x14ac:dyDescent="0.15">
      <c r="A3" s="2" t="s">
        <v>71</v>
      </c>
      <c r="B3" s="2" t="s">
        <v>74</v>
      </c>
      <c r="C3" s="3">
        <v>42757.690972222219</v>
      </c>
      <c r="D3" s="3">
        <v>42757.753472222219</v>
      </c>
      <c r="E3" s="2" t="s">
        <v>75</v>
      </c>
      <c r="F3" s="2" t="s">
        <v>76</v>
      </c>
      <c r="G3" s="2" t="s">
        <v>82</v>
      </c>
      <c r="H3" s="2">
        <v>4</v>
      </c>
      <c r="I3" s="2">
        <v>200</v>
      </c>
    </row>
    <row r="4" spans="1:9" ht="66" x14ac:dyDescent="0.15">
      <c r="A4" s="2" t="s">
        <v>74</v>
      </c>
      <c r="B4" s="2" t="s">
        <v>77</v>
      </c>
      <c r="C4" s="3">
        <v>42758.864583333336</v>
      </c>
      <c r="D4" s="3">
        <v>42758.916666666664</v>
      </c>
      <c r="E4" s="2" t="s">
        <v>76</v>
      </c>
      <c r="F4" s="2" t="s">
        <v>78</v>
      </c>
      <c r="G4" s="2" t="s">
        <v>79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6.5" x14ac:dyDescent="0.3"/>
  <cols>
    <col min="1" max="1" width="18.125" style="17" customWidth="1"/>
    <col min="2" max="16384" width="9" style="17"/>
  </cols>
  <sheetData>
    <row r="1" spans="1:2" x14ac:dyDescent="0.3">
      <c r="A1" s="17" t="s">
        <v>53</v>
      </c>
      <c r="B1" s="17" t="s">
        <v>66</v>
      </c>
    </row>
    <row r="2" spans="1:2" x14ac:dyDescent="0.3">
      <c r="A2" s="17" t="s">
        <v>62</v>
      </c>
      <c r="B2" s="17">
        <v>669</v>
      </c>
    </row>
    <row r="3" spans="1:2" x14ac:dyDescent="0.3">
      <c r="A3" s="17" t="s">
        <v>63</v>
      </c>
      <c r="B3" s="17">
        <v>35</v>
      </c>
    </row>
    <row r="4" spans="1:2" x14ac:dyDescent="0.3">
      <c r="A4" s="17" t="s">
        <v>64</v>
      </c>
      <c r="B4" s="17">
        <v>120</v>
      </c>
    </row>
    <row r="5" spans="1:2" x14ac:dyDescent="0.3">
      <c r="A5" s="17" t="s">
        <v>65</v>
      </c>
      <c r="B5" s="17">
        <v>68</v>
      </c>
    </row>
    <row r="6" spans="1:2" x14ac:dyDescent="0.3">
      <c r="A6" s="17" t="s">
        <v>67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3.5" x14ac:dyDescent="0.15"/>
  <sheetData>
    <row r="1" spans="1:2" ht="16.5" x14ac:dyDescent="0.3">
      <c r="A1" s="5" t="s">
        <v>69</v>
      </c>
      <c r="B1" s="5" t="s">
        <v>8</v>
      </c>
    </row>
    <row r="2" spans="1:2" ht="16.5" x14ac:dyDescent="0.3">
      <c r="A2" s="5" t="s">
        <v>68</v>
      </c>
      <c r="B2" s="5">
        <v>500</v>
      </c>
    </row>
    <row r="3" spans="1:2" ht="16.5" x14ac:dyDescent="0.3">
      <c r="A3" s="5" t="s">
        <v>70</v>
      </c>
      <c r="B3" s="5"/>
    </row>
    <row r="4" spans="1:2" ht="16.5" x14ac:dyDescent="0.3">
      <c r="A4" s="5" t="s">
        <v>94</v>
      </c>
      <c r="B4" s="5"/>
    </row>
    <row r="5" spans="1:2" ht="16.5" x14ac:dyDescent="0.3">
      <c r="A5" s="5" t="s">
        <v>95</v>
      </c>
      <c r="B5" s="5"/>
    </row>
    <row r="6" spans="1:2" ht="16.5" x14ac:dyDescent="0.3">
      <c r="A6" s="5"/>
      <c r="B6" s="5"/>
    </row>
    <row r="7" spans="1:2" ht="16.5" x14ac:dyDescent="0.3">
      <c r="A7" s="5"/>
      <c r="B7" s="5"/>
    </row>
    <row r="8" spans="1:2" ht="16.5" x14ac:dyDescent="0.3">
      <c r="A8" s="5"/>
      <c r="B8" s="5"/>
    </row>
    <row r="9" spans="1:2" ht="16.5" x14ac:dyDescent="0.3">
      <c r="A9" s="5"/>
      <c r="B9" s="5"/>
    </row>
    <row r="10" spans="1:2" ht="16.5" x14ac:dyDescent="0.3">
      <c r="A10" s="5"/>
      <c r="B10" s="5"/>
    </row>
    <row r="11" spans="1:2" ht="16.5" x14ac:dyDescent="0.3">
      <c r="A11" s="5"/>
      <c r="B11" s="5"/>
    </row>
    <row r="12" spans="1:2" ht="16.5" x14ac:dyDescent="0.3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4" sqref="B4"/>
    </sheetView>
  </sheetViews>
  <sheetFormatPr defaultColWidth="9" defaultRowHeight="16.5" x14ac:dyDescent="0.3"/>
  <cols>
    <col min="1" max="1" width="17.5" style="5" customWidth="1"/>
    <col min="2" max="2" width="12" style="5" customWidth="1"/>
    <col min="3" max="3" width="15.375" style="5" customWidth="1"/>
    <col min="4" max="16384" width="9" style="5"/>
  </cols>
  <sheetData>
    <row r="1" spans="1:3" ht="45" x14ac:dyDescent="0.3">
      <c r="A1" s="12" t="s">
        <v>53</v>
      </c>
      <c r="B1" s="12" t="s">
        <v>57</v>
      </c>
      <c r="C1" s="10" t="s">
        <v>59</v>
      </c>
    </row>
    <row r="2" spans="1:3" x14ac:dyDescent="0.3">
      <c r="A2" s="12" t="s">
        <v>54</v>
      </c>
      <c r="B2" s="12">
        <f>国际机票!J2+国际机票!J4</f>
        <v>5475</v>
      </c>
      <c r="C2" s="28">
        <f>SUM(B2:B9)</f>
        <v>9210.8166666666657</v>
      </c>
    </row>
    <row r="3" spans="1:3" x14ac:dyDescent="0.3">
      <c r="A3" s="12" t="s">
        <v>55</v>
      </c>
      <c r="B3" s="12">
        <f>7.4*SUM(欧洲交通!I2:I6)/4</f>
        <v>721.5</v>
      </c>
      <c r="C3" s="29"/>
    </row>
    <row r="4" spans="1:3" x14ac:dyDescent="0.3">
      <c r="A4" s="12" t="s">
        <v>56</v>
      </c>
      <c r="B4" s="11">
        <f>(SUM(住宿!C2:'住宿'!C8)+住宿!C13)/3+住宿!C11/4</f>
        <v>1128.6666666666665</v>
      </c>
      <c r="C4" s="29"/>
    </row>
    <row r="5" spans="1:3" x14ac:dyDescent="0.3">
      <c r="A5" s="12" t="s">
        <v>58</v>
      </c>
      <c r="B5" s="12">
        <f>SUM(签证!B2:B14)</f>
        <v>1132</v>
      </c>
      <c r="C5" s="29"/>
    </row>
    <row r="6" spans="1:3" x14ac:dyDescent="0.3">
      <c r="A6" s="12" t="s">
        <v>68</v>
      </c>
      <c r="B6" s="12">
        <v>175</v>
      </c>
      <c r="C6" s="29"/>
    </row>
    <row r="7" spans="1:3" x14ac:dyDescent="0.3">
      <c r="A7" s="12" t="s">
        <v>86</v>
      </c>
      <c r="B7" s="12">
        <f>(20+15)*7.32/2</f>
        <v>128.1</v>
      </c>
      <c r="C7" s="29"/>
    </row>
    <row r="8" spans="1:3" x14ac:dyDescent="0.3">
      <c r="A8" s="12" t="s">
        <v>93</v>
      </c>
      <c r="B8" s="12">
        <f>SUM(体验门票等!C1:'体验门票等'!C30)</f>
        <v>450.55</v>
      </c>
      <c r="C8" s="29"/>
    </row>
    <row r="9" spans="1:3" x14ac:dyDescent="0.3">
      <c r="A9" s="12"/>
      <c r="B9" s="12"/>
      <c r="C9" s="29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5" workbookViewId="0">
      <selection activeCell="F11" sqref="F11"/>
    </sheetView>
  </sheetViews>
  <sheetFormatPr defaultRowHeight="13.5" x14ac:dyDescent="0.15"/>
  <cols>
    <col min="2" max="2" width="13.5" customWidth="1"/>
    <col min="6" max="6" width="9.625" bestFit="1" customWidth="1"/>
  </cols>
  <sheetData>
    <row r="1" spans="1:7" ht="22.5" x14ac:dyDescent="0.4">
      <c r="A1" s="32" t="s">
        <v>114</v>
      </c>
      <c r="B1" s="34"/>
      <c r="C1" s="34"/>
      <c r="D1" s="34"/>
      <c r="E1" s="34"/>
    </row>
    <row r="2" spans="1:7" ht="16.5" x14ac:dyDescent="0.3">
      <c r="A2" s="31" t="s">
        <v>106</v>
      </c>
      <c r="B2" s="31" t="s">
        <v>105</v>
      </c>
      <c r="C2" s="31"/>
      <c r="D2" s="31"/>
      <c r="E2" s="31"/>
      <c r="F2" s="23"/>
      <c r="G2" s="5"/>
    </row>
    <row r="3" spans="1:7" ht="16.5" x14ac:dyDescent="0.3">
      <c r="A3" s="31"/>
      <c r="B3" s="23"/>
      <c r="C3" s="23" t="s">
        <v>102</v>
      </c>
      <c r="D3" s="23" t="s">
        <v>103</v>
      </c>
      <c r="E3" s="23" t="s">
        <v>104</v>
      </c>
      <c r="F3" s="23" t="s">
        <v>107</v>
      </c>
      <c r="G3" s="5"/>
    </row>
    <row r="4" spans="1:7" ht="16.5" x14ac:dyDescent="0.3">
      <c r="A4" s="31"/>
      <c r="B4" s="23" t="s">
        <v>102</v>
      </c>
      <c r="C4" s="23"/>
      <c r="D4" s="23">
        <f>(455+住宿!C13)/3</f>
        <v>22</v>
      </c>
      <c r="E4" s="23">
        <f>总表!B4</f>
        <v>1128.6666666666665</v>
      </c>
      <c r="F4" s="23">
        <f>住宿!C11/4</f>
        <v>250</v>
      </c>
      <c r="G4" s="5"/>
    </row>
    <row r="5" spans="1:7" ht="16.5" x14ac:dyDescent="0.3">
      <c r="A5" s="31"/>
      <c r="B5" s="23" t="s">
        <v>103</v>
      </c>
      <c r="C5" s="23">
        <f>55.75*B7</f>
        <v>407.53249999999997</v>
      </c>
      <c r="D5" s="23"/>
      <c r="E5" s="23">
        <f>62*B7+415</f>
        <v>868.22</v>
      </c>
      <c r="F5" s="23">
        <f>23*B7</f>
        <v>168.13</v>
      </c>
      <c r="G5" s="5"/>
    </row>
    <row r="6" spans="1:7" ht="16.5" x14ac:dyDescent="0.3">
      <c r="A6" s="31"/>
      <c r="B6" s="23" t="s">
        <v>104</v>
      </c>
      <c r="C6" s="23">
        <f>109*B7</f>
        <v>796.79</v>
      </c>
      <c r="D6" s="23">
        <f>C6</f>
        <v>796.79</v>
      </c>
      <c r="E6" s="23"/>
      <c r="F6" s="23">
        <f>SUM(F4:F5)</f>
        <v>418.13</v>
      </c>
      <c r="G6" s="5"/>
    </row>
    <row r="7" spans="1:7" ht="16.5" x14ac:dyDescent="0.3">
      <c r="A7" s="23" t="s">
        <v>108</v>
      </c>
      <c r="B7" s="23">
        <v>7.31</v>
      </c>
      <c r="C7" s="23"/>
      <c r="D7" s="23"/>
      <c r="E7" s="23"/>
      <c r="F7" s="23"/>
      <c r="G7" s="5"/>
    </row>
    <row r="8" spans="1:7" ht="16.5" x14ac:dyDescent="0.3">
      <c r="A8" s="24"/>
      <c r="B8" s="24"/>
      <c r="C8" s="24"/>
      <c r="D8" s="24"/>
      <c r="E8" s="24"/>
      <c r="F8" s="24"/>
      <c r="G8" s="5"/>
    </row>
    <row r="9" spans="1:7" ht="20.25" x14ac:dyDescent="0.3">
      <c r="A9" s="30" t="s">
        <v>112</v>
      </c>
      <c r="B9" s="31"/>
      <c r="C9" s="31"/>
      <c r="D9" s="31"/>
      <c r="E9" s="31"/>
      <c r="F9" s="24"/>
      <c r="G9" s="5"/>
    </row>
    <row r="10" spans="1:7" ht="16.5" x14ac:dyDescent="0.3">
      <c r="A10" s="31" t="s">
        <v>110</v>
      </c>
      <c r="B10" s="31" t="s">
        <v>111</v>
      </c>
      <c r="C10" s="31"/>
      <c r="D10" s="31"/>
      <c r="E10" s="31"/>
      <c r="F10" s="23"/>
      <c r="G10" s="5"/>
    </row>
    <row r="11" spans="1:7" ht="16.5" x14ac:dyDescent="0.3">
      <c r="A11" s="31"/>
      <c r="B11" s="23"/>
      <c r="C11" s="23" t="s">
        <v>102</v>
      </c>
      <c r="D11" s="23" t="s">
        <v>103</v>
      </c>
      <c r="E11" s="23" t="s">
        <v>109</v>
      </c>
      <c r="F11" s="23"/>
      <c r="G11" s="5"/>
    </row>
    <row r="12" spans="1:7" ht="16.5" x14ac:dyDescent="0.3">
      <c r="A12" s="31"/>
      <c r="B12" s="23" t="s">
        <v>102</v>
      </c>
      <c r="C12" s="23"/>
      <c r="D12" s="23">
        <v>22</v>
      </c>
      <c r="E12" s="23">
        <f>E4+F4</f>
        <v>1378.6666666666665</v>
      </c>
      <c r="F12" s="23"/>
      <c r="G12" s="5"/>
    </row>
    <row r="13" spans="1:7" ht="16.5" x14ac:dyDescent="0.3">
      <c r="A13" s="31"/>
      <c r="B13" s="23" t="s">
        <v>103</v>
      </c>
      <c r="C13" s="23">
        <f>C5</f>
        <v>407.53249999999997</v>
      </c>
      <c r="D13" s="23"/>
      <c r="E13" s="23">
        <f>E5+F5</f>
        <v>1036.3499999999999</v>
      </c>
      <c r="F13" s="23"/>
      <c r="G13" s="5"/>
    </row>
    <row r="14" spans="1:7" ht="16.5" x14ac:dyDescent="0.15">
      <c r="A14" s="31"/>
      <c r="B14" s="23" t="s">
        <v>104</v>
      </c>
      <c r="C14" s="24">
        <f>C6</f>
        <v>796.79</v>
      </c>
      <c r="D14" s="24">
        <f>C14</f>
        <v>796.79</v>
      </c>
      <c r="E14" s="23"/>
      <c r="F14" s="23"/>
    </row>
    <row r="15" spans="1:7" ht="16.5" x14ac:dyDescent="0.15">
      <c r="A15" s="24"/>
      <c r="B15" s="24"/>
      <c r="C15" s="24"/>
      <c r="D15" s="24"/>
      <c r="E15" s="24"/>
      <c r="F15" s="24"/>
    </row>
    <row r="16" spans="1:7" ht="22.5" customHeight="1" x14ac:dyDescent="0.4">
      <c r="A16" s="32" t="s">
        <v>113</v>
      </c>
      <c r="B16" s="33"/>
      <c r="C16" s="33"/>
      <c r="D16" s="33"/>
      <c r="E16" s="33"/>
    </row>
    <row r="17" spans="1:5" ht="16.5" x14ac:dyDescent="0.15">
      <c r="A17" s="31" t="s">
        <v>106</v>
      </c>
      <c r="B17" s="31" t="s">
        <v>105</v>
      </c>
      <c r="C17" s="31"/>
      <c r="D17" s="31"/>
      <c r="E17" s="31"/>
    </row>
    <row r="18" spans="1:5" ht="16.5" x14ac:dyDescent="0.15">
      <c r="A18" s="31"/>
      <c r="B18" s="24"/>
      <c r="C18" s="24" t="s">
        <v>102</v>
      </c>
      <c r="D18" s="24" t="s">
        <v>103</v>
      </c>
      <c r="E18" s="24" t="s">
        <v>109</v>
      </c>
    </row>
    <row r="19" spans="1:5" ht="16.5" x14ac:dyDescent="0.15">
      <c r="A19" s="31"/>
      <c r="B19" s="24" t="s">
        <v>102</v>
      </c>
      <c r="C19" s="24"/>
      <c r="D19" s="24"/>
      <c r="E19" s="24">
        <f>E12-C14</f>
        <v>581.87666666666655</v>
      </c>
    </row>
    <row r="20" spans="1:5" ht="16.5" x14ac:dyDescent="0.15">
      <c r="A20" s="31"/>
      <c r="B20" s="24" t="s">
        <v>103</v>
      </c>
      <c r="C20" s="24">
        <f>C13-D12</f>
        <v>385.53249999999997</v>
      </c>
      <c r="D20" s="24"/>
      <c r="E20" s="24">
        <f>E13-D14</f>
        <v>239.55999999999995</v>
      </c>
    </row>
    <row r="21" spans="1:5" ht="16.5" x14ac:dyDescent="0.15">
      <c r="A21" s="31"/>
      <c r="B21" s="24" t="s">
        <v>104</v>
      </c>
      <c r="C21" s="24"/>
      <c r="D21" s="24"/>
      <c r="E21" s="24"/>
    </row>
  </sheetData>
  <mergeCells count="9">
    <mergeCell ref="A17:A21"/>
    <mergeCell ref="B2:E2"/>
    <mergeCell ref="B10:E10"/>
    <mergeCell ref="B17:E17"/>
    <mergeCell ref="A9:E9"/>
    <mergeCell ref="A16:E16"/>
    <mergeCell ref="A1:E1"/>
    <mergeCell ref="A2:A6"/>
    <mergeCell ref="A10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  <vt:lpstr>金钱关系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2017-01-07T11:16:48Z</dcterms:modified>
</cp:coreProperties>
</file>