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3040" windowHeight="9075" firstSheet="3" activeTab="6"/>
  </bookViews>
  <sheets>
    <sheet name="Addresses" sheetId="5" r:id="rId1"/>
    <sheet name="Visa" sheetId="6" r:id="rId2"/>
    <sheet name="Intl Plane Tickets" sheetId="1" r:id="rId3"/>
    <sheet name="European Transportation" sheetId="3" r:id="rId4"/>
    <sheet name="Accomodation" sheetId="2" r:id="rId5"/>
    <sheet name="TotalForXY&amp;BZ" sheetId="4" r:id="rId6"/>
    <sheet name="TotalForMX&amp;D" sheetId="7" r:id="rId7"/>
  </sheets>
  <definedNames>
    <definedName name="_xlnm._FilterDatabase" localSheetId="4" hidden="1">Accomodation!$A$1:$G$13</definedName>
    <definedName name="_xlnm._FilterDatabase" localSheetId="2" hidden="1">'Intl Plane Tickets'!$J$2:$J$3</definedName>
  </definedNames>
  <calcPr calcId="152511"/>
</workbook>
</file>

<file path=xl/calcChain.xml><?xml version="1.0" encoding="utf-8"?>
<calcChain xmlns="http://schemas.openxmlformats.org/spreadsheetml/2006/main">
  <c r="H5" i="1" l="1"/>
  <c r="H3" i="1"/>
  <c r="B7" i="4"/>
  <c r="B5" i="4"/>
  <c r="B2" i="7"/>
  <c r="B3" i="4"/>
  <c r="G6" i="2"/>
  <c r="G2" i="2"/>
  <c r="B4" i="4" s="1"/>
  <c r="B4" i="7" l="1"/>
  <c r="B3" i="7"/>
  <c r="C2" i="7" l="1"/>
  <c r="D2" i="7" s="1"/>
  <c r="H4" i="1" l="1"/>
  <c r="B2" i="4"/>
  <c r="C2" i="4" s="1"/>
  <c r="H6" i="1"/>
  <c r="H2" i="1"/>
</calcChain>
</file>

<file path=xl/sharedStrings.xml><?xml version="1.0" encoding="utf-8"?>
<sst xmlns="http://schemas.openxmlformats.org/spreadsheetml/2006/main" count="137" uniqueCount="107">
  <si>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</si>
  <si>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</si>
  <si>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</si>
  <si>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</si>
  <si>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</si>
  <si>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</si>
  <si>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价格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</si>
  <si>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</si>
  <si>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</si>
  <si>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</si>
  <si>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</si>
  <si>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</si>
  <si>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</si>
  <si>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</si>
  <si>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</si>
  <si>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</si>
  <si>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</si>
  <si>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</si>
  <si>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</si>
  <si>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</si>
  <si>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</si>
  <si>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</si>
  <si>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</si>
  <si>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</si>
  <si>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</si>
  <si>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</si>
  <si>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</si>
  <si>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</si>
  <si>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</si>
  <si>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</si>
  <si>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</si>
  <si>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</si>
  <si>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 xml:space="preserve">  +33 684988578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</si>
  <si>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</si>
  <si>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</si>
  <si>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</si>
  <si>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</si>
  <si>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</si>
  <si>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</si>
  <si>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</si>
  <si>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Place</t>
    <phoneticPr fontId="1" type="noConversion"/>
  </si>
  <si>
    <t>Name</t>
    <phoneticPr fontId="1" type="noConversion"/>
  </si>
  <si>
    <t>Address</t>
    <phoneticPr fontId="1" type="noConversion"/>
  </si>
  <si>
    <t>Airport</t>
    <phoneticPr fontId="1" type="noConversion"/>
  </si>
  <si>
    <t>Airport</t>
    <phoneticPr fontId="1" type="noConversion"/>
  </si>
  <si>
    <t>Train Station</t>
    <phoneticPr fontId="1" type="noConversion"/>
  </si>
  <si>
    <t>杜塞尔多夫机场                  Flughafen Düsseldorf</t>
    <phoneticPr fontId="1" type="noConversion"/>
  </si>
  <si>
    <t>Berlin</t>
    <phoneticPr fontId="1" type="noConversion"/>
  </si>
  <si>
    <t xml:space="preserve">Dusseldorf  </t>
    <phoneticPr fontId="1" type="noConversion"/>
  </si>
  <si>
    <t>Dusseldorf</t>
    <phoneticPr fontId="1" type="noConversion"/>
  </si>
  <si>
    <t>Hongkong</t>
    <phoneticPr fontId="1" type="noConversion"/>
  </si>
  <si>
    <t>Chengdu</t>
    <phoneticPr fontId="1" type="noConversion"/>
  </si>
  <si>
    <t>Date</t>
    <phoneticPr fontId="1" type="noConversion"/>
  </si>
  <si>
    <t>Address</t>
    <phoneticPr fontId="1" type="noConversion"/>
  </si>
  <si>
    <t>Link</t>
    <phoneticPr fontId="1" type="noConversion"/>
  </si>
  <si>
    <t>Contact</t>
    <phoneticPr fontId="1" type="noConversion"/>
  </si>
  <si>
    <t>Item</t>
    <phoneticPr fontId="1" type="noConversion"/>
  </si>
  <si>
    <t>Budget</t>
    <phoneticPr fontId="1" type="noConversion"/>
  </si>
  <si>
    <t>Total Budget
（Shopping, Food not included）</t>
    <phoneticPr fontId="1" type="noConversion"/>
  </si>
  <si>
    <t>Intl Plane Tickets</t>
    <phoneticPr fontId="1" type="noConversion"/>
  </si>
  <si>
    <t>European Transportation</t>
    <phoneticPr fontId="1" type="noConversion"/>
  </si>
  <si>
    <t>Visa</t>
    <phoneticPr fontId="1" type="noConversion"/>
  </si>
  <si>
    <t>Portable wifi</t>
    <phoneticPr fontId="1" type="noConversion"/>
  </si>
  <si>
    <t>Depart</t>
    <phoneticPr fontId="1" type="noConversion"/>
  </si>
  <si>
    <t>Arrive</t>
    <phoneticPr fontId="1" type="noConversion"/>
  </si>
  <si>
    <t>Depart Time</t>
    <phoneticPr fontId="1" type="noConversion"/>
  </si>
  <si>
    <t>Arrive Time</t>
    <phoneticPr fontId="1" type="noConversion"/>
  </si>
  <si>
    <t>Depart Place</t>
    <phoneticPr fontId="1" type="noConversion"/>
  </si>
  <si>
    <t>Arrive Place</t>
    <phoneticPr fontId="1" type="noConversion"/>
  </si>
  <si>
    <t>Note</t>
    <phoneticPr fontId="1" type="noConversion"/>
  </si>
  <si>
    <t>Paris</t>
    <phoneticPr fontId="1" type="noConversion"/>
  </si>
  <si>
    <t>Florence</t>
    <phoneticPr fontId="1" type="noConversion"/>
  </si>
  <si>
    <t>Currency: (approximate)        1 EUR = ? CNY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</si>
  <si>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</si>
  <si>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</si>
  <si>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</si>
  <si>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</si>
  <si>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</si>
  <si>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</si>
  <si>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</si>
  <si>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t>Places to visit</t>
    <phoneticPr fontId="1" type="noConversion"/>
  </si>
  <si>
    <t>Koeln to Paris &amp; Back from Berlin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</si>
  <si>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</si>
  <si>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</si>
  <si>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Paris</t>
    <phoneticPr fontId="1" type="noConversion"/>
  </si>
  <si>
    <t>Berlin</t>
    <phoneticPr fontId="1" type="noConversion"/>
  </si>
  <si>
    <t>Luggage</t>
    <phoneticPr fontId="1" type="noConversion"/>
  </si>
  <si>
    <t>B&amp;B LAFAYETTE- FLORENCE CENTER
Via Panicale N°7,50100 Firenze
佛罗伦萨, 托斯卡纳(Tuscany) 50123
意大利</t>
    <phoneticPr fontId="1" type="noConversion"/>
  </si>
  <si>
    <t>https://zh.airbnb.com/reservation/receipt?code=FT8YR9·</t>
    <phoneticPr fontId="1" type="noConversion"/>
  </si>
  <si>
    <t>NumOfRoom</t>
    <phoneticPr fontId="1" type="noConversion"/>
  </si>
  <si>
    <t>1</t>
    <phoneticPr fontId="1" type="noConversion"/>
  </si>
  <si>
    <t>2</t>
    <phoneticPr fontId="1" type="noConversion"/>
  </si>
  <si>
    <t>Price/Room</t>
    <phoneticPr fontId="1" type="noConversion"/>
  </si>
  <si>
    <t>Price</t>
    <phoneticPr fontId="1" type="noConversion"/>
  </si>
  <si>
    <t>Accomodation</t>
    <phoneticPr fontId="1" type="noConversion"/>
  </si>
  <si>
    <t>Item</t>
    <phoneticPr fontId="1" type="noConversion"/>
  </si>
  <si>
    <t>https://zh.airbnb.com/reservation/itinerary?code=P2QQER</t>
    <phoneticPr fontId="1" type="noConversion"/>
  </si>
  <si>
    <t>+39338157 2121</t>
    <phoneticPr fontId="1" type="noConversion"/>
  </si>
  <si>
    <t>Total Budget
（Shopping, Food not included）</t>
    <phoneticPr fontId="1" type="noConversion"/>
  </si>
  <si>
    <t>Total Buget In CNY</t>
    <phoneticPr fontId="1" type="noConversion"/>
  </si>
  <si>
    <t>Accomodation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</si>
  <si>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</si>
  <si>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Budget In EUR</t>
    <phoneticPr fontId="1" type="noConversion"/>
  </si>
  <si>
    <t>NumberOfTicket</t>
    <phoneticPr fontId="1" type="noConversion"/>
  </si>
  <si>
    <t>TotalPrice(EUR)</t>
    <phoneticPr fontId="1" type="noConversion"/>
  </si>
  <si>
    <t>Flughafen Berlin-Tegel</t>
    <phoneticPr fontId="1" type="noConversion"/>
  </si>
  <si>
    <t xml:space="preserve">柏林 特格尔机场 
杜塞尔多夫 杜塞尔多夫机场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</si>
</sst>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.00_ "/>
    <numFmt numFmtId="178" formatCode="0.00_);[Red]\(0.00\)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177" fontId="0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43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27" totalsRowShown="0" headerRowDxfId="42" dataDxfId="41">
  <autoFilter ref="A1:C27"/>
  <tableColumns count="3">
    <tableColumn id="1" name="Place" dataDxfId="40"/>
    <tableColumn id="2" name="Name" dataDxfId="39"/>
    <tableColumn id="3" name="Address" dataDxfId="3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B12" totalsRowShown="0" headerRowDxfId="37" dataDxfId="36">
  <autoFilter ref="A1:B12"/>
  <tableColumns count="2">
    <tableColumn id="1" name="项目" dataDxfId="35"/>
    <tableColumn id="2" name="预算" dataDxfId="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32" dataDxfId="31">
  <autoFilter ref="A1:I6"/>
  <tableColumns count="9">
    <tableColumn id="1" name="出发地" dataDxfId="30"/>
    <tableColumn id="2" name="目的地" dataDxfId="29"/>
    <tableColumn id="3" name="航班号" dataDxfId="28"/>
    <tableColumn id="4" name="航空公司" dataDxfId="27"/>
    <tableColumn id="5" name="登机日期" dataDxfId="26"/>
    <tableColumn id="6" name="登机时间" dataDxfId="25"/>
    <tableColumn id="7" name="到达时间" dataDxfId="24"/>
    <tableColumn id="8" name="飞行时长" dataDxfId="23"/>
    <tableColumn id="9" name="航站楼" dataDxfId="2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表7" displayName="表7" ref="A1:I6" totalsRowShown="0" dataDxfId="21">
  <autoFilter ref="A1:I6"/>
  <tableColumns count="9">
    <tableColumn id="1" name="Depart" dataDxfId="20"/>
    <tableColumn id="2" name="Arrive" dataDxfId="19"/>
    <tableColumn id="3" name="Depart Time" dataDxfId="18"/>
    <tableColumn id="4" name="Arrive Time" dataDxfId="17"/>
    <tableColumn id="5" name="Depart Place" dataDxfId="16"/>
    <tableColumn id="6" name="Arrive Place" dataDxfId="15"/>
    <tableColumn id="7" name="Note" dataDxfId="14"/>
    <tableColumn id="9" name="NumberOfTicket" dataDxfId="13"/>
    <tableColumn id="8" name="TotalPrice(EUR)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A13" totalsRowShown="0" headerRowDxfId="11" dataDxfId="10">
  <autoFilter ref="A1:A13"/>
  <tableColumns count="1">
    <tableColumn id="1" name="Date" dataDxfId="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8" name="表8" displayName="表8" ref="A1:B10" totalsRowShown="0" headerRowDxfId="8" dataDxfId="7">
  <autoFilter ref="A1:B10"/>
  <tableColumns count="2">
    <tableColumn id="1" name="Item" dataDxfId="6"/>
    <tableColumn id="2" name="Budget" dataDxfId="5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8_6" displayName="表8_6" ref="A1:B9" totalsRowShown="0" headerRowDxfId="4" dataDxfId="2" headerRowBorderDxfId="3">
  <autoFilter ref="A1:B9"/>
  <tableColumns count="2">
    <tableColumn id="1" name="Item" dataDxfId="1"/>
    <tableColumn id="2" name="Budget In EU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zh.airbnb.com/reservation/receipt?code=FT8YR9&#183;" TargetMode="External"/><Relationship Id="rId1" Type="http://schemas.openxmlformats.org/officeDocument/2006/relationships/hyperlink" Target="https://zh.airbnb.com/reservation/itinerary?code=P2QQER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3" zoomScaleNormal="100" workbookViewId="0">
      <selection activeCell="C3" sqref="C3"/>
    </sheetView>
  </sheetViews>
  <sheetFormatPr defaultColWidth="30.625" defaultRowHeight="43.5" customHeight="1" x14ac:dyDescent="0.3"/>
  <cols>
    <col min="1" max="1" width="21.875" style="13" customWidth="1"/>
    <col min="2" max="16384" width="30.625" style="13"/>
  </cols>
  <sheetData>
    <row r="1" spans="1:4" ht="43.5" customHeight="1" x14ac:dyDescent="0.3">
      <c r="A1" s="12" t="s">
        <v>40</v>
      </c>
      <c r="B1" s="12" t="s">
        <v>41</v>
      </c>
      <c r="C1" s="12" t="s">
        <v>42</v>
      </c>
      <c r="D1" s="12"/>
    </row>
    <row r="2" spans="1:4" ht="43.5" customHeight="1" x14ac:dyDescent="0.3">
      <c r="A2" s="12" t="s">
        <v>43</v>
      </c>
      <c r="B2" s="12" t="s">
        <v>23</v>
      </c>
      <c r="C2" s="12" t="s">
        <v>24</v>
      </c>
      <c r="D2" s="12"/>
    </row>
    <row r="3" spans="1:4" ht="43.5" customHeight="1" x14ac:dyDescent="0.3">
      <c r="A3" s="12" t="s">
        <v>44</v>
      </c>
      <c r="B3" s="12" t="s">
        <v>25</v>
      </c>
      <c r="C3" s="12" t="s">
        <v>105</v>
      </c>
      <c r="D3" s="12"/>
    </row>
    <row r="4" spans="1:4" ht="43.5" customHeight="1" x14ac:dyDescent="0.3">
      <c r="A4" s="12" t="s">
        <v>44</v>
      </c>
      <c r="B4" s="18" t="s">
        <v>46</v>
      </c>
      <c r="C4" s="12"/>
      <c r="D4" s="12"/>
    </row>
    <row r="5" spans="1:4" ht="43.5" customHeight="1" x14ac:dyDescent="0.3">
      <c r="A5" s="12" t="s">
        <v>80</v>
      </c>
      <c r="B5" s="12" t="s">
        <v>26</v>
      </c>
      <c r="C5" s="12"/>
      <c r="D5" s="12"/>
    </row>
    <row r="6" spans="1:4" ht="43.5" customHeight="1" x14ac:dyDescent="0.3">
      <c r="A6" s="18" t="s">
        <v>80</v>
      </c>
      <c r="B6" s="12" t="s">
        <v>27</v>
      </c>
      <c r="C6" s="12"/>
      <c r="D6" s="12"/>
    </row>
    <row r="7" spans="1:4" ht="43.5" customHeight="1" x14ac:dyDescent="0.3">
      <c r="A7" s="18" t="s">
        <v>80</v>
      </c>
      <c r="B7" s="12"/>
      <c r="C7" s="12"/>
      <c r="D7" s="12"/>
    </row>
    <row r="8" spans="1:4" ht="43.5" customHeight="1" x14ac:dyDescent="0.3">
      <c r="A8" s="18" t="s">
        <v>80</v>
      </c>
      <c r="B8" s="12"/>
      <c r="C8" s="12"/>
      <c r="D8" s="12"/>
    </row>
    <row r="9" spans="1:4" ht="43.5" customHeight="1" x14ac:dyDescent="0.3">
      <c r="A9" s="18" t="s">
        <v>80</v>
      </c>
      <c r="B9" s="12"/>
      <c r="C9" s="12"/>
      <c r="D9" s="12"/>
    </row>
    <row r="10" spans="1:4" ht="43.5" customHeight="1" x14ac:dyDescent="0.3">
      <c r="A10" s="18" t="s">
        <v>80</v>
      </c>
      <c r="B10" s="12"/>
      <c r="C10" s="12"/>
      <c r="D10" s="12"/>
    </row>
    <row r="11" spans="1:4" ht="43.5" customHeight="1" x14ac:dyDescent="0.3">
      <c r="A11" s="18" t="s">
        <v>80</v>
      </c>
      <c r="B11" s="12"/>
      <c r="C11" s="12"/>
      <c r="D11" s="12"/>
    </row>
    <row r="12" spans="1:4" ht="43.5" customHeight="1" x14ac:dyDescent="0.3">
      <c r="A12" s="18" t="s">
        <v>80</v>
      </c>
      <c r="B12" s="12"/>
      <c r="C12" s="12"/>
      <c r="D12" s="12"/>
    </row>
    <row r="13" spans="1:4" ht="43.5" customHeight="1" x14ac:dyDescent="0.3">
      <c r="A13" s="18" t="s">
        <v>80</v>
      </c>
      <c r="B13" s="12"/>
      <c r="C13" s="12"/>
      <c r="D13" s="12"/>
    </row>
    <row r="14" spans="1:4" ht="43.5" customHeight="1" x14ac:dyDescent="0.3">
      <c r="A14" s="18" t="s">
        <v>80</v>
      </c>
      <c r="B14" s="12"/>
      <c r="C14" s="12"/>
      <c r="D14" s="12"/>
    </row>
    <row r="15" spans="1:4" ht="43.5" customHeight="1" x14ac:dyDescent="0.3">
      <c r="A15" s="18" t="s">
        <v>80</v>
      </c>
      <c r="B15" s="12"/>
      <c r="C15" s="12"/>
      <c r="D15" s="12"/>
    </row>
    <row r="16" spans="1:4" ht="43.5" customHeight="1" x14ac:dyDescent="0.3">
      <c r="A16" s="18" t="s">
        <v>80</v>
      </c>
      <c r="B16" s="12"/>
      <c r="C16" s="12"/>
      <c r="D16" s="12"/>
    </row>
    <row r="17" spans="1:4" ht="43.5" customHeight="1" x14ac:dyDescent="0.3">
      <c r="A17" s="18" t="s">
        <v>80</v>
      </c>
      <c r="B17" s="12"/>
      <c r="C17" s="12"/>
      <c r="D17" s="12"/>
    </row>
    <row r="18" spans="1:4" ht="43.5" customHeight="1" x14ac:dyDescent="0.3">
      <c r="A18" s="18" t="s">
        <v>80</v>
      </c>
      <c r="B18" s="12"/>
      <c r="C18" s="12"/>
      <c r="D18" s="12"/>
    </row>
    <row r="19" spans="1:4" ht="43.5" customHeight="1" x14ac:dyDescent="0.3">
      <c r="A19" s="18" t="s">
        <v>80</v>
      </c>
      <c r="B19" s="12"/>
      <c r="C19" s="12"/>
      <c r="D19" s="12"/>
    </row>
    <row r="20" spans="1:4" ht="43.5" customHeight="1" x14ac:dyDescent="0.3">
      <c r="A20" s="12" t="s">
        <v>45</v>
      </c>
      <c r="B20" s="12"/>
      <c r="C20" s="12"/>
      <c r="D20" s="12"/>
    </row>
    <row r="21" spans="1:4" ht="43.5" customHeight="1" x14ac:dyDescent="0.3">
      <c r="A21" s="18" t="s">
        <v>45</v>
      </c>
      <c r="B21" s="12"/>
      <c r="C21" s="12"/>
      <c r="D21" s="12"/>
    </row>
    <row r="22" spans="1:4" ht="43.5" customHeight="1" x14ac:dyDescent="0.3">
      <c r="A22" s="18" t="s">
        <v>45</v>
      </c>
      <c r="B22" s="12"/>
      <c r="C22" s="12"/>
      <c r="D22" s="12"/>
    </row>
    <row r="23" spans="1:4" ht="43.5" customHeight="1" x14ac:dyDescent="0.3">
      <c r="A23" s="18" t="s">
        <v>45</v>
      </c>
      <c r="B23" s="12"/>
      <c r="C23" s="12"/>
      <c r="D23" s="12"/>
    </row>
    <row r="24" spans="1:4" ht="43.5" customHeight="1" x14ac:dyDescent="0.3">
      <c r="A24" s="18" t="s">
        <v>45</v>
      </c>
      <c r="B24" s="12"/>
      <c r="C24" s="12"/>
      <c r="D24" s="12"/>
    </row>
    <row r="25" spans="1:4" ht="43.5" customHeight="1" x14ac:dyDescent="0.3">
      <c r="A25" s="18" t="s">
        <v>45</v>
      </c>
      <c r="B25" s="12"/>
      <c r="C25" s="12"/>
      <c r="D25" s="12"/>
    </row>
    <row r="26" spans="1:4" ht="43.5" customHeight="1" x14ac:dyDescent="0.3">
      <c r="A26" s="18" t="s">
        <v>45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ColWidth="9" defaultRowHeight="16.5" x14ac:dyDescent="0.3"/>
  <cols>
    <col min="1" max="2" width="12" style="17" customWidth="1"/>
    <col min="3" max="16384" width="9" style="17"/>
  </cols>
  <sheetData>
    <row r="1" spans="1:2" x14ac:dyDescent="0.3">
      <c r="A1" s="17" t="s">
        <v>31</v>
      </c>
      <c r="B1" s="17" t="s">
        <v>38</v>
      </c>
    </row>
    <row r="2" spans="1:2" x14ac:dyDescent="0.3">
      <c r="A2" s="17" t="s">
        <v>34</v>
      </c>
      <c r="B2" s="17">
        <v>699</v>
      </c>
    </row>
    <row r="3" spans="1:2" x14ac:dyDescent="0.3">
      <c r="A3" s="17" t="s">
        <v>35</v>
      </c>
    </row>
    <row r="4" spans="1:2" x14ac:dyDescent="0.3">
      <c r="A4" s="17" t="s">
        <v>36</v>
      </c>
      <c r="B4" s="17">
        <v>120</v>
      </c>
    </row>
    <row r="5" spans="1:2" x14ac:dyDescent="0.3">
      <c r="A5" s="17" t="s">
        <v>37</v>
      </c>
      <c r="B5" s="17">
        <v>68</v>
      </c>
    </row>
    <row r="6" spans="1:2" x14ac:dyDescent="0.3">
      <c r="A6" s="17" t="s">
        <v>39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D5" sqref="D5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18</v>
      </c>
      <c r="F1" s="6" t="s">
        <v>2</v>
      </c>
      <c r="G1" s="6" t="s">
        <v>3</v>
      </c>
      <c r="H1" s="6" t="s">
        <v>9</v>
      </c>
      <c r="I1" s="6" t="s">
        <v>14</v>
      </c>
      <c r="J1" s="10" t="s">
        <v>6</v>
      </c>
      <c r="K1" s="1"/>
      <c r="L1" s="1"/>
      <c r="M1" s="1"/>
      <c r="N1" s="1"/>
    </row>
    <row r="2" spans="1:14" x14ac:dyDescent="0.15">
      <c r="A2" s="6" t="s">
        <v>10</v>
      </c>
      <c r="B2" s="6" t="s">
        <v>11</v>
      </c>
      <c r="C2" s="6" t="s">
        <v>29</v>
      </c>
      <c r="D2" s="6" t="s">
        <v>7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15</v>
      </c>
      <c r="J2" s="27">
        <v>2679</v>
      </c>
      <c r="K2" s="1"/>
      <c r="L2" s="1"/>
      <c r="M2" s="1"/>
      <c r="N2" s="1"/>
    </row>
    <row r="3" spans="1:14" ht="33" x14ac:dyDescent="0.15">
      <c r="A3" s="6" t="s">
        <v>12</v>
      </c>
      <c r="B3" s="6" t="s">
        <v>13</v>
      </c>
      <c r="C3" s="8" t="s">
        <v>8</v>
      </c>
      <c r="D3" s="6" t="s">
        <v>7</v>
      </c>
      <c r="E3" s="6">
        <v>1.1399999999999999</v>
      </c>
      <c r="F3" s="7">
        <v>42383.041666666664</v>
      </c>
      <c r="G3" s="7">
        <v>42384.222222222219</v>
      </c>
      <c r="H3" s="7">
        <f>G3-F3+TIME(7,0,0)</f>
        <v>1.4722222222214139</v>
      </c>
      <c r="I3" s="6" t="s">
        <v>33</v>
      </c>
      <c r="J3" s="27"/>
      <c r="K3" s="1"/>
      <c r="L3" s="1"/>
      <c r="M3" s="1"/>
      <c r="N3" s="1"/>
    </row>
    <row r="4" spans="1:14" ht="33" x14ac:dyDescent="0.15">
      <c r="A4" s="6" t="s">
        <v>47</v>
      </c>
      <c r="B4" s="6" t="s">
        <v>48</v>
      </c>
      <c r="C4" s="6" t="s">
        <v>17</v>
      </c>
      <c r="D4" s="6" t="s">
        <v>16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106</v>
      </c>
      <c r="J4" s="27">
        <v>2796</v>
      </c>
      <c r="K4" s="1"/>
      <c r="L4" s="1"/>
      <c r="M4" s="1"/>
      <c r="N4" s="1"/>
    </row>
    <row r="5" spans="1:14" ht="33" x14ac:dyDescent="0.15">
      <c r="A5" s="6" t="s">
        <v>49</v>
      </c>
      <c r="B5" s="6" t="s">
        <v>50</v>
      </c>
      <c r="C5" s="6" t="s">
        <v>21</v>
      </c>
      <c r="D5" s="6" t="s">
        <v>22</v>
      </c>
      <c r="E5" s="6">
        <v>1.26</v>
      </c>
      <c r="F5" s="7">
        <v>42395.53125</v>
      </c>
      <c r="G5" s="7">
        <v>42396.288194444445</v>
      </c>
      <c r="H5" s="7">
        <f>G5-F5-TIME(7,0,0)</f>
        <v>0.4652777777785862</v>
      </c>
      <c r="I5" s="6" t="s">
        <v>20</v>
      </c>
      <c r="J5" s="27"/>
      <c r="K5" s="1"/>
      <c r="L5" s="1"/>
      <c r="M5" s="1"/>
      <c r="N5" s="1"/>
    </row>
    <row r="6" spans="1:14" ht="33" x14ac:dyDescent="0.15">
      <c r="A6" s="6" t="s">
        <v>50</v>
      </c>
      <c r="B6" s="6" t="s">
        <v>51</v>
      </c>
      <c r="C6" s="9" t="s">
        <v>30</v>
      </c>
      <c r="D6" s="6" t="s">
        <v>22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19</v>
      </c>
      <c r="J6" s="28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33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3.5" x14ac:dyDescent="0.15"/>
  <cols>
    <col min="1" max="1" width="8.375" customWidth="1"/>
    <col min="3" max="3" width="13.5" customWidth="1"/>
    <col min="4" max="4" width="10.875" customWidth="1"/>
    <col min="5" max="6" width="10.25" customWidth="1"/>
    <col min="7" max="7" width="39.5" customWidth="1"/>
    <col min="8" max="8" width="16" customWidth="1"/>
    <col min="9" max="9" width="14.875" customWidth="1"/>
  </cols>
  <sheetData>
    <row r="1" spans="1:9" ht="19.149999999999999" customHeight="1" x14ac:dyDescent="0.1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103</v>
      </c>
      <c r="I1" t="s">
        <v>104</v>
      </c>
    </row>
    <row r="2" spans="1:9" ht="72.75" customHeight="1" x14ac:dyDescent="0.15">
      <c r="A2" s="23" t="s">
        <v>70</v>
      </c>
      <c r="B2" s="23" t="s">
        <v>71</v>
      </c>
      <c r="C2" s="7">
        <v>42753.722222222219</v>
      </c>
      <c r="D2" s="7">
        <v>42753.791666666664</v>
      </c>
      <c r="E2" s="23" t="s">
        <v>73</v>
      </c>
      <c r="F2" s="23" t="s">
        <v>74</v>
      </c>
      <c r="G2" s="23" t="s">
        <v>82</v>
      </c>
      <c r="H2" s="23">
        <v>4</v>
      </c>
      <c r="I2" s="23">
        <v>150</v>
      </c>
    </row>
    <row r="3" spans="1:9" ht="49.5" x14ac:dyDescent="0.15">
      <c r="A3" s="23" t="s">
        <v>71</v>
      </c>
      <c r="B3" s="23" t="s">
        <v>75</v>
      </c>
      <c r="C3" s="7">
        <v>42757.690972222219</v>
      </c>
      <c r="D3" s="7">
        <v>42757.753472222219</v>
      </c>
      <c r="E3" s="23" t="s">
        <v>76</v>
      </c>
      <c r="F3" s="23" t="s">
        <v>77</v>
      </c>
      <c r="G3" s="23" t="s">
        <v>83</v>
      </c>
      <c r="H3" s="23">
        <v>4</v>
      </c>
      <c r="I3" s="23">
        <v>200</v>
      </c>
    </row>
    <row r="4" spans="1:9" ht="95.25" customHeight="1" x14ac:dyDescent="0.15">
      <c r="A4" s="23" t="s">
        <v>75</v>
      </c>
      <c r="B4" s="23" t="s">
        <v>78</v>
      </c>
      <c r="C4" s="7">
        <v>42758.864583333336</v>
      </c>
      <c r="D4" s="7">
        <v>42758.916666666664</v>
      </c>
      <c r="E4" s="23" t="s">
        <v>77</v>
      </c>
      <c r="F4" s="23" t="s">
        <v>79</v>
      </c>
      <c r="G4" s="23" t="s">
        <v>101</v>
      </c>
      <c r="H4" s="23">
        <v>4</v>
      </c>
      <c r="I4" s="23">
        <v>40</v>
      </c>
    </row>
    <row r="5" spans="1:9" ht="16.5" x14ac:dyDescent="0.15">
      <c r="A5" s="25" t="s">
        <v>75</v>
      </c>
      <c r="B5" s="25" t="s">
        <v>84</v>
      </c>
      <c r="C5" s="25"/>
      <c r="D5" s="25"/>
      <c r="E5" s="25"/>
      <c r="F5" s="25"/>
      <c r="G5" s="23"/>
      <c r="H5" s="23">
        <v>2</v>
      </c>
      <c r="I5" s="25">
        <v>80</v>
      </c>
    </row>
    <row r="6" spans="1:9" ht="16.5" x14ac:dyDescent="0.15">
      <c r="A6" s="25" t="s">
        <v>85</v>
      </c>
      <c r="B6" s="25" t="s">
        <v>75</v>
      </c>
      <c r="C6" s="25"/>
      <c r="D6" s="25"/>
      <c r="E6" s="25"/>
      <c r="F6" s="25"/>
      <c r="G6" s="23"/>
      <c r="H6" s="23">
        <v>2</v>
      </c>
      <c r="I6" s="25">
        <v>20</v>
      </c>
    </row>
    <row r="7" spans="1:9" ht="16.5" x14ac:dyDescent="0.15">
      <c r="A7" s="25"/>
      <c r="B7" s="25"/>
      <c r="C7" s="25"/>
      <c r="D7" s="25"/>
      <c r="E7" s="25"/>
      <c r="F7" s="25"/>
      <c r="G7" s="25"/>
      <c r="H7" s="25"/>
      <c r="I7" s="2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8" sqref="C18"/>
    </sheetView>
  </sheetViews>
  <sheetFormatPr defaultColWidth="9" defaultRowHeight="16.5" x14ac:dyDescent="0.3"/>
  <cols>
    <col min="1" max="1" width="23.5" style="5" customWidth="1"/>
    <col min="2" max="2" width="27.25" style="5" customWidth="1"/>
    <col min="3" max="3" width="20.875" style="5" customWidth="1"/>
    <col min="4" max="6" width="14" style="5" customWidth="1"/>
    <col min="7" max="7" width="13" style="5" customWidth="1"/>
    <col min="8" max="16384" width="9" style="5"/>
  </cols>
  <sheetData>
    <row r="1" spans="1:7" x14ac:dyDescent="0.3">
      <c r="A1" s="14" t="s">
        <v>52</v>
      </c>
      <c r="B1" s="15" t="s">
        <v>53</v>
      </c>
      <c r="C1" s="15" t="s">
        <v>54</v>
      </c>
      <c r="D1" s="15" t="s">
        <v>55</v>
      </c>
      <c r="E1" s="15" t="s">
        <v>89</v>
      </c>
      <c r="F1" s="15" t="s">
        <v>92</v>
      </c>
      <c r="G1" s="15" t="s">
        <v>93</v>
      </c>
    </row>
    <row r="2" spans="1:7" ht="17.25" customHeight="1" x14ac:dyDescent="0.3">
      <c r="A2" s="16">
        <v>42750</v>
      </c>
      <c r="B2" s="30" t="s">
        <v>28</v>
      </c>
      <c r="C2" s="31" t="s">
        <v>96</v>
      </c>
      <c r="D2" s="30" t="s">
        <v>32</v>
      </c>
      <c r="E2" s="30" t="s">
        <v>90</v>
      </c>
      <c r="F2" s="29">
        <v>1604</v>
      </c>
      <c r="G2" s="33">
        <f>E2*F2</f>
        <v>1604</v>
      </c>
    </row>
    <row r="3" spans="1:7" x14ac:dyDescent="0.3">
      <c r="A3" s="16">
        <v>42751</v>
      </c>
      <c r="B3" s="30"/>
      <c r="C3" s="32"/>
      <c r="D3" s="30"/>
      <c r="E3" s="30"/>
      <c r="F3" s="29"/>
      <c r="G3" s="33"/>
    </row>
    <row r="4" spans="1:7" x14ac:dyDescent="0.3">
      <c r="A4" s="16">
        <v>42752</v>
      </c>
      <c r="B4" s="30"/>
      <c r="C4" s="32"/>
      <c r="D4" s="30"/>
      <c r="E4" s="30"/>
      <c r="F4" s="29"/>
      <c r="G4" s="33"/>
    </row>
    <row r="5" spans="1:7" x14ac:dyDescent="0.3">
      <c r="A5" s="16">
        <v>42753</v>
      </c>
      <c r="B5" s="30"/>
      <c r="C5" s="32"/>
      <c r="D5" s="30"/>
      <c r="E5" s="30"/>
      <c r="F5" s="29"/>
      <c r="G5" s="33"/>
    </row>
    <row r="6" spans="1:7" x14ac:dyDescent="0.3">
      <c r="A6" s="16">
        <v>42754</v>
      </c>
      <c r="B6" s="30" t="s">
        <v>87</v>
      </c>
      <c r="C6" s="31" t="s">
        <v>88</v>
      </c>
      <c r="D6" s="30" t="s">
        <v>97</v>
      </c>
      <c r="E6" s="30" t="s">
        <v>91</v>
      </c>
      <c r="F6" s="29">
        <v>890</v>
      </c>
      <c r="G6" s="33">
        <f>E6*F6</f>
        <v>1780</v>
      </c>
    </row>
    <row r="7" spans="1:7" x14ac:dyDescent="0.3">
      <c r="A7" s="16">
        <v>42755</v>
      </c>
      <c r="B7" s="30"/>
      <c r="C7" s="30"/>
      <c r="D7" s="30"/>
      <c r="E7" s="30"/>
      <c r="F7" s="29"/>
      <c r="G7" s="33"/>
    </row>
    <row r="8" spans="1:7" x14ac:dyDescent="0.3">
      <c r="A8" s="16">
        <v>42756</v>
      </c>
      <c r="B8" s="30"/>
      <c r="C8" s="30"/>
      <c r="D8" s="30"/>
      <c r="E8" s="30"/>
      <c r="F8" s="29"/>
      <c r="G8" s="33"/>
    </row>
    <row r="9" spans="1:7" x14ac:dyDescent="0.3">
      <c r="A9" s="16">
        <v>42757</v>
      </c>
      <c r="B9" s="30"/>
      <c r="C9" s="30"/>
      <c r="D9" s="30"/>
      <c r="E9" s="30"/>
      <c r="F9" s="29"/>
      <c r="G9" s="33"/>
    </row>
    <row r="10" spans="1:7" x14ac:dyDescent="0.3">
      <c r="A10" s="16">
        <v>42758</v>
      </c>
      <c r="B10" s="26"/>
      <c r="C10" s="26"/>
      <c r="D10" s="26"/>
      <c r="E10" s="26"/>
      <c r="F10" s="26"/>
      <c r="G10" s="24"/>
    </row>
    <row r="11" spans="1:7" x14ac:dyDescent="0.3">
      <c r="A11" s="16">
        <v>42759</v>
      </c>
      <c r="B11" s="30"/>
      <c r="C11" s="30"/>
      <c r="D11" s="30"/>
      <c r="E11" s="30"/>
      <c r="F11" s="30"/>
      <c r="G11" s="29"/>
    </row>
    <row r="12" spans="1:7" x14ac:dyDescent="0.3">
      <c r="A12" s="16">
        <v>42760</v>
      </c>
      <c r="B12" s="30"/>
      <c r="C12" s="30"/>
      <c r="D12" s="30"/>
      <c r="E12" s="30"/>
      <c r="F12" s="30"/>
      <c r="G12" s="29"/>
    </row>
    <row r="13" spans="1:7" ht="15.6" customHeight="1" x14ac:dyDescent="0.3">
      <c r="A13" s="16">
        <v>42761</v>
      </c>
      <c r="B13" s="26"/>
      <c r="C13" s="26"/>
      <c r="D13" s="26"/>
      <c r="E13" s="26"/>
      <c r="F13" s="26"/>
      <c r="G13" s="24"/>
    </row>
  </sheetData>
  <mergeCells count="18">
    <mergeCell ref="B2:B5"/>
    <mergeCell ref="C2:C5"/>
    <mergeCell ref="D2:D5"/>
    <mergeCell ref="G2:G5"/>
    <mergeCell ref="G6:G9"/>
    <mergeCell ref="B6:B9"/>
    <mergeCell ref="C6:C9"/>
    <mergeCell ref="D6:D9"/>
    <mergeCell ref="E2:E5"/>
    <mergeCell ref="E6:E9"/>
    <mergeCell ref="F2:F5"/>
    <mergeCell ref="F6:F9"/>
    <mergeCell ref="G11:G12"/>
    <mergeCell ref="B11:B12"/>
    <mergeCell ref="C11:C12"/>
    <mergeCell ref="D11:D12"/>
    <mergeCell ref="E11:E12"/>
    <mergeCell ref="F11:F12"/>
  </mergeCells>
  <phoneticPr fontId="1" type="noConversion"/>
  <hyperlinks>
    <hyperlink ref="C2" r:id="rId1"/>
    <hyperlink ref="C6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ColWidth="9" defaultRowHeight="16.5" x14ac:dyDescent="0.3"/>
  <cols>
    <col min="1" max="1" width="15.125" style="5" customWidth="1"/>
    <col min="2" max="2" width="12" style="5" customWidth="1"/>
    <col min="3" max="3" width="15.375" style="5" customWidth="1"/>
    <col min="4" max="16384" width="9" style="5"/>
  </cols>
  <sheetData>
    <row r="1" spans="1:3" ht="60" x14ac:dyDescent="0.3">
      <c r="A1" s="12" t="s">
        <v>56</v>
      </c>
      <c r="B1" s="12" t="s">
        <v>57</v>
      </c>
      <c r="C1" s="10" t="s">
        <v>58</v>
      </c>
    </row>
    <row r="2" spans="1:3" ht="33" x14ac:dyDescent="0.3">
      <c r="A2" s="12" t="s">
        <v>59</v>
      </c>
      <c r="B2" s="12">
        <f>'Intl Plane Tickets'!J2+'Intl Plane Tickets'!J4</f>
        <v>5475</v>
      </c>
      <c r="C2" s="34">
        <f>SUM(B2:B7)</f>
        <v>8464.8000000000011</v>
      </c>
    </row>
    <row r="3" spans="1:3" ht="33" x14ac:dyDescent="0.3">
      <c r="A3" s="12" t="s">
        <v>60</v>
      </c>
      <c r="B3" s="23">
        <f>(SUM('European Transportation'!I2:I4)/4)*'TotalForMX&amp;D'!C11</f>
        <v>713.7</v>
      </c>
      <c r="C3" s="35"/>
    </row>
    <row r="4" spans="1:3" x14ac:dyDescent="0.3">
      <c r="A4" s="12" t="s">
        <v>94</v>
      </c>
      <c r="B4" s="11">
        <f>SUM(Accomodation!G2:G13)/4</f>
        <v>846</v>
      </c>
      <c r="C4" s="35"/>
    </row>
    <row r="5" spans="1:3" x14ac:dyDescent="0.3">
      <c r="A5" s="12" t="s">
        <v>61</v>
      </c>
      <c r="B5" s="12">
        <f>SUM(Visa!B2:B14)</f>
        <v>1127</v>
      </c>
      <c r="C5" s="35"/>
    </row>
    <row r="6" spans="1:3" x14ac:dyDescent="0.3">
      <c r="A6" s="12" t="s">
        <v>62</v>
      </c>
      <c r="B6" s="12">
        <v>175</v>
      </c>
      <c r="C6" s="35"/>
    </row>
    <row r="7" spans="1:3" x14ac:dyDescent="0.3">
      <c r="A7" s="22" t="s">
        <v>86</v>
      </c>
      <c r="B7" s="22">
        <f>((20+15)*'TotalForMX&amp;D'!C11)/2</f>
        <v>128.1</v>
      </c>
      <c r="C7" s="35"/>
    </row>
    <row r="8" spans="1:3" x14ac:dyDescent="0.3">
      <c r="A8" s="12"/>
      <c r="B8" s="12"/>
      <c r="C8" s="35"/>
    </row>
    <row r="9" spans="1:3" x14ac:dyDescent="0.3">
      <c r="A9" s="12"/>
      <c r="B9" s="12"/>
      <c r="C9" s="35"/>
    </row>
    <row r="10" spans="1:3" x14ac:dyDescent="0.3">
      <c r="B10" s="18"/>
      <c r="C10" s="35"/>
    </row>
  </sheetData>
  <mergeCells count="1">
    <mergeCell ref="C2:C10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:D9"/>
    </sheetView>
  </sheetViews>
  <sheetFormatPr defaultRowHeight="13.5" x14ac:dyDescent="0.15"/>
  <cols>
    <col min="1" max="1" width="20.375" customWidth="1"/>
    <col min="3" max="3" width="27.625" customWidth="1"/>
    <col min="4" max="4" width="9.875" bestFit="1" customWidth="1"/>
  </cols>
  <sheetData>
    <row r="1" spans="1:4" ht="45" x14ac:dyDescent="0.15">
      <c r="A1" s="10" t="s">
        <v>95</v>
      </c>
      <c r="B1" s="10" t="s">
        <v>102</v>
      </c>
      <c r="C1" s="10" t="s">
        <v>98</v>
      </c>
      <c r="D1" s="10" t="s">
        <v>99</v>
      </c>
    </row>
    <row r="2" spans="1:4" ht="33" x14ac:dyDescent="0.15">
      <c r="A2" s="21" t="s">
        <v>81</v>
      </c>
      <c r="B2" s="21">
        <f>SUM('European Transportation'!I5:I6)/2</f>
        <v>50</v>
      </c>
      <c r="C2" s="36">
        <f>SUM(B2:B10)</f>
        <v>288.07377049180326</v>
      </c>
      <c r="D2" s="36">
        <f>C2*C11</f>
        <v>2108.6999999999998</v>
      </c>
    </row>
    <row r="3" spans="1:4" ht="33" x14ac:dyDescent="0.15">
      <c r="A3" s="21" t="s">
        <v>60</v>
      </c>
      <c r="B3" s="22">
        <f>SUM('European Transportation'!I2:I6)/4</f>
        <v>122.5</v>
      </c>
      <c r="C3" s="36"/>
      <c r="D3" s="36"/>
    </row>
    <row r="4" spans="1:4" ht="16.5" x14ac:dyDescent="0.15">
      <c r="A4" s="21" t="s">
        <v>100</v>
      </c>
      <c r="B4" s="20">
        <f>SUM(Accomodation!G2:G13)/(4*C11)</f>
        <v>115.57377049180327</v>
      </c>
      <c r="C4" s="36"/>
      <c r="D4" s="36"/>
    </row>
    <row r="5" spans="1:4" ht="16.5" x14ac:dyDescent="0.15">
      <c r="A5" s="21"/>
      <c r="B5" s="21"/>
      <c r="C5" s="36"/>
      <c r="D5" s="36"/>
    </row>
    <row r="6" spans="1:4" ht="16.5" x14ac:dyDescent="0.15">
      <c r="A6" s="21"/>
      <c r="B6" s="21"/>
      <c r="C6" s="36"/>
      <c r="D6" s="36"/>
    </row>
    <row r="7" spans="1:4" ht="16.5" x14ac:dyDescent="0.15">
      <c r="A7" s="21"/>
      <c r="B7" s="21"/>
      <c r="C7" s="36"/>
      <c r="D7" s="36"/>
    </row>
    <row r="8" spans="1:4" ht="16.5" x14ac:dyDescent="0.15">
      <c r="A8" s="21"/>
      <c r="B8" s="21"/>
      <c r="C8" s="36"/>
      <c r="D8" s="36"/>
    </row>
    <row r="9" spans="1:4" ht="16.5" x14ac:dyDescent="0.15">
      <c r="A9" s="21"/>
      <c r="B9" s="21"/>
      <c r="C9" s="36"/>
      <c r="D9" s="36"/>
    </row>
    <row r="10" spans="1:4" ht="16.5" x14ac:dyDescent="0.3">
      <c r="A10" s="5"/>
      <c r="B10" s="5"/>
      <c r="C10" s="5"/>
      <c r="D10" s="5"/>
    </row>
    <row r="11" spans="1:4" ht="16.5" x14ac:dyDescent="0.3">
      <c r="A11" s="37" t="s">
        <v>72</v>
      </c>
      <c r="B11" s="38"/>
      <c r="C11" s="19">
        <v>7.32</v>
      </c>
      <c r="D11" s="5"/>
    </row>
    <row r="12" spans="1:4" ht="16.5" x14ac:dyDescent="0.3">
      <c r="A12" s="5"/>
      <c r="B12" s="5"/>
      <c r="C12" s="5"/>
      <c r="D12" s="5"/>
    </row>
  </sheetData>
  <mergeCells count="3">
    <mergeCell ref="C2:C9"/>
    <mergeCell ref="A11:B11"/>
    <mergeCell ref="D2:D9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Addresses</vt:lpstr>
      <vt:lpstr>Visa</vt:lpstr>
      <vt:lpstr>Intl Plane Tickets</vt:lpstr>
      <vt:lpstr>European Transportation</vt:lpstr>
      <vt:lpstr>Accomodation</vt:lpstr>
      <vt:lpstr>TotalForXY&amp;BZ</vt:lpstr>
      <vt:lpstr>TotalForMX&amp;D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2016-11-22T00:22:24Z</dcterms:modified>
</cp:coreProperties>
</file>