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d0546e396a671e/Projekte/EC1834-POST/software/"/>
    </mc:Choice>
  </mc:AlternateContent>
  <xr:revisionPtr revIDLastSave="116" documentId="8_{DC93EE6C-FD4E-435A-AD2C-1F5E7D58584F}" xr6:coauthVersionLast="47" xr6:coauthVersionMax="47" xr10:uidLastSave="{0D6C3FC5-4885-43CB-AE24-D35C9B4298F2}"/>
  <bookViews>
    <workbookView xWindow="-120" yWindow="-120" windowWidth="29040" windowHeight="17325" xr2:uid="{3EBD30B1-EA07-479C-81E7-97FD9DD488E0}"/>
  </bookViews>
  <sheets>
    <sheet name="XOR - rev2" sheetId="1" r:id="rId1"/>
    <sheet name="rev3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7" i="2"/>
  <c r="F6" i="2"/>
  <c r="D7" i="2"/>
  <c r="D6" i="2"/>
  <c r="M8" i="2"/>
  <c r="M7" i="1"/>
  <c r="D18" i="1" s="1"/>
  <c r="G5" i="2"/>
  <c r="D17" i="2" s="1"/>
  <c r="F18" i="2"/>
  <c r="D18" i="2"/>
  <c r="L3" i="2"/>
  <c r="M3" i="2" s="1"/>
  <c r="L2" i="2"/>
  <c r="L3" i="1"/>
  <c r="M3" i="1" s="1"/>
  <c r="L2" i="1"/>
  <c r="M2" i="1" s="1"/>
  <c r="G5" i="1"/>
  <c r="D17" i="1" s="1"/>
  <c r="D6" i="1" l="1"/>
  <c r="G6" i="1" s="1"/>
  <c r="D15" i="1" s="1"/>
  <c r="D7" i="1"/>
  <c r="G7" i="1" s="1"/>
  <c r="F15" i="1" s="1"/>
  <c r="F16" i="1"/>
  <c r="G6" i="2"/>
  <c r="F18" i="1"/>
  <c r="G18" i="1" s="1"/>
  <c r="F19" i="1" s="1"/>
  <c r="G18" i="2"/>
  <c r="M2" i="2"/>
  <c r="F16" i="2" s="1"/>
  <c r="F22" i="2"/>
  <c r="G7" i="2" l="1"/>
  <c r="F8" i="2"/>
  <c r="D8" i="2"/>
  <c r="G15" i="1"/>
  <c r="G16" i="1" s="1"/>
  <c r="F17" i="1" s="1"/>
  <c r="G17" i="1" s="1"/>
  <c r="G8" i="2" l="1"/>
  <c r="D15" i="2" s="1"/>
  <c r="F9" i="2"/>
  <c r="D9" i="2"/>
  <c r="D19" i="1"/>
  <c r="G19" i="1" s="1"/>
  <c r="G21" i="1"/>
  <c r="G9" i="2" l="1"/>
  <c r="F15" i="2" s="1"/>
  <c r="G15" i="2" s="1"/>
  <c r="D16" i="2" s="1"/>
  <c r="G16" i="2" s="1"/>
  <c r="F17" i="2" s="1"/>
  <c r="G17" i="2" s="1"/>
  <c r="D22" i="2" s="1"/>
  <c r="G22" i="2" s="1"/>
</calcChain>
</file>

<file path=xl/sharedStrings.xml><?xml version="1.0" encoding="utf-8"?>
<sst xmlns="http://schemas.openxmlformats.org/spreadsheetml/2006/main" count="108" uniqueCount="51">
  <si>
    <t>Signal</t>
  </si>
  <si>
    <t>OR</t>
  </si>
  <si>
    <t>XOR</t>
  </si>
  <si>
    <t>IOW</t>
  </si>
  <si>
    <t>/IOW</t>
  </si>
  <si>
    <t>/IOR</t>
  </si>
  <si>
    <t>DIP OFF=1</t>
  </si>
  <si>
    <t>ENLATCH</t>
  </si>
  <si>
    <t>SELA8</t>
  </si>
  <si>
    <t>SELA9</t>
  </si>
  <si>
    <t>A8</t>
  </si>
  <si>
    <t>A9</t>
  </si>
  <si>
    <t>DIPSW A9</t>
  </si>
  <si>
    <t>DIPSW A8</t>
  </si>
  <si>
    <t>U3.6</t>
  </si>
  <si>
    <t>U3.11</t>
  </si>
  <si>
    <t>SEL_AD</t>
  </si>
  <si>
    <t>IO:</t>
  </si>
  <si>
    <t>hex</t>
  </si>
  <si>
    <t>dez</t>
  </si>
  <si>
    <t>A0-A7</t>
  </si>
  <si>
    <t>IO-BUS:</t>
  </si>
  <si>
    <t>U3.8</t>
  </si>
  <si>
    <t>U4.CLOCK</t>
  </si>
  <si>
    <t>JUMPER.IORW</t>
  </si>
  <si>
    <t>IOR</t>
  </si>
  <si>
    <t>Description</t>
  </si>
  <si>
    <t>Signal 2</t>
  </si>
  <si>
    <t>jmpr</t>
  </si>
  <si>
    <t>NAND</t>
  </si>
  <si>
    <t>JMPR-IOR or IOW</t>
  </si>
  <si>
    <t>U3.11 =G15</t>
  </si>
  <si>
    <t>U9.CLOCK</t>
  </si>
  <si>
    <t>Latech enable logic:</t>
  </si>
  <si>
    <t>*</t>
  </si>
  <si>
    <t>Address selection</t>
  </si>
  <si>
    <t>A8,A9</t>
  </si>
  <si>
    <t>SELA8,SELA9</t>
  </si>
  <si>
    <t>required: falling edge</t>
  </si>
  <si>
    <t>Read or Write selection</t>
  </si>
  <si>
    <t>U4</t>
  </si>
  <si>
    <t>IOR or IOW - jumper selected</t>
  </si>
  <si>
    <t>U9</t>
  </si>
  <si>
    <t>IOR or IOW</t>
  </si>
  <si>
    <t>jumper</t>
  </si>
  <si>
    <t>LOW ACT</t>
  </si>
  <si>
    <t>2x NAND, 1x NAND for Invert</t>
  </si>
  <si>
    <t>w</t>
  </si>
  <si>
    <t>/SELA8</t>
  </si>
  <si>
    <t>/SELA9</t>
  </si>
  <si>
    <t>A8 - SW_A8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</si>
</sst>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0" xfId="2"/>
    <xf numFmtId="0" fontId="2" fillId="0" borderId="0" xfId="0" applyFont="1"/>
    <xf numFmtId="0" fontId="3" fillId="0" borderId="0" xfId="0" applyFont="1"/>
    <xf numFmtId="0" fontId="0" fillId="0" borderId="0" xfId="0" applyFill="1"/>
  </cellXfs>
  <cellStyles count="3">
    <cellStyle name="Standard" xfId="0" builtinId="0"/>
    <cellStyle name="Überschrift 3" xfId="1" builtinId="18"/>
    <cellStyle name="Überschrift 4" xfId="2" builtin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C2AE7-3007-401D-9E7E-0E0500BF8665}">
  <dimension ref="A1:M21"/>
  <sheetViews>
    <sheetView tabSelected="1" workbookViewId="0">
      <selection activeCell="K11" sqref="K11"/>
    </sheetView>
  </sheetViews>
  <sheetFormatPr baseColWidth="10" defaultRowHeight="15" x14ac:dyDescent="0.25"/>
  <cols>
    <col min="2" max="2" width="12.85546875" customWidth="1"/>
    <col min="5" max="5" width="14.28515625" customWidth="1"/>
  </cols>
  <sheetData>
    <row r="1" spans="2:13" ht="15.75" thickBot="1" x14ac:dyDescent="0.3">
      <c r="K1" s="1" t="s">
        <v>18</v>
      </c>
      <c r="L1" s="1" t="s">
        <v>19</v>
      </c>
      <c r="M1" s="1" t="s">
        <v>20</v>
      </c>
    </row>
    <row r="2" spans="2:13" x14ac:dyDescent="0.25">
      <c r="J2" s="2" t="s">
        <v>17</v>
      </c>
      <c r="K2">
        <v>180</v>
      </c>
      <c r="L2">
        <f>HEX2DEC(K2)</f>
        <v>384</v>
      </c>
      <c r="M2">
        <f>_xlfn.BITAND(255,L2)</f>
        <v>128</v>
      </c>
    </row>
    <row r="3" spans="2:13" x14ac:dyDescent="0.25">
      <c r="F3" t="s">
        <v>6</v>
      </c>
      <c r="J3" s="2" t="s">
        <v>21</v>
      </c>
      <c r="K3">
        <v>180</v>
      </c>
      <c r="L3">
        <f>HEX2DEC(K3)</f>
        <v>384</v>
      </c>
      <c r="M3">
        <f>_xlfn.BITAND(255,L3)</f>
        <v>128</v>
      </c>
    </row>
    <row r="4" spans="2:13" ht="15.75" thickBot="1" x14ac:dyDescent="0.3">
      <c r="B4" s="1" t="s">
        <v>26</v>
      </c>
      <c r="C4" s="1" t="s">
        <v>0</v>
      </c>
      <c r="D4" s="1"/>
      <c r="E4" s="1" t="s">
        <v>27</v>
      </c>
      <c r="F4" s="1"/>
      <c r="G4" s="1" t="s">
        <v>2</v>
      </c>
    </row>
    <row r="5" spans="2:13" x14ac:dyDescent="0.25">
      <c r="B5" t="s">
        <v>7</v>
      </c>
      <c r="C5" t="s">
        <v>5</v>
      </c>
      <c r="D5">
        <v>1</v>
      </c>
      <c r="E5" t="s">
        <v>4</v>
      </c>
      <c r="F5">
        <v>1</v>
      </c>
      <c r="G5">
        <f>IF(_xlfn.XOR(D5,F5),1,0)</f>
        <v>0</v>
      </c>
    </row>
    <row r="6" spans="2:13" x14ac:dyDescent="0.25">
      <c r="B6" t="s">
        <v>8</v>
      </c>
      <c r="C6" t="s">
        <v>10</v>
      </c>
      <c r="D6">
        <f>IF(_xlfn.BITAND(256,L3)=256,1,0)</f>
        <v>1</v>
      </c>
      <c r="E6" t="s">
        <v>13</v>
      </c>
      <c r="F6">
        <f>IF(_xlfn.BITAND(256,L2)=256,1,0)</f>
        <v>1</v>
      </c>
      <c r="G6" s="4">
        <f>IF(_xlfn.XOR(D6,F6),1,0)</f>
        <v>0</v>
      </c>
    </row>
    <row r="7" spans="2:13" x14ac:dyDescent="0.25">
      <c r="B7" t="s">
        <v>9</v>
      </c>
      <c r="C7" t="s">
        <v>11</v>
      </c>
      <c r="D7">
        <f>IF(_xlfn.BITAND(512,L3)=512,1,0)</f>
        <v>0</v>
      </c>
      <c r="E7" t="s">
        <v>12</v>
      </c>
      <c r="F7">
        <f>IF(_xlfn.BITAND(512,L2)=512,1,0)</f>
        <v>0</v>
      </c>
      <c r="G7" s="4">
        <f>IF(_xlfn.XOR(D7,F7),1,0)</f>
        <v>0</v>
      </c>
      <c r="J7" t="s">
        <v>30</v>
      </c>
      <c r="L7" t="s">
        <v>3</v>
      </c>
      <c r="M7">
        <f>IF(L7="IOR",0,1)</f>
        <v>1</v>
      </c>
    </row>
    <row r="14" spans="2:13" ht="15.75" thickBot="1" x14ac:dyDescent="0.3">
      <c r="G14" s="1" t="s">
        <v>1</v>
      </c>
    </row>
    <row r="15" spans="2:13" x14ac:dyDescent="0.25">
      <c r="B15" s="4" t="s">
        <v>15</v>
      </c>
      <c r="C15" t="s">
        <v>8</v>
      </c>
      <c r="D15">
        <f>G6</f>
        <v>0</v>
      </c>
      <c r="E15" t="s">
        <v>9</v>
      </c>
      <c r="F15">
        <f>G7</f>
        <v>0</v>
      </c>
      <c r="G15">
        <f>IF(OR(D15,F15),1,0)</f>
        <v>0</v>
      </c>
    </row>
    <row r="16" spans="2:13" x14ac:dyDescent="0.25">
      <c r="B16" t="s">
        <v>14</v>
      </c>
      <c r="C16" t="s">
        <v>31</v>
      </c>
      <c r="D16" s="5">
        <v>0</v>
      </c>
      <c r="E16" t="s">
        <v>16</v>
      </c>
      <c r="F16">
        <f>IF(NOT(_xlfn.BITAND(M2,M3)=M2),1,0)</f>
        <v>0</v>
      </c>
      <c r="G16">
        <f>IF(OR(D16,F16),1,0)</f>
        <v>0</v>
      </c>
    </row>
    <row r="17" spans="1:7" x14ac:dyDescent="0.25">
      <c r="B17" t="s">
        <v>22</v>
      </c>
      <c r="C17" t="s">
        <v>7</v>
      </c>
      <c r="D17">
        <f>G5</f>
        <v>0</v>
      </c>
      <c r="E17" t="s">
        <v>14</v>
      </c>
      <c r="F17">
        <f>G16</f>
        <v>0</v>
      </c>
      <c r="G17">
        <f>IF(OR(D17,F17),1,0)</f>
        <v>0</v>
      </c>
    </row>
    <row r="18" spans="1:7" x14ac:dyDescent="0.25">
      <c r="A18" t="s">
        <v>28</v>
      </c>
      <c r="B18" t="s">
        <v>24</v>
      </c>
      <c r="C18" t="s">
        <v>25</v>
      </c>
      <c r="D18">
        <f>M7</f>
        <v>1</v>
      </c>
      <c r="E18" t="s">
        <v>7</v>
      </c>
      <c r="F18">
        <f>G5</f>
        <v>0</v>
      </c>
      <c r="G18">
        <f t="shared" ref="G18:G19" si="0">IF(OR(D18,F18),1,0)</f>
        <v>1</v>
      </c>
    </row>
    <row r="19" spans="1:7" x14ac:dyDescent="0.25">
      <c r="B19" s="3" t="s">
        <v>23</v>
      </c>
      <c r="C19" t="s">
        <v>22</v>
      </c>
      <c r="D19">
        <f>G17</f>
        <v>0</v>
      </c>
      <c r="E19" t="s">
        <v>24</v>
      </c>
      <c r="F19">
        <f>G18</f>
        <v>1</v>
      </c>
      <c r="G19">
        <f t="shared" si="0"/>
        <v>1</v>
      </c>
    </row>
    <row r="21" spans="1:7" x14ac:dyDescent="0.25">
      <c r="B21" t="s">
        <v>32</v>
      </c>
      <c r="G21">
        <f>G17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4076-1C65-42F0-A411-D4D9A58C4664}">
  <dimension ref="A1:M22"/>
  <sheetViews>
    <sheetView workbookViewId="0">
      <selection activeCell="G6" sqref="G6"/>
    </sheetView>
  </sheetViews>
  <sheetFormatPr baseColWidth="10" defaultRowHeight="15" x14ac:dyDescent="0.25"/>
  <cols>
    <col min="2" max="2" width="12.85546875" customWidth="1"/>
    <col min="5" max="5" width="14.28515625" customWidth="1"/>
  </cols>
  <sheetData>
    <row r="1" spans="2:13" ht="15.75" thickBot="1" x14ac:dyDescent="0.3">
      <c r="K1" s="1" t="s">
        <v>18</v>
      </c>
      <c r="L1" s="1" t="s">
        <v>19</v>
      </c>
      <c r="M1" s="1" t="s">
        <v>20</v>
      </c>
    </row>
    <row r="2" spans="2:13" x14ac:dyDescent="0.25">
      <c r="J2" s="2" t="s">
        <v>17</v>
      </c>
      <c r="K2">
        <v>180</v>
      </c>
      <c r="L2">
        <f>HEX2DEC(K2)</f>
        <v>384</v>
      </c>
      <c r="M2">
        <f>_xlfn.BITAND(255,L2)</f>
        <v>128</v>
      </c>
    </row>
    <row r="3" spans="2:13" x14ac:dyDescent="0.25">
      <c r="F3" t="s">
        <v>6</v>
      </c>
      <c r="J3" s="2" t="s">
        <v>21</v>
      </c>
      <c r="K3">
        <v>180</v>
      </c>
      <c r="L3">
        <f>HEX2DEC(K3)</f>
        <v>384</v>
      </c>
      <c r="M3">
        <f>_xlfn.BITAND(255,L3)</f>
        <v>128</v>
      </c>
    </row>
    <row r="4" spans="2:13" ht="15.75" thickBot="1" x14ac:dyDescent="0.3">
      <c r="B4" s="1" t="s">
        <v>26</v>
      </c>
      <c r="C4" s="1" t="s">
        <v>0</v>
      </c>
      <c r="D4" s="1"/>
      <c r="E4" s="1" t="s">
        <v>27</v>
      </c>
      <c r="F4" s="1"/>
      <c r="G4" s="1" t="s">
        <v>29</v>
      </c>
    </row>
    <row r="5" spans="2:13" x14ac:dyDescent="0.25">
      <c r="B5" t="s">
        <v>7</v>
      </c>
      <c r="C5" t="s">
        <v>5</v>
      </c>
      <c r="D5">
        <v>1</v>
      </c>
      <c r="E5" t="s">
        <v>4</v>
      </c>
      <c r="F5">
        <v>1</v>
      </c>
      <c r="G5">
        <f>IF(NOT(AND(D5,F5)),1,0)</f>
        <v>0</v>
      </c>
    </row>
    <row r="6" spans="2:13" x14ac:dyDescent="0.25">
      <c r="B6" t="s">
        <v>8</v>
      </c>
      <c r="C6" t="s">
        <v>10</v>
      </c>
      <c r="D6">
        <f>IF(_xlfn.BITAND(256,L3)=256,1,0)</f>
        <v>1</v>
      </c>
      <c r="E6" t="s">
        <v>13</v>
      </c>
      <c r="F6">
        <f>IF(_xlfn.BITAND(256,L2)=256,1,0)</f>
        <v>1</v>
      </c>
      <c r="G6">
        <f t="shared" ref="G6:G9" si="0">IF(NOT(AND(D6,F6)),1,0)</f>
        <v>0</v>
      </c>
    </row>
    <row r="7" spans="2:13" x14ac:dyDescent="0.25">
      <c r="B7" t="s">
        <v>9</v>
      </c>
      <c r="C7" t="s">
        <v>11</v>
      </c>
      <c r="D7">
        <f>IF(_xlfn.BITAND(512,L3)=512,1,0)</f>
        <v>0</v>
      </c>
      <c r="E7" t="s">
        <v>12</v>
      </c>
      <c r="F7">
        <f>IF(_xlfn.BITAND(512,L2)=512,1,0)</f>
        <v>0</v>
      </c>
      <c r="G7">
        <f t="shared" si="0"/>
        <v>1</v>
      </c>
    </row>
    <row r="8" spans="2:13" x14ac:dyDescent="0.25">
      <c r="B8" t="s">
        <v>48</v>
      </c>
      <c r="C8" t="s">
        <v>8</v>
      </c>
      <c r="D8">
        <f>G6</f>
        <v>0</v>
      </c>
      <c r="E8" t="s">
        <v>8</v>
      </c>
      <c r="F8">
        <f>G6</f>
        <v>0</v>
      </c>
      <c r="G8">
        <f t="shared" si="0"/>
        <v>1</v>
      </c>
      <c r="J8" t="s">
        <v>30</v>
      </c>
      <c r="L8" t="s">
        <v>25</v>
      </c>
      <c r="M8">
        <f>IF(L8="IOR",D5,F5)</f>
        <v>1</v>
      </c>
    </row>
    <row r="9" spans="2:13" x14ac:dyDescent="0.25">
      <c r="B9" t="s">
        <v>49</v>
      </c>
      <c r="C9" t="s">
        <v>9</v>
      </c>
      <c r="D9">
        <f>G7</f>
        <v>1</v>
      </c>
      <c r="E9" t="s">
        <v>9</v>
      </c>
      <c r="F9">
        <f>G7</f>
        <v>1</v>
      </c>
      <c r="G9">
        <f t="shared" si="0"/>
        <v>0</v>
      </c>
    </row>
    <row r="14" spans="2:13" ht="15.75" thickBot="1" x14ac:dyDescent="0.3">
      <c r="G14" s="1" t="s">
        <v>1</v>
      </c>
    </row>
    <row r="15" spans="2:13" x14ac:dyDescent="0.25">
      <c r="B15" s="3" t="s">
        <v>15</v>
      </c>
      <c r="C15" t="s">
        <v>48</v>
      </c>
      <c r="D15">
        <f>G8</f>
        <v>1</v>
      </c>
      <c r="E15" t="s">
        <v>49</v>
      </c>
      <c r="F15">
        <f>G9</f>
        <v>0</v>
      </c>
      <c r="G15">
        <f>IF(OR(D15,F15),1,0)</f>
        <v>1</v>
      </c>
    </row>
    <row r="16" spans="2:13" x14ac:dyDescent="0.25">
      <c r="B16" t="s">
        <v>14</v>
      </c>
      <c r="C16" t="s">
        <v>15</v>
      </c>
      <c r="D16">
        <f>G15</f>
        <v>1</v>
      </c>
      <c r="E16" t="s">
        <v>16</v>
      </c>
      <c r="F16">
        <f>IF(NOT(_xlfn.BITAND(M2,M3)),1,0)</f>
        <v>0</v>
      </c>
      <c r="G16">
        <f>IF(OR(D16,F16),1,0)</f>
        <v>1</v>
      </c>
    </row>
    <row r="17" spans="1:7" x14ac:dyDescent="0.25">
      <c r="B17" t="s">
        <v>22</v>
      </c>
      <c r="C17" t="s">
        <v>7</v>
      </c>
      <c r="D17">
        <f>G5</f>
        <v>0</v>
      </c>
      <c r="E17" t="s">
        <v>14</v>
      </c>
      <c r="F17">
        <f>G16</f>
        <v>1</v>
      </c>
      <c r="G17">
        <f>IF(OR(D17,F17),1,0)</f>
        <v>1</v>
      </c>
    </row>
    <row r="18" spans="1:7" x14ac:dyDescent="0.25">
      <c r="A18" t="s">
        <v>28</v>
      </c>
      <c r="B18" t="s">
        <v>24</v>
      </c>
      <c r="C18" t="s">
        <v>25</v>
      </c>
      <c r="D18">
        <f>D5</f>
        <v>1</v>
      </c>
      <c r="E18" t="s">
        <v>3</v>
      </c>
      <c r="F18">
        <f>F5</f>
        <v>1</v>
      </c>
      <c r="G18">
        <f t="shared" ref="G18" si="1">IF(OR(D18,F18),1,0)</f>
        <v>1</v>
      </c>
    </row>
    <row r="21" spans="1:7" ht="15.75" thickBot="1" x14ac:dyDescent="0.3">
      <c r="G21" s="1" t="s">
        <v>29</v>
      </c>
    </row>
    <row r="22" spans="1:7" x14ac:dyDescent="0.25">
      <c r="B22" s="3" t="s">
        <v>23</v>
      </c>
      <c r="C22" t="s">
        <v>22</v>
      </c>
      <c r="D22">
        <f>G17</f>
        <v>1</v>
      </c>
      <c r="E22" t="s">
        <v>24</v>
      </c>
      <c r="F22">
        <f>G5</f>
        <v>0</v>
      </c>
      <c r="G22">
        <f>IF(NOT(AND(D22,F22)),1,0)</f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31EE-889F-4E87-A0BA-FF09A3FDD0FD}">
  <dimension ref="C4:H22"/>
  <sheetViews>
    <sheetView workbookViewId="0">
      <selection activeCell="F22" sqref="F22"/>
    </sheetView>
  </sheetViews>
  <sheetFormatPr baseColWidth="10" defaultRowHeight="15" x14ac:dyDescent="0.25"/>
  <sheetData>
    <row r="4" spans="3:8" x14ac:dyDescent="0.25">
      <c r="C4" t="s">
        <v>33</v>
      </c>
      <c r="F4" t="s">
        <v>38</v>
      </c>
    </row>
    <row r="6" spans="3:8" x14ac:dyDescent="0.25">
      <c r="C6" t="s">
        <v>34</v>
      </c>
      <c r="D6" t="s">
        <v>35</v>
      </c>
    </row>
    <row r="7" spans="3:8" x14ac:dyDescent="0.25">
      <c r="E7" t="s">
        <v>20</v>
      </c>
      <c r="F7" t="s">
        <v>16</v>
      </c>
      <c r="G7" t="s">
        <v>45</v>
      </c>
      <c r="H7" t="s">
        <v>1</v>
      </c>
    </row>
    <row r="9" spans="3:8" x14ac:dyDescent="0.25">
      <c r="E9" t="s">
        <v>36</v>
      </c>
      <c r="F9" t="s">
        <v>37</v>
      </c>
      <c r="H9" t="s">
        <v>46</v>
      </c>
    </row>
    <row r="11" spans="3:8" x14ac:dyDescent="0.25">
      <c r="C11" t="s">
        <v>34</v>
      </c>
      <c r="D11" t="s">
        <v>39</v>
      </c>
    </row>
    <row r="12" spans="3:8" x14ac:dyDescent="0.25">
      <c r="D12" t="s">
        <v>40</v>
      </c>
      <c r="E12" t="s">
        <v>41</v>
      </c>
    </row>
    <row r="13" spans="3:8" x14ac:dyDescent="0.25">
      <c r="F13" t="s">
        <v>44</v>
      </c>
      <c r="G13" t="s">
        <v>45</v>
      </c>
      <c r="H13" t="s">
        <v>47</v>
      </c>
    </row>
    <row r="14" spans="3:8" x14ac:dyDescent="0.25">
      <c r="D14" t="s">
        <v>42</v>
      </c>
      <c r="E14" t="s">
        <v>43</v>
      </c>
    </row>
    <row r="15" spans="3:8" x14ac:dyDescent="0.25">
      <c r="F15" t="s">
        <v>1</v>
      </c>
      <c r="G15" t="s">
        <v>45</v>
      </c>
      <c r="H15" t="s">
        <v>1</v>
      </c>
    </row>
    <row r="22" spans="4:4" x14ac:dyDescent="0.25">
      <c r="D22" t="s">
        <v>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XOR - rev2</vt:lpstr>
      <vt:lpstr>rev3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Gögel</dc:creator>
  <cp:lastModifiedBy>Mario Gögel | comtelo.de</cp:lastModifiedBy>
  <dcterms:created xsi:type="dcterms:W3CDTF">2022-05-22T08:45:20Z</dcterms:created>
  <dcterms:modified xsi:type="dcterms:W3CDTF">2022-05-26T17:11:33Z</dcterms:modified>
</cp:coreProperties>
</file>