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C5" i="1"/>
  <c r="D5" i="1"/>
  <c r="C4" i="1"/>
  <c r="D4" i="1"/>
  <c r="H5" i="1"/>
  <c r="C7" i="1"/>
  <c r="D7" i="1"/>
  <c r="H6" i="1"/>
  <c r="C8" i="1"/>
  <c r="D8" i="1"/>
  <c r="H7" i="1"/>
  <c r="C9" i="1"/>
  <c r="D9" i="1"/>
  <c r="H8" i="1"/>
  <c r="C10" i="1"/>
  <c r="D10" i="1"/>
  <c r="H9" i="1"/>
  <c r="C11" i="1"/>
  <c r="D11" i="1"/>
  <c r="H10" i="1"/>
  <c r="C12" i="1"/>
  <c r="D12" i="1"/>
  <c r="H11" i="1"/>
  <c r="C13" i="1"/>
  <c r="D13" i="1"/>
  <c r="H12" i="1"/>
  <c r="C14" i="1"/>
  <c r="D14" i="1"/>
  <c r="H13" i="1"/>
  <c r="C15" i="1"/>
  <c r="D15" i="1"/>
  <c r="H14" i="1"/>
  <c r="C16" i="1"/>
  <c r="D16" i="1"/>
  <c r="H15" i="1"/>
  <c r="C17" i="1"/>
  <c r="D17" i="1"/>
  <c r="H16" i="1"/>
  <c r="C18" i="1"/>
  <c r="D18" i="1"/>
  <c r="H17" i="1"/>
  <c r="C19" i="1"/>
  <c r="D19" i="1"/>
  <c r="H18" i="1"/>
  <c r="C20" i="1"/>
  <c r="D20" i="1"/>
  <c r="H19" i="1"/>
  <c r="C21" i="1"/>
  <c r="D21" i="1"/>
  <c r="H20" i="1"/>
  <c r="H21" i="1"/>
  <c r="C3" i="1"/>
  <c r="D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4" i="1"/>
  <c r="E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<sst xmlns="http://schemas.openxmlformats.org/spreadsheetml/2006/main" count="24" uniqueCount="23">
  <si>
    <t>t[s]</t>
  </si>
  <si>
    <t>Filterkoeffizienten</t>
  </si>
  <si>
    <t>a0</t>
  </si>
  <si>
    <t>a1</t>
  </si>
  <si>
    <t>b0</t>
  </si>
  <si>
    <t>No Effekt Average</t>
  </si>
  <si>
    <t>Filter out S2</t>
  </si>
  <si>
    <t>Depends on the relationship between the coefficients a1 and a0/a2</t>
  </si>
  <si>
    <t>Mittelwertfilter</t>
  </si>
  <si>
    <t>Mittelwertfilter 2. Ordnung (adjust)</t>
  </si>
  <si>
    <t>MW 2.</t>
  </si>
  <si>
    <t>MW 1.</t>
  </si>
  <si>
    <t>Mittelwertfilt. 1. O.</t>
  </si>
  <si>
    <t>IRF</t>
  </si>
  <si>
    <t>MW 2. z-1</t>
  </si>
  <si>
    <t>HP 2.O</t>
  </si>
  <si>
    <t>Hochpass 2. Ord.</t>
  </si>
  <si>
    <t>b1</t>
  </si>
  <si>
    <t>x1</t>
  </si>
  <si>
    <t>x2</t>
  </si>
  <si>
    <t>s=x1+x2</t>
  </si>
  <si>
    <t>Frequenz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</si>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</sst>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/>
    <xf numFmtId="0" fontId="0" fillId="5" borderId="0" xfId="0" applyFill="1"/>
    <xf numFmtId="0" fontId="0" fillId="0" borderId="0" xfId="0" applyAlignment="1">
      <alignment wrapText="1"/>
    </xf>
    <xf numFmtId="2" fontId="0" fillId="2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0" fontId="0" fillId="7" borderId="0" xfId="0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2" fontId="0" fillId="10" borderId="0" xfId="0" applyNumberFormat="1" applyFill="1"/>
    <xf numFmtId="2" fontId="0" fillId="0" borderId="0" xfId="0" applyNumberFormat="1"/>
    <xf numFmtId="0" fontId="0" fillId="12" borderId="0" xfId="0" applyFill="1"/>
    <xf numFmtId="0" fontId="0" fillId="13" borderId="0" xfId="0" applyFill="1" applyAlignment="1">
      <alignment horizontal="center"/>
    </xf>
    <xf numFmtId="2" fontId="0" fillId="12" borderId="0" xfId="0" applyNumberFormat="1" applyFill="1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14" borderId="0" xfId="0" applyFill="1" applyAlignment="1">
      <alignment horizontal="center"/>
    </xf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x1</c:v>
                </c:pt>
              </c:strCache>
            </c:strRef>
          </c:tx>
          <c:spPr>
            <a:ln w="28575" cmpd="sng">
              <a:solidFill>
                <a:schemeClr val="accent3"/>
              </a:solidFill>
              <a:prstDash val="sysDot"/>
            </a:ln>
            <a:effectLst/>
          </c:spPr>
          <c:marker>
            <c:symbol val="none"/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xVal>
          <c:yVal>
            <c:numRef>
              <c:f>Sheet1!$B$3:$B$21</c:f>
              <c:numCache>
                <c:formatCode>0.00</c:formatCode>
                <c:ptCount val="19"/>
                <c:pt idx="0">
                  <c:v>0.951056516295153</c:v>
                </c:pt>
                <c:pt idx="1">
                  <c:v>0.587785252292473</c:v>
                </c:pt>
                <c:pt idx="2">
                  <c:v>-0.587785252292473</c:v>
                </c:pt>
                <c:pt idx="3">
                  <c:v>-0.951056516295154</c:v>
                </c:pt>
                <c:pt idx="4">
                  <c:v>-2.45029690981724E-16</c:v>
                </c:pt>
                <c:pt idx="5">
                  <c:v>0.951056516295153</c:v>
                </c:pt>
                <c:pt idx="6">
                  <c:v>0.587785252292473</c:v>
                </c:pt>
                <c:pt idx="7">
                  <c:v>-0.587785252292473</c:v>
                </c:pt>
                <c:pt idx="8">
                  <c:v>-0.951056516295154</c:v>
                </c:pt>
                <c:pt idx="9">
                  <c:v>-4.90059381963448E-16</c:v>
                </c:pt>
                <c:pt idx="10">
                  <c:v>0.951056516295153</c:v>
                </c:pt>
                <c:pt idx="11">
                  <c:v>0.587785252292474</c:v>
                </c:pt>
                <c:pt idx="12">
                  <c:v>-0.587785252292473</c:v>
                </c:pt>
                <c:pt idx="13">
                  <c:v>-0.951056516295154</c:v>
                </c:pt>
                <c:pt idx="14">
                  <c:v>-7.35089072945172E-16</c:v>
                </c:pt>
                <c:pt idx="15">
                  <c:v>0.951056516295153</c:v>
                </c:pt>
                <c:pt idx="16">
                  <c:v>0.587785252292474</c:v>
                </c:pt>
                <c:pt idx="17">
                  <c:v>-0.587785252292472</c:v>
                </c:pt>
                <c:pt idx="18">
                  <c:v>-0.951056516295154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x2</c:v>
                </c:pt>
              </c:strCache>
            </c:strRef>
          </c:tx>
          <c:spPr>
            <a:ln w="28575" cmpd="sng"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xVal>
          <c:yVal>
            <c:numRef>
              <c:f>Sheet1!$C$3:$C$21</c:f>
              <c:numCache>
                <c:formatCode>0.00</c:formatCode>
                <c:ptCount val="19"/>
                <c:pt idx="0">
                  <c:v>0.587785252292473</c:v>
                </c:pt>
                <c:pt idx="1">
                  <c:v>-0.951056516295154</c:v>
                </c:pt>
                <c:pt idx="2">
                  <c:v>0.951056516295153</c:v>
                </c:pt>
                <c:pt idx="3">
                  <c:v>-0.587785252292473</c:v>
                </c:pt>
                <c:pt idx="4">
                  <c:v>-4.90059381963448E-16</c:v>
                </c:pt>
                <c:pt idx="5">
                  <c:v>0.587785252292474</c:v>
                </c:pt>
                <c:pt idx="6">
                  <c:v>-0.951056516295154</c:v>
                </c:pt>
                <c:pt idx="7">
                  <c:v>0.951056516295153</c:v>
                </c:pt>
                <c:pt idx="8">
                  <c:v>-0.587785252292472</c:v>
                </c:pt>
                <c:pt idx="9">
                  <c:v>-9.80118763926896E-16</c:v>
                </c:pt>
                <c:pt idx="10">
                  <c:v>0.587785252292474</c:v>
                </c:pt>
                <c:pt idx="11">
                  <c:v>-0.951056516295154</c:v>
                </c:pt>
                <c:pt idx="12">
                  <c:v>0.951056516295153</c:v>
                </c:pt>
                <c:pt idx="13">
                  <c:v>-0.587785252292472</c:v>
                </c:pt>
                <c:pt idx="14">
                  <c:v>-1.47017814589034E-15</c:v>
                </c:pt>
                <c:pt idx="15">
                  <c:v>0.587785252292474</c:v>
                </c:pt>
                <c:pt idx="16">
                  <c:v>-0.951056516295154</c:v>
                </c:pt>
                <c:pt idx="17">
                  <c:v>0.951056516295153</c:v>
                </c:pt>
                <c:pt idx="18">
                  <c:v>-0.587785252292472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Sheet1!$F$2</c:f>
              <c:strCache>
                <c:ptCount val="1"/>
                <c:pt idx="0">
                  <c:v>MW 2.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xVal>
          <c:yVal>
            <c:numRef>
              <c:f>Sheet1!$F$3:$F$21</c:f>
              <c:numCache>
                <c:formatCode>0.00</c:formatCode>
                <c:ptCount val="19"/>
                <c:pt idx="1">
                  <c:v>0.512947256195876</c:v>
                </c:pt>
                <c:pt idx="2">
                  <c:v>-0.512947256195876</c:v>
                </c:pt>
                <c:pt idx="3">
                  <c:v>-0.391856834861649</c:v>
                </c:pt>
                <c:pt idx="4">
                  <c:v>-7.40148683083438E-17</c:v>
                </c:pt>
                <c:pt idx="5">
                  <c:v>0.391856834861649</c:v>
                </c:pt>
                <c:pt idx="6">
                  <c:v>0.512947256195876</c:v>
                </c:pt>
                <c:pt idx="7">
                  <c:v>-0.512947256195875</c:v>
                </c:pt>
                <c:pt idx="8">
                  <c:v>-0.391856834861649</c:v>
                </c:pt>
                <c:pt idx="9">
                  <c:v>-7.40148683083438E-17</c:v>
                </c:pt>
                <c:pt idx="10">
                  <c:v>0.391856834861648</c:v>
                </c:pt>
                <c:pt idx="11">
                  <c:v>0.512947256195876</c:v>
                </c:pt>
                <c:pt idx="12">
                  <c:v>-0.512947256195875</c:v>
                </c:pt>
                <c:pt idx="13">
                  <c:v>-0.391856834861649</c:v>
                </c:pt>
                <c:pt idx="14">
                  <c:v>-7.40148683083438E-17</c:v>
                </c:pt>
                <c:pt idx="15">
                  <c:v>0.391856834861648</c:v>
                </c:pt>
                <c:pt idx="16">
                  <c:v>0.512947256195876</c:v>
                </c:pt>
                <c:pt idx="17">
                  <c:v>-0.512947256195875</c:v>
                </c:pt>
                <c:pt idx="18">
                  <c:v>-0.391856834861648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07768"/>
        <c:axId val="252710968"/>
      </c:scatterChart>
      <c:valAx>
        <c:axId val="25270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710968"/>
        <c:crosses val="autoZero"/>
        <c:crossBetween val="midCat"/>
      </c:valAx>
      <c:valAx>
        <c:axId val="2527109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5270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</xdr:colOff>
      <xdr:row>0</xdr:row>
      <xdr:rowOff>36830</xdr:rowOff>
    </xdr:from>
    <xdr:to>
      <xdr:col>21</xdr:col>
      <xdr:colOff>60960</xdr:colOff>
      <xdr:row>44</xdr:row>
      <xdr:rowOff>55880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25" zoomScaleNormal="125" zoomScalePageLayoutView="125" workbookViewId="0">
      <selection activeCell="H29" sqref="H29"/>
    </sheetView>
  </sheetViews>
  <sheetFormatPr baseColWidth="10" defaultRowHeight="15" x14ac:dyDescent="0"/>
  <cols>
    <col min="1" max="1" width="17" customWidth="1"/>
    <col min="2" max="4" width="8.1640625" customWidth="1"/>
    <col min="5" max="5" width="9" customWidth="1"/>
    <col min="6" max="7" width="8.33203125" customWidth="1"/>
    <col min="8" max="8" width="6.5" customWidth="1"/>
    <col min="9" max="9" width="6" customWidth="1"/>
  </cols>
  <sheetData>
    <row r="1" spans="1:9">
      <c r="A1" t="s">
        <v>21</v>
      </c>
      <c r="B1">
        <v>0.2</v>
      </c>
      <c r="C1">
        <v>0.4</v>
      </c>
    </row>
    <row r="2" spans="1:9">
      <c r="A2" t="s">
        <v>0</v>
      </c>
      <c r="B2" s="27" t="s">
        <v>18</v>
      </c>
      <c r="C2" s="27" t="s">
        <v>19</v>
      </c>
      <c r="D2" s="7" t="s">
        <v>20</v>
      </c>
      <c r="E2" s="8" t="s">
        <v>14</v>
      </c>
      <c r="F2" s="15" t="s">
        <v>10</v>
      </c>
      <c r="G2" s="13" t="s">
        <v>11</v>
      </c>
      <c r="H2" s="17" t="s">
        <v>15</v>
      </c>
      <c r="I2" s="21" t="s">
        <v>13</v>
      </c>
    </row>
    <row r="3" spans="1:9">
      <c r="A3">
        <v>1</v>
      </c>
      <c r="B3" s="11">
        <f>SIN(2*PI()*$B$1*A3)</f>
        <v>0.95105651629515353</v>
      </c>
      <c r="C3" s="11">
        <f>SIN(2*PI()*$C$1*A3)</f>
        <v>0.58778525229247325</v>
      </c>
      <c r="D3" s="10">
        <f>B3+C3</f>
        <v>1.5388417685876268</v>
      </c>
      <c r="E3" s="11"/>
      <c r="F3" s="14"/>
      <c r="G3" s="12"/>
      <c r="H3" s="16"/>
      <c r="I3" s="22">
        <f>D3</f>
        <v>1.5388417685876268</v>
      </c>
    </row>
    <row r="4" spans="1:9">
      <c r="A4">
        <v>2</v>
      </c>
      <c r="B4" s="11">
        <f t="shared" ref="B4:B21" si="0">SIN(2*PI()*$B$1*A4)</f>
        <v>0.58778525229247325</v>
      </c>
      <c r="C4" s="11">
        <f t="shared" ref="C4:C21" si="1">SIN(2*PI()*$C$1*A4)</f>
        <v>-0.95105651629515364</v>
      </c>
      <c r="D4" s="10">
        <f t="shared" ref="D4:D12" si="2">B4+C4</f>
        <v>-0.36327126400268039</v>
      </c>
      <c r="E4" s="11"/>
      <c r="F4" s="14">
        <f>($B$24*D5+$C$24*D4+$D$24*D3)/$E$24</f>
        <v>0.51294725619587567</v>
      </c>
      <c r="G4" s="12">
        <f>($B$25*D4+$C$25*D3)/$E$25</f>
        <v>0.58778525229247314</v>
      </c>
      <c r="H4" s="18">
        <f>(-$B$26*D5+$C$26*D4-$D$26*D3)/$E$26</f>
        <v>-0.83349946583665901</v>
      </c>
      <c r="I4" s="20">
        <f>($F$27*I3+$B$27*D4)/$E$27</f>
        <v>5.4288245463451466</v>
      </c>
    </row>
    <row r="5" spans="1:9">
      <c r="A5">
        <v>3</v>
      </c>
      <c r="B5" s="11">
        <f t="shared" si="0"/>
        <v>-0.58778525229247303</v>
      </c>
      <c r="C5" s="11">
        <f t="shared" si="1"/>
        <v>0.95105651629515353</v>
      </c>
      <c r="D5" s="10">
        <f t="shared" si="2"/>
        <v>0.36327126400268051</v>
      </c>
      <c r="E5" s="11">
        <f>($B$24*D5+$C$24*D4+$D$24*D3)/$E$24</f>
        <v>0.51294725619587567</v>
      </c>
      <c r="F5" s="14">
        <f t="shared" ref="F5:F21" si="3">($B$24*D6+$C$24*D5+$D$24*D4)/$E$24</f>
        <v>-0.51294725619587556</v>
      </c>
      <c r="G5" s="12">
        <f t="shared" ref="G5:G21" si="4">($B$25*D5+$C$25*D4)/$E$25</f>
        <v>5.5511151231257827E-17</v>
      </c>
      <c r="H5" s="18">
        <f t="shared" ref="H5:H21" si="5">(-$B$26*D6+$C$26*D5-$D$26*D4)/$E$26</f>
        <v>0.83349946583665879</v>
      </c>
      <c r="I5" s="20">
        <f t="shared" ref="I5:I15" si="6">($F$27*I4+$B$27*D5)/$E$27</f>
        <v>22.441840713385947</v>
      </c>
    </row>
    <row r="6" spans="1:9">
      <c r="A6">
        <v>4</v>
      </c>
      <c r="B6" s="11">
        <f t="shared" si="0"/>
        <v>-0.95105651629515364</v>
      </c>
      <c r="C6" s="11">
        <f t="shared" si="1"/>
        <v>-0.5877852522924728</v>
      </c>
      <c r="D6" s="10">
        <f t="shared" si="2"/>
        <v>-1.5388417685876266</v>
      </c>
      <c r="E6" s="11">
        <f t="shared" ref="E6:E21" si="7">($B$24*D6+$C$24*D5+$D$24*D4)/$E$24</f>
        <v>-0.51294725619587556</v>
      </c>
      <c r="F6" s="14">
        <f t="shared" si="3"/>
        <v>-0.39185683486164891</v>
      </c>
      <c r="G6" s="12">
        <f t="shared" si="4"/>
        <v>-0.58778525229247303</v>
      </c>
      <c r="H6" s="18">
        <f t="shared" si="5"/>
        <v>-0.45307685931859715</v>
      </c>
      <c r="I6" s="20">
        <f t="shared" si="6"/>
        <v>86.68967931636854</v>
      </c>
    </row>
    <row r="7" spans="1:9">
      <c r="A7">
        <v>5</v>
      </c>
      <c r="B7" s="11">
        <f t="shared" si="0"/>
        <v>-2.45029690981724E-16</v>
      </c>
      <c r="C7" s="11">
        <f t="shared" si="1"/>
        <v>-4.90059381963448E-16</v>
      </c>
      <c r="D7" s="10">
        <f t="shared" si="2"/>
        <v>-7.3508907294517201E-16</v>
      </c>
      <c r="E7" s="11">
        <f t="shared" si="7"/>
        <v>-0.39185683486164891</v>
      </c>
      <c r="F7" s="14">
        <f t="shared" si="3"/>
        <v>-7.4014868308343765E-17</v>
      </c>
      <c r="G7" s="12">
        <f t="shared" si="4"/>
        <v>-0.76942088429381361</v>
      </c>
      <c r="H7" s="18">
        <f t="shared" si="5"/>
        <v>-3.5527136788005011E-16</v>
      </c>
      <c r="I7" s="20">
        <f t="shared" si="6"/>
        <v>346.75871726547416</v>
      </c>
    </row>
    <row r="8" spans="1:9">
      <c r="A8">
        <v>6</v>
      </c>
      <c r="B8" s="11">
        <f t="shared" si="0"/>
        <v>0.95105651629515353</v>
      </c>
      <c r="C8" s="11">
        <f t="shared" si="1"/>
        <v>0.58778525229247358</v>
      </c>
      <c r="D8" s="10">
        <f t="shared" si="2"/>
        <v>1.538841768587627</v>
      </c>
      <c r="E8" s="11">
        <f t="shared" si="7"/>
        <v>-7.4014868308343765E-17</v>
      </c>
      <c r="F8" s="14">
        <f t="shared" si="3"/>
        <v>0.39185683486164868</v>
      </c>
      <c r="G8" s="12">
        <f t="shared" si="4"/>
        <v>0.76942088429381317</v>
      </c>
      <c r="H8" s="18">
        <f t="shared" si="5"/>
        <v>0.45307685931859776</v>
      </c>
      <c r="I8" s="20">
        <f t="shared" si="6"/>
        <v>1390.1125525990719</v>
      </c>
    </row>
    <row r="9" spans="1:9">
      <c r="A9">
        <v>7</v>
      </c>
      <c r="B9" s="11">
        <f t="shared" si="0"/>
        <v>0.58778525229247336</v>
      </c>
      <c r="C9" s="11">
        <f t="shared" si="1"/>
        <v>-0.95105651629515375</v>
      </c>
      <c r="D9" s="10">
        <f t="shared" si="2"/>
        <v>-0.36327126400268039</v>
      </c>
      <c r="E9" s="11">
        <f t="shared" si="7"/>
        <v>0.39185683486164868</v>
      </c>
      <c r="F9" s="14">
        <f t="shared" si="3"/>
        <v>0.51294725619587567</v>
      </c>
      <c r="G9" s="12">
        <f t="shared" si="4"/>
        <v>0.58778525229247336</v>
      </c>
      <c r="H9" s="18">
        <f t="shared" si="5"/>
        <v>-0.83349946583665901</v>
      </c>
      <c r="I9" s="20">
        <f t="shared" si="6"/>
        <v>5559.7236678682821</v>
      </c>
    </row>
    <row r="10" spans="1:9">
      <c r="A10">
        <v>8</v>
      </c>
      <c r="B10" s="11">
        <f t="shared" si="0"/>
        <v>-0.5877852522924728</v>
      </c>
      <c r="C10" s="11">
        <f t="shared" si="1"/>
        <v>0.95105651629515331</v>
      </c>
      <c r="D10" s="10">
        <f t="shared" si="2"/>
        <v>0.36327126400268051</v>
      </c>
      <c r="E10" s="11">
        <f t="shared" si="7"/>
        <v>0.51294725619587567</v>
      </c>
      <c r="F10" s="14">
        <f t="shared" si="3"/>
        <v>-0.51294725619587533</v>
      </c>
      <c r="G10" s="12">
        <f t="shared" si="4"/>
        <v>5.5511151231257827E-17</v>
      </c>
      <c r="H10" s="18">
        <f t="shared" si="5"/>
        <v>0.83349946583665857</v>
      </c>
      <c r="I10" s="20">
        <f t="shared" si="6"/>
        <v>22239.621214001134</v>
      </c>
    </row>
    <row r="11" spans="1:9">
      <c r="A11">
        <v>9</v>
      </c>
      <c r="B11" s="11">
        <f t="shared" si="0"/>
        <v>-0.95105651629515375</v>
      </c>
      <c r="C11" s="11">
        <f t="shared" si="1"/>
        <v>-0.58778525229247247</v>
      </c>
      <c r="D11" s="10">
        <f t="shared" si="2"/>
        <v>-1.5388417685876261</v>
      </c>
      <c r="E11" s="11">
        <f t="shared" si="7"/>
        <v>-0.51294725619587533</v>
      </c>
      <c r="F11" s="14">
        <f t="shared" si="3"/>
        <v>-0.39185683486164907</v>
      </c>
      <c r="G11" s="12">
        <f t="shared" si="4"/>
        <v>-0.5877852522924728</v>
      </c>
      <c r="H11" s="18">
        <f t="shared" si="5"/>
        <v>-0.45307685931859681</v>
      </c>
      <c r="I11" s="20">
        <f t="shared" si="6"/>
        <v>88955.407172467356</v>
      </c>
    </row>
    <row r="12" spans="1:9">
      <c r="A12">
        <v>10</v>
      </c>
      <c r="B12" s="11">
        <f t="shared" si="0"/>
        <v>-4.90059381963448E-16</v>
      </c>
      <c r="C12" s="11">
        <f t="shared" si="1"/>
        <v>-9.8011876392689601E-16</v>
      </c>
      <c r="D12" s="10">
        <f t="shared" si="2"/>
        <v>-1.470178145890344E-15</v>
      </c>
      <c r="E12" s="11">
        <f t="shared" si="7"/>
        <v>-0.39185683486164907</v>
      </c>
      <c r="F12" s="14">
        <f t="shared" si="3"/>
        <v>-7.4014868308343765E-17</v>
      </c>
      <c r="G12" s="12">
        <f t="shared" si="4"/>
        <v>-0.76942088429381383</v>
      </c>
      <c r="H12" s="18">
        <f t="shared" si="5"/>
        <v>-7.9936057773011273E-16</v>
      </c>
      <c r="I12" s="20">
        <f t="shared" si="6"/>
        <v>355821.62868986942</v>
      </c>
    </row>
    <row r="13" spans="1:9">
      <c r="A13">
        <v>11</v>
      </c>
      <c r="B13" s="11">
        <f t="shared" si="0"/>
        <v>0.95105651629515342</v>
      </c>
      <c r="C13" s="11">
        <f t="shared" si="1"/>
        <v>0.58778525229247403</v>
      </c>
      <c r="D13" s="10">
        <f t="shared" ref="D13:D15" si="8">B13+C13</f>
        <v>1.5388417685876274</v>
      </c>
      <c r="E13" s="11">
        <f t="shared" si="7"/>
        <v>-7.4014868308343765E-17</v>
      </c>
      <c r="F13" s="14">
        <f t="shared" si="3"/>
        <v>0.39185683486164852</v>
      </c>
      <c r="G13" s="12">
        <f t="shared" si="4"/>
        <v>0.76942088429381295</v>
      </c>
      <c r="H13" s="18">
        <f t="shared" si="5"/>
        <v>0.45307685931859831</v>
      </c>
      <c r="I13" s="20">
        <f t="shared" si="6"/>
        <v>1423289.592443015</v>
      </c>
    </row>
    <row r="14" spans="1:9">
      <c r="A14">
        <v>12</v>
      </c>
      <c r="B14" s="11">
        <f t="shared" si="0"/>
        <v>0.58778525229247358</v>
      </c>
      <c r="C14" s="11">
        <f t="shared" si="1"/>
        <v>-0.95105651629515398</v>
      </c>
      <c r="D14" s="10">
        <f t="shared" si="8"/>
        <v>-0.36327126400268039</v>
      </c>
      <c r="E14" s="11">
        <f t="shared" si="7"/>
        <v>0.39185683486164852</v>
      </c>
      <c r="F14" s="14">
        <f t="shared" si="3"/>
        <v>0.51294725619587589</v>
      </c>
      <c r="G14" s="12">
        <f t="shared" si="4"/>
        <v>0.58778525229247358</v>
      </c>
      <c r="H14" s="18">
        <f t="shared" si="5"/>
        <v>-0.83349946583665935</v>
      </c>
      <c r="I14" s="20">
        <f t="shared" si="6"/>
        <v>5693157.6432295321</v>
      </c>
    </row>
    <row r="15" spans="1:9">
      <c r="A15">
        <v>13</v>
      </c>
      <c r="B15" s="11">
        <f t="shared" si="0"/>
        <v>-0.58778525229247258</v>
      </c>
      <c r="C15" s="11">
        <f t="shared" si="1"/>
        <v>0.9510565162951532</v>
      </c>
      <c r="D15" s="10">
        <f t="shared" si="8"/>
        <v>0.36327126400268062</v>
      </c>
      <c r="E15" s="11">
        <f t="shared" si="7"/>
        <v>0.51294725619587589</v>
      </c>
      <c r="F15" s="14">
        <f t="shared" si="3"/>
        <v>-0.51294725619587511</v>
      </c>
      <c r="G15" s="12">
        <f t="shared" si="4"/>
        <v>1.1102230246251565E-16</v>
      </c>
      <c r="H15" s="18">
        <f t="shared" si="5"/>
        <v>0.83349946583665857</v>
      </c>
      <c r="I15" s="20">
        <f t="shared" si="6"/>
        <v>22772631.299460657</v>
      </c>
    </row>
    <row r="16" spans="1:9">
      <c r="A16">
        <v>14</v>
      </c>
      <c r="B16" s="11">
        <f t="shared" si="0"/>
        <v>-0.95105651629515375</v>
      </c>
      <c r="C16" s="11">
        <f t="shared" si="1"/>
        <v>-0.58778525229247203</v>
      </c>
      <c r="D16" s="10">
        <f t="shared" ref="D16:D18" si="9">B16+C16</f>
        <v>-1.5388417685876257</v>
      </c>
      <c r="E16" s="11">
        <f t="shared" si="7"/>
        <v>-0.51294725619587511</v>
      </c>
      <c r="F16" s="14">
        <f t="shared" si="3"/>
        <v>-0.39185683486164907</v>
      </c>
      <c r="G16" s="12">
        <f t="shared" si="4"/>
        <v>-0.58778525229247247</v>
      </c>
      <c r="H16" s="18">
        <f t="shared" si="5"/>
        <v>-0.45307685931859643</v>
      </c>
      <c r="I16" s="20">
        <f t="shared" ref="I16:I18" si="10">($F$27*I15+$B$27*D16)/$E$27</f>
        <v>91090522.12015909</v>
      </c>
    </row>
    <row r="17" spans="1:9">
      <c r="A17">
        <v>15</v>
      </c>
      <c r="B17" s="11">
        <f t="shared" si="0"/>
        <v>-7.3508907294517201E-16</v>
      </c>
      <c r="C17" s="11">
        <f t="shared" si="1"/>
        <v>-1.470178145890344E-15</v>
      </c>
      <c r="D17" s="10">
        <f t="shared" si="9"/>
        <v>-2.205267218835516E-15</v>
      </c>
      <c r="E17" s="11">
        <f t="shared" si="7"/>
        <v>-0.39185683486164907</v>
      </c>
      <c r="F17" s="14">
        <f t="shared" si="3"/>
        <v>-7.4014868308343765E-17</v>
      </c>
      <c r="G17" s="12">
        <f t="shared" si="4"/>
        <v>-0.76942088429381394</v>
      </c>
      <c r="H17" s="18">
        <f t="shared" si="5"/>
        <v>-1.2434497875801752E-15</v>
      </c>
      <c r="I17" s="20">
        <f t="shared" si="10"/>
        <v>364362088.48063636</v>
      </c>
    </row>
    <row r="18" spans="1:9">
      <c r="A18">
        <v>16</v>
      </c>
      <c r="B18" s="11">
        <f t="shared" si="0"/>
        <v>0.95105651629515331</v>
      </c>
      <c r="C18" s="11">
        <f t="shared" si="1"/>
        <v>0.58778525229247436</v>
      </c>
      <c r="D18" s="10">
        <f t="shared" si="9"/>
        <v>1.5388417685876277</v>
      </c>
      <c r="E18" s="11">
        <f t="shared" si="7"/>
        <v>-7.4014868308343765E-17</v>
      </c>
      <c r="F18" s="14">
        <f t="shared" si="3"/>
        <v>0.39185683486164841</v>
      </c>
      <c r="G18" s="12">
        <f t="shared" si="4"/>
        <v>0.76942088429381272</v>
      </c>
      <c r="H18" s="18">
        <f t="shared" si="5"/>
        <v>0.45307685931859859</v>
      </c>
      <c r="I18" s="20">
        <f t="shared" si="10"/>
        <v>1457448357.0002289</v>
      </c>
    </row>
    <row r="19" spans="1:9">
      <c r="A19">
        <v>17</v>
      </c>
      <c r="B19" s="11">
        <f t="shared" si="0"/>
        <v>0.5877852522924738</v>
      </c>
      <c r="C19" s="11">
        <f t="shared" si="1"/>
        <v>-0.95105651629515409</v>
      </c>
      <c r="D19" s="10">
        <f t="shared" ref="D19" si="11">B19+C19</f>
        <v>-0.36327126400268028</v>
      </c>
      <c r="E19" s="11">
        <f t="shared" si="7"/>
        <v>0.39185683486164841</v>
      </c>
      <c r="F19" s="14">
        <f t="shared" si="3"/>
        <v>0.512947256195876</v>
      </c>
      <c r="G19" s="12">
        <f t="shared" si="4"/>
        <v>0.58778525229247369</v>
      </c>
      <c r="H19" s="18">
        <f t="shared" si="5"/>
        <v>-0.83349946583665935</v>
      </c>
      <c r="I19" s="20">
        <f t="shared" ref="I19" si="12">($F$27*I18+$B$27*D19)/$E$27</f>
        <v>5829793427.2743731</v>
      </c>
    </row>
    <row r="20" spans="1:9">
      <c r="A20">
        <v>18</v>
      </c>
      <c r="B20" s="11">
        <f t="shared" si="0"/>
        <v>-0.58778525229247247</v>
      </c>
      <c r="C20" s="11">
        <f t="shared" si="1"/>
        <v>0.95105651629515298</v>
      </c>
      <c r="D20" s="10">
        <f t="shared" ref="D20:D21" si="13">B20+C20</f>
        <v>0.36327126400268051</v>
      </c>
      <c r="E20" s="11">
        <f t="shared" si="7"/>
        <v>0.512947256195876</v>
      </c>
      <c r="F20" s="14">
        <f t="shared" si="3"/>
        <v>-0.51294725619587511</v>
      </c>
      <c r="G20" s="12">
        <f t="shared" si="4"/>
        <v>1.1102230246251565E-16</v>
      </c>
      <c r="H20" s="18">
        <f t="shared" si="5"/>
        <v>0.83349946583665846</v>
      </c>
      <c r="I20" s="20">
        <f t="shared" ref="I20:I21" si="14">($F$27*I19+$B$27*D20)/$E$27</f>
        <v>23319173709.824036</v>
      </c>
    </row>
    <row r="21" spans="1:9">
      <c r="A21">
        <v>19</v>
      </c>
      <c r="B21" s="11">
        <f t="shared" si="0"/>
        <v>-0.95105651629515386</v>
      </c>
      <c r="C21" s="11">
        <f t="shared" si="1"/>
        <v>-0.58778525229247158</v>
      </c>
      <c r="D21" s="10">
        <f t="shared" si="13"/>
        <v>-1.5388417685876254</v>
      </c>
      <c r="E21" s="11">
        <f t="shared" si="7"/>
        <v>-0.51294725619587511</v>
      </c>
      <c r="F21" s="14">
        <f t="shared" si="3"/>
        <v>-0.3918568348616483</v>
      </c>
      <c r="G21" s="12">
        <f t="shared" si="4"/>
        <v>-0.58778525229247247</v>
      </c>
      <c r="H21" s="18">
        <f t="shared" si="5"/>
        <v>-0.45307685931859731</v>
      </c>
      <c r="I21" s="20">
        <f t="shared" si="14"/>
        <v>93276694836.21846</v>
      </c>
    </row>
    <row r="23" spans="1:9">
      <c r="A23" s="23" t="s">
        <v>1</v>
      </c>
      <c r="B23" s="23" t="s">
        <v>4</v>
      </c>
      <c r="C23" s="23" t="s">
        <v>17</v>
      </c>
      <c r="D23" s="23" t="s">
        <v>22</v>
      </c>
      <c r="E23" s="23" t="s">
        <v>2</v>
      </c>
      <c r="F23" s="23" t="s">
        <v>3</v>
      </c>
    </row>
    <row r="24" spans="1:9" ht="32" customHeight="1">
      <c r="A24" s="9" t="s">
        <v>9</v>
      </c>
      <c r="B24">
        <v>1</v>
      </c>
      <c r="C24">
        <v>1</v>
      </c>
      <c r="D24">
        <v>1</v>
      </c>
      <c r="E24">
        <v>3</v>
      </c>
    </row>
    <row r="25" spans="1:9">
      <c r="A25" t="s">
        <v>12</v>
      </c>
      <c r="B25">
        <v>1</v>
      </c>
      <c r="C25">
        <v>1</v>
      </c>
      <c r="E25">
        <v>2</v>
      </c>
    </row>
    <row r="26" spans="1:9">
      <c r="A26" t="s">
        <v>16</v>
      </c>
      <c r="B26">
        <v>1</v>
      </c>
      <c r="C26">
        <v>0.5</v>
      </c>
      <c r="D26">
        <v>1</v>
      </c>
      <c r="E26">
        <v>2.5</v>
      </c>
    </row>
    <row r="27" spans="1:9">
      <c r="A27" t="s">
        <v>13</v>
      </c>
      <c r="B27">
        <v>1</v>
      </c>
      <c r="E27">
        <v>0.5</v>
      </c>
      <c r="F27" s="19">
        <v>2</v>
      </c>
    </row>
    <row r="30" spans="1:9">
      <c r="A30" s="24" t="s">
        <v>8</v>
      </c>
      <c r="B30" s="25"/>
      <c r="C30" s="25"/>
      <c r="D30" s="25"/>
      <c r="E30" s="26"/>
    </row>
    <row r="31" spans="1:9">
      <c r="A31" s="1" t="s">
        <v>5</v>
      </c>
      <c r="B31" s="2">
        <v>0.1</v>
      </c>
      <c r="C31" s="2">
        <v>1</v>
      </c>
      <c r="D31" s="2">
        <v>0.1</v>
      </c>
      <c r="E31" s="3">
        <v>1.2</v>
      </c>
    </row>
    <row r="32" spans="1:9">
      <c r="A32" s="1" t="s">
        <v>6</v>
      </c>
      <c r="B32" s="2">
        <v>1</v>
      </c>
      <c r="C32" s="2">
        <v>0.2</v>
      </c>
      <c r="D32" s="2">
        <v>1</v>
      </c>
      <c r="E32" s="3">
        <v>4</v>
      </c>
    </row>
    <row r="33" spans="1:5">
      <c r="A33" s="4" t="s">
        <v>7</v>
      </c>
      <c r="B33" s="5"/>
      <c r="C33" s="5"/>
      <c r="D33" s="5"/>
      <c r="E33" s="6"/>
    </row>
  </sheetData>
  <mergeCells count="1">
    <mergeCell ref="A30:E3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Granitzer</dc:creator>
  <cp:lastModifiedBy>Michael Granitzer</cp:lastModifiedBy>
  <dcterms:created xsi:type="dcterms:W3CDTF">2013-11-09T16:34:50Z</dcterms:created>
  <dcterms:modified xsi:type="dcterms:W3CDTF">2013-11-26T07:58:34Z</dcterms:modified>
</cp:coreProperties>
</file>