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Users\micha\Investing\"/>
    </mc:Choice>
  </mc:AlternateContent>
  <xr:revisionPtr revIDLastSave="0" documentId="13_ncr:1_{0D035406-3AD2-4EE2-964E-33AEC4535E94}" xr6:coauthVersionLast="47" xr6:coauthVersionMax="47" xr10:uidLastSave="{00000000-0000-0000-0000-000000000000}"/>
  <bookViews>
    <workbookView xWindow="-30" yWindow="750" windowWidth="29260" windowHeight="19090" firstSheet="2" activeTab="7" xr2:uid="{00000000-000D-0000-FFFF-FFFF00000000}"/>
  </bookViews>
  <sheets>
    <sheet name="Main" sheetId="1" r:id="rId1"/>
    <sheet name="Mixed" sheetId="3" r:id="rId2"/>
    <sheet name="Neuroscience" sheetId="5" r:id="rId3"/>
    <sheet name="Immuno-oncology" sheetId="4" r:id="rId4"/>
    <sheet name="Genetic" sheetId="9" r:id="rId5"/>
    <sheet name="Infectious" sheetId="10" r:id="rId6"/>
    <sheet name="Rare" sheetId="7" r:id="rId7"/>
    <sheet name="Diagnostics" sheetId="8" r:id="rId8"/>
  </sheets>
  <externalReferences>
    <externalReference r:id="rId9"/>
    <externalReference r:id="rId10"/>
    <externalReference r:id="rId11"/>
    <externalReference r:id="rId12"/>
    <externalReference r:id="rId1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6" i="5" l="1"/>
  <c r="F16" i="5"/>
  <c r="E16" i="5"/>
  <c r="D16" i="5"/>
  <c r="G30" i="3"/>
  <c r="F30" i="3"/>
  <c r="E30" i="3"/>
  <c r="D30" i="3"/>
  <c r="G6" i="5"/>
  <c r="F6" i="5"/>
  <c r="E6" i="5"/>
  <c r="D6" i="5"/>
  <c r="G9" i="5"/>
  <c r="F9" i="5"/>
  <c r="E9" i="5"/>
  <c r="D9" i="5"/>
  <c r="G7" i="5"/>
  <c r="F7" i="5"/>
  <c r="E7" i="5"/>
  <c r="D7" i="5"/>
</calcChain>
</file>

<file path=xl/sharedStrings.xml><?xml version="1.0" encoding="utf-8"?>
<sst xmlns="http://schemas.openxmlformats.org/spreadsheetml/2006/main" count="543" uniqueCount="485">
  <si>
    <t>Ticker</t>
  </si>
  <si>
    <t>Price</t>
  </si>
  <si>
    <t>SAVA</t>
  </si>
  <si>
    <t>Mkt Cap</t>
  </si>
  <si>
    <t>EV</t>
  </si>
  <si>
    <t>Symbol</t>
  </si>
  <si>
    <t>Description</t>
  </si>
  <si>
    <t>LLY</t>
  </si>
  <si>
    <t>JNJ</t>
  </si>
  <si>
    <t>NVO</t>
  </si>
  <si>
    <t>MRK</t>
  </si>
  <si>
    <t>NVS</t>
  </si>
  <si>
    <t>GSK</t>
  </si>
  <si>
    <t>BMY</t>
  </si>
  <si>
    <t>AZN</t>
  </si>
  <si>
    <t>ZTS</t>
  </si>
  <si>
    <t>DSNKY</t>
  </si>
  <si>
    <t>ALPMY</t>
  </si>
  <si>
    <t>TAK</t>
  </si>
  <si>
    <t>BAYRY</t>
  </si>
  <si>
    <t>RPRX</t>
  </si>
  <si>
    <t>VTRS</t>
  </si>
  <si>
    <t>HCM</t>
  </si>
  <si>
    <t>RDY</t>
  </si>
  <si>
    <t>TEVA</t>
  </si>
  <si>
    <t>VRNA</t>
  </si>
  <si>
    <t>OTSKY</t>
  </si>
  <si>
    <t>UCBJY</t>
  </si>
  <si>
    <t>CTLT</t>
  </si>
  <si>
    <t>JAZZ</t>
  </si>
  <si>
    <t>ELAN</t>
  </si>
  <si>
    <t>OGN</t>
  </si>
  <si>
    <t>HYPMY</t>
  </si>
  <si>
    <t>ITCI</t>
  </si>
  <si>
    <t>RETA</t>
  </si>
  <si>
    <t>PRGO</t>
  </si>
  <si>
    <t>APNHY</t>
  </si>
  <si>
    <t>MKKGY</t>
  </si>
  <si>
    <t>AXSM</t>
  </si>
  <si>
    <t>OPHLY</t>
  </si>
  <si>
    <t>SGIOY</t>
  </si>
  <si>
    <t>INDV</t>
  </si>
  <si>
    <t>SNPHY</t>
  </si>
  <si>
    <t>BHC</t>
  </si>
  <si>
    <t>GPCR</t>
  </si>
  <si>
    <t>PBH</t>
  </si>
  <si>
    <t>AMPH</t>
  </si>
  <si>
    <t>CORT</t>
  </si>
  <si>
    <t>IPSEY</t>
  </si>
  <si>
    <t>IXHL</t>
  </si>
  <si>
    <t>DICE</t>
  </si>
  <si>
    <t>TLRY</t>
  </si>
  <si>
    <t>CURLF</t>
  </si>
  <si>
    <t>RDHL</t>
  </si>
  <si>
    <t>HRMY</t>
  </si>
  <si>
    <t>VTYX</t>
  </si>
  <si>
    <t>AKTX</t>
  </si>
  <si>
    <t>RVNC</t>
  </si>
  <si>
    <t>SUPN</t>
  </si>
  <si>
    <t>PCRX</t>
  </si>
  <si>
    <t>AMLX</t>
  </si>
  <si>
    <t>GTBIF</t>
  </si>
  <si>
    <t>TARO</t>
  </si>
  <si>
    <t>ARVN</t>
  </si>
  <si>
    <t>CBAY</t>
  </si>
  <si>
    <t>LGND</t>
  </si>
  <si>
    <t>ANIP</t>
  </si>
  <si>
    <t>CALT</t>
  </si>
  <si>
    <t>PLRX</t>
  </si>
  <si>
    <t>AVDL</t>
  </si>
  <si>
    <t>VRNOF</t>
  </si>
  <si>
    <t>BVXV</t>
  </si>
  <si>
    <t>TAIPY</t>
  </si>
  <si>
    <t>INVA</t>
  </si>
  <si>
    <t>COLL</t>
  </si>
  <si>
    <t>PHAT</t>
  </si>
  <si>
    <t>ELVN</t>
  </si>
  <si>
    <t>GHRS</t>
  </si>
  <si>
    <t>AMRX</t>
  </si>
  <si>
    <t>NPPNY</t>
  </si>
  <si>
    <t>HROW</t>
  </si>
  <si>
    <t>TCNNF</t>
  </si>
  <si>
    <t>CRON</t>
  </si>
  <si>
    <t>SCLX</t>
  </si>
  <si>
    <t>ACRS</t>
  </si>
  <si>
    <t>PHVS</t>
  </si>
  <si>
    <t>BLTE</t>
  </si>
  <si>
    <t>TBPH</t>
  </si>
  <si>
    <t>TARS</t>
  </si>
  <si>
    <t>EOLS</t>
  </si>
  <si>
    <t>AIQ</t>
  </si>
  <si>
    <t>LQDA</t>
  </si>
  <si>
    <t>PROC</t>
  </si>
  <si>
    <t>OCS</t>
  </si>
  <si>
    <t>MRNS</t>
  </si>
  <si>
    <t>NUVB</t>
  </si>
  <si>
    <t>WVE</t>
  </si>
  <si>
    <t>SPHRY</t>
  </si>
  <si>
    <t>EYPT</t>
  </si>
  <si>
    <t>SNDL</t>
  </si>
  <si>
    <t>CRLBF</t>
  </si>
  <si>
    <t>SIGA</t>
  </si>
  <si>
    <t>TERN</t>
  </si>
  <si>
    <t>EWTX</t>
  </si>
  <si>
    <t>XERS</t>
  </si>
  <si>
    <t>CGC</t>
  </si>
  <si>
    <t>PAHC</t>
  </si>
  <si>
    <t>OCUL</t>
  </si>
  <si>
    <t>ASRT</t>
  </si>
  <si>
    <t>ATAI</t>
  </si>
  <si>
    <t>AVIR</t>
  </si>
  <si>
    <t>SCPH</t>
  </si>
  <si>
    <t>OMER</t>
  </si>
  <si>
    <t>THRD</t>
  </si>
  <si>
    <t>FULC</t>
  </si>
  <si>
    <t>PPBT</t>
  </si>
  <si>
    <t>VRCA</t>
  </si>
  <si>
    <t>CRMD</t>
  </si>
  <si>
    <t xml:space="preserve">Pharmaceuticals - 200M + </t>
  </si>
  <si>
    <t>ABBV</t>
  </si>
  <si>
    <t>BGNE</t>
  </si>
  <si>
    <t>AMGN</t>
  </si>
  <si>
    <t>VRTX</t>
  </si>
  <si>
    <t>REGN</t>
  </si>
  <si>
    <t>CSLLY</t>
  </si>
  <si>
    <t>MRNA</t>
  </si>
  <si>
    <t>SGEN</t>
  </si>
  <si>
    <t>ARGX</t>
  </si>
  <si>
    <t>BNTX</t>
  </si>
  <si>
    <t>HZNP</t>
  </si>
  <si>
    <t>ZLAB</t>
  </si>
  <si>
    <t>ALNY</t>
  </si>
  <si>
    <t>LEGN</t>
  </si>
  <si>
    <t>BMRN</t>
  </si>
  <si>
    <t>EXAS</t>
  </si>
  <si>
    <t>INCY</t>
  </si>
  <si>
    <t>UTHR</t>
  </si>
  <si>
    <t>NBIX</t>
  </si>
  <si>
    <t>ROIV</t>
  </si>
  <si>
    <t>PHAR</t>
  </si>
  <si>
    <t>PRTC</t>
  </si>
  <si>
    <t>EXEL</t>
  </si>
  <si>
    <t>NTRA</t>
  </si>
  <si>
    <t>HALO</t>
  </si>
  <si>
    <t>IONS</t>
  </si>
  <si>
    <t>ASND</t>
  </si>
  <si>
    <t>BBIO</t>
  </si>
  <si>
    <t>ABCM</t>
  </si>
  <si>
    <t>ALKS</t>
  </si>
  <si>
    <t>PCVX</t>
  </si>
  <si>
    <t>ACAD</t>
  </si>
  <si>
    <t>CRSP</t>
  </si>
  <si>
    <t>FOLD</t>
  </si>
  <si>
    <t>NTLA</t>
  </si>
  <si>
    <t>DNLI</t>
  </si>
  <si>
    <t>IMGN</t>
  </si>
  <si>
    <t>RVMD</t>
  </si>
  <si>
    <t>PRTA</t>
  </si>
  <si>
    <t>INSM</t>
  </si>
  <si>
    <t>MDGL</t>
  </si>
  <si>
    <t>CYTK</t>
  </si>
  <si>
    <t>KRYS</t>
  </si>
  <si>
    <t>GIKLY</t>
  </si>
  <si>
    <t>ARWR</t>
  </si>
  <si>
    <t>MLTX</t>
  </si>
  <si>
    <t>BPMC</t>
  </si>
  <si>
    <t>IMVT</t>
  </si>
  <si>
    <t>APLS</t>
  </si>
  <si>
    <t>MORF</t>
  </si>
  <si>
    <t>IMCR</t>
  </si>
  <si>
    <t>GRFS</t>
  </si>
  <si>
    <t>KDNY</t>
  </si>
  <si>
    <t>GLPG</t>
  </si>
  <si>
    <t>RARE</t>
  </si>
  <si>
    <t>GLPGF</t>
  </si>
  <si>
    <t>GMAB</t>
  </si>
  <si>
    <t>IMMP</t>
  </si>
  <si>
    <t>ALVO</t>
  </si>
  <si>
    <t>SLRN</t>
  </si>
  <si>
    <t>AKRO</t>
  </si>
  <si>
    <t>NUVL</t>
  </si>
  <si>
    <t>XENE</t>
  </si>
  <si>
    <t>VALN</t>
  </si>
  <si>
    <t>BEAM</t>
  </si>
  <si>
    <t>DVAX</t>
  </si>
  <si>
    <t>CVAC</t>
  </si>
  <si>
    <t>VCYT</t>
  </si>
  <si>
    <t>ZNTL</t>
  </si>
  <si>
    <t>SWTX</t>
  </si>
  <si>
    <t>MRTX</t>
  </si>
  <si>
    <t>IRWD</t>
  </si>
  <si>
    <t>VCEL</t>
  </si>
  <si>
    <t>GERN</t>
  </si>
  <si>
    <t>CPRX</t>
  </si>
  <si>
    <t>TGTX</t>
  </si>
  <si>
    <t>AGIO</t>
  </si>
  <si>
    <t>XNCR</t>
  </si>
  <si>
    <t>MNKD</t>
  </si>
  <si>
    <t>VKTX</t>
  </si>
  <si>
    <t>RYTM</t>
  </si>
  <si>
    <t>MYGN</t>
  </si>
  <si>
    <t>AUPH</t>
  </si>
  <si>
    <t>BHVN</t>
  </si>
  <si>
    <t>RLAY</t>
  </si>
  <si>
    <t>RCUS</t>
  </si>
  <si>
    <t>BCRX</t>
  </si>
  <si>
    <t>SNDX</t>
  </si>
  <si>
    <t>IDYA</t>
  </si>
  <si>
    <t>PRME</t>
  </si>
  <si>
    <t>COGT</t>
  </si>
  <si>
    <t>TVTX</t>
  </si>
  <si>
    <t>ETNB</t>
  </si>
  <si>
    <t>IRON</t>
  </si>
  <si>
    <t>KROS</t>
  </si>
  <si>
    <t>SANA</t>
  </si>
  <si>
    <t>VERV</t>
  </si>
  <si>
    <t>REPL</t>
  </si>
  <si>
    <t>MRUS</t>
  </si>
  <si>
    <t>PTGX</t>
  </si>
  <si>
    <t>DCPH</t>
  </si>
  <si>
    <t>MDXH</t>
  </si>
  <si>
    <t>MIRM</t>
  </si>
  <si>
    <t>DAWN</t>
  </si>
  <si>
    <t>CRNX</t>
  </si>
  <si>
    <t>ADMA</t>
  </si>
  <si>
    <t>EXAI</t>
  </si>
  <si>
    <t>ADAP</t>
  </si>
  <si>
    <t>IMTX</t>
  </si>
  <si>
    <t>PNT</t>
  </si>
  <si>
    <t>NAMS</t>
  </si>
  <si>
    <t>MDXG</t>
  </si>
  <si>
    <t>ORTX</t>
  </si>
  <si>
    <t>ARDX</t>
  </si>
  <si>
    <t>VERA</t>
  </si>
  <si>
    <t>IBRX</t>
  </si>
  <si>
    <t>VRDN</t>
  </si>
  <si>
    <t>PROK</t>
  </si>
  <si>
    <t>RGNX</t>
  </si>
  <si>
    <t>RAPT</t>
  </si>
  <si>
    <t>KURA</t>
  </si>
  <si>
    <t>CDMO</t>
  </si>
  <si>
    <t>ALLO</t>
  </si>
  <si>
    <t>INBX</t>
  </si>
  <si>
    <t>BPTS</t>
  </si>
  <si>
    <t>EDIT</t>
  </si>
  <si>
    <t>GNLX</t>
  </si>
  <si>
    <t>FDMT</t>
  </si>
  <si>
    <t>ARCT</t>
  </si>
  <si>
    <t>MREO</t>
  </si>
  <si>
    <t>ALPN</t>
  </si>
  <si>
    <t>SPRY</t>
  </si>
  <si>
    <t>BCYC</t>
  </si>
  <si>
    <t>BMEA</t>
  </si>
  <si>
    <t>AVXL</t>
  </si>
  <si>
    <t>RNA</t>
  </si>
  <si>
    <t>URGN</t>
  </si>
  <si>
    <t>TYRA</t>
  </si>
  <si>
    <t>KNSA</t>
  </si>
  <si>
    <t>NVAX</t>
  </si>
  <si>
    <t>ALEC</t>
  </si>
  <si>
    <t>SLN</t>
  </si>
  <si>
    <t>BDRX</t>
  </si>
  <si>
    <t>CNTA</t>
  </si>
  <si>
    <t>DYN</t>
  </si>
  <si>
    <t>ARQT</t>
  </si>
  <si>
    <t>LYEL</t>
  </si>
  <si>
    <t>CDNA</t>
  </si>
  <si>
    <t>CLVLY</t>
  </si>
  <si>
    <t>HLVX</t>
  </si>
  <si>
    <t>MCRB</t>
  </si>
  <si>
    <t>MLYS</t>
  </si>
  <si>
    <t>JANX</t>
  </si>
  <si>
    <t>NWBO</t>
  </si>
  <si>
    <t>CRBU</t>
  </si>
  <si>
    <t>TRDA</t>
  </si>
  <si>
    <t>ANAB</t>
  </si>
  <si>
    <t>SVRA</t>
  </si>
  <si>
    <t>AUTL</t>
  </si>
  <si>
    <t>ORGO</t>
  </si>
  <si>
    <t>CABA</t>
  </si>
  <si>
    <t>IMAB</t>
  </si>
  <si>
    <t>AMRN</t>
  </si>
  <si>
    <t>ZYME</t>
  </si>
  <si>
    <t>ALLK</t>
  </si>
  <si>
    <t>XTLB</t>
  </si>
  <si>
    <t>CHRS</t>
  </si>
  <si>
    <t>RCEL</t>
  </si>
  <si>
    <t>LXRX</t>
  </si>
  <si>
    <t>AURA</t>
  </si>
  <si>
    <t>ICPT</t>
  </si>
  <si>
    <t>AGEN</t>
  </si>
  <si>
    <t>ALDX</t>
  </si>
  <si>
    <t>ITOS</t>
  </si>
  <si>
    <t>OTLK</t>
  </si>
  <si>
    <t>IMRN</t>
  </si>
  <si>
    <t>GTH</t>
  </si>
  <si>
    <t>NRIX</t>
  </si>
  <si>
    <t>AVTE</t>
  </si>
  <si>
    <t>CGEM</t>
  </si>
  <si>
    <t>BLUE</t>
  </si>
  <si>
    <t>DSGN</t>
  </si>
  <si>
    <t>QURE</t>
  </si>
  <si>
    <t>ABOS</t>
  </si>
  <si>
    <t>ICVX</t>
  </si>
  <si>
    <t>ERAS</t>
  </si>
  <si>
    <t>VYGR</t>
  </si>
  <si>
    <t>ENTA</t>
  </si>
  <si>
    <t>FHTX</t>
  </si>
  <si>
    <t>OLMA</t>
  </si>
  <si>
    <t>KALV</t>
  </si>
  <si>
    <t>CBUS</t>
  </si>
  <si>
    <t>EBS</t>
  </si>
  <si>
    <t>MGTX</t>
  </si>
  <si>
    <t>VNDA</t>
  </si>
  <si>
    <t>FATE</t>
  </si>
  <si>
    <t>CMPS</t>
  </si>
  <si>
    <t>RPTX</t>
  </si>
  <si>
    <t>SRRK</t>
  </si>
  <si>
    <t>ALVR</t>
  </si>
  <si>
    <t>ORIC</t>
  </si>
  <si>
    <t>ABUS</t>
  </si>
  <si>
    <t>GLUE</t>
  </si>
  <si>
    <t>TNGX</t>
  </si>
  <si>
    <t>HUMA</t>
  </si>
  <si>
    <t>CMPX</t>
  </si>
  <si>
    <t>PMVP</t>
  </si>
  <si>
    <t>ANIK</t>
  </si>
  <si>
    <t>MGNX</t>
  </si>
  <si>
    <t xml:space="preserve">Biotechnology - 300M + </t>
  </si>
  <si>
    <t>Company</t>
  </si>
  <si>
    <t>AbbVie Inc.</t>
  </si>
  <si>
    <t>Net Cash</t>
  </si>
  <si>
    <t>Updated</t>
  </si>
  <si>
    <t xml:space="preserve">Amgen Inc. </t>
  </si>
  <si>
    <t xml:space="preserve">GILD </t>
  </si>
  <si>
    <t>Gilead Sciences Inc.</t>
  </si>
  <si>
    <t>Vertex Pharmaceuticals Inc.</t>
  </si>
  <si>
    <t>Regeneron Pharmaceuticals Inc.</t>
  </si>
  <si>
    <t xml:space="preserve">BIIB </t>
  </si>
  <si>
    <t xml:space="preserve">Biogen Inc. </t>
  </si>
  <si>
    <t>Moderna Inc.</t>
  </si>
  <si>
    <t xml:space="preserve">Seagen Inc. </t>
  </si>
  <si>
    <t>argenx SE</t>
  </si>
  <si>
    <t>BioNTech SE</t>
  </si>
  <si>
    <t>Horizon Therapeutics PLC</t>
  </si>
  <si>
    <t>CSL Ltd</t>
  </si>
  <si>
    <t>Zai Lab Ltd</t>
  </si>
  <si>
    <t>Alnylam Pharmaceuticals Inc.</t>
  </si>
  <si>
    <t>Legend Biotech Corp.</t>
  </si>
  <si>
    <t xml:space="preserve">QNRX </t>
  </si>
  <si>
    <t>Low Mkt Cap -- Case Study?? Orphan diseases</t>
  </si>
  <si>
    <t>BioMarin Pharmaceuticals Inc.</t>
  </si>
  <si>
    <t>Main</t>
  </si>
  <si>
    <t xml:space="preserve">Exact Sciences Corp. </t>
  </si>
  <si>
    <t>Incyte Corporation</t>
  </si>
  <si>
    <t xml:space="preserve">United Therapeutics Corp. </t>
  </si>
  <si>
    <t>Neurocrine Biosciences Inc.</t>
  </si>
  <si>
    <t xml:space="preserve">SRPT </t>
  </si>
  <si>
    <t>Sarepta Therapeutics Inc.</t>
  </si>
  <si>
    <t>Roivant Sciences Ltd.</t>
  </si>
  <si>
    <t>BeiGene Ltd.</t>
  </si>
  <si>
    <t>Pharming Group N.V.</t>
  </si>
  <si>
    <t xml:space="preserve">KRTX </t>
  </si>
  <si>
    <t xml:space="preserve">Karuna Therapeutics Inc. </t>
  </si>
  <si>
    <t xml:space="preserve">Exelixis Inc. </t>
  </si>
  <si>
    <t xml:space="preserve">AMAM </t>
  </si>
  <si>
    <t>Ambrx Biopharma Inc.</t>
  </si>
  <si>
    <t>Natera Inc.</t>
  </si>
  <si>
    <t>Dig Deeper:</t>
  </si>
  <si>
    <t>BridgeBio Pharma Inc.</t>
  </si>
  <si>
    <t>Alkermes PLC</t>
  </si>
  <si>
    <t>Vaxcyte Inc.</t>
  </si>
  <si>
    <t>ACADIA Pharmaceuticals</t>
  </si>
  <si>
    <t>*</t>
  </si>
  <si>
    <t>CRISPER Therapeutics AG</t>
  </si>
  <si>
    <t xml:space="preserve">Amicus Therapeutics Inc. </t>
  </si>
  <si>
    <t>Intellia Therapeutics Inc.</t>
  </si>
  <si>
    <t xml:space="preserve">Denali Therapeutics Inc. </t>
  </si>
  <si>
    <t xml:space="preserve">ImmunoGen Inc. </t>
  </si>
  <si>
    <t xml:space="preserve">CERE </t>
  </si>
  <si>
    <t xml:space="preserve">Cerevel Therapeutics Holdings Inc. </t>
  </si>
  <si>
    <t xml:space="preserve">Revolution Medicines Inc. </t>
  </si>
  <si>
    <t xml:space="preserve">Insmed Incorporated </t>
  </si>
  <si>
    <t xml:space="preserve">Muscle </t>
  </si>
  <si>
    <t xml:space="preserve">Krystal Biotech Inc. </t>
  </si>
  <si>
    <t xml:space="preserve">PTCT </t>
  </si>
  <si>
    <t xml:space="preserve">PTC Therapeutics Inc. </t>
  </si>
  <si>
    <t>MoonLake Immunotherapeutics</t>
  </si>
  <si>
    <t>Blueprint Medicines Corporation</t>
  </si>
  <si>
    <t xml:space="preserve">Immunovant Inc. </t>
  </si>
  <si>
    <t>Morphic Holding Inc.</t>
  </si>
  <si>
    <t>Immunocore Holdings PLC</t>
  </si>
  <si>
    <t xml:space="preserve">Ultragenyx Pharmaceutical Inc. </t>
  </si>
  <si>
    <t>Genmab A/S</t>
  </si>
  <si>
    <t xml:space="preserve">Immutep Ltd. </t>
  </si>
  <si>
    <t xml:space="preserve">Eli Lilly and Company </t>
  </si>
  <si>
    <t xml:space="preserve">Johnson &amp; Johnson </t>
  </si>
  <si>
    <t>Novo Nordisk A/S</t>
  </si>
  <si>
    <t xml:space="preserve">Merck &amp; Co Inc. </t>
  </si>
  <si>
    <t xml:space="preserve">Novartis AG </t>
  </si>
  <si>
    <t xml:space="preserve">PFE </t>
  </si>
  <si>
    <t xml:space="preserve">Pfizer Inc. </t>
  </si>
  <si>
    <t xml:space="preserve">GSK PLC </t>
  </si>
  <si>
    <t>Bristol-Myers Squibb Company</t>
  </si>
  <si>
    <t>AstraZeneca PLC</t>
  </si>
  <si>
    <t xml:space="preserve">Animal </t>
  </si>
  <si>
    <t xml:space="preserve">SNY </t>
  </si>
  <si>
    <t xml:space="preserve">Sanofi </t>
  </si>
  <si>
    <t xml:space="preserve">Daiichi Sankyo Company Ltd. </t>
  </si>
  <si>
    <t>Takeda Pharmaceuticals Company Ltd.</t>
  </si>
  <si>
    <t xml:space="preserve">Roche Holding AG </t>
  </si>
  <si>
    <t>RHHBY/F</t>
  </si>
  <si>
    <t xml:space="preserve">CHGCY </t>
  </si>
  <si>
    <t xml:space="preserve">Chugai Pharmaceutical Co. Ltd. </t>
  </si>
  <si>
    <t xml:space="preserve">Bayer Aktiengesekkschaft </t>
  </si>
  <si>
    <t xml:space="preserve">Royalty Pharma PLC </t>
  </si>
  <si>
    <t xml:space="preserve">Cassava Sciences Inc. </t>
  </si>
  <si>
    <t>Otsuka Holdings Co Ltd.</t>
  </si>
  <si>
    <t xml:space="preserve">Alector Inc. </t>
  </si>
  <si>
    <t xml:space="preserve">Axsome Therapeutics Inc. </t>
  </si>
  <si>
    <t>Prothena Corporation PLC</t>
  </si>
  <si>
    <t xml:space="preserve">Viatris Inc. </t>
  </si>
  <si>
    <t xml:space="preserve">HUTCHMED Ltd. </t>
  </si>
  <si>
    <t xml:space="preserve">Dr. Reddy's Laboratories Ltd. </t>
  </si>
  <si>
    <t xml:space="preserve">Tabs: Break each tab down futher later. </t>
  </si>
  <si>
    <t>MIXED: Biosimilars? Generics</t>
  </si>
  <si>
    <t xml:space="preserve">NEUROSCIENCE: Neurodegenerative vs Psychiatry </t>
  </si>
  <si>
    <t xml:space="preserve">etc. </t>
  </si>
  <si>
    <t xml:space="preserve">Manufacturers? </t>
  </si>
  <si>
    <t>Teva Pharmaceutical Industries Ltd.</t>
  </si>
  <si>
    <t>Metabolic diseases</t>
  </si>
  <si>
    <t xml:space="preserve">Nuvalent Inc. </t>
  </si>
  <si>
    <t xml:space="preserve">Xenon Pharmaceuticals Inc. </t>
  </si>
  <si>
    <t xml:space="preserve">RXRX </t>
  </si>
  <si>
    <t xml:space="preserve">Recursion Pharmaceuticals Inc. </t>
  </si>
  <si>
    <t>Valneva SE</t>
  </si>
  <si>
    <t xml:space="preserve">Beam Therapeutics Inc. </t>
  </si>
  <si>
    <t>Dynavax Technologies Corp</t>
  </si>
  <si>
    <t xml:space="preserve">CureVac N.V. </t>
  </si>
  <si>
    <t>Veracyte Inc</t>
  </si>
  <si>
    <t xml:space="preserve">Immunology and infectious diseases are the same. </t>
  </si>
  <si>
    <t xml:space="preserve">VIR </t>
  </si>
  <si>
    <t xml:space="preserve">Vir Biotechnology Inc. </t>
  </si>
  <si>
    <t xml:space="preserve">Zentalis Pharmaceuticals Inc. </t>
  </si>
  <si>
    <t xml:space="preserve">IOVA </t>
  </si>
  <si>
    <t xml:space="preserve">Iovance Biotherapeutics Inc. </t>
  </si>
  <si>
    <t xml:space="preserve">ACLX </t>
  </si>
  <si>
    <t xml:space="preserve">Arcellx Inc. </t>
  </si>
  <si>
    <t xml:space="preserve">RARE: Orphan vs … </t>
  </si>
  <si>
    <t>DIAGNOSTICS: Drug discovery vs. Testing</t>
  </si>
  <si>
    <t xml:space="preserve">SpringWorks Therapeutics Inc. </t>
  </si>
  <si>
    <t xml:space="preserve">Mirati Therapeutics Inc. </t>
  </si>
  <si>
    <t xml:space="preserve">Gastrointestinal </t>
  </si>
  <si>
    <t xml:space="preserve">Sports Medicine </t>
  </si>
  <si>
    <t>Hematologic</t>
  </si>
  <si>
    <t xml:space="preserve">CLDX </t>
  </si>
  <si>
    <t xml:space="preserve">Celldex Therapeutics Inc. </t>
  </si>
  <si>
    <t xml:space="preserve">Catalyst Pharmaceuticals Inc. </t>
  </si>
  <si>
    <t xml:space="preserve">Xencor Inc. </t>
  </si>
  <si>
    <t>Endocrine</t>
  </si>
  <si>
    <t>Metabolic diseases &amp; Endocrine</t>
  </si>
  <si>
    <t xml:space="preserve">Rhythm Pharmaceuticals Inc. </t>
  </si>
  <si>
    <t xml:space="preserve">Myriad Genetics Inc. </t>
  </si>
  <si>
    <t xml:space="preserve">Biohaven Ltd. </t>
  </si>
  <si>
    <t xml:space="preserve">Arcus Biosciences Inc. </t>
  </si>
  <si>
    <t xml:space="preserve">RCKT </t>
  </si>
  <si>
    <t xml:space="preserve">Rocket Pharmaceuticals Inc. </t>
  </si>
  <si>
    <t xml:space="preserve">TWST </t>
  </si>
  <si>
    <t>Twist Bioscience Corp</t>
  </si>
  <si>
    <t xml:space="preserve">Syndax Pharmaceuticals Inc. </t>
  </si>
  <si>
    <t xml:space="preserve">IDEAYA Biosciences Inc. </t>
  </si>
  <si>
    <t xml:space="preserve">Genetics -- Targeting the indication and not the technology? </t>
  </si>
  <si>
    <t xml:space="preserve">Cogent Biosciences Inc. </t>
  </si>
  <si>
    <t xml:space="preserve">SMMT </t>
  </si>
  <si>
    <t xml:space="preserve">Summit Therapeutics Inc. </t>
  </si>
  <si>
    <t xml:space="preserve">EQRX </t>
  </si>
  <si>
    <t xml:space="preserve">EQRx Inc. </t>
  </si>
  <si>
    <t xml:space="preserve">Travere Therapeutics Inc. </t>
  </si>
  <si>
    <t xml:space="preserve">liver, cardio, metabolic </t>
  </si>
  <si>
    <t xml:space="preserve">SAGE </t>
  </si>
  <si>
    <t xml:space="preserve">Sage Therapeutics Inc. </t>
  </si>
  <si>
    <t xml:space="preserve">KYMR </t>
  </si>
  <si>
    <t xml:space="preserve">Kymera Therapeutics Inc. </t>
  </si>
  <si>
    <t xml:space="preserve">Hematologic </t>
  </si>
  <si>
    <t xml:space="preserve">Hematologic, cardio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</si>
</sst>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/>
    </xf>
    <xf numFmtId="0" fontId="1" fillId="0" borderId="0" xfId="1"/>
    <xf numFmtId="3" fontId="0" fillId="0" borderId="0" xfId="0" applyNumberFormat="1"/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right"/>
    </xf>
    <xf numFmtId="14" fontId="0" fillId="0" borderId="0" xfId="0" applyNumberFormat="1"/>
    <xf numFmtId="0" fontId="0" fillId="0" borderId="0" xfId="0" quotePrefix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4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icha\Investing\models\Mixed\OTSKY.xlsx" TargetMode="External"/><Relationship Id="rId1" Type="http://schemas.openxmlformats.org/officeDocument/2006/relationships/externalLinkPath" Target="models/Mixed/OTSKY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icha\Investing\models\Neuroscience\ALKS.xlsx" TargetMode="External"/><Relationship Id="rId1" Type="http://schemas.openxmlformats.org/officeDocument/2006/relationships/externalLinkPath" Target="models/Neuroscience/ALKS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icha\Investing\models\Neuroscience\ACAD.xlsx" TargetMode="External"/><Relationship Id="rId1" Type="http://schemas.openxmlformats.org/officeDocument/2006/relationships/externalLinkPath" Target="models/Neuroscience/ACAD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icha\Investing\models\Neuroscience\CERE.xlsx" TargetMode="External"/><Relationship Id="rId1" Type="http://schemas.openxmlformats.org/officeDocument/2006/relationships/externalLinkPath" Target="models/Neuroscience/CERE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icha\Investing\models\Neuroscience\SAGE.xlsx" TargetMode="External"/><Relationship Id="rId1" Type="http://schemas.openxmlformats.org/officeDocument/2006/relationships/externalLinkPath" Target="models/Neuroscience/SAG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</sheetNames>
    <sheetDataSet>
      <sheetData sheetId="0">
        <row r="6">
          <cell r="L6">
            <v>19.14</v>
          </cell>
        </row>
        <row r="8">
          <cell r="L8">
            <v>20862.600000000002</v>
          </cell>
        </row>
        <row r="9">
          <cell r="L9">
            <v>3490.6130000000003</v>
          </cell>
        </row>
        <row r="10">
          <cell r="L10">
            <v>1963.1990000000001</v>
          </cell>
        </row>
        <row r="11">
          <cell r="L11">
            <v>19335.186000000002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LYBALVI "/>
    </sheetNames>
    <sheetDataSet>
      <sheetData sheetId="0">
        <row r="5">
          <cell r="O5">
            <v>28.05</v>
          </cell>
        </row>
        <row r="7">
          <cell r="O7">
            <v>4671.9725167500001</v>
          </cell>
        </row>
        <row r="8">
          <cell r="O8">
            <v>829.04899999999998</v>
          </cell>
        </row>
        <row r="9">
          <cell r="O9">
            <v>389.53499999999997</v>
          </cell>
        </row>
        <row r="10">
          <cell r="O10">
            <v>4232.4585167499999</v>
          </cell>
        </row>
      </sheetData>
      <sheetData sheetId="1"/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pimavanserin"/>
    </sheetNames>
    <sheetDataSet>
      <sheetData sheetId="0">
        <row r="4">
          <cell r="M4">
            <v>26.59</v>
          </cell>
        </row>
        <row r="6">
          <cell r="M6">
            <v>4353.5503608099998</v>
          </cell>
        </row>
        <row r="7">
          <cell r="M7">
            <v>375.37800000000004</v>
          </cell>
        </row>
        <row r="8">
          <cell r="M8">
            <v>49.777999999999999</v>
          </cell>
        </row>
        <row r="9">
          <cell r="M9">
            <v>4027.9503608099994</v>
          </cell>
        </row>
      </sheetData>
      <sheetData sheetId="1"/>
      <sheetData sheetId="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Emraclidine"/>
    </sheetNames>
    <sheetDataSet>
      <sheetData sheetId="0">
        <row r="5">
          <cell r="P5">
            <v>21.91</v>
          </cell>
        </row>
        <row r="7">
          <cell r="P7">
            <v>3450.5541047600004</v>
          </cell>
        </row>
        <row r="8">
          <cell r="P8">
            <v>736.42600000000004</v>
          </cell>
        </row>
        <row r="9">
          <cell r="P9">
            <v>481.44299999999998</v>
          </cell>
        </row>
        <row r="10">
          <cell r="P10">
            <v>3195.5711047600007</v>
          </cell>
        </row>
      </sheetData>
      <sheetData sheetId="1" refreshError="1"/>
      <sheetData sheetId="2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4">
          <cell r="N4">
            <v>19.36</v>
          </cell>
        </row>
        <row r="6">
          <cell r="N6">
            <v>1159.3531364800001</v>
          </cell>
        </row>
        <row r="7">
          <cell r="N7">
            <v>1002.616</v>
          </cell>
        </row>
        <row r="8">
          <cell r="N8">
            <v>8.7279999999999998</v>
          </cell>
        </row>
        <row r="9">
          <cell r="N9">
            <v>165.46513648000013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odels\Mixed\OTSKY.xlsx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odels\Neuroscience\ALKS.xlsx" TargetMode="External"/><Relationship Id="rId2" Type="http://schemas.openxmlformats.org/officeDocument/2006/relationships/hyperlink" Target="models\Neuroscience\CERE.xlsx" TargetMode="External"/><Relationship Id="rId1" Type="http://schemas.openxmlformats.org/officeDocument/2006/relationships/hyperlink" Target="models\Neuroscience\ACAD.xlsx" TargetMode="External"/><Relationship Id="rId4" Type="http://schemas.openxmlformats.org/officeDocument/2006/relationships/hyperlink" Target="models\Neuroscience\SAGE.xlsx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15"/>
  <sheetViews>
    <sheetView topLeftCell="A73" workbookViewId="0">
      <selection activeCell="J6" sqref="J6"/>
    </sheetView>
  </sheetViews>
  <sheetFormatPr defaultRowHeight="14.5" x14ac:dyDescent="0.35"/>
  <cols>
    <col min="2" max="2" width="9.453125" customWidth="1"/>
    <col min="5" max="5" width="9.54296875" bestFit="1" customWidth="1"/>
  </cols>
  <sheetData>
    <row r="1" spans="1:13" x14ac:dyDescent="0.35">
      <c r="A1" t="s">
        <v>118</v>
      </c>
      <c r="F1" t="s">
        <v>328</v>
      </c>
    </row>
    <row r="2" spans="1:13" x14ac:dyDescent="0.35">
      <c r="A2" t="s">
        <v>5</v>
      </c>
      <c r="B2" t="s">
        <v>6</v>
      </c>
      <c r="F2" t="s">
        <v>5</v>
      </c>
      <c r="G2" t="s">
        <v>6</v>
      </c>
    </row>
    <row r="3" spans="1:13" x14ac:dyDescent="0.35">
      <c r="A3" t="s">
        <v>25</v>
      </c>
      <c r="F3" t="s">
        <v>215</v>
      </c>
    </row>
    <row r="4" spans="1:13" x14ac:dyDescent="0.35">
      <c r="A4" t="s">
        <v>26</v>
      </c>
      <c r="B4" s="4" t="s">
        <v>368</v>
      </c>
      <c r="F4" t="s">
        <v>216</v>
      </c>
      <c r="J4" s="4" t="s">
        <v>368</v>
      </c>
      <c r="M4" t="s">
        <v>424</v>
      </c>
    </row>
    <row r="5" spans="1:13" x14ac:dyDescent="0.35">
      <c r="A5" t="s">
        <v>27</v>
      </c>
      <c r="B5" t="s">
        <v>15</v>
      </c>
      <c r="C5" t="s">
        <v>405</v>
      </c>
      <c r="F5" t="s">
        <v>217</v>
      </c>
      <c r="J5" t="s">
        <v>140</v>
      </c>
      <c r="M5" t="s">
        <v>425</v>
      </c>
    </row>
    <row r="6" spans="1:13" x14ac:dyDescent="0.35">
      <c r="A6" t="s">
        <v>28</v>
      </c>
      <c r="B6" t="s">
        <v>17</v>
      </c>
      <c r="F6" t="s">
        <v>218</v>
      </c>
      <c r="J6" t="s">
        <v>143</v>
      </c>
      <c r="M6" t="s">
        <v>426</v>
      </c>
    </row>
    <row r="7" spans="1:13" x14ac:dyDescent="0.35">
      <c r="A7" t="s">
        <v>29</v>
      </c>
      <c r="F7" t="s">
        <v>219</v>
      </c>
      <c r="J7" t="s">
        <v>144</v>
      </c>
      <c r="M7" t="s">
        <v>448</v>
      </c>
    </row>
    <row r="8" spans="1:13" x14ac:dyDescent="0.35">
      <c r="A8" t="s">
        <v>30</v>
      </c>
      <c r="F8" t="s">
        <v>220</v>
      </c>
      <c r="J8" t="s">
        <v>145</v>
      </c>
      <c r="M8" t="s">
        <v>449</v>
      </c>
    </row>
    <row r="9" spans="1:13" x14ac:dyDescent="0.35">
      <c r="A9" t="s">
        <v>31</v>
      </c>
      <c r="F9" t="s">
        <v>221</v>
      </c>
      <c r="J9" t="s">
        <v>147</v>
      </c>
      <c r="M9" t="s">
        <v>427</v>
      </c>
    </row>
    <row r="10" spans="1:13" x14ac:dyDescent="0.35">
      <c r="A10" t="s">
        <v>32</v>
      </c>
      <c r="F10" t="s">
        <v>222</v>
      </c>
      <c r="J10" t="s">
        <v>159</v>
      </c>
    </row>
    <row r="11" spans="1:13" x14ac:dyDescent="0.35">
      <c r="A11" t="s">
        <v>33</v>
      </c>
      <c r="F11" t="s">
        <v>223</v>
      </c>
      <c r="J11" t="s">
        <v>160</v>
      </c>
      <c r="K11" t="s">
        <v>383</v>
      </c>
      <c r="M11" t="s">
        <v>471</v>
      </c>
    </row>
    <row r="12" spans="1:13" x14ac:dyDescent="0.35">
      <c r="A12" t="s">
        <v>34</v>
      </c>
      <c r="F12" t="s">
        <v>224</v>
      </c>
      <c r="J12" t="s">
        <v>162</v>
      </c>
    </row>
    <row r="13" spans="1:13" x14ac:dyDescent="0.35">
      <c r="A13" t="s">
        <v>35</v>
      </c>
      <c r="F13" t="s">
        <v>225</v>
      </c>
      <c r="J13" t="s">
        <v>163</v>
      </c>
      <c r="M13" t="s">
        <v>428</v>
      </c>
    </row>
    <row r="14" spans="1:13" x14ac:dyDescent="0.35">
      <c r="A14" t="s">
        <v>36</v>
      </c>
      <c r="F14" t="s">
        <v>226</v>
      </c>
      <c r="J14" t="s">
        <v>167</v>
      </c>
    </row>
    <row r="15" spans="1:13" x14ac:dyDescent="0.35">
      <c r="A15" t="s">
        <v>37</v>
      </c>
      <c r="F15" t="s">
        <v>227</v>
      </c>
      <c r="J15" t="s">
        <v>170</v>
      </c>
      <c r="M15" t="s">
        <v>440</v>
      </c>
    </row>
    <row r="16" spans="1:13" x14ac:dyDescent="0.35">
      <c r="A16" t="s">
        <v>39</v>
      </c>
      <c r="F16" t="s">
        <v>228</v>
      </c>
      <c r="J16" t="s">
        <v>171</v>
      </c>
    </row>
    <row r="17" spans="1:11" x14ac:dyDescent="0.35">
      <c r="A17" t="s">
        <v>40</v>
      </c>
      <c r="F17" t="s">
        <v>229</v>
      </c>
      <c r="J17" t="s">
        <v>172</v>
      </c>
    </row>
    <row r="18" spans="1:11" x14ac:dyDescent="0.35">
      <c r="A18" t="s">
        <v>41</v>
      </c>
      <c r="F18" t="s">
        <v>230</v>
      </c>
      <c r="J18" t="s">
        <v>174</v>
      </c>
    </row>
    <row r="19" spans="1:11" x14ac:dyDescent="0.35">
      <c r="A19" t="s">
        <v>42</v>
      </c>
      <c r="F19" t="s">
        <v>231</v>
      </c>
      <c r="J19" t="s">
        <v>177</v>
      </c>
    </row>
    <row r="20" spans="1:11" x14ac:dyDescent="0.35">
      <c r="A20" t="s">
        <v>43</v>
      </c>
      <c r="F20" t="s">
        <v>232</v>
      </c>
      <c r="J20" t="s">
        <v>203</v>
      </c>
    </row>
    <row r="21" spans="1:11" x14ac:dyDescent="0.35">
      <c r="A21" t="s">
        <v>44</v>
      </c>
      <c r="F21" t="s">
        <v>233</v>
      </c>
      <c r="J21" t="s">
        <v>178</v>
      </c>
    </row>
    <row r="22" spans="1:11" x14ac:dyDescent="0.35">
      <c r="A22" t="s">
        <v>45</v>
      </c>
      <c r="F22" t="s">
        <v>234</v>
      </c>
      <c r="J22" t="s">
        <v>179</v>
      </c>
      <c r="K22" t="s">
        <v>430</v>
      </c>
    </row>
    <row r="23" spans="1:11" x14ac:dyDescent="0.35">
      <c r="A23" t="s">
        <v>46</v>
      </c>
      <c r="F23" t="s">
        <v>235</v>
      </c>
      <c r="J23" t="s">
        <v>190</v>
      </c>
      <c r="K23" t="s">
        <v>452</v>
      </c>
    </row>
    <row r="24" spans="1:11" x14ac:dyDescent="0.35">
      <c r="A24" t="s">
        <v>47</v>
      </c>
      <c r="F24" t="s">
        <v>236</v>
      </c>
      <c r="J24" t="s">
        <v>191</v>
      </c>
      <c r="K24" t="s">
        <v>453</v>
      </c>
    </row>
    <row r="25" spans="1:11" x14ac:dyDescent="0.35">
      <c r="A25" t="s">
        <v>48</v>
      </c>
      <c r="F25" t="s">
        <v>237</v>
      </c>
      <c r="J25" t="s">
        <v>192</v>
      </c>
      <c r="K25" t="s">
        <v>454</v>
      </c>
    </row>
    <row r="26" spans="1:11" x14ac:dyDescent="0.35">
      <c r="A26" t="s">
        <v>49</v>
      </c>
      <c r="F26" t="s">
        <v>238</v>
      </c>
      <c r="J26" t="s">
        <v>194</v>
      </c>
    </row>
    <row r="27" spans="1:11" x14ac:dyDescent="0.35">
      <c r="A27" t="s">
        <v>50</v>
      </c>
      <c r="F27" t="s">
        <v>239</v>
      </c>
      <c r="J27" t="s">
        <v>195</v>
      </c>
      <c r="K27" t="s">
        <v>430</v>
      </c>
    </row>
    <row r="28" spans="1:11" x14ac:dyDescent="0.35">
      <c r="A28" t="s">
        <v>51</v>
      </c>
      <c r="F28" t="s">
        <v>240</v>
      </c>
      <c r="J28" t="s">
        <v>197</v>
      </c>
      <c r="K28" t="s">
        <v>459</v>
      </c>
    </row>
    <row r="29" spans="1:11" x14ac:dyDescent="0.35">
      <c r="A29" t="s">
        <v>52</v>
      </c>
      <c r="F29" t="s">
        <v>241</v>
      </c>
      <c r="J29" t="s">
        <v>198</v>
      </c>
      <c r="K29" t="s">
        <v>460</v>
      </c>
    </row>
    <row r="30" spans="1:11" x14ac:dyDescent="0.35">
      <c r="A30" t="s">
        <v>53</v>
      </c>
      <c r="F30" t="s">
        <v>242</v>
      </c>
      <c r="J30" t="s">
        <v>201</v>
      </c>
    </row>
    <row r="31" spans="1:11" x14ac:dyDescent="0.35">
      <c r="A31" t="s">
        <v>54</v>
      </c>
      <c r="F31" t="s">
        <v>243</v>
      </c>
      <c r="J31" t="s">
        <v>205</v>
      </c>
    </row>
    <row r="32" spans="1:11" x14ac:dyDescent="0.35">
      <c r="A32" t="s">
        <v>55</v>
      </c>
      <c r="F32" t="s">
        <v>244</v>
      </c>
      <c r="J32" t="s">
        <v>208</v>
      </c>
    </row>
    <row r="33" spans="1:11" x14ac:dyDescent="0.35">
      <c r="A33" t="s">
        <v>56</v>
      </c>
      <c r="F33" t="s">
        <v>245</v>
      </c>
      <c r="J33" t="s">
        <v>211</v>
      </c>
      <c r="K33" t="s">
        <v>478</v>
      </c>
    </row>
    <row r="34" spans="1:11" x14ac:dyDescent="0.35">
      <c r="A34" t="s">
        <v>57</v>
      </c>
      <c r="F34" t="s">
        <v>246</v>
      </c>
      <c r="J34" t="s">
        <v>212</v>
      </c>
      <c r="K34" t="s">
        <v>483</v>
      </c>
    </row>
    <row r="35" spans="1:11" x14ac:dyDescent="0.35">
      <c r="A35" t="s">
        <v>58</v>
      </c>
      <c r="F35" t="s">
        <v>247</v>
      </c>
      <c r="J35" t="s">
        <v>213</v>
      </c>
      <c r="K35" t="s">
        <v>484</v>
      </c>
    </row>
    <row r="36" spans="1:11" x14ac:dyDescent="0.35">
      <c r="A36" t="s">
        <v>59</v>
      </c>
      <c r="F36" t="s">
        <v>248</v>
      </c>
      <c r="J36" t="s">
        <v>214</v>
      </c>
    </row>
    <row r="37" spans="1:11" x14ac:dyDescent="0.35">
      <c r="A37" t="s">
        <v>60</v>
      </c>
      <c r="F37" t="s">
        <v>249</v>
      </c>
    </row>
    <row r="38" spans="1:11" x14ac:dyDescent="0.35">
      <c r="A38" t="s">
        <v>61</v>
      </c>
      <c r="F38" t="s">
        <v>250</v>
      </c>
    </row>
    <row r="39" spans="1:11" x14ac:dyDescent="0.35">
      <c r="A39" t="s">
        <v>62</v>
      </c>
      <c r="F39" t="s">
        <v>251</v>
      </c>
    </row>
    <row r="40" spans="1:11" x14ac:dyDescent="0.35">
      <c r="A40" t="s">
        <v>63</v>
      </c>
      <c r="F40" t="s">
        <v>252</v>
      </c>
    </row>
    <row r="41" spans="1:11" x14ac:dyDescent="0.35">
      <c r="A41" t="s">
        <v>64</v>
      </c>
      <c r="F41" t="s">
        <v>253</v>
      </c>
    </row>
    <row r="42" spans="1:11" x14ac:dyDescent="0.35">
      <c r="A42" t="s">
        <v>65</v>
      </c>
      <c r="F42" t="s">
        <v>254</v>
      </c>
    </row>
    <row r="43" spans="1:11" x14ac:dyDescent="0.35">
      <c r="A43" t="s">
        <v>66</v>
      </c>
      <c r="F43" t="s">
        <v>255</v>
      </c>
    </row>
    <row r="44" spans="1:11" x14ac:dyDescent="0.35">
      <c r="A44" t="s">
        <v>67</v>
      </c>
      <c r="F44" t="s">
        <v>256</v>
      </c>
    </row>
    <row r="45" spans="1:11" x14ac:dyDescent="0.35">
      <c r="A45" t="s">
        <v>68</v>
      </c>
      <c r="F45" t="s">
        <v>257</v>
      </c>
    </row>
    <row r="46" spans="1:11" x14ac:dyDescent="0.35">
      <c r="A46" t="s">
        <v>69</v>
      </c>
      <c r="F46" t="s">
        <v>258</v>
      </c>
    </row>
    <row r="47" spans="1:11" x14ac:dyDescent="0.35">
      <c r="A47" t="s">
        <v>70</v>
      </c>
      <c r="F47" t="s">
        <v>259</v>
      </c>
    </row>
    <row r="48" spans="1:11" x14ac:dyDescent="0.35">
      <c r="A48" t="s">
        <v>71</v>
      </c>
      <c r="F48" t="s">
        <v>260</v>
      </c>
    </row>
    <row r="49" spans="1:6" x14ac:dyDescent="0.35">
      <c r="A49" t="s">
        <v>72</v>
      </c>
      <c r="F49" t="s">
        <v>261</v>
      </c>
    </row>
    <row r="50" spans="1:6" x14ac:dyDescent="0.35">
      <c r="A50" t="s">
        <v>73</v>
      </c>
      <c r="F50" t="s">
        <v>262</v>
      </c>
    </row>
    <row r="51" spans="1:6" x14ac:dyDescent="0.35">
      <c r="A51" t="s">
        <v>74</v>
      </c>
      <c r="F51" t="s">
        <v>263</v>
      </c>
    </row>
    <row r="52" spans="1:6" x14ac:dyDescent="0.35">
      <c r="A52" t="s">
        <v>75</v>
      </c>
      <c r="F52" t="s">
        <v>264</v>
      </c>
    </row>
    <row r="53" spans="1:6" x14ac:dyDescent="0.35">
      <c r="A53" t="s">
        <v>76</v>
      </c>
      <c r="F53" t="s">
        <v>265</v>
      </c>
    </row>
    <row r="54" spans="1:6" x14ac:dyDescent="0.35">
      <c r="A54" t="s">
        <v>77</v>
      </c>
      <c r="F54" t="s">
        <v>266</v>
      </c>
    </row>
    <row r="55" spans="1:6" x14ac:dyDescent="0.35">
      <c r="A55" t="s">
        <v>78</v>
      </c>
      <c r="F55" t="s">
        <v>267</v>
      </c>
    </row>
    <row r="56" spans="1:6" x14ac:dyDescent="0.35">
      <c r="A56" t="s">
        <v>79</v>
      </c>
      <c r="F56" t="s">
        <v>268</v>
      </c>
    </row>
    <row r="57" spans="1:6" x14ac:dyDescent="0.35">
      <c r="A57" t="s">
        <v>80</v>
      </c>
      <c r="F57" t="s">
        <v>269</v>
      </c>
    </row>
    <row r="58" spans="1:6" x14ac:dyDescent="0.35">
      <c r="A58" t="s">
        <v>81</v>
      </c>
      <c r="F58" t="s">
        <v>270</v>
      </c>
    </row>
    <row r="59" spans="1:6" x14ac:dyDescent="0.35">
      <c r="A59" t="s">
        <v>82</v>
      </c>
      <c r="F59" t="s">
        <v>271</v>
      </c>
    </row>
    <row r="60" spans="1:6" x14ac:dyDescent="0.35">
      <c r="A60" t="s">
        <v>83</v>
      </c>
      <c r="F60" t="s">
        <v>272</v>
      </c>
    </row>
    <row r="61" spans="1:6" x14ac:dyDescent="0.35">
      <c r="A61" t="s">
        <v>84</v>
      </c>
      <c r="F61" t="s">
        <v>273</v>
      </c>
    </row>
    <row r="62" spans="1:6" x14ac:dyDescent="0.35">
      <c r="A62" t="s">
        <v>85</v>
      </c>
      <c r="F62" t="s">
        <v>274</v>
      </c>
    </row>
    <row r="63" spans="1:6" x14ac:dyDescent="0.35">
      <c r="A63" t="s">
        <v>86</v>
      </c>
      <c r="F63" t="s">
        <v>275</v>
      </c>
    </row>
    <row r="64" spans="1:6" x14ac:dyDescent="0.35">
      <c r="A64" t="s">
        <v>87</v>
      </c>
      <c r="F64" t="s">
        <v>276</v>
      </c>
    </row>
    <row r="65" spans="1:6" x14ac:dyDescent="0.35">
      <c r="A65" t="s">
        <v>88</v>
      </c>
      <c r="F65" t="s">
        <v>277</v>
      </c>
    </row>
    <row r="66" spans="1:6" x14ac:dyDescent="0.35">
      <c r="A66" t="s">
        <v>89</v>
      </c>
      <c r="F66" t="s">
        <v>278</v>
      </c>
    </row>
    <row r="67" spans="1:6" x14ac:dyDescent="0.35">
      <c r="A67" t="s">
        <v>90</v>
      </c>
      <c r="F67" t="s">
        <v>279</v>
      </c>
    </row>
    <row r="68" spans="1:6" x14ac:dyDescent="0.35">
      <c r="A68" t="s">
        <v>91</v>
      </c>
      <c r="F68" t="s">
        <v>280</v>
      </c>
    </row>
    <row r="69" spans="1:6" x14ac:dyDescent="0.35">
      <c r="A69" t="s">
        <v>92</v>
      </c>
      <c r="F69" t="s">
        <v>281</v>
      </c>
    </row>
    <row r="70" spans="1:6" x14ac:dyDescent="0.35">
      <c r="A70" t="s">
        <v>93</v>
      </c>
      <c r="F70" t="s">
        <v>282</v>
      </c>
    </row>
    <row r="71" spans="1:6" x14ac:dyDescent="0.35">
      <c r="A71" t="s">
        <v>94</v>
      </c>
      <c r="F71" t="s">
        <v>283</v>
      </c>
    </row>
    <row r="72" spans="1:6" x14ac:dyDescent="0.35">
      <c r="A72" t="s">
        <v>95</v>
      </c>
      <c r="F72" t="s">
        <v>284</v>
      </c>
    </row>
    <row r="73" spans="1:6" x14ac:dyDescent="0.35">
      <c r="A73" t="s">
        <v>96</v>
      </c>
      <c r="F73" t="s">
        <v>285</v>
      </c>
    </row>
    <row r="74" spans="1:6" x14ac:dyDescent="0.35">
      <c r="A74" t="s">
        <v>97</v>
      </c>
      <c r="F74" t="s">
        <v>286</v>
      </c>
    </row>
    <row r="75" spans="1:6" x14ac:dyDescent="0.35">
      <c r="A75" t="s">
        <v>98</v>
      </c>
      <c r="F75" t="s">
        <v>287</v>
      </c>
    </row>
    <row r="76" spans="1:6" x14ac:dyDescent="0.35">
      <c r="A76" t="s">
        <v>99</v>
      </c>
      <c r="F76" t="s">
        <v>288</v>
      </c>
    </row>
    <row r="77" spans="1:6" x14ac:dyDescent="0.35">
      <c r="A77" t="s">
        <v>100</v>
      </c>
      <c r="F77" t="s">
        <v>289</v>
      </c>
    </row>
    <row r="78" spans="1:6" x14ac:dyDescent="0.35">
      <c r="A78" t="s">
        <v>101</v>
      </c>
      <c r="F78" t="s">
        <v>290</v>
      </c>
    </row>
    <row r="79" spans="1:6" x14ac:dyDescent="0.35">
      <c r="A79" t="s">
        <v>102</v>
      </c>
      <c r="F79" t="s">
        <v>291</v>
      </c>
    </row>
    <row r="80" spans="1:6" x14ac:dyDescent="0.35">
      <c r="A80" t="s">
        <v>103</v>
      </c>
      <c r="F80" t="s">
        <v>292</v>
      </c>
    </row>
    <row r="81" spans="1:6" x14ac:dyDescent="0.35">
      <c r="A81" t="s">
        <v>104</v>
      </c>
      <c r="F81" t="s">
        <v>293</v>
      </c>
    </row>
    <row r="82" spans="1:6" x14ac:dyDescent="0.35">
      <c r="A82" t="s">
        <v>105</v>
      </c>
      <c r="F82" t="s">
        <v>294</v>
      </c>
    </row>
    <row r="83" spans="1:6" x14ac:dyDescent="0.35">
      <c r="A83" t="s">
        <v>106</v>
      </c>
      <c r="F83" t="s">
        <v>295</v>
      </c>
    </row>
    <row r="84" spans="1:6" x14ac:dyDescent="0.35">
      <c r="A84" t="s">
        <v>107</v>
      </c>
      <c r="F84" t="s">
        <v>296</v>
      </c>
    </row>
    <row r="85" spans="1:6" x14ac:dyDescent="0.35">
      <c r="A85" t="s">
        <v>108</v>
      </c>
      <c r="F85" t="s">
        <v>297</v>
      </c>
    </row>
    <row r="86" spans="1:6" x14ac:dyDescent="0.35">
      <c r="A86" t="s">
        <v>109</v>
      </c>
      <c r="F86" t="s">
        <v>298</v>
      </c>
    </row>
    <row r="87" spans="1:6" x14ac:dyDescent="0.35">
      <c r="A87" t="s">
        <v>110</v>
      </c>
      <c r="F87" t="s">
        <v>299</v>
      </c>
    </row>
    <row r="88" spans="1:6" x14ac:dyDescent="0.35">
      <c r="A88" t="s">
        <v>111</v>
      </c>
      <c r="F88" t="s">
        <v>300</v>
      </c>
    </row>
    <row r="89" spans="1:6" x14ac:dyDescent="0.35">
      <c r="A89" t="s">
        <v>112</v>
      </c>
      <c r="F89" t="s">
        <v>301</v>
      </c>
    </row>
    <row r="90" spans="1:6" x14ac:dyDescent="0.35">
      <c r="A90" t="s">
        <v>113</v>
      </c>
      <c r="F90" t="s">
        <v>302</v>
      </c>
    </row>
    <row r="91" spans="1:6" x14ac:dyDescent="0.35">
      <c r="A91" t="s">
        <v>114</v>
      </c>
      <c r="F91" t="s">
        <v>303</v>
      </c>
    </row>
    <row r="92" spans="1:6" x14ac:dyDescent="0.35">
      <c r="A92" t="s">
        <v>115</v>
      </c>
      <c r="F92" t="s">
        <v>304</v>
      </c>
    </row>
    <row r="93" spans="1:6" x14ac:dyDescent="0.35">
      <c r="A93" t="s">
        <v>116</v>
      </c>
      <c r="F93" t="s">
        <v>305</v>
      </c>
    </row>
    <row r="94" spans="1:6" x14ac:dyDescent="0.35">
      <c r="A94" t="s">
        <v>117</v>
      </c>
      <c r="F94" t="s">
        <v>306</v>
      </c>
    </row>
    <row r="95" spans="1:6" x14ac:dyDescent="0.35">
      <c r="F95" t="s">
        <v>307</v>
      </c>
    </row>
    <row r="96" spans="1:6" x14ac:dyDescent="0.35">
      <c r="F96" t="s">
        <v>308</v>
      </c>
    </row>
    <row r="97" spans="6:6" x14ac:dyDescent="0.35">
      <c r="F97" t="s">
        <v>309</v>
      </c>
    </row>
    <row r="98" spans="6:6" x14ac:dyDescent="0.35">
      <c r="F98" t="s">
        <v>310</v>
      </c>
    </row>
    <row r="99" spans="6:6" x14ac:dyDescent="0.35">
      <c r="F99" t="s">
        <v>311</v>
      </c>
    </row>
    <row r="100" spans="6:6" x14ac:dyDescent="0.35">
      <c r="F100" t="s">
        <v>312</v>
      </c>
    </row>
    <row r="101" spans="6:6" x14ac:dyDescent="0.35">
      <c r="F101" t="s">
        <v>313</v>
      </c>
    </row>
    <row r="102" spans="6:6" x14ac:dyDescent="0.35">
      <c r="F102" t="s">
        <v>314</v>
      </c>
    </row>
    <row r="103" spans="6:6" x14ac:dyDescent="0.35">
      <c r="F103" t="s">
        <v>315</v>
      </c>
    </row>
    <row r="104" spans="6:6" x14ac:dyDescent="0.35">
      <c r="F104" t="s">
        <v>316</v>
      </c>
    </row>
    <row r="105" spans="6:6" x14ac:dyDescent="0.35">
      <c r="F105" t="s">
        <v>317</v>
      </c>
    </row>
    <row r="106" spans="6:6" x14ac:dyDescent="0.35">
      <c r="F106" t="s">
        <v>318</v>
      </c>
    </row>
    <row r="107" spans="6:6" x14ac:dyDescent="0.35">
      <c r="F107" t="s">
        <v>319</v>
      </c>
    </row>
    <row r="108" spans="6:6" x14ac:dyDescent="0.35">
      <c r="F108" t="s">
        <v>320</v>
      </c>
    </row>
    <row r="109" spans="6:6" x14ac:dyDescent="0.35">
      <c r="F109" t="s">
        <v>321</v>
      </c>
    </row>
    <row r="110" spans="6:6" x14ac:dyDescent="0.35">
      <c r="F110" t="s">
        <v>322</v>
      </c>
    </row>
    <row r="111" spans="6:6" x14ac:dyDescent="0.35">
      <c r="F111" t="s">
        <v>323</v>
      </c>
    </row>
    <row r="112" spans="6:6" x14ac:dyDescent="0.35">
      <c r="F112" t="s">
        <v>324</v>
      </c>
    </row>
    <row r="113" spans="6:6" x14ac:dyDescent="0.35">
      <c r="F113" t="s">
        <v>325</v>
      </c>
    </row>
    <row r="114" spans="6:6" x14ac:dyDescent="0.35">
      <c r="F114" t="s">
        <v>326</v>
      </c>
    </row>
    <row r="115" spans="6:6" x14ac:dyDescent="0.35">
      <c r="F115" t="s">
        <v>327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0295E-058F-42E7-A670-9E1A0CD7D0B7}">
  <dimension ref="A1:R33"/>
  <sheetViews>
    <sheetView workbookViewId="0">
      <selection activeCell="I24" sqref="I24"/>
    </sheetView>
  </sheetViews>
  <sheetFormatPr defaultRowHeight="14.5" x14ac:dyDescent="0.35"/>
  <cols>
    <col min="1" max="1" width="5.08984375" bestFit="1" customWidth="1"/>
    <col min="2" max="2" width="8.26953125" bestFit="1" customWidth="1"/>
    <col min="3" max="3" width="33.08984375" bestFit="1" customWidth="1"/>
    <col min="8" max="8" width="10.08984375" bestFit="1" customWidth="1"/>
  </cols>
  <sheetData>
    <row r="1" spans="1:18" x14ac:dyDescent="0.35">
      <c r="A1" s="2" t="s">
        <v>352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s="5" customFormat="1" x14ac:dyDescent="0.35">
      <c r="B2" s="5" t="s">
        <v>0</v>
      </c>
      <c r="C2" s="5" t="s">
        <v>329</v>
      </c>
      <c r="D2" s="5" t="s">
        <v>1</v>
      </c>
      <c r="E2" s="5" t="s">
        <v>3</v>
      </c>
      <c r="F2" s="5" t="s">
        <v>331</v>
      </c>
      <c r="G2" s="5" t="s">
        <v>4</v>
      </c>
      <c r="H2" s="5" t="s">
        <v>332</v>
      </c>
    </row>
    <row r="3" spans="1:18" x14ac:dyDescent="0.35">
      <c r="B3" t="s">
        <v>119</v>
      </c>
      <c r="C3" t="s">
        <v>330</v>
      </c>
      <c r="E3" s="3"/>
      <c r="F3" s="3"/>
      <c r="G3" s="3"/>
      <c r="H3" s="1"/>
    </row>
    <row r="4" spans="1:18" x14ac:dyDescent="0.35">
      <c r="B4" t="s">
        <v>121</v>
      </c>
      <c r="C4" t="s">
        <v>333</v>
      </c>
      <c r="H4" s="1"/>
    </row>
    <row r="5" spans="1:18" x14ac:dyDescent="0.35">
      <c r="B5" t="s">
        <v>334</v>
      </c>
      <c r="C5" t="s">
        <v>335</v>
      </c>
      <c r="H5" s="1"/>
    </row>
    <row r="6" spans="1:18" x14ac:dyDescent="0.35">
      <c r="B6" t="s">
        <v>122</v>
      </c>
      <c r="C6" t="s">
        <v>336</v>
      </c>
      <c r="H6" s="1"/>
    </row>
    <row r="7" spans="1:18" x14ac:dyDescent="0.35">
      <c r="B7" t="s">
        <v>123</v>
      </c>
      <c r="C7" t="s">
        <v>337</v>
      </c>
      <c r="H7" s="1"/>
    </row>
    <row r="8" spans="1:18" x14ac:dyDescent="0.35">
      <c r="B8" t="s">
        <v>124</v>
      </c>
      <c r="C8" t="s">
        <v>345</v>
      </c>
      <c r="H8" s="1"/>
    </row>
    <row r="9" spans="1:18" x14ac:dyDescent="0.35">
      <c r="B9" t="s">
        <v>125</v>
      </c>
      <c r="C9" t="s">
        <v>340</v>
      </c>
      <c r="H9" s="1"/>
    </row>
    <row r="10" spans="1:18" x14ac:dyDescent="0.35">
      <c r="B10" t="s">
        <v>129</v>
      </c>
      <c r="C10" t="s">
        <v>344</v>
      </c>
      <c r="H10" s="1"/>
    </row>
    <row r="11" spans="1:18" x14ac:dyDescent="0.35">
      <c r="B11" t="s">
        <v>130</v>
      </c>
      <c r="C11" t="s">
        <v>346</v>
      </c>
      <c r="H11" s="1"/>
    </row>
    <row r="12" spans="1:18" x14ac:dyDescent="0.35">
      <c r="B12" t="s">
        <v>131</v>
      </c>
      <c r="C12" t="s">
        <v>347</v>
      </c>
      <c r="H12" s="1"/>
    </row>
    <row r="13" spans="1:18" x14ac:dyDescent="0.35">
      <c r="B13" t="s">
        <v>136</v>
      </c>
      <c r="C13" t="s">
        <v>355</v>
      </c>
      <c r="G13" s="1"/>
    </row>
    <row r="14" spans="1:18" x14ac:dyDescent="0.35">
      <c r="B14" t="s">
        <v>7</v>
      </c>
      <c r="C14" t="s">
        <v>395</v>
      </c>
      <c r="G14" s="1"/>
    </row>
    <row r="15" spans="1:18" x14ac:dyDescent="0.35">
      <c r="B15" t="s">
        <v>8</v>
      </c>
      <c r="C15" t="s">
        <v>396</v>
      </c>
      <c r="G15" s="1"/>
    </row>
    <row r="16" spans="1:18" x14ac:dyDescent="0.35">
      <c r="B16" t="s">
        <v>9</v>
      </c>
      <c r="C16" t="s">
        <v>397</v>
      </c>
      <c r="G16" s="1"/>
    </row>
    <row r="17" spans="2:8" x14ac:dyDescent="0.35">
      <c r="B17" t="s">
        <v>10</v>
      </c>
      <c r="C17" t="s">
        <v>398</v>
      </c>
      <c r="G17" s="1"/>
    </row>
    <row r="18" spans="2:8" x14ac:dyDescent="0.35">
      <c r="B18" t="s">
        <v>11</v>
      </c>
      <c r="C18" t="s">
        <v>399</v>
      </c>
      <c r="G18" s="1"/>
    </row>
    <row r="19" spans="2:8" x14ac:dyDescent="0.35">
      <c r="B19" t="s">
        <v>400</v>
      </c>
      <c r="C19" t="s">
        <v>401</v>
      </c>
      <c r="G19" s="1"/>
    </row>
    <row r="20" spans="2:8" x14ac:dyDescent="0.35">
      <c r="B20" t="s">
        <v>12</v>
      </c>
      <c r="C20" t="s">
        <v>402</v>
      </c>
      <c r="G20" s="1"/>
    </row>
    <row r="21" spans="2:8" x14ac:dyDescent="0.35">
      <c r="B21" t="s">
        <v>13</v>
      </c>
      <c r="C21" t="s">
        <v>403</v>
      </c>
      <c r="G21" s="1"/>
    </row>
    <row r="22" spans="2:8" x14ac:dyDescent="0.35">
      <c r="B22" t="s">
        <v>14</v>
      </c>
      <c r="C22" t="s">
        <v>404</v>
      </c>
      <c r="G22" s="1"/>
    </row>
    <row r="23" spans="2:8" x14ac:dyDescent="0.35">
      <c r="B23" t="s">
        <v>406</v>
      </c>
      <c r="C23" t="s">
        <v>407</v>
      </c>
      <c r="G23" s="1"/>
    </row>
    <row r="24" spans="2:8" x14ac:dyDescent="0.35">
      <c r="B24" t="s">
        <v>16</v>
      </c>
      <c r="C24" t="s">
        <v>408</v>
      </c>
      <c r="G24" s="1"/>
    </row>
    <row r="25" spans="2:8" x14ac:dyDescent="0.35">
      <c r="B25" t="s">
        <v>18</v>
      </c>
      <c r="C25" t="s">
        <v>409</v>
      </c>
      <c r="G25" s="1"/>
    </row>
    <row r="26" spans="2:8" x14ac:dyDescent="0.35">
      <c r="B26" t="s">
        <v>411</v>
      </c>
      <c r="C26" t="s">
        <v>410</v>
      </c>
    </row>
    <row r="27" spans="2:8" x14ac:dyDescent="0.35">
      <c r="B27" t="s">
        <v>412</v>
      </c>
      <c r="C27" t="s">
        <v>413</v>
      </c>
    </row>
    <row r="28" spans="2:8" x14ac:dyDescent="0.35">
      <c r="B28" t="s">
        <v>19</v>
      </c>
      <c r="C28" t="s">
        <v>414</v>
      </c>
    </row>
    <row r="29" spans="2:8" x14ac:dyDescent="0.35">
      <c r="B29" t="s">
        <v>20</v>
      </c>
      <c r="C29" t="s">
        <v>415</v>
      </c>
    </row>
    <row r="30" spans="2:8" x14ac:dyDescent="0.35">
      <c r="B30" s="2" t="s">
        <v>26</v>
      </c>
      <c r="C30" t="s">
        <v>417</v>
      </c>
      <c r="D30">
        <f>[1]Main!$L$6</f>
        <v>19.14</v>
      </c>
      <c r="E30" s="3">
        <f>[1]Main!$L$8</f>
        <v>20862.600000000002</v>
      </c>
      <c r="F30" s="3">
        <f>[1]Main!$L$9-[1]Main!$L$10</f>
        <v>1527.4140000000002</v>
      </c>
      <c r="G30" s="3">
        <f>[1]Main!$L$11</f>
        <v>19335.186000000002</v>
      </c>
      <c r="H30" s="7">
        <v>45147</v>
      </c>
    </row>
    <row r="31" spans="2:8" x14ac:dyDescent="0.35">
      <c r="B31" t="s">
        <v>21</v>
      </c>
      <c r="C31" t="s">
        <v>421</v>
      </c>
    </row>
    <row r="32" spans="2:8" x14ac:dyDescent="0.35">
      <c r="B32" t="s">
        <v>23</v>
      </c>
      <c r="C32" t="s">
        <v>423</v>
      </c>
    </row>
    <row r="33" spans="2:3" x14ac:dyDescent="0.35">
      <c r="B33" t="s">
        <v>24</v>
      </c>
      <c r="C33" t="s">
        <v>429</v>
      </c>
    </row>
  </sheetData>
  <hyperlinks>
    <hyperlink ref="A1" location="Main!A1" display="Main" xr:uid="{2938EC82-64F0-4910-9350-7694790C5763}"/>
    <hyperlink ref="B30" r:id="rId1" xr:uid="{CFEC4A3B-02EE-49CD-B521-C8847D0BC36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4E954-91C9-4F5B-9D2A-746629CF6CC6}">
  <dimension ref="A1:H16"/>
  <sheetViews>
    <sheetView workbookViewId="0">
      <selection activeCell="D21" sqref="D21"/>
    </sheetView>
  </sheetViews>
  <sheetFormatPr defaultRowHeight="14.5" x14ac:dyDescent="0.35"/>
  <cols>
    <col min="1" max="1" width="5.08984375" bestFit="1" customWidth="1"/>
    <col min="2" max="2" width="5.81640625" bestFit="1" customWidth="1"/>
    <col min="3" max="3" width="30.1796875" bestFit="1" customWidth="1"/>
    <col min="8" max="8" width="10.08984375" bestFit="1" customWidth="1"/>
  </cols>
  <sheetData>
    <row r="1" spans="1:8" x14ac:dyDescent="0.35">
      <c r="A1" s="2" t="s">
        <v>352</v>
      </c>
    </row>
    <row r="2" spans="1:8" s="5" customFormat="1" x14ac:dyDescent="0.35">
      <c r="B2" s="5" t="s">
        <v>0</v>
      </c>
      <c r="C2" s="5" t="s">
        <v>329</v>
      </c>
      <c r="D2" s="5" t="s">
        <v>1</v>
      </c>
      <c r="E2" s="5" t="s">
        <v>3</v>
      </c>
      <c r="F2" s="5" t="s">
        <v>331</v>
      </c>
      <c r="G2" s="5" t="s">
        <v>4</v>
      </c>
      <c r="H2" s="5" t="s">
        <v>332</v>
      </c>
    </row>
    <row r="3" spans="1:8" x14ac:dyDescent="0.35">
      <c r="B3" t="s">
        <v>338</v>
      </c>
      <c r="C3" t="s">
        <v>339</v>
      </c>
    </row>
    <row r="4" spans="1:8" x14ac:dyDescent="0.35">
      <c r="B4" t="s">
        <v>137</v>
      </c>
      <c r="C4" t="s">
        <v>356</v>
      </c>
    </row>
    <row r="5" spans="1:8" x14ac:dyDescent="0.35">
      <c r="A5" s="6" t="s">
        <v>373</v>
      </c>
      <c r="B5" t="s">
        <v>362</v>
      </c>
      <c r="C5" t="s">
        <v>363</v>
      </c>
    </row>
    <row r="6" spans="1:8" x14ac:dyDescent="0.35">
      <c r="A6" s="6" t="s">
        <v>373</v>
      </c>
      <c r="B6" s="2" t="s">
        <v>148</v>
      </c>
      <c r="C6" t="s">
        <v>370</v>
      </c>
      <c r="D6">
        <f>[2]Main!$O$5</f>
        <v>28.05</v>
      </c>
      <c r="E6" s="3">
        <f>[2]Main!$O$7</f>
        <v>4671.9725167500001</v>
      </c>
      <c r="F6" s="3">
        <f>[2]Main!$O$8-[2]Main!$O$9</f>
        <v>439.51400000000001</v>
      </c>
      <c r="G6" s="3">
        <f>[2]Main!$O$10</f>
        <v>4232.4585167499999</v>
      </c>
      <c r="H6" s="7">
        <v>45147</v>
      </c>
    </row>
    <row r="7" spans="1:8" x14ac:dyDescent="0.35">
      <c r="A7" s="6" t="s">
        <v>373</v>
      </c>
      <c r="B7" s="2" t="s">
        <v>150</v>
      </c>
      <c r="C7" t="s">
        <v>372</v>
      </c>
      <c r="D7">
        <f>[3]Main!$M$4</f>
        <v>26.59</v>
      </c>
      <c r="E7" s="3">
        <f>[3]Main!$M$6</f>
        <v>4353.5503608099998</v>
      </c>
      <c r="F7" s="3">
        <f>[3]Main!$M$7-[3]Main!$M$8</f>
        <v>325.60000000000002</v>
      </c>
      <c r="G7" s="3">
        <f>[3]Main!$M$9</f>
        <v>4027.9503608099994</v>
      </c>
      <c r="H7" s="7">
        <v>45147</v>
      </c>
    </row>
    <row r="8" spans="1:8" x14ac:dyDescent="0.35">
      <c r="B8" t="s">
        <v>154</v>
      </c>
      <c r="C8" t="s">
        <v>377</v>
      </c>
    </row>
    <row r="9" spans="1:8" x14ac:dyDescent="0.35">
      <c r="A9" s="6" t="s">
        <v>373</v>
      </c>
      <c r="B9" s="2" t="s">
        <v>379</v>
      </c>
      <c r="C9" t="s">
        <v>380</v>
      </c>
      <c r="D9">
        <f>[4]Main!$P$5</f>
        <v>21.91</v>
      </c>
      <c r="E9" s="3">
        <f>[4]Main!$P$7</f>
        <v>3450.5541047600004</v>
      </c>
      <c r="F9" s="3">
        <f>[4]Main!$P$8-[4]Main!$P$9</f>
        <v>254.98300000000006</v>
      </c>
      <c r="G9" s="3">
        <f>[4]Main!$P$10</f>
        <v>3195.5711047600007</v>
      </c>
      <c r="H9" s="7">
        <v>45147</v>
      </c>
    </row>
    <row r="10" spans="1:8" x14ac:dyDescent="0.35">
      <c r="A10" s="6" t="s">
        <v>373</v>
      </c>
      <c r="B10" t="s">
        <v>2</v>
      </c>
      <c r="C10" t="s">
        <v>416</v>
      </c>
    </row>
    <row r="11" spans="1:8" x14ac:dyDescent="0.35">
      <c r="B11" t="s">
        <v>259</v>
      </c>
      <c r="C11" t="s">
        <v>418</v>
      </c>
    </row>
    <row r="12" spans="1:8" x14ac:dyDescent="0.35">
      <c r="B12" t="s">
        <v>38</v>
      </c>
      <c r="C12" t="s">
        <v>419</v>
      </c>
    </row>
    <row r="13" spans="1:8" x14ac:dyDescent="0.35">
      <c r="B13" t="s">
        <v>157</v>
      </c>
      <c r="C13" t="s">
        <v>420</v>
      </c>
    </row>
    <row r="14" spans="1:8" x14ac:dyDescent="0.35">
      <c r="B14" t="s">
        <v>181</v>
      </c>
      <c r="C14" t="s">
        <v>432</v>
      </c>
    </row>
    <row r="15" spans="1:8" x14ac:dyDescent="0.35">
      <c r="B15" s="8" t="s">
        <v>202</v>
      </c>
      <c r="C15" t="s">
        <v>463</v>
      </c>
    </row>
    <row r="16" spans="1:8" x14ac:dyDescent="0.35">
      <c r="A16" s="6"/>
      <c r="B16" s="2" t="s">
        <v>479</v>
      </c>
      <c r="C16" t="s">
        <v>480</v>
      </c>
      <c r="D16">
        <f>[5]Main!$N$4</f>
        <v>19.36</v>
      </c>
      <c r="E16" s="3">
        <f>[5]Main!$N$6</f>
        <v>1159.3531364800001</v>
      </c>
      <c r="F16" s="3">
        <f>[5]Main!$N$7-[5]Main!$N$8</f>
        <v>993.88800000000003</v>
      </c>
      <c r="G16" s="3">
        <f>[5]Main!$N$9</f>
        <v>165.46513648000013</v>
      </c>
      <c r="H16" s="7">
        <v>45148</v>
      </c>
    </row>
  </sheetData>
  <hyperlinks>
    <hyperlink ref="A1" location="Main!A1" display="Main" xr:uid="{ECC383E7-EEAE-4DE9-B409-BE8F82B9CC15}"/>
    <hyperlink ref="B7" r:id="rId1" xr:uid="{2C03C8F5-7A14-45E9-888D-DF2A5AD2545D}"/>
    <hyperlink ref="B9" r:id="rId2" xr:uid="{C6BAE551-9083-4FC2-88A3-CA21C57B50D7}"/>
    <hyperlink ref="B6" r:id="rId3" xr:uid="{EC85B984-B2CC-46A6-87AC-C2FD00897FAE}"/>
    <hyperlink ref="B16" r:id="rId4" xr:uid="{C219A24E-AD88-4D2C-BC97-0A3CA520B286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32C22-268F-42E9-9414-24BBE81FA630}">
  <dimension ref="A1:H34"/>
  <sheetViews>
    <sheetView workbookViewId="0">
      <selection activeCell="B35" sqref="B35"/>
    </sheetView>
  </sheetViews>
  <sheetFormatPr defaultRowHeight="14.5" x14ac:dyDescent="0.35"/>
  <cols>
    <col min="1" max="1" width="5.08984375" bestFit="1" customWidth="1"/>
    <col min="2" max="2" width="7.08984375" bestFit="1" customWidth="1"/>
    <col min="3" max="3" width="28.26953125" bestFit="1" customWidth="1"/>
  </cols>
  <sheetData>
    <row r="1" spans="1:8" x14ac:dyDescent="0.35">
      <c r="A1" s="2" t="s">
        <v>352</v>
      </c>
    </row>
    <row r="2" spans="1:8" s="5" customFormat="1" x14ac:dyDescent="0.35">
      <c r="B2" s="5" t="s">
        <v>0</v>
      </c>
      <c r="C2" s="5" t="s">
        <v>329</v>
      </c>
      <c r="D2" s="5" t="s">
        <v>1</v>
      </c>
      <c r="E2" s="5" t="s">
        <v>3</v>
      </c>
      <c r="F2" s="5" t="s">
        <v>331</v>
      </c>
      <c r="G2" s="5" t="s">
        <v>4</v>
      </c>
      <c r="H2" s="5" t="s">
        <v>332</v>
      </c>
    </row>
    <row r="3" spans="1:8" x14ac:dyDescent="0.35">
      <c r="B3" t="s">
        <v>120</v>
      </c>
      <c r="C3" t="s">
        <v>360</v>
      </c>
    </row>
    <row r="4" spans="1:8" x14ac:dyDescent="0.35">
      <c r="B4" t="s">
        <v>126</v>
      </c>
      <c r="C4" t="s">
        <v>341</v>
      </c>
    </row>
    <row r="5" spans="1:8" x14ac:dyDescent="0.35">
      <c r="B5" t="s">
        <v>127</v>
      </c>
      <c r="C5" t="s">
        <v>342</v>
      </c>
    </row>
    <row r="6" spans="1:8" x14ac:dyDescent="0.35">
      <c r="B6" t="s">
        <v>128</v>
      </c>
      <c r="C6" t="s">
        <v>343</v>
      </c>
    </row>
    <row r="7" spans="1:8" x14ac:dyDescent="0.35">
      <c r="B7" t="s">
        <v>132</v>
      </c>
      <c r="C7" t="s">
        <v>348</v>
      </c>
    </row>
    <row r="8" spans="1:8" x14ac:dyDescent="0.35">
      <c r="B8" t="s">
        <v>135</v>
      </c>
      <c r="C8" t="s">
        <v>354</v>
      </c>
    </row>
    <row r="9" spans="1:8" x14ac:dyDescent="0.35">
      <c r="B9" t="s">
        <v>138</v>
      </c>
      <c r="C9" t="s">
        <v>359</v>
      </c>
    </row>
    <row r="10" spans="1:8" x14ac:dyDescent="0.35">
      <c r="B10" t="s">
        <v>141</v>
      </c>
      <c r="C10" t="s">
        <v>364</v>
      </c>
    </row>
    <row r="11" spans="1:8" x14ac:dyDescent="0.35">
      <c r="B11" t="s">
        <v>365</v>
      </c>
      <c r="C11" t="s">
        <v>366</v>
      </c>
    </row>
    <row r="12" spans="1:8" x14ac:dyDescent="0.35">
      <c r="B12" t="s">
        <v>155</v>
      </c>
      <c r="C12" t="s">
        <v>378</v>
      </c>
    </row>
    <row r="13" spans="1:8" x14ac:dyDescent="0.35">
      <c r="B13" t="s">
        <v>156</v>
      </c>
      <c r="C13" t="s">
        <v>381</v>
      </c>
    </row>
    <row r="14" spans="1:8" x14ac:dyDescent="0.35">
      <c r="B14" t="s">
        <v>164</v>
      </c>
      <c r="C14" t="s">
        <v>387</v>
      </c>
    </row>
    <row r="15" spans="1:8" x14ac:dyDescent="0.35">
      <c r="B15" t="s">
        <v>165</v>
      </c>
      <c r="C15" t="s">
        <v>388</v>
      </c>
    </row>
    <row r="16" spans="1:8" x14ac:dyDescent="0.35">
      <c r="B16" t="s">
        <v>166</v>
      </c>
      <c r="C16" t="s">
        <v>389</v>
      </c>
    </row>
    <row r="17" spans="2:3" x14ac:dyDescent="0.35">
      <c r="B17" t="s">
        <v>168</v>
      </c>
      <c r="C17" t="s">
        <v>390</v>
      </c>
    </row>
    <row r="18" spans="2:3" x14ac:dyDescent="0.35">
      <c r="B18" t="s">
        <v>169</v>
      </c>
      <c r="C18" t="s">
        <v>391</v>
      </c>
    </row>
    <row r="19" spans="2:3" x14ac:dyDescent="0.35">
      <c r="B19" t="s">
        <v>175</v>
      </c>
      <c r="C19" t="s">
        <v>393</v>
      </c>
    </row>
    <row r="20" spans="2:3" x14ac:dyDescent="0.35">
      <c r="B20" t="s">
        <v>176</v>
      </c>
      <c r="C20" t="s">
        <v>394</v>
      </c>
    </row>
    <row r="21" spans="2:3" x14ac:dyDescent="0.35">
      <c r="B21" t="s">
        <v>22</v>
      </c>
      <c r="C21" t="s">
        <v>422</v>
      </c>
    </row>
    <row r="22" spans="2:3" x14ac:dyDescent="0.35">
      <c r="B22" t="s">
        <v>180</v>
      </c>
      <c r="C22" t="s">
        <v>431</v>
      </c>
    </row>
    <row r="23" spans="2:3" x14ac:dyDescent="0.35">
      <c r="B23" t="s">
        <v>187</v>
      </c>
      <c r="C23" t="s">
        <v>443</v>
      </c>
    </row>
    <row r="24" spans="2:3" x14ac:dyDescent="0.35">
      <c r="B24" t="s">
        <v>444</v>
      </c>
      <c r="C24" t="s">
        <v>445</v>
      </c>
    </row>
    <row r="25" spans="2:3" x14ac:dyDescent="0.35">
      <c r="B25" t="s">
        <v>446</v>
      </c>
      <c r="C25" t="s">
        <v>447</v>
      </c>
    </row>
    <row r="26" spans="2:3" x14ac:dyDescent="0.35">
      <c r="B26" t="s">
        <v>189</v>
      </c>
      <c r="C26" t="s">
        <v>451</v>
      </c>
    </row>
    <row r="27" spans="2:3" x14ac:dyDescent="0.35">
      <c r="B27" t="s">
        <v>455</v>
      </c>
      <c r="C27" t="s">
        <v>456</v>
      </c>
    </row>
    <row r="28" spans="2:3" x14ac:dyDescent="0.35">
      <c r="B28" t="s">
        <v>196</v>
      </c>
      <c r="C28" t="s">
        <v>458</v>
      </c>
    </row>
    <row r="29" spans="2:3" x14ac:dyDescent="0.35">
      <c r="B29" t="s">
        <v>204</v>
      </c>
      <c r="C29" t="s">
        <v>464</v>
      </c>
    </row>
    <row r="30" spans="2:3" x14ac:dyDescent="0.35">
      <c r="B30" t="s">
        <v>206</v>
      </c>
      <c r="C30" t="s">
        <v>469</v>
      </c>
    </row>
    <row r="31" spans="2:3" x14ac:dyDescent="0.35">
      <c r="B31" t="s">
        <v>207</v>
      </c>
      <c r="C31" t="s">
        <v>470</v>
      </c>
    </row>
    <row r="32" spans="2:3" x14ac:dyDescent="0.35">
      <c r="B32" t="s">
        <v>473</v>
      </c>
      <c r="C32" t="s">
        <v>474</v>
      </c>
    </row>
    <row r="33" spans="2:3" x14ac:dyDescent="0.35">
      <c r="B33" t="s">
        <v>475</v>
      </c>
      <c r="C33" t="s">
        <v>476</v>
      </c>
    </row>
    <row r="34" spans="2:3" x14ac:dyDescent="0.35">
      <c r="B34" t="s">
        <v>481</v>
      </c>
      <c r="C34" t="s">
        <v>482</v>
      </c>
    </row>
  </sheetData>
  <hyperlinks>
    <hyperlink ref="A1" location="Main!A1" display="Main" xr:uid="{3F954B4C-F7EE-48F9-B2EC-F85577B5FC96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48A33-8B9D-42C9-B883-7C9C5CCCF7F4}">
  <dimension ref="A1:H8"/>
  <sheetViews>
    <sheetView workbookViewId="0">
      <selection activeCell="B9" sqref="B9"/>
    </sheetView>
  </sheetViews>
  <sheetFormatPr defaultRowHeight="14.5" x14ac:dyDescent="0.35"/>
  <cols>
    <col min="1" max="1" width="5.08984375" bestFit="1" customWidth="1"/>
    <col min="3" max="3" width="21.90625" bestFit="1" customWidth="1"/>
  </cols>
  <sheetData>
    <row r="1" spans="1:8" x14ac:dyDescent="0.35">
      <c r="A1" s="2" t="s">
        <v>352</v>
      </c>
    </row>
    <row r="2" spans="1:8" x14ac:dyDescent="0.35">
      <c r="B2" s="5" t="s">
        <v>0</v>
      </c>
      <c r="C2" s="5" t="s">
        <v>329</v>
      </c>
      <c r="D2" s="5" t="s">
        <v>1</v>
      </c>
      <c r="E2" s="5" t="s">
        <v>3</v>
      </c>
      <c r="F2" s="5" t="s">
        <v>331</v>
      </c>
      <c r="G2" s="5" t="s">
        <v>4</v>
      </c>
      <c r="H2" s="5" t="s">
        <v>332</v>
      </c>
    </row>
    <row r="3" spans="1:8" x14ac:dyDescent="0.35">
      <c r="B3" t="s">
        <v>146</v>
      </c>
      <c r="C3" t="s">
        <v>369</v>
      </c>
    </row>
    <row r="4" spans="1:8" x14ac:dyDescent="0.35">
      <c r="B4" t="s">
        <v>151</v>
      </c>
      <c r="C4" t="s">
        <v>374</v>
      </c>
    </row>
    <row r="5" spans="1:8" x14ac:dyDescent="0.35">
      <c r="B5" t="s">
        <v>153</v>
      </c>
      <c r="C5" t="s">
        <v>376</v>
      </c>
    </row>
    <row r="6" spans="1:8" x14ac:dyDescent="0.35">
      <c r="B6" t="s">
        <v>183</v>
      </c>
      <c r="C6" t="s">
        <v>436</v>
      </c>
    </row>
    <row r="7" spans="1:8" x14ac:dyDescent="0.35">
      <c r="B7" t="s">
        <v>467</v>
      </c>
      <c r="C7" t="s">
        <v>468</v>
      </c>
    </row>
    <row r="8" spans="1:8" x14ac:dyDescent="0.35">
      <c r="B8" t="s">
        <v>209</v>
      </c>
      <c r="C8" t="s">
        <v>472</v>
      </c>
    </row>
  </sheetData>
  <hyperlinks>
    <hyperlink ref="A1" location="Main!A1" display="Main" xr:uid="{C71FDB56-EDBD-4DE1-B104-6193FE591068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FE12A-2362-4799-A55F-E3E292A7CABC}">
  <dimension ref="A1:H7"/>
  <sheetViews>
    <sheetView workbookViewId="0">
      <selection activeCell="B8" sqref="B8"/>
    </sheetView>
  </sheetViews>
  <sheetFormatPr defaultRowHeight="14.5" x14ac:dyDescent="0.35"/>
  <cols>
    <col min="1" max="1" width="5.08984375" bestFit="1" customWidth="1"/>
    <col min="3" max="3" width="23.90625" bestFit="1" customWidth="1"/>
  </cols>
  <sheetData>
    <row r="1" spans="1:8" x14ac:dyDescent="0.35">
      <c r="A1" s="2" t="s">
        <v>352</v>
      </c>
    </row>
    <row r="2" spans="1:8" x14ac:dyDescent="0.35">
      <c r="B2" s="5" t="s">
        <v>0</v>
      </c>
      <c r="C2" s="5" t="s">
        <v>329</v>
      </c>
      <c r="D2" s="5" t="s">
        <v>1</v>
      </c>
      <c r="E2" s="5" t="s">
        <v>3</v>
      </c>
      <c r="F2" s="5" t="s">
        <v>331</v>
      </c>
      <c r="G2" s="5" t="s">
        <v>4</v>
      </c>
      <c r="H2" s="5" t="s">
        <v>332</v>
      </c>
    </row>
    <row r="3" spans="1:8" x14ac:dyDescent="0.35">
      <c r="B3" t="s">
        <v>149</v>
      </c>
      <c r="C3" t="s">
        <v>371</v>
      </c>
    </row>
    <row r="4" spans="1:8" x14ac:dyDescent="0.35">
      <c r="B4" t="s">
        <v>182</v>
      </c>
      <c r="C4" t="s">
        <v>435</v>
      </c>
    </row>
    <row r="5" spans="1:8" x14ac:dyDescent="0.35">
      <c r="B5" t="s">
        <v>184</v>
      </c>
      <c r="C5" t="s">
        <v>437</v>
      </c>
    </row>
    <row r="6" spans="1:8" x14ac:dyDescent="0.35">
      <c r="B6" t="s">
        <v>185</v>
      </c>
      <c r="C6" t="s">
        <v>438</v>
      </c>
    </row>
    <row r="7" spans="1:8" x14ac:dyDescent="0.35">
      <c r="B7" t="s">
        <v>441</v>
      </c>
      <c r="C7" t="s">
        <v>442</v>
      </c>
    </row>
  </sheetData>
  <hyperlinks>
    <hyperlink ref="A1" location="Main!A1" display="Main" xr:uid="{2EEC9690-453D-404B-9EC0-4D7BBF30626B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5F7D8-7F49-44A6-8099-BBB80E011359}">
  <dimension ref="A1:H20"/>
  <sheetViews>
    <sheetView workbookViewId="0"/>
  </sheetViews>
  <sheetFormatPr defaultRowHeight="14.5" x14ac:dyDescent="0.35"/>
  <cols>
    <col min="1" max="1" width="5.08984375" bestFit="1" customWidth="1"/>
    <col min="2" max="2" width="6" bestFit="1" customWidth="1"/>
    <col min="3" max="3" width="28.26953125" customWidth="1"/>
  </cols>
  <sheetData>
    <row r="1" spans="1:8" x14ac:dyDescent="0.35">
      <c r="A1" s="2" t="s">
        <v>352</v>
      </c>
    </row>
    <row r="2" spans="1:8" s="5" customFormat="1" x14ac:dyDescent="0.35">
      <c r="B2" s="5" t="s">
        <v>0</v>
      </c>
      <c r="C2" s="5" t="s">
        <v>329</v>
      </c>
      <c r="D2" s="5" t="s">
        <v>1</v>
      </c>
      <c r="E2" s="5" t="s">
        <v>3</v>
      </c>
      <c r="F2" s="5" t="s">
        <v>331</v>
      </c>
      <c r="G2" s="5" t="s">
        <v>4</v>
      </c>
      <c r="H2" s="5" t="s">
        <v>332</v>
      </c>
    </row>
    <row r="3" spans="1:8" x14ac:dyDescent="0.35">
      <c r="B3" t="s">
        <v>133</v>
      </c>
      <c r="C3" t="s">
        <v>351</v>
      </c>
    </row>
    <row r="4" spans="1:8" x14ac:dyDescent="0.35">
      <c r="B4" t="s">
        <v>357</v>
      </c>
      <c r="C4" t="s">
        <v>358</v>
      </c>
    </row>
    <row r="5" spans="1:8" x14ac:dyDescent="0.35">
      <c r="B5" t="s">
        <v>139</v>
      </c>
      <c r="C5" t="s">
        <v>361</v>
      </c>
    </row>
    <row r="6" spans="1:8" x14ac:dyDescent="0.35">
      <c r="B6" t="s">
        <v>152</v>
      </c>
      <c r="C6" t="s">
        <v>375</v>
      </c>
    </row>
    <row r="7" spans="1:8" x14ac:dyDescent="0.35">
      <c r="B7" t="s">
        <v>158</v>
      </c>
      <c r="C7" t="s">
        <v>382</v>
      </c>
    </row>
    <row r="8" spans="1:8" x14ac:dyDescent="0.35">
      <c r="B8" t="s">
        <v>161</v>
      </c>
      <c r="C8" t="s">
        <v>384</v>
      </c>
    </row>
    <row r="9" spans="1:8" x14ac:dyDescent="0.35">
      <c r="B9" t="s">
        <v>385</v>
      </c>
      <c r="C9" t="s">
        <v>386</v>
      </c>
    </row>
    <row r="10" spans="1:8" x14ac:dyDescent="0.35">
      <c r="B10" t="s">
        <v>173</v>
      </c>
      <c r="C10" t="s">
        <v>392</v>
      </c>
    </row>
    <row r="11" spans="1:8" x14ac:dyDescent="0.35">
      <c r="B11" t="s">
        <v>188</v>
      </c>
      <c r="C11" t="s">
        <v>450</v>
      </c>
    </row>
    <row r="12" spans="1:8" x14ac:dyDescent="0.35">
      <c r="B12" t="s">
        <v>193</v>
      </c>
      <c r="C12" t="s">
        <v>457</v>
      </c>
    </row>
    <row r="13" spans="1:8" x14ac:dyDescent="0.35">
      <c r="B13" t="s">
        <v>199</v>
      </c>
      <c r="C13" t="s">
        <v>461</v>
      </c>
    </row>
    <row r="14" spans="1:8" x14ac:dyDescent="0.35">
      <c r="B14" t="s">
        <v>465</v>
      </c>
      <c r="C14" t="s">
        <v>466</v>
      </c>
    </row>
    <row r="15" spans="1:8" x14ac:dyDescent="0.35">
      <c r="B15" t="s">
        <v>210</v>
      </c>
      <c r="C15" t="s">
        <v>477</v>
      </c>
    </row>
    <row r="20" spans="2:3" x14ac:dyDescent="0.35">
      <c r="B20" t="s">
        <v>349</v>
      </c>
      <c r="C20" t="s">
        <v>350</v>
      </c>
    </row>
  </sheetData>
  <hyperlinks>
    <hyperlink ref="A1" location="Main!A1" display="Main" xr:uid="{DDBA192C-0482-4C56-A240-9AB2DFD30B35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D6CAB-2B42-4441-A5FC-2BE5289C7DD1}">
  <dimension ref="A1:H7"/>
  <sheetViews>
    <sheetView tabSelected="1" workbookViewId="0"/>
  </sheetViews>
  <sheetFormatPr defaultRowHeight="14.5" x14ac:dyDescent="0.35"/>
  <cols>
    <col min="1" max="1" width="5.08984375" bestFit="1" customWidth="1"/>
    <col min="2" max="2" width="6.08984375" bestFit="1" customWidth="1"/>
    <col min="3" max="3" width="27.26953125" bestFit="1" customWidth="1"/>
  </cols>
  <sheetData>
    <row r="1" spans="1:8" x14ac:dyDescent="0.35">
      <c r="A1" s="2" t="s">
        <v>352</v>
      </c>
    </row>
    <row r="2" spans="1:8" s="5" customFormat="1" x14ac:dyDescent="0.35">
      <c r="B2" s="5" t="s">
        <v>0</v>
      </c>
      <c r="C2" s="5" t="s">
        <v>329</v>
      </c>
      <c r="D2" s="5" t="s">
        <v>1</v>
      </c>
      <c r="E2" s="5" t="s">
        <v>3</v>
      </c>
      <c r="F2" s="5" t="s">
        <v>331</v>
      </c>
      <c r="G2" s="5" t="s">
        <v>4</v>
      </c>
      <c r="H2" s="5" t="s">
        <v>332</v>
      </c>
    </row>
    <row r="3" spans="1:8" x14ac:dyDescent="0.35">
      <c r="B3" t="s">
        <v>134</v>
      </c>
      <c r="C3" t="s">
        <v>353</v>
      </c>
    </row>
    <row r="4" spans="1:8" x14ac:dyDescent="0.35">
      <c r="B4" t="s">
        <v>142</v>
      </c>
      <c r="C4" t="s">
        <v>367</v>
      </c>
    </row>
    <row r="5" spans="1:8" x14ac:dyDescent="0.35">
      <c r="B5" t="s">
        <v>433</v>
      </c>
      <c r="C5" t="s">
        <v>434</v>
      </c>
    </row>
    <row r="6" spans="1:8" x14ac:dyDescent="0.35">
      <c r="B6" t="s">
        <v>186</v>
      </c>
      <c r="C6" t="s">
        <v>439</v>
      </c>
    </row>
    <row r="7" spans="1:8" x14ac:dyDescent="0.35">
      <c r="B7" t="s">
        <v>200</v>
      </c>
      <c r="C7" t="s">
        <v>462</v>
      </c>
    </row>
  </sheetData>
  <hyperlinks>
    <hyperlink ref="A1" location="Main!A1" display="Main" xr:uid="{FFA2CE1D-4DA2-43E7-953D-ABEE002BABCE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Mixed</vt:lpstr>
      <vt:lpstr>Neuroscience</vt:lpstr>
      <vt:lpstr>Immuno-oncology</vt:lpstr>
      <vt:lpstr>Genetic</vt:lpstr>
      <vt:lpstr>Infectious</vt:lpstr>
      <vt:lpstr>Rare</vt:lpstr>
      <vt:lpstr>Diagnostics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Grenci</dc:creator>
  <cp:lastModifiedBy>Michael Grenci</cp:lastModifiedBy>
  <dcterms:created xsi:type="dcterms:W3CDTF">2015-06-05T18:17:20Z</dcterms:created>
  <dcterms:modified xsi:type="dcterms:W3CDTF">2023-08-11T00:09:28Z</dcterms:modified>
</cp:coreProperties>
</file>