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models\Neuroscience\"/>
    </mc:Choice>
  </mc:AlternateContent>
  <xr:revisionPtr revIDLastSave="0" documentId="13_ncr:1_{0668A1FD-5C77-42EC-B4C7-DC7D4FECA46D}" xr6:coauthVersionLast="47" xr6:coauthVersionMax="47" xr10:uidLastSave="{00000000-0000-0000-0000-000000000000}"/>
  <bookViews>
    <workbookView xWindow="9970" yWindow="1260" windowWidth="22740" windowHeight="19090" xr2:uid="{00000000-000D-0000-FFFF-FFFF00000000}"/>
  </bookViews>
  <sheets>
    <sheet name="Main" sheetId="1" r:id="rId1"/>
    <sheet name="Model" sheetId="2" r:id="rId2"/>
    <sheet name="Emraclid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M2" i="2"/>
  <c r="P9" i="1"/>
  <c r="P10" i="1" s="1"/>
  <c r="P8" i="1"/>
  <c r="P7" i="1"/>
</calcChain>
</file>

<file path=xl/sharedStrings.xml><?xml version="1.0" encoding="utf-8"?>
<sst xmlns="http://schemas.openxmlformats.org/spreadsheetml/2006/main" count="79" uniqueCount="60">
  <si>
    <t>Price</t>
  </si>
  <si>
    <t>S/O</t>
  </si>
  <si>
    <t xml:space="preserve">MC </t>
  </si>
  <si>
    <t xml:space="preserve">Cash </t>
  </si>
  <si>
    <t xml:space="preserve">Debt </t>
  </si>
  <si>
    <t xml:space="preserve">EV </t>
  </si>
  <si>
    <t>Q223</t>
  </si>
  <si>
    <t>Main</t>
  </si>
  <si>
    <t>Revenue</t>
  </si>
  <si>
    <t>Q122</t>
  </si>
  <si>
    <t>Q222</t>
  </si>
  <si>
    <t>Q322</t>
  </si>
  <si>
    <t>Q422</t>
  </si>
  <si>
    <t>Q123</t>
  </si>
  <si>
    <t>Q323</t>
  </si>
  <si>
    <t>Q423</t>
  </si>
  <si>
    <t xml:space="preserve">Brand </t>
  </si>
  <si>
    <t xml:space="preserve">Generic </t>
  </si>
  <si>
    <t xml:space="preserve">Indication </t>
  </si>
  <si>
    <t>Phase</t>
  </si>
  <si>
    <t>MOA</t>
  </si>
  <si>
    <t xml:space="preserve">Economics </t>
  </si>
  <si>
    <t>IP</t>
  </si>
  <si>
    <t>Emraclidine</t>
  </si>
  <si>
    <t xml:space="preserve">Schizophrenia/Psychosis </t>
  </si>
  <si>
    <t>II</t>
  </si>
  <si>
    <t xml:space="preserve">M4 PAM </t>
  </si>
  <si>
    <t xml:space="preserve">Darigabat </t>
  </si>
  <si>
    <t xml:space="preserve">Epilepsy </t>
  </si>
  <si>
    <t>Panic Disorder</t>
  </si>
  <si>
    <t>GABA a2/3/5 PAM</t>
  </si>
  <si>
    <t>Tavapadon</t>
  </si>
  <si>
    <t>Tavapadon (adjunct)</t>
  </si>
  <si>
    <t xml:space="preserve">Early Parkinson's </t>
  </si>
  <si>
    <t xml:space="preserve">Late Parkinson's </t>
  </si>
  <si>
    <t>III</t>
  </si>
  <si>
    <t>D1/D5 Strong Partial Agonist</t>
  </si>
  <si>
    <t>CVL-871</t>
  </si>
  <si>
    <t xml:space="preserve">Dementia-Related Apathy </t>
  </si>
  <si>
    <t xml:space="preserve">D1/D5 Partial Agonist </t>
  </si>
  <si>
    <t>CVL-354</t>
  </si>
  <si>
    <t>CVL-047</t>
  </si>
  <si>
    <t xml:space="preserve">M4 Agonist </t>
  </si>
  <si>
    <t xml:space="preserve">LRRK2 Inhibitor </t>
  </si>
  <si>
    <t>MDD / Substance Use Disorder</t>
  </si>
  <si>
    <t xml:space="preserve">MDD / Schizophrenia </t>
  </si>
  <si>
    <t xml:space="preserve">Schizophrenia / Psychosis </t>
  </si>
  <si>
    <t xml:space="preserve">Discovery </t>
  </si>
  <si>
    <t>Pre-clinical</t>
  </si>
  <si>
    <t>I</t>
  </si>
  <si>
    <t>Parkinson's</t>
  </si>
  <si>
    <t xml:space="preserve">KOR Antagonist </t>
  </si>
  <si>
    <t xml:space="preserve">PDE4 Inhibitor </t>
  </si>
  <si>
    <t xml:space="preserve">MOA </t>
  </si>
  <si>
    <t xml:space="preserve">Competition </t>
  </si>
  <si>
    <t>Economics</t>
  </si>
  <si>
    <t xml:space="preserve">Clinical Trials </t>
  </si>
  <si>
    <t>CVL-231</t>
  </si>
  <si>
    <t xml:space="preserve">NCT05227690 - recruiting </t>
  </si>
  <si>
    <t>NCT05227703 - recruiting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</si>
</sst>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2" fillId="0" borderId="0" xfId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Q16"/>
  <sheetViews>
    <sheetView tabSelected="1" workbookViewId="0">
      <selection activeCell="D20" sqref="D20"/>
    </sheetView>
  </sheetViews>
  <sheetFormatPr defaultRowHeight="14.5" x14ac:dyDescent="0.35"/>
  <cols>
    <col min="3" max="3" width="18.1796875" bestFit="1" customWidth="1"/>
    <col min="4" max="4" width="26.81640625" bestFit="1" customWidth="1"/>
    <col min="5" max="5" width="9.7265625" bestFit="1" customWidth="1"/>
    <col min="6" max="6" width="24.6328125" bestFit="1" customWidth="1"/>
    <col min="7" max="7" width="10.08984375" bestFit="1" customWidth="1"/>
  </cols>
  <sheetData>
    <row r="5" spans="2:17" x14ac:dyDescent="0.35">
      <c r="B5" s="3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5" t="s">
        <v>22</v>
      </c>
      <c r="O5" t="s">
        <v>0</v>
      </c>
      <c r="P5">
        <v>21.91</v>
      </c>
    </row>
    <row r="6" spans="2:17" x14ac:dyDescent="0.35">
      <c r="B6" s="6"/>
      <c r="C6" s="7" t="s">
        <v>23</v>
      </c>
      <c r="D6" s="7" t="s">
        <v>24</v>
      </c>
      <c r="E6" s="17" t="s">
        <v>25</v>
      </c>
      <c r="F6" s="7" t="s">
        <v>26</v>
      </c>
      <c r="G6" s="7"/>
      <c r="H6" s="8"/>
      <c r="O6" t="s">
        <v>1</v>
      </c>
      <c r="P6" s="1">
        <v>157.48763600000001</v>
      </c>
      <c r="Q6" t="s">
        <v>6</v>
      </c>
    </row>
    <row r="7" spans="2:17" x14ac:dyDescent="0.35">
      <c r="B7" s="9"/>
      <c r="C7" t="s">
        <v>27</v>
      </c>
      <c r="D7" t="s">
        <v>28</v>
      </c>
      <c r="E7" s="18" t="s">
        <v>25</v>
      </c>
      <c r="F7" t="s">
        <v>30</v>
      </c>
      <c r="H7" s="10"/>
      <c r="O7" t="s">
        <v>2</v>
      </c>
      <c r="P7" s="1">
        <f>P5*P6</f>
        <v>3450.5541047600004</v>
      </c>
    </row>
    <row r="8" spans="2:17" x14ac:dyDescent="0.35">
      <c r="B8" s="9"/>
      <c r="C8" t="s">
        <v>27</v>
      </c>
      <c r="D8" t="s">
        <v>29</v>
      </c>
      <c r="E8" s="18" t="s">
        <v>25</v>
      </c>
      <c r="F8" t="s">
        <v>30</v>
      </c>
      <c r="H8" s="10"/>
      <c r="O8" t="s">
        <v>3</v>
      </c>
      <c r="P8" s="1">
        <f>175.763+560.663</f>
        <v>736.42600000000004</v>
      </c>
      <c r="Q8" t="s">
        <v>6</v>
      </c>
    </row>
    <row r="9" spans="2:17" x14ac:dyDescent="0.35">
      <c r="B9" s="9"/>
      <c r="C9" t="s">
        <v>31</v>
      </c>
      <c r="D9" t="s">
        <v>33</v>
      </c>
      <c r="E9" s="18" t="s">
        <v>35</v>
      </c>
      <c r="F9" t="s">
        <v>36</v>
      </c>
      <c r="H9" s="10"/>
      <c r="O9" t="s">
        <v>4</v>
      </c>
      <c r="P9" s="1">
        <f>3.15+29.537+56.155+336.446+56.155</f>
        <v>481.44299999999998</v>
      </c>
      <c r="Q9" t="s">
        <v>6</v>
      </c>
    </row>
    <row r="10" spans="2:17" x14ac:dyDescent="0.35">
      <c r="B10" s="9"/>
      <c r="C10" t="s">
        <v>32</v>
      </c>
      <c r="D10" t="s">
        <v>34</v>
      </c>
      <c r="E10" s="18" t="s">
        <v>35</v>
      </c>
      <c r="F10" t="s">
        <v>36</v>
      </c>
      <c r="H10" s="10"/>
      <c r="O10" t="s">
        <v>5</v>
      </c>
      <c r="P10" s="1">
        <f>P7-P8+P9</f>
        <v>3195.5711047600007</v>
      </c>
    </row>
    <row r="11" spans="2:17" x14ac:dyDescent="0.35">
      <c r="B11" s="11"/>
      <c r="C11" s="12" t="s">
        <v>37</v>
      </c>
      <c r="D11" s="12" t="s">
        <v>38</v>
      </c>
      <c r="E11" s="19" t="s">
        <v>25</v>
      </c>
      <c r="F11" s="12" t="s">
        <v>39</v>
      </c>
      <c r="G11" s="12"/>
      <c r="H11" s="13"/>
    </row>
    <row r="12" spans="2:17" x14ac:dyDescent="0.35">
      <c r="B12" s="14"/>
      <c r="C12" s="15"/>
      <c r="D12" s="15"/>
      <c r="E12" s="15"/>
      <c r="F12" s="15"/>
      <c r="G12" s="15"/>
      <c r="H12" s="16"/>
    </row>
    <row r="13" spans="2:17" x14ac:dyDescent="0.35">
      <c r="B13" s="6"/>
      <c r="C13" s="7" t="s">
        <v>40</v>
      </c>
      <c r="D13" s="7" t="s">
        <v>44</v>
      </c>
      <c r="E13" s="17" t="s">
        <v>49</v>
      </c>
      <c r="F13" s="7" t="s">
        <v>51</v>
      </c>
      <c r="G13" s="7"/>
      <c r="H13" s="8"/>
    </row>
    <row r="14" spans="2:17" x14ac:dyDescent="0.35">
      <c r="B14" s="9"/>
      <c r="C14" t="s">
        <v>41</v>
      </c>
      <c r="D14" t="s">
        <v>45</v>
      </c>
      <c r="E14" t="s">
        <v>48</v>
      </c>
      <c r="F14" t="s">
        <v>52</v>
      </c>
      <c r="H14" s="10"/>
    </row>
    <row r="15" spans="2:17" x14ac:dyDescent="0.35">
      <c r="B15" s="9"/>
      <c r="C15" t="s">
        <v>42</v>
      </c>
      <c r="D15" t="s">
        <v>46</v>
      </c>
      <c r="E15" t="s">
        <v>47</v>
      </c>
      <c r="F15" t="s">
        <v>42</v>
      </c>
      <c r="H15" s="10"/>
    </row>
    <row r="16" spans="2:17" x14ac:dyDescent="0.35">
      <c r="B16" s="11"/>
      <c r="C16" s="12" t="s">
        <v>43</v>
      </c>
      <c r="D16" s="12" t="s">
        <v>50</v>
      </c>
      <c r="E16" s="12" t="s">
        <v>47</v>
      </c>
      <c r="F16" s="12" t="s">
        <v>43</v>
      </c>
      <c r="G16" s="12"/>
      <c r="H1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0A1A-D503-48EC-8C90-983FD41F4486}">
  <dimension ref="A1:AB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4.5" x14ac:dyDescent="0.35"/>
  <cols>
    <col min="1" max="1" width="5.08984375" bestFit="1" customWidth="1"/>
    <col min="2" max="2" width="8" bestFit="1" customWidth="1"/>
  </cols>
  <sheetData>
    <row r="1" spans="1:28" x14ac:dyDescent="0.35">
      <c r="A1" s="2" t="s">
        <v>7</v>
      </c>
    </row>
    <row r="2" spans="1:28" x14ac:dyDescent="0.3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6</v>
      </c>
      <c r="I2" t="s">
        <v>14</v>
      </c>
      <c r="J2" t="s">
        <v>15</v>
      </c>
      <c r="L2">
        <v>2021</v>
      </c>
      <c r="M2">
        <f>L2+1</f>
        <v>2022</v>
      </c>
      <c r="N2">
        <f t="shared" ref="N2:AB2" si="0">M2+1</f>
        <v>2023</v>
      </c>
      <c r="O2">
        <f t="shared" si="0"/>
        <v>2024</v>
      </c>
      <c r="P2">
        <f t="shared" si="0"/>
        <v>2025</v>
      </c>
      <c r="Q2">
        <f t="shared" si="0"/>
        <v>2026</v>
      </c>
      <c r="R2">
        <f t="shared" si="0"/>
        <v>2027</v>
      </c>
      <c r="S2">
        <f t="shared" si="0"/>
        <v>2028</v>
      </c>
      <c r="T2">
        <f t="shared" si="0"/>
        <v>2029</v>
      </c>
      <c r="U2">
        <f t="shared" si="0"/>
        <v>2030</v>
      </c>
      <c r="V2">
        <f t="shared" si="0"/>
        <v>2031</v>
      </c>
      <c r="W2">
        <f t="shared" si="0"/>
        <v>2032</v>
      </c>
      <c r="X2">
        <f t="shared" si="0"/>
        <v>2033</v>
      </c>
      <c r="Y2">
        <f t="shared" si="0"/>
        <v>2034</v>
      </c>
      <c r="Z2">
        <f t="shared" si="0"/>
        <v>2035</v>
      </c>
      <c r="AA2">
        <f t="shared" si="0"/>
        <v>2036</v>
      </c>
      <c r="AB2">
        <f t="shared" si="0"/>
        <v>2037</v>
      </c>
    </row>
    <row r="3" spans="1:28" x14ac:dyDescent="0.35">
      <c r="B3" t="s">
        <v>8</v>
      </c>
      <c r="H3">
        <v>0</v>
      </c>
    </row>
  </sheetData>
  <hyperlinks>
    <hyperlink ref="A1" location="Main!A1" display="Main" xr:uid="{DFE93E98-832C-496D-98BB-A5B766B8DF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9004-78D7-44B0-8102-502340809C25}">
  <dimension ref="A1:C12"/>
  <sheetViews>
    <sheetView workbookViewId="0">
      <selection activeCell="F28" sqref="F28"/>
    </sheetView>
  </sheetViews>
  <sheetFormatPr defaultRowHeight="14.5" x14ac:dyDescent="0.35"/>
  <cols>
    <col min="1" max="1" width="5.08984375" bestFit="1" customWidth="1"/>
    <col min="2" max="2" width="12" bestFit="1" customWidth="1"/>
  </cols>
  <sheetData>
    <row r="1" spans="1:3" x14ac:dyDescent="0.35">
      <c r="A1" t="s">
        <v>7</v>
      </c>
    </row>
    <row r="2" spans="1:3" x14ac:dyDescent="0.35">
      <c r="B2" t="s">
        <v>16</v>
      </c>
      <c r="C2" t="s">
        <v>57</v>
      </c>
    </row>
    <row r="3" spans="1:3" x14ac:dyDescent="0.35">
      <c r="B3" t="s">
        <v>17</v>
      </c>
    </row>
    <row r="4" spans="1:3" x14ac:dyDescent="0.35">
      <c r="B4" t="s">
        <v>18</v>
      </c>
      <c r="C4" t="s">
        <v>24</v>
      </c>
    </row>
    <row r="5" spans="1:3" x14ac:dyDescent="0.35">
      <c r="B5" t="s">
        <v>53</v>
      </c>
      <c r="C5" t="s">
        <v>26</v>
      </c>
    </row>
    <row r="6" spans="1:3" x14ac:dyDescent="0.35">
      <c r="B6" t="s">
        <v>54</v>
      </c>
    </row>
    <row r="7" spans="1:3" x14ac:dyDescent="0.35">
      <c r="B7" t="s">
        <v>55</v>
      </c>
    </row>
    <row r="9" spans="1:3" x14ac:dyDescent="0.35">
      <c r="B9" t="s">
        <v>56</v>
      </c>
    </row>
    <row r="11" spans="1:3" x14ac:dyDescent="0.35">
      <c r="C11" t="s">
        <v>58</v>
      </c>
    </row>
    <row r="12" spans="1:3" x14ac:dyDescent="0.35">
      <c r="C1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Emraclidine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2023-08-12T19:37:58Z</dcterms:modified>
</cp:coreProperties>
</file>