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alldata_yr1011\EXTRA-CURRICULAR\sportsday\"/>
    </mc:Choice>
  </mc:AlternateContent>
  <bookViews>
    <workbookView xWindow="0" yWindow="0" windowWidth="20490" windowHeight="5295"/>
  </bookViews>
  <sheets>
    <sheet name="summary" sheetId="1" r:id="rId1"/>
    <sheet name="y7_results" sheetId="2" r:id="rId2"/>
    <sheet name="y7_records" sheetId="9" r:id="rId3"/>
    <sheet name="y8_results" sheetId="12" r:id="rId4"/>
    <sheet name="y8_records" sheetId="11" r:id="rId5"/>
    <sheet name="y9_results" sheetId="14" r:id="rId6"/>
    <sheet name="y9_records" sheetId="13" r:id="rId7"/>
    <sheet name="y10_results" sheetId="16" r:id="rId8"/>
    <sheet name="y10_records" sheetId="15" r:id="rId9"/>
    <sheet name="point_allocations_standard" sheetId="6" r:id="rId10"/>
    <sheet name="point_allocations_record" sheetId="10" r:id="rId11"/>
    <sheet name="event_list" sheetId="8" r:id="rId12"/>
  </sheets>
  <definedNames>
    <definedName name="defsBonus">point_allocations_record!$A$3:$B$5</definedName>
    <definedName name="defsEvent">event_list!$A$3:$E$13</definedName>
    <definedName name="records10">y10_records!$A$5:$J$15</definedName>
    <definedName name="records7">y7_records!$A$5:$J$15</definedName>
    <definedName name="records8">y8_records!$A$5:$J$15</definedName>
    <definedName name="records9">y9_records!$A$5:$J$15</definedName>
    <definedName name="summaryResults">summary!$B$4:$E$35</definedName>
  </definedNames>
  <calcPr calcId="162913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B35" i="1" l="1"/>
  <c r="B34" i="1"/>
  <c r="B33" i="1"/>
  <c r="B32" i="1"/>
  <c r="B31" i="1"/>
  <c r="B30" i="1"/>
  <c r="B29" i="1"/>
  <c r="B28" i="1"/>
  <c r="BE24" i="16"/>
  <c r="AZ24" i="16"/>
  <c r="AU24" i="16"/>
  <c r="AP24" i="16"/>
  <c r="AK24" i="16"/>
  <c r="AF24" i="16"/>
  <c r="AA24" i="16"/>
  <c r="V24" i="16"/>
  <c r="Q24" i="16"/>
  <c r="L24" i="16"/>
  <c r="G24" i="16"/>
  <c r="BE22" i="16"/>
  <c r="AZ22" i="16"/>
  <c r="AU22" i="16"/>
  <c r="AP22" i="16"/>
  <c r="AK22" i="16"/>
  <c r="AF22" i="16"/>
  <c r="AA22" i="16"/>
  <c r="V22" i="16"/>
  <c r="Q22" i="16"/>
  <c r="L22" i="16"/>
  <c r="G22" i="16"/>
  <c r="BE20" i="16"/>
  <c r="AZ20" i="16"/>
  <c r="AU20" i="16"/>
  <c r="AP20" i="16"/>
  <c r="AK20" i="16"/>
  <c r="AF20" i="16"/>
  <c r="AA20" i="16"/>
  <c r="V20" i="16"/>
  <c r="Q20" i="16"/>
  <c r="L20" i="16"/>
  <c r="G20" i="16"/>
  <c r="BE18" i="16"/>
  <c r="AZ18" i="16"/>
  <c r="AU18" i="16"/>
  <c r="AP18" i="16"/>
  <c r="AK18" i="16"/>
  <c r="AF18" i="16"/>
  <c r="AA18" i="16"/>
  <c r="V18" i="16"/>
  <c r="Q18" i="16"/>
  <c r="L18" i="16"/>
  <c r="G18" i="16"/>
  <c r="BE16" i="16"/>
  <c r="AZ16" i="16"/>
  <c r="AU16" i="16"/>
  <c r="AP16" i="16"/>
  <c r="AQ16" i="16" s="1"/>
  <c r="AK16" i="16"/>
  <c r="AF16" i="16"/>
  <c r="AA16" i="16"/>
  <c r="V16" i="16"/>
  <c r="Q16" i="16"/>
  <c r="L16" i="16"/>
  <c r="G16" i="16"/>
  <c r="BE14" i="16"/>
  <c r="AZ14" i="16"/>
  <c r="AU14" i="16"/>
  <c r="AP14" i="16"/>
  <c r="AK14" i="16"/>
  <c r="AF14" i="16"/>
  <c r="AA14" i="16"/>
  <c r="V14" i="16"/>
  <c r="Q14" i="16"/>
  <c r="L14" i="16"/>
  <c r="G14" i="16"/>
  <c r="BE12" i="16"/>
  <c r="AZ12" i="16"/>
  <c r="AU12" i="16"/>
  <c r="AP12" i="16"/>
  <c r="AK12" i="16"/>
  <c r="AF12" i="16"/>
  <c r="AA12" i="16"/>
  <c r="V12" i="16"/>
  <c r="Q12" i="16"/>
  <c r="L12" i="16"/>
  <c r="M12" i="16" s="1"/>
  <c r="G12" i="16"/>
  <c r="BE10" i="16"/>
  <c r="AZ10" i="16"/>
  <c r="AU10" i="16"/>
  <c r="AP10" i="16"/>
  <c r="AK10" i="16"/>
  <c r="AL10" i="16" s="1"/>
  <c r="AF10" i="16"/>
  <c r="AA10" i="16"/>
  <c r="V10" i="16"/>
  <c r="Q10" i="16"/>
  <c r="R10" i="16" s="1"/>
  <c r="L10" i="16"/>
  <c r="G10" i="16"/>
  <c r="BE24" i="14"/>
  <c r="AZ24" i="14"/>
  <c r="AU24" i="14"/>
  <c r="AP24" i="14"/>
  <c r="AK24" i="14"/>
  <c r="AF24" i="14"/>
  <c r="AA24" i="14"/>
  <c r="V24" i="14"/>
  <c r="Q24" i="14"/>
  <c r="L24" i="14"/>
  <c r="G24" i="14"/>
  <c r="BE22" i="14"/>
  <c r="AZ22" i="14"/>
  <c r="AU22" i="14"/>
  <c r="AP22" i="14"/>
  <c r="AK22" i="14"/>
  <c r="AF22" i="14"/>
  <c r="AA22" i="14"/>
  <c r="AB22" i="14" s="1"/>
  <c r="V22" i="14"/>
  <c r="Q22" i="14"/>
  <c r="L22" i="14"/>
  <c r="G22" i="14"/>
  <c r="BE20" i="14"/>
  <c r="AZ20" i="14"/>
  <c r="AU20" i="14"/>
  <c r="AP20" i="14"/>
  <c r="AK20" i="14"/>
  <c r="AF20" i="14"/>
  <c r="AG20" i="14" s="1"/>
  <c r="AA20" i="14"/>
  <c r="V20" i="14"/>
  <c r="Q20" i="14"/>
  <c r="L20" i="14"/>
  <c r="G20" i="14"/>
  <c r="BE18" i="14"/>
  <c r="AZ18" i="14"/>
  <c r="AU18" i="14"/>
  <c r="AP18" i="14"/>
  <c r="AK18" i="14"/>
  <c r="AF18" i="14"/>
  <c r="AA18" i="14"/>
  <c r="V18" i="14"/>
  <c r="Q18" i="14"/>
  <c r="L18" i="14"/>
  <c r="G18" i="14"/>
  <c r="BE16" i="14"/>
  <c r="AZ16" i="14"/>
  <c r="AU16" i="14"/>
  <c r="AP16" i="14"/>
  <c r="AK16" i="14"/>
  <c r="AF16" i="14"/>
  <c r="AA16" i="14"/>
  <c r="V16" i="14"/>
  <c r="W16" i="14" s="1"/>
  <c r="Q16" i="14"/>
  <c r="L16" i="14"/>
  <c r="G16" i="14"/>
  <c r="BE14" i="14"/>
  <c r="AZ14" i="14"/>
  <c r="AU14" i="14"/>
  <c r="AP14" i="14"/>
  <c r="AK14" i="14"/>
  <c r="AF14" i="14"/>
  <c r="AA14" i="14"/>
  <c r="AB14" i="14" s="1"/>
  <c r="V14" i="14"/>
  <c r="Q14" i="14"/>
  <c r="L14" i="14"/>
  <c r="G14" i="14"/>
  <c r="BE12" i="14"/>
  <c r="AZ12" i="14"/>
  <c r="BA12" i="14" s="1"/>
  <c r="AU12" i="14"/>
  <c r="AP12" i="14"/>
  <c r="AK12" i="14"/>
  <c r="AF12" i="14"/>
  <c r="AA12" i="14"/>
  <c r="V12" i="14"/>
  <c r="Q12" i="14"/>
  <c r="L12" i="14"/>
  <c r="G12" i="14"/>
  <c r="BE10" i="14"/>
  <c r="AZ10" i="14"/>
  <c r="AU10" i="14"/>
  <c r="AP10" i="14"/>
  <c r="AK10" i="14"/>
  <c r="AL10" i="14" s="1"/>
  <c r="AF10" i="14"/>
  <c r="AA10" i="14"/>
  <c r="V10" i="14"/>
  <c r="Q10" i="14"/>
  <c r="L10" i="14"/>
  <c r="G10" i="14"/>
  <c r="BD24" i="16"/>
  <c r="BC24" i="16"/>
  <c r="BB24" i="16"/>
  <c r="BF24" i="16" s="1"/>
  <c r="AY24" i="16"/>
  <c r="AX24" i="16"/>
  <c r="AW24" i="16"/>
  <c r="BA24" i="16" s="1"/>
  <c r="AT24" i="16"/>
  <c r="AS24" i="16"/>
  <c r="AR24" i="16"/>
  <c r="AO24" i="16"/>
  <c r="AN24" i="16"/>
  <c r="AM24" i="16"/>
  <c r="AQ24" i="16" s="1"/>
  <c r="AJ24" i="16"/>
  <c r="AI24" i="16"/>
  <c r="AH24" i="16"/>
  <c r="AL24" i="16" s="1"/>
  <c r="AE24" i="16"/>
  <c r="AD24" i="16"/>
  <c r="AC24" i="16"/>
  <c r="AG24" i="16" s="1"/>
  <c r="Z24" i="16"/>
  <c r="Y24" i="16"/>
  <c r="X24" i="16"/>
  <c r="U24" i="16"/>
  <c r="T24" i="16"/>
  <c r="S24" i="16"/>
  <c r="W24" i="16" s="1"/>
  <c r="P24" i="16"/>
  <c r="O24" i="16"/>
  <c r="N24" i="16"/>
  <c r="R24" i="16" s="1"/>
  <c r="K24" i="16"/>
  <c r="J24" i="16"/>
  <c r="I24" i="16"/>
  <c r="M24" i="16" s="1"/>
  <c r="F24" i="16"/>
  <c r="E24" i="16"/>
  <c r="D24" i="16"/>
  <c r="BD22" i="16"/>
  <c r="BC22" i="16"/>
  <c r="BB22" i="16"/>
  <c r="BF22" i="16" s="1"/>
  <c r="AY22" i="16"/>
  <c r="AX22" i="16"/>
  <c r="AW22" i="16"/>
  <c r="BA22" i="16" s="1"/>
  <c r="AT22" i="16"/>
  <c r="AS22" i="16"/>
  <c r="AR22" i="16"/>
  <c r="AV22" i="16" s="1"/>
  <c r="AO22" i="16"/>
  <c r="AN22" i="16"/>
  <c r="AM22" i="16"/>
  <c r="AJ22" i="16"/>
  <c r="AI22" i="16"/>
  <c r="AH22" i="16"/>
  <c r="AE22" i="16"/>
  <c r="AD22" i="16"/>
  <c r="AC22" i="16"/>
  <c r="Z22" i="16"/>
  <c r="Y22" i="16"/>
  <c r="X22" i="16"/>
  <c r="U22" i="16"/>
  <c r="T22" i="16"/>
  <c r="S22" i="16"/>
  <c r="P22" i="16"/>
  <c r="O22" i="16"/>
  <c r="N22" i="16"/>
  <c r="K22" i="16"/>
  <c r="J22" i="16"/>
  <c r="I22" i="16"/>
  <c r="H22" i="16"/>
  <c r="F22" i="16"/>
  <c r="E22" i="16"/>
  <c r="D22" i="16"/>
  <c r="BD20" i="16"/>
  <c r="BC20" i="16"/>
  <c r="BB20" i="16"/>
  <c r="AY20" i="16"/>
  <c r="AX20" i="16"/>
  <c r="AW20" i="16"/>
  <c r="AT20" i="16"/>
  <c r="AS20" i="16"/>
  <c r="AR20" i="16"/>
  <c r="AO20" i="16"/>
  <c r="AN20" i="16"/>
  <c r="AM20" i="16"/>
  <c r="AJ20" i="16"/>
  <c r="AI20" i="16"/>
  <c r="AH20" i="16"/>
  <c r="AE20" i="16"/>
  <c r="AD20" i="16"/>
  <c r="AC20" i="16"/>
  <c r="Z20" i="16"/>
  <c r="Y20" i="16"/>
  <c r="X20" i="16"/>
  <c r="U20" i="16"/>
  <c r="T20" i="16"/>
  <c r="S20" i="16"/>
  <c r="P20" i="16"/>
  <c r="O20" i="16"/>
  <c r="N20" i="16"/>
  <c r="K20" i="16"/>
  <c r="J20" i="16"/>
  <c r="I20" i="16"/>
  <c r="F20" i="16"/>
  <c r="E20" i="16"/>
  <c r="D20" i="16"/>
  <c r="BD18" i="16"/>
  <c r="BC18" i="16"/>
  <c r="BB18" i="16"/>
  <c r="AY18" i="16"/>
  <c r="AX18" i="16"/>
  <c r="AW18" i="16"/>
  <c r="AT18" i="16"/>
  <c r="AS18" i="16"/>
  <c r="AR18" i="16"/>
  <c r="AO18" i="16"/>
  <c r="AN18" i="16"/>
  <c r="AM18" i="16"/>
  <c r="AJ18" i="16"/>
  <c r="AI18" i="16"/>
  <c r="AH18" i="16"/>
  <c r="AE18" i="16"/>
  <c r="AD18" i="16"/>
  <c r="AC18" i="16"/>
  <c r="Z18" i="16"/>
  <c r="Y18" i="16"/>
  <c r="X18" i="16"/>
  <c r="U18" i="16"/>
  <c r="T18" i="16"/>
  <c r="S18" i="16"/>
  <c r="P18" i="16"/>
  <c r="O18" i="16"/>
  <c r="N18" i="16"/>
  <c r="K18" i="16"/>
  <c r="J18" i="16"/>
  <c r="I18" i="16"/>
  <c r="F18" i="16"/>
  <c r="E18" i="16"/>
  <c r="D18" i="16"/>
  <c r="BD16" i="16"/>
  <c r="BC16" i="16"/>
  <c r="BB16" i="16"/>
  <c r="AY16" i="16"/>
  <c r="AX16" i="16"/>
  <c r="AW16" i="16"/>
  <c r="AT16" i="16"/>
  <c r="AS16" i="16"/>
  <c r="AR16" i="16"/>
  <c r="AO16" i="16"/>
  <c r="AN16" i="16"/>
  <c r="AM16" i="16"/>
  <c r="AJ16" i="16"/>
  <c r="AI16" i="16"/>
  <c r="AH16" i="16"/>
  <c r="AE16" i="16"/>
  <c r="AD16" i="16"/>
  <c r="AC16" i="16"/>
  <c r="Z16" i="16"/>
  <c r="Y16" i="16"/>
  <c r="X16" i="16"/>
  <c r="U16" i="16"/>
  <c r="T16" i="16"/>
  <c r="S16" i="16"/>
  <c r="P16" i="16"/>
  <c r="O16" i="16"/>
  <c r="N16" i="16"/>
  <c r="K16" i="16"/>
  <c r="J16" i="16"/>
  <c r="I16" i="16"/>
  <c r="F16" i="16"/>
  <c r="E16" i="16"/>
  <c r="D16" i="16"/>
  <c r="BD14" i="16"/>
  <c r="BC14" i="16"/>
  <c r="BB14" i="16"/>
  <c r="AY14" i="16"/>
  <c r="AX14" i="16"/>
  <c r="AW14" i="16"/>
  <c r="AT14" i="16"/>
  <c r="AS14" i="16"/>
  <c r="AR14" i="16"/>
  <c r="AO14" i="16"/>
  <c r="AN14" i="16"/>
  <c r="AM14" i="16"/>
  <c r="AJ14" i="16"/>
  <c r="AI14" i="16"/>
  <c r="AH14" i="16"/>
  <c r="AE14" i="16"/>
  <c r="AD14" i="16"/>
  <c r="AC14" i="16"/>
  <c r="Z14" i="16"/>
  <c r="Y14" i="16"/>
  <c r="X14" i="16"/>
  <c r="U14" i="16"/>
  <c r="T14" i="16"/>
  <c r="S14" i="16"/>
  <c r="P14" i="16"/>
  <c r="O14" i="16"/>
  <c r="N14" i="16"/>
  <c r="K14" i="16"/>
  <c r="J14" i="16"/>
  <c r="I14" i="16"/>
  <c r="F14" i="16"/>
  <c r="E14" i="16"/>
  <c r="D14" i="16"/>
  <c r="BD12" i="16"/>
  <c r="BC12" i="16"/>
  <c r="BB12" i="16"/>
  <c r="AY12" i="16"/>
  <c r="AX12" i="16"/>
  <c r="AW12" i="16"/>
  <c r="AT12" i="16"/>
  <c r="AS12" i="16"/>
  <c r="AR12" i="16"/>
  <c r="AO12" i="16"/>
  <c r="AN12" i="16"/>
  <c r="AM12" i="16"/>
  <c r="AJ12" i="16"/>
  <c r="AI12" i="16"/>
  <c r="AH12" i="16"/>
  <c r="AE12" i="16"/>
  <c r="AD12" i="16"/>
  <c r="AC12" i="16"/>
  <c r="Z12" i="16"/>
  <c r="Y12" i="16"/>
  <c r="X12" i="16"/>
  <c r="U12" i="16"/>
  <c r="T12" i="16"/>
  <c r="S12" i="16"/>
  <c r="P12" i="16"/>
  <c r="O12" i="16"/>
  <c r="N12" i="16"/>
  <c r="K12" i="16"/>
  <c r="J12" i="16"/>
  <c r="I12" i="16"/>
  <c r="F12" i="16"/>
  <c r="E12" i="16"/>
  <c r="D12" i="16"/>
  <c r="BD10" i="16"/>
  <c r="BC10" i="16"/>
  <c r="BB10" i="16"/>
  <c r="AY10" i="16"/>
  <c r="AX10" i="16"/>
  <c r="AW10" i="16"/>
  <c r="AT10" i="16"/>
  <c r="AS10" i="16"/>
  <c r="AR10" i="16"/>
  <c r="AO10" i="16"/>
  <c r="AN10" i="16"/>
  <c r="AM10" i="16"/>
  <c r="AJ10" i="16"/>
  <c r="AI10" i="16"/>
  <c r="AH10" i="16"/>
  <c r="AE10" i="16"/>
  <c r="AD10" i="16"/>
  <c r="AC10" i="16"/>
  <c r="Z10" i="16"/>
  <c r="Y10" i="16"/>
  <c r="X10" i="16"/>
  <c r="U10" i="16"/>
  <c r="T10" i="16"/>
  <c r="S10" i="16"/>
  <c r="W10" i="16" s="1"/>
  <c r="P10" i="16"/>
  <c r="O10" i="16"/>
  <c r="N10" i="16"/>
  <c r="K10" i="16"/>
  <c r="J10" i="16"/>
  <c r="I10" i="16"/>
  <c r="F10" i="16"/>
  <c r="E10" i="16"/>
  <c r="D10" i="16"/>
  <c r="BB5" i="16"/>
  <c r="AW5" i="16"/>
  <c r="AR5" i="16"/>
  <c r="AM5" i="16"/>
  <c r="AH5" i="16"/>
  <c r="AC5" i="16"/>
  <c r="X5" i="16"/>
  <c r="S5" i="16"/>
  <c r="N5" i="16"/>
  <c r="I5" i="16"/>
  <c r="D5" i="16"/>
  <c r="BB4" i="16"/>
  <c r="AW4" i="16"/>
  <c r="AR4" i="16"/>
  <c r="AM4" i="16"/>
  <c r="AH4" i="16"/>
  <c r="AC4" i="16"/>
  <c r="X4" i="16"/>
  <c r="S4" i="16"/>
  <c r="N4" i="16"/>
  <c r="I4" i="16"/>
  <c r="D4" i="16"/>
  <c r="J15" i="15"/>
  <c r="B15" i="15"/>
  <c r="J14" i="15"/>
  <c r="B14" i="15"/>
  <c r="J13" i="15"/>
  <c r="B13" i="15"/>
  <c r="J12" i="15"/>
  <c r="B12" i="15"/>
  <c r="J11" i="15"/>
  <c r="B11" i="15"/>
  <c r="J10" i="15"/>
  <c r="B10" i="15"/>
  <c r="J9" i="15"/>
  <c r="B9" i="15"/>
  <c r="J8" i="15"/>
  <c r="B8" i="15"/>
  <c r="J7" i="15"/>
  <c r="B7" i="15"/>
  <c r="J6" i="15"/>
  <c r="B6" i="15"/>
  <c r="J5" i="15"/>
  <c r="B5" i="15"/>
  <c r="B27" i="1"/>
  <c r="B26" i="1"/>
  <c r="B25" i="1"/>
  <c r="B24" i="1"/>
  <c r="B23" i="1"/>
  <c r="B22" i="1"/>
  <c r="B21" i="1"/>
  <c r="B20" i="1"/>
  <c r="J6" i="13"/>
  <c r="J7" i="13"/>
  <c r="J8" i="13"/>
  <c r="J9" i="13"/>
  <c r="J10" i="13"/>
  <c r="J11" i="13"/>
  <c r="J12" i="13"/>
  <c r="J13" i="13"/>
  <c r="J14" i="13"/>
  <c r="J15" i="13"/>
  <c r="J5" i="13"/>
  <c r="BD24" i="14"/>
  <c r="BC24" i="14"/>
  <c r="BB24" i="14"/>
  <c r="AY24" i="14"/>
  <c r="AX24" i="14"/>
  <c r="AW24" i="14"/>
  <c r="AT24" i="14"/>
  <c r="AS24" i="14"/>
  <c r="AR24" i="14"/>
  <c r="AO24" i="14"/>
  <c r="AN24" i="14"/>
  <c r="AM24" i="14"/>
  <c r="AJ24" i="14"/>
  <c r="AI24" i="14"/>
  <c r="AH24" i="14"/>
  <c r="AE24" i="14"/>
  <c r="AD24" i="14"/>
  <c r="AC24" i="14"/>
  <c r="Z24" i="14"/>
  <c r="Y24" i="14"/>
  <c r="X24" i="14"/>
  <c r="U24" i="14"/>
  <c r="T24" i="14"/>
  <c r="S24" i="14"/>
  <c r="P24" i="14"/>
  <c r="O24" i="14"/>
  <c r="N24" i="14"/>
  <c r="K24" i="14"/>
  <c r="J24" i="14"/>
  <c r="I24" i="14"/>
  <c r="F24" i="14"/>
  <c r="E24" i="14"/>
  <c r="D24" i="14"/>
  <c r="BD22" i="14"/>
  <c r="BC22" i="14"/>
  <c r="BB22" i="14"/>
  <c r="AY22" i="14"/>
  <c r="AX22" i="14"/>
  <c r="AW22" i="14"/>
  <c r="AT22" i="14"/>
  <c r="AS22" i="14"/>
  <c r="AR22" i="14"/>
  <c r="AO22" i="14"/>
  <c r="AN22" i="14"/>
  <c r="AM22" i="14"/>
  <c r="AJ22" i="14"/>
  <c r="AI22" i="14"/>
  <c r="AH22" i="14"/>
  <c r="AE22" i="14"/>
  <c r="AD22" i="14"/>
  <c r="AC22" i="14"/>
  <c r="Z22" i="14"/>
  <c r="Y22" i="14"/>
  <c r="X22" i="14"/>
  <c r="U22" i="14"/>
  <c r="T22" i="14"/>
  <c r="S22" i="14"/>
  <c r="P22" i="14"/>
  <c r="O22" i="14"/>
  <c r="N22" i="14"/>
  <c r="K22" i="14"/>
  <c r="J22" i="14"/>
  <c r="I22" i="14"/>
  <c r="F22" i="14"/>
  <c r="E22" i="14"/>
  <c r="D22" i="14"/>
  <c r="BD20" i="14"/>
  <c r="BC20" i="14"/>
  <c r="BB20" i="14"/>
  <c r="AY20" i="14"/>
  <c r="AX20" i="14"/>
  <c r="AW20" i="14"/>
  <c r="AT20" i="14"/>
  <c r="AS20" i="14"/>
  <c r="AR20" i="14"/>
  <c r="AO20" i="14"/>
  <c r="AN20" i="14"/>
  <c r="AM20" i="14"/>
  <c r="AJ20" i="14"/>
  <c r="AI20" i="14"/>
  <c r="AH20" i="14"/>
  <c r="AE20" i="14"/>
  <c r="AD20" i="14"/>
  <c r="AC20" i="14"/>
  <c r="Z20" i="14"/>
  <c r="Y20" i="14"/>
  <c r="X20" i="14"/>
  <c r="U20" i="14"/>
  <c r="T20" i="14"/>
  <c r="S20" i="14"/>
  <c r="P20" i="14"/>
  <c r="O20" i="14"/>
  <c r="N20" i="14"/>
  <c r="K20" i="14"/>
  <c r="J20" i="14"/>
  <c r="I20" i="14"/>
  <c r="F20" i="14"/>
  <c r="E20" i="14"/>
  <c r="D20" i="14"/>
  <c r="BD18" i="14"/>
  <c r="BC18" i="14"/>
  <c r="BB18" i="14"/>
  <c r="AY18" i="14"/>
  <c r="AX18" i="14"/>
  <c r="AW18" i="14"/>
  <c r="AT18" i="14"/>
  <c r="AS18" i="14"/>
  <c r="AR18" i="14"/>
  <c r="AO18" i="14"/>
  <c r="AN18" i="14"/>
  <c r="AM18" i="14"/>
  <c r="AJ18" i="14"/>
  <c r="AI18" i="14"/>
  <c r="AH18" i="14"/>
  <c r="AE18" i="14"/>
  <c r="AD18" i="14"/>
  <c r="AC18" i="14"/>
  <c r="Z18" i="14"/>
  <c r="Y18" i="14"/>
  <c r="X18" i="14"/>
  <c r="U18" i="14"/>
  <c r="T18" i="14"/>
  <c r="S18" i="14"/>
  <c r="P18" i="14"/>
  <c r="O18" i="14"/>
  <c r="N18" i="14"/>
  <c r="K18" i="14"/>
  <c r="J18" i="14"/>
  <c r="I18" i="14"/>
  <c r="F18" i="14"/>
  <c r="E18" i="14"/>
  <c r="D18" i="14"/>
  <c r="BD16" i="14"/>
  <c r="BC16" i="14"/>
  <c r="BB16" i="14"/>
  <c r="AY16" i="14"/>
  <c r="AX16" i="14"/>
  <c r="AW16" i="14"/>
  <c r="AT16" i="14"/>
  <c r="AS16" i="14"/>
  <c r="AR16" i="14"/>
  <c r="AO16" i="14"/>
  <c r="AN16" i="14"/>
  <c r="AM16" i="14"/>
  <c r="AJ16" i="14"/>
  <c r="AI16" i="14"/>
  <c r="AH16" i="14"/>
  <c r="AE16" i="14"/>
  <c r="AD16" i="14"/>
  <c r="AC16" i="14"/>
  <c r="Z16" i="14"/>
  <c r="Y16" i="14"/>
  <c r="X16" i="14"/>
  <c r="U16" i="14"/>
  <c r="T16" i="14"/>
  <c r="S16" i="14"/>
  <c r="P16" i="14"/>
  <c r="O16" i="14"/>
  <c r="N16" i="14"/>
  <c r="R16" i="14" s="1"/>
  <c r="K16" i="14"/>
  <c r="J16" i="14"/>
  <c r="I16" i="14"/>
  <c r="F16" i="14"/>
  <c r="E16" i="14"/>
  <c r="D16" i="14"/>
  <c r="BD14" i="14"/>
  <c r="BC14" i="14"/>
  <c r="BB14" i="14"/>
  <c r="AY14" i="14"/>
  <c r="AX14" i="14"/>
  <c r="AW14" i="14"/>
  <c r="BA14" i="14" s="1"/>
  <c r="AT14" i="14"/>
  <c r="AS14" i="14"/>
  <c r="AR14" i="14"/>
  <c r="AO14" i="14"/>
  <c r="AN14" i="14"/>
  <c r="AM14" i="14"/>
  <c r="AJ14" i="14"/>
  <c r="AI14" i="14"/>
  <c r="AH14" i="14"/>
  <c r="AE14" i="14"/>
  <c r="AD14" i="14"/>
  <c r="AC14" i="14"/>
  <c r="Z14" i="14"/>
  <c r="Y14" i="14"/>
  <c r="X14" i="14"/>
  <c r="U14" i="14"/>
  <c r="T14" i="14"/>
  <c r="S14" i="14"/>
  <c r="P14" i="14"/>
  <c r="O14" i="14"/>
  <c r="N14" i="14"/>
  <c r="K14" i="14"/>
  <c r="J14" i="14"/>
  <c r="I14" i="14"/>
  <c r="F14" i="14"/>
  <c r="E14" i="14"/>
  <c r="D14" i="14"/>
  <c r="BD12" i="14"/>
  <c r="BC12" i="14"/>
  <c r="BB12" i="14"/>
  <c r="AY12" i="14"/>
  <c r="AX12" i="14"/>
  <c r="AW12" i="14"/>
  <c r="AT12" i="14"/>
  <c r="AS12" i="14"/>
  <c r="AR12" i="14"/>
  <c r="AO12" i="14"/>
  <c r="AN12" i="14"/>
  <c r="AM12" i="14"/>
  <c r="AJ12" i="14"/>
  <c r="AI12" i="14"/>
  <c r="AH12" i="14"/>
  <c r="AE12" i="14"/>
  <c r="AD12" i="14"/>
  <c r="AC12" i="14"/>
  <c r="Z12" i="14"/>
  <c r="Y12" i="14"/>
  <c r="X12" i="14"/>
  <c r="U12" i="14"/>
  <c r="T12" i="14"/>
  <c r="S12" i="14"/>
  <c r="P12" i="14"/>
  <c r="O12" i="14"/>
  <c r="N12" i="14"/>
  <c r="K12" i="14"/>
  <c r="J12" i="14"/>
  <c r="I12" i="14"/>
  <c r="F12" i="14"/>
  <c r="E12" i="14"/>
  <c r="D12" i="14"/>
  <c r="BD10" i="14"/>
  <c r="BC10" i="14"/>
  <c r="BB10" i="14"/>
  <c r="AY10" i="14"/>
  <c r="AX10" i="14"/>
  <c r="AW10" i="14"/>
  <c r="AT10" i="14"/>
  <c r="AS10" i="14"/>
  <c r="AR10" i="14"/>
  <c r="AO10" i="14"/>
  <c r="AN10" i="14"/>
  <c r="AM10" i="14"/>
  <c r="AJ10" i="14"/>
  <c r="AI10" i="14"/>
  <c r="AH10" i="14"/>
  <c r="AE10" i="14"/>
  <c r="AD10" i="14"/>
  <c r="AC10" i="14"/>
  <c r="Z10" i="14"/>
  <c r="Y10" i="14"/>
  <c r="X10" i="14"/>
  <c r="U10" i="14"/>
  <c r="T10" i="14"/>
  <c r="S10" i="14"/>
  <c r="P10" i="14"/>
  <c r="O10" i="14"/>
  <c r="N10" i="14"/>
  <c r="K10" i="14"/>
  <c r="J10" i="14"/>
  <c r="I10" i="14"/>
  <c r="F10" i="14"/>
  <c r="E10" i="14"/>
  <c r="D10" i="14"/>
  <c r="BB5" i="14"/>
  <c r="AW5" i="14"/>
  <c r="AR5" i="14"/>
  <c r="AM5" i="14"/>
  <c r="AH5" i="14"/>
  <c r="AC5" i="14"/>
  <c r="X5" i="14"/>
  <c r="S5" i="14"/>
  <c r="N5" i="14"/>
  <c r="I5" i="14"/>
  <c r="D5" i="14"/>
  <c r="BB4" i="14"/>
  <c r="AW4" i="14"/>
  <c r="AR4" i="14"/>
  <c r="AM4" i="14"/>
  <c r="AH4" i="14"/>
  <c r="AC4" i="14"/>
  <c r="X4" i="14"/>
  <c r="S4" i="14"/>
  <c r="N4" i="14"/>
  <c r="I4" i="14"/>
  <c r="D4" i="14"/>
  <c r="AV14" i="14" l="1"/>
  <c r="M16" i="14"/>
  <c r="AB10" i="16"/>
  <c r="AG10" i="16"/>
  <c r="H24" i="16"/>
  <c r="AB24" i="16"/>
  <c r="AV24" i="16"/>
  <c r="M22" i="16"/>
  <c r="R22" i="16"/>
  <c r="W22" i="16"/>
  <c r="AB22" i="16"/>
  <c r="AG22" i="16"/>
  <c r="AL22" i="16"/>
  <c r="AQ22" i="16"/>
  <c r="BF10" i="16"/>
  <c r="AQ14" i="14"/>
  <c r="AB12" i="16"/>
  <c r="AQ12" i="16"/>
  <c r="BA12" i="16"/>
  <c r="M14" i="16"/>
  <c r="W14" i="16"/>
  <c r="AG14" i="16"/>
  <c r="AV14" i="16"/>
  <c r="H16" i="16"/>
  <c r="W16" i="16"/>
  <c r="AL16" i="16"/>
  <c r="AQ10" i="16"/>
  <c r="AV10" i="16"/>
  <c r="BA10" i="16"/>
  <c r="H12" i="16"/>
  <c r="H16" i="14"/>
  <c r="R12" i="16"/>
  <c r="W12" i="16"/>
  <c r="AG12" i="16"/>
  <c r="AL12" i="16"/>
  <c r="AV12" i="16"/>
  <c r="BF12" i="16"/>
  <c r="H14" i="16"/>
  <c r="R14" i="16"/>
  <c r="AB14" i="16"/>
  <c r="AL14" i="16"/>
  <c r="AQ14" i="16"/>
  <c r="BA14" i="16"/>
  <c r="BF14" i="16"/>
  <c r="M16" i="16"/>
  <c r="R16" i="16"/>
  <c r="AB16" i="16"/>
  <c r="AG16" i="16"/>
  <c r="H10" i="16"/>
  <c r="M10" i="16"/>
  <c r="AV16" i="16"/>
  <c r="BA16" i="16"/>
  <c r="BF16" i="16"/>
  <c r="H18" i="16"/>
  <c r="M18" i="16"/>
  <c r="R18" i="16"/>
  <c r="W18" i="16"/>
  <c r="AB18" i="16"/>
  <c r="AG18" i="16"/>
  <c r="AL18" i="16"/>
  <c r="AQ18" i="16"/>
  <c r="AV18" i="16"/>
  <c r="BA18" i="16"/>
  <c r="BF18" i="16"/>
  <c r="H20" i="16"/>
  <c r="M20" i="16"/>
  <c r="R20" i="16"/>
  <c r="W20" i="16"/>
  <c r="AB20" i="16"/>
  <c r="AG20" i="16"/>
  <c r="AL20" i="16"/>
  <c r="AQ20" i="16"/>
  <c r="AV20" i="16"/>
  <c r="BA20" i="16"/>
  <c r="BF20" i="16"/>
  <c r="R14" i="14"/>
  <c r="M14" i="14"/>
  <c r="AL14" i="14"/>
  <c r="BF14" i="14"/>
  <c r="W14" i="14"/>
  <c r="AG14" i="14"/>
  <c r="H14" i="14"/>
  <c r="R24" i="14"/>
  <c r="AB24" i="14"/>
  <c r="AL24" i="14"/>
  <c r="AV24" i="14"/>
  <c r="BF24" i="14"/>
  <c r="M24" i="14"/>
  <c r="W24" i="14"/>
  <c r="AG24" i="14"/>
  <c r="AQ24" i="14"/>
  <c r="BA24" i="14"/>
  <c r="W22" i="14"/>
  <c r="R22" i="14"/>
  <c r="H22" i="14"/>
  <c r="AG22" i="14"/>
  <c r="AL22" i="14"/>
  <c r="AQ22" i="14"/>
  <c r="AV22" i="14"/>
  <c r="BA22" i="14"/>
  <c r="M20" i="14"/>
  <c r="W20" i="14"/>
  <c r="AQ20" i="14"/>
  <c r="BF20" i="14"/>
  <c r="H20" i="14"/>
  <c r="R20" i="14"/>
  <c r="AB20" i="14"/>
  <c r="AL20" i="14"/>
  <c r="AV20" i="14"/>
  <c r="BA20" i="14"/>
  <c r="H18" i="14"/>
  <c r="R18" i="14"/>
  <c r="W18" i="14"/>
  <c r="AB18" i="14"/>
  <c r="AL18" i="14"/>
  <c r="AV18" i="14"/>
  <c r="BF18" i="14"/>
  <c r="M18" i="14"/>
  <c r="AG18" i="14"/>
  <c r="AQ18" i="14"/>
  <c r="BA18" i="14"/>
  <c r="AB16" i="14"/>
  <c r="AL16" i="14"/>
  <c r="AV16" i="14"/>
  <c r="BF16" i="14"/>
  <c r="AG16" i="14"/>
  <c r="AQ16" i="14"/>
  <c r="BA16" i="14"/>
  <c r="W12" i="14"/>
  <c r="H12" i="14"/>
  <c r="M12" i="14"/>
  <c r="R12" i="14"/>
  <c r="AB12" i="14"/>
  <c r="AG12" i="14"/>
  <c r="AL12" i="14"/>
  <c r="AQ12" i="14"/>
  <c r="AV12" i="14"/>
  <c r="BF12" i="14"/>
  <c r="R10" i="14"/>
  <c r="AB10" i="14"/>
  <c r="H10" i="14"/>
  <c r="W10" i="14"/>
  <c r="AV10" i="14"/>
  <c r="BF10" i="14"/>
  <c r="M10" i="14"/>
  <c r="AG10" i="14"/>
  <c r="AQ10" i="14"/>
  <c r="BA10" i="14"/>
  <c r="B15" i="13"/>
  <c r="B14" i="13"/>
  <c r="B13" i="13"/>
  <c r="B12" i="13"/>
  <c r="B11" i="13"/>
  <c r="B10" i="13"/>
  <c r="B9" i="13"/>
  <c r="B8" i="13"/>
  <c r="B7" i="13"/>
  <c r="B6" i="13"/>
  <c r="B5" i="13"/>
  <c r="C22" i="16" l="1"/>
  <c r="C34" i="1" s="1"/>
  <c r="C24" i="16"/>
  <c r="C35" i="1" s="1"/>
  <c r="C16" i="16"/>
  <c r="C31" i="1" s="1"/>
  <c r="C12" i="16"/>
  <c r="C29" i="1" s="1"/>
  <c r="C18" i="16"/>
  <c r="C32" i="1" s="1"/>
  <c r="C14" i="16"/>
  <c r="C30" i="1" s="1"/>
  <c r="C20" i="16"/>
  <c r="C33" i="1" s="1"/>
  <c r="C10" i="16"/>
  <c r="C28" i="1" s="1"/>
  <c r="C14" i="14"/>
  <c r="C22" i="1" s="1"/>
  <c r="C16" i="14"/>
  <c r="C23" i="1" s="1"/>
  <c r="C20" i="14"/>
  <c r="C25" i="1" s="1"/>
  <c r="C18" i="14"/>
  <c r="C24" i="1" s="1"/>
  <c r="C12" i="14"/>
  <c r="C21" i="1" s="1"/>
  <c r="C10" i="14"/>
  <c r="C20" i="1" s="1"/>
  <c r="BE24" i="12"/>
  <c r="AZ24" i="12"/>
  <c r="AU24" i="12"/>
  <c r="AP24" i="12"/>
  <c r="AK24" i="12"/>
  <c r="AF24" i="12"/>
  <c r="AA24" i="12"/>
  <c r="V24" i="12"/>
  <c r="Q24" i="12"/>
  <c r="L24" i="12"/>
  <c r="AZ22" i="12"/>
  <c r="AU22" i="12"/>
  <c r="AP22" i="12"/>
  <c r="AK22" i="12"/>
  <c r="AF22" i="12"/>
  <c r="AA22" i="12"/>
  <c r="V22" i="12"/>
  <c r="Q22" i="12"/>
  <c r="G22" i="12"/>
  <c r="BE20" i="12"/>
  <c r="AZ20" i="12"/>
  <c r="AU20" i="12"/>
  <c r="AP20" i="12"/>
  <c r="AK20" i="12"/>
  <c r="AF20" i="12"/>
  <c r="AA20" i="12"/>
  <c r="V20" i="12"/>
  <c r="Q20" i="12"/>
  <c r="L20" i="12"/>
  <c r="G20" i="12"/>
  <c r="BE18" i="12"/>
  <c r="AZ18" i="12"/>
  <c r="AU18" i="12"/>
  <c r="AP18" i="12"/>
  <c r="AK18" i="12"/>
  <c r="AF18" i="12"/>
  <c r="AA18" i="12"/>
  <c r="V18" i="12"/>
  <c r="Q18" i="12"/>
  <c r="L18" i="12"/>
  <c r="G18" i="12"/>
  <c r="BE16" i="12"/>
  <c r="AZ16" i="12"/>
  <c r="AU16" i="12"/>
  <c r="AP16" i="12"/>
  <c r="AK16" i="12"/>
  <c r="AF16" i="12"/>
  <c r="AA16" i="12"/>
  <c r="V16" i="12"/>
  <c r="Q16" i="12"/>
  <c r="L16" i="12"/>
  <c r="G16" i="12"/>
  <c r="BE14" i="12"/>
  <c r="AZ14" i="12"/>
  <c r="AU14" i="12"/>
  <c r="AP14" i="12"/>
  <c r="AK14" i="12"/>
  <c r="AF14" i="12"/>
  <c r="AA14" i="12"/>
  <c r="V14" i="12"/>
  <c r="Q14" i="12"/>
  <c r="L14" i="12"/>
  <c r="G14" i="12"/>
  <c r="BE12" i="12"/>
  <c r="AZ12" i="12"/>
  <c r="AU12" i="12"/>
  <c r="AP12" i="12"/>
  <c r="AK12" i="12"/>
  <c r="AF12" i="12"/>
  <c r="AA12" i="12"/>
  <c r="V12" i="12"/>
  <c r="Q12" i="12"/>
  <c r="L12" i="12"/>
  <c r="G12" i="12"/>
  <c r="BE10" i="12"/>
  <c r="AZ10" i="12"/>
  <c r="AU10" i="12"/>
  <c r="AP10" i="12"/>
  <c r="AK10" i="12"/>
  <c r="AF10" i="12"/>
  <c r="AA10" i="12"/>
  <c r="V10" i="12"/>
  <c r="Q10" i="12"/>
  <c r="L10" i="12"/>
  <c r="B19" i="1"/>
  <c r="B18" i="1"/>
  <c r="B17" i="1"/>
  <c r="B16" i="1"/>
  <c r="B15" i="1"/>
  <c r="B14" i="1"/>
  <c r="B13" i="1"/>
  <c r="B12" i="1"/>
  <c r="BD24" i="12"/>
  <c r="BC24" i="12"/>
  <c r="BB24" i="12"/>
  <c r="AY24" i="12"/>
  <c r="AX24" i="12"/>
  <c r="AW24" i="12"/>
  <c r="BA24" i="12" s="1"/>
  <c r="AT24" i="12"/>
  <c r="AS24" i="12"/>
  <c r="AR24" i="12"/>
  <c r="AO24" i="12"/>
  <c r="AN24" i="12"/>
  <c r="AM24" i="12"/>
  <c r="AQ24" i="12" s="1"/>
  <c r="AJ24" i="12"/>
  <c r="AI24" i="12"/>
  <c r="AH24" i="12"/>
  <c r="AE24" i="12"/>
  <c r="AD24" i="12"/>
  <c r="AC24" i="12"/>
  <c r="AG24" i="12" s="1"/>
  <c r="Z24" i="12"/>
  <c r="Y24" i="12"/>
  <c r="X24" i="12"/>
  <c r="U24" i="12"/>
  <c r="T24" i="12"/>
  <c r="S24" i="12"/>
  <c r="W24" i="12" s="1"/>
  <c r="P24" i="12"/>
  <c r="O24" i="12"/>
  <c r="N24" i="12"/>
  <c r="K24" i="12"/>
  <c r="J24" i="12"/>
  <c r="I24" i="12"/>
  <c r="M24" i="12" s="1"/>
  <c r="F24" i="12"/>
  <c r="E24" i="12"/>
  <c r="D24" i="12"/>
  <c r="BD22" i="12"/>
  <c r="BC22" i="12"/>
  <c r="BB22" i="12"/>
  <c r="AY22" i="12"/>
  <c r="AX22" i="12"/>
  <c r="AW22" i="12"/>
  <c r="BA22" i="12" s="1"/>
  <c r="AT22" i="12"/>
  <c r="AS22" i="12"/>
  <c r="AR22" i="12"/>
  <c r="AO22" i="12"/>
  <c r="AN22" i="12"/>
  <c r="AM22" i="12"/>
  <c r="AQ22" i="12" s="1"/>
  <c r="AJ22" i="12"/>
  <c r="AI22" i="12"/>
  <c r="AH22" i="12"/>
  <c r="AE22" i="12"/>
  <c r="AD22" i="12"/>
  <c r="AC22" i="12"/>
  <c r="AG22" i="12" s="1"/>
  <c r="Z22" i="12"/>
  <c r="Y22" i="12"/>
  <c r="X22" i="12"/>
  <c r="U22" i="12"/>
  <c r="T22" i="12"/>
  <c r="S22" i="12"/>
  <c r="W22" i="12" s="1"/>
  <c r="P22" i="12"/>
  <c r="O22" i="12"/>
  <c r="N22" i="12"/>
  <c r="K22" i="12"/>
  <c r="J22" i="12"/>
  <c r="I22" i="12"/>
  <c r="F22" i="12"/>
  <c r="E22" i="12"/>
  <c r="D22" i="12"/>
  <c r="BD20" i="12"/>
  <c r="BC20" i="12"/>
  <c r="BB20" i="12"/>
  <c r="AY20" i="12"/>
  <c r="AX20" i="12"/>
  <c r="AW20" i="12"/>
  <c r="AT20" i="12"/>
  <c r="AS20" i="12"/>
  <c r="AR20" i="12"/>
  <c r="AO20" i="12"/>
  <c r="AN20" i="12"/>
  <c r="AM20" i="12"/>
  <c r="AJ20" i="12"/>
  <c r="AI20" i="12"/>
  <c r="AH20" i="12"/>
  <c r="AE20" i="12"/>
  <c r="AD20" i="12"/>
  <c r="AC20" i="12"/>
  <c r="Z20" i="12"/>
  <c r="Y20" i="12"/>
  <c r="X20" i="12"/>
  <c r="U20" i="12"/>
  <c r="T20" i="12"/>
  <c r="S20" i="12"/>
  <c r="P20" i="12"/>
  <c r="O20" i="12"/>
  <c r="N20" i="12"/>
  <c r="K20" i="12"/>
  <c r="J20" i="12"/>
  <c r="I20" i="12"/>
  <c r="F20" i="12"/>
  <c r="E20" i="12"/>
  <c r="D20" i="12"/>
  <c r="BD18" i="12"/>
  <c r="BC18" i="12"/>
  <c r="BB18" i="12"/>
  <c r="AY18" i="12"/>
  <c r="AX18" i="12"/>
  <c r="AW18" i="12"/>
  <c r="AT18" i="12"/>
  <c r="AS18" i="12"/>
  <c r="AR18" i="12"/>
  <c r="AO18" i="12"/>
  <c r="AN18" i="12"/>
  <c r="AM18" i="12"/>
  <c r="AJ18" i="12"/>
  <c r="AI18" i="12"/>
  <c r="AH18" i="12"/>
  <c r="AE18" i="12"/>
  <c r="AD18" i="12"/>
  <c r="AC18" i="12"/>
  <c r="Z18" i="12"/>
  <c r="Y18" i="12"/>
  <c r="X18" i="12"/>
  <c r="U18" i="12"/>
  <c r="T18" i="12"/>
  <c r="S18" i="12"/>
  <c r="P18" i="12"/>
  <c r="O18" i="12"/>
  <c r="N18" i="12"/>
  <c r="K18" i="12"/>
  <c r="J18" i="12"/>
  <c r="I18" i="12"/>
  <c r="F18" i="12"/>
  <c r="E18" i="12"/>
  <c r="D18" i="12"/>
  <c r="BD16" i="12"/>
  <c r="BC16" i="12"/>
  <c r="BB16" i="12"/>
  <c r="AY16" i="12"/>
  <c r="AX16" i="12"/>
  <c r="AW16" i="12"/>
  <c r="AT16" i="12"/>
  <c r="AS16" i="12"/>
  <c r="AR16" i="12"/>
  <c r="AO16" i="12"/>
  <c r="AN16" i="12"/>
  <c r="AM16" i="12"/>
  <c r="AJ16" i="12"/>
  <c r="AI16" i="12"/>
  <c r="AH16" i="12"/>
  <c r="AE16" i="12"/>
  <c r="AD16" i="12"/>
  <c r="AC16" i="12"/>
  <c r="Z16" i="12"/>
  <c r="Y16" i="12"/>
  <c r="X16" i="12"/>
  <c r="U16" i="12"/>
  <c r="T16" i="12"/>
  <c r="S16" i="12"/>
  <c r="P16" i="12"/>
  <c r="O16" i="12"/>
  <c r="N16" i="12"/>
  <c r="K16" i="12"/>
  <c r="J16" i="12"/>
  <c r="I16" i="12"/>
  <c r="F16" i="12"/>
  <c r="E16" i="12"/>
  <c r="D16" i="12"/>
  <c r="BD14" i="12"/>
  <c r="BC14" i="12"/>
  <c r="BB14" i="12"/>
  <c r="AY14" i="12"/>
  <c r="AX14" i="12"/>
  <c r="AW14" i="12"/>
  <c r="AT14" i="12"/>
  <c r="AS14" i="12"/>
  <c r="AR14" i="12"/>
  <c r="AO14" i="12"/>
  <c r="AN14" i="12"/>
  <c r="AM14" i="12"/>
  <c r="AJ14" i="12"/>
  <c r="AI14" i="12"/>
  <c r="AH14" i="12"/>
  <c r="AE14" i="12"/>
  <c r="AD14" i="12"/>
  <c r="AC14" i="12"/>
  <c r="Z14" i="12"/>
  <c r="Y14" i="12"/>
  <c r="X14" i="12"/>
  <c r="U14" i="12"/>
  <c r="T14" i="12"/>
  <c r="S14" i="12"/>
  <c r="P14" i="12"/>
  <c r="O14" i="12"/>
  <c r="N14" i="12"/>
  <c r="K14" i="12"/>
  <c r="J14" i="12"/>
  <c r="I14" i="12"/>
  <c r="F14" i="12"/>
  <c r="E14" i="12"/>
  <c r="D14" i="12"/>
  <c r="BD12" i="12"/>
  <c r="BC12" i="12"/>
  <c r="BB12" i="12"/>
  <c r="AY12" i="12"/>
  <c r="AX12" i="12"/>
  <c r="AW12" i="12"/>
  <c r="AT12" i="12"/>
  <c r="AS12" i="12"/>
  <c r="AR12" i="12"/>
  <c r="AO12" i="12"/>
  <c r="AN12" i="12"/>
  <c r="AM12" i="12"/>
  <c r="AJ12" i="12"/>
  <c r="AI12" i="12"/>
  <c r="AH12" i="12"/>
  <c r="AE12" i="12"/>
  <c r="AD12" i="12"/>
  <c r="AC12" i="12"/>
  <c r="Z12" i="12"/>
  <c r="Y12" i="12"/>
  <c r="X12" i="12"/>
  <c r="U12" i="12"/>
  <c r="T12" i="12"/>
  <c r="S12" i="12"/>
  <c r="P12" i="12"/>
  <c r="O12" i="12"/>
  <c r="N12" i="12"/>
  <c r="K12" i="12"/>
  <c r="J12" i="12"/>
  <c r="I12" i="12"/>
  <c r="F12" i="12"/>
  <c r="E12" i="12"/>
  <c r="D12" i="12"/>
  <c r="BD10" i="12"/>
  <c r="BC10" i="12"/>
  <c r="BB10" i="12"/>
  <c r="AY10" i="12"/>
  <c r="AX10" i="12"/>
  <c r="AW10" i="12"/>
  <c r="AT10" i="12"/>
  <c r="AS10" i="12"/>
  <c r="AR10" i="12"/>
  <c r="AO10" i="12"/>
  <c r="AN10" i="12"/>
  <c r="AM10" i="12"/>
  <c r="AJ10" i="12"/>
  <c r="AI10" i="12"/>
  <c r="AH10" i="12"/>
  <c r="AE10" i="12"/>
  <c r="AD10" i="12"/>
  <c r="AC10" i="12"/>
  <c r="Z10" i="12"/>
  <c r="Y10" i="12"/>
  <c r="X10" i="12"/>
  <c r="U10" i="12"/>
  <c r="T10" i="12"/>
  <c r="S10" i="12"/>
  <c r="P10" i="12"/>
  <c r="O10" i="12"/>
  <c r="N10" i="12"/>
  <c r="K10" i="12"/>
  <c r="J10" i="12"/>
  <c r="I10" i="12"/>
  <c r="F10" i="12"/>
  <c r="E10" i="12"/>
  <c r="D10" i="12"/>
  <c r="BB5" i="12"/>
  <c r="AW5" i="12"/>
  <c r="AR5" i="12"/>
  <c r="AM5" i="12"/>
  <c r="AH5" i="12"/>
  <c r="AC5" i="12"/>
  <c r="X5" i="12"/>
  <c r="S5" i="12"/>
  <c r="N5" i="12"/>
  <c r="I5" i="12"/>
  <c r="D5" i="12"/>
  <c r="BB4" i="12"/>
  <c r="AW4" i="12"/>
  <c r="AR4" i="12"/>
  <c r="AM4" i="12"/>
  <c r="AH4" i="12"/>
  <c r="AC4" i="12"/>
  <c r="X4" i="12"/>
  <c r="S4" i="12"/>
  <c r="N4" i="12"/>
  <c r="I4" i="12"/>
  <c r="D4" i="12"/>
  <c r="J15" i="11"/>
  <c r="B15" i="11"/>
  <c r="B14" i="11"/>
  <c r="J14" i="11" s="1"/>
  <c r="J13" i="11"/>
  <c r="B13" i="11"/>
  <c r="J12" i="11"/>
  <c r="B12" i="11"/>
  <c r="J11" i="11"/>
  <c r="B11" i="11"/>
  <c r="J10" i="11"/>
  <c r="B10" i="11"/>
  <c r="J9" i="11"/>
  <c r="B9" i="11"/>
  <c r="J8" i="11"/>
  <c r="B8" i="11"/>
  <c r="J7" i="11"/>
  <c r="B7" i="11"/>
  <c r="B6" i="11"/>
  <c r="J6" i="11" s="1"/>
  <c r="B5" i="11"/>
  <c r="J5" i="11" s="1"/>
  <c r="AL14" i="12" l="1"/>
  <c r="BF14" i="12"/>
  <c r="W16" i="12"/>
  <c r="AQ16" i="12"/>
  <c r="H18" i="12"/>
  <c r="AV18" i="12"/>
  <c r="M20" i="12"/>
  <c r="AG20" i="12"/>
  <c r="BA20" i="12"/>
  <c r="R24" i="12"/>
  <c r="AL24" i="12"/>
  <c r="BF24" i="12"/>
  <c r="AB18" i="12"/>
  <c r="AV10" i="12"/>
  <c r="AG12" i="12"/>
  <c r="R14" i="12"/>
  <c r="AB10" i="12"/>
  <c r="M12" i="12"/>
  <c r="BA12" i="12"/>
  <c r="R22" i="12"/>
  <c r="AL22" i="12"/>
  <c r="W10" i="12"/>
  <c r="AQ10" i="12"/>
  <c r="H12" i="12"/>
  <c r="AB12" i="12"/>
  <c r="AV12" i="12"/>
  <c r="M14" i="12"/>
  <c r="AG14" i="12"/>
  <c r="BA14" i="12"/>
  <c r="R16" i="12"/>
  <c r="AL16" i="12"/>
  <c r="BF16" i="12"/>
  <c r="W18" i="12"/>
  <c r="AQ18" i="12"/>
  <c r="H20" i="12"/>
  <c r="AB20" i="12"/>
  <c r="AV20" i="12"/>
  <c r="R10" i="12"/>
  <c r="AL10" i="12"/>
  <c r="BF10" i="12"/>
  <c r="W12" i="12"/>
  <c r="AQ12" i="12"/>
  <c r="H14" i="12"/>
  <c r="AB14" i="12"/>
  <c r="AV14" i="12"/>
  <c r="M16" i="12"/>
  <c r="AG16" i="12"/>
  <c r="BA16" i="12"/>
  <c r="R18" i="12"/>
  <c r="AL18" i="12"/>
  <c r="BF18" i="12"/>
  <c r="W20" i="12"/>
  <c r="AQ20" i="12"/>
  <c r="H22" i="12"/>
  <c r="AB24" i="12"/>
  <c r="AV24" i="12"/>
  <c r="D20" i="1"/>
  <c r="L22" i="12"/>
  <c r="M22" i="14"/>
  <c r="AB22" i="12"/>
  <c r="AV22" i="12"/>
  <c r="G10" i="12"/>
  <c r="H24" i="14"/>
  <c r="C24" i="14" s="1"/>
  <c r="C27" i="1" s="1"/>
  <c r="BE22" i="12"/>
  <c r="BF22" i="14"/>
  <c r="M10" i="12"/>
  <c r="AG10" i="12"/>
  <c r="BA10" i="12"/>
  <c r="R12" i="12"/>
  <c r="AL12" i="12"/>
  <c r="BF12" i="12"/>
  <c r="W14" i="12"/>
  <c r="AQ14" i="12"/>
  <c r="H16" i="12"/>
  <c r="AB16" i="12"/>
  <c r="AV16" i="12"/>
  <c r="M18" i="12"/>
  <c r="AG18" i="12"/>
  <c r="BA18" i="12"/>
  <c r="R20" i="12"/>
  <c r="AL20" i="12"/>
  <c r="BF20" i="12"/>
  <c r="G24" i="12"/>
  <c r="H24" i="12" s="1"/>
  <c r="BE24" i="2"/>
  <c r="BD24" i="2"/>
  <c r="BC24" i="2"/>
  <c r="BB24" i="2"/>
  <c r="BD22" i="2"/>
  <c r="BC22" i="2"/>
  <c r="BB22" i="2"/>
  <c r="BE20" i="2"/>
  <c r="BD20" i="2"/>
  <c r="BC20" i="2"/>
  <c r="BB20" i="2"/>
  <c r="BE18" i="2"/>
  <c r="BD18" i="2"/>
  <c r="BC18" i="2"/>
  <c r="BB18" i="2"/>
  <c r="BE16" i="2"/>
  <c r="BD16" i="2"/>
  <c r="BC16" i="2"/>
  <c r="BB16" i="2"/>
  <c r="BE14" i="2"/>
  <c r="BD14" i="2"/>
  <c r="BC14" i="2"/>
  <c r="BB14" i="2"/>
  <c r="BE12" i="2"/>
  <c r="BD12" i="2"/>
  <c r="BC12" i="2"/>
  <c r="BB12" i="2"/>
  <c r="BE10" i="2"/>
  <c r="BD10" i="2"/>
  <c r="BC10" i="2"/>
  <c r="BB10" i="2"/>
  <c r="BB5" i="2"/>
  <c r="BB4" i="2"/>
  <c r="AZ24" i="2"/>
  <c r="AY24" i="2"/>
  <c r="AX24" i="2"/>
  <c r="AW24" i="2"/>
  <c r="AZ22" i="2"/>
  <c r="AY22" i="2"/>
  <c r="AX22" i="2"/>
  <c r="AW22" i="2"/>
  <c r="AZ20" i="2"/>
  <c r="AY20" i="2"/>
  <c r="AX20" i="2"/>
  <c r="AW20" i="2"/>
  <c r="AZ18" i="2"/>
  <c r="AY18" i="2"/>
  <c r="AX18" i="2"/>
  <c r="AW18" i="2"/>
  <c r="AZ16" i="2"/>
  <c r="AY16" i="2"/>
  <c r="AX16" i="2"/>
  <c r="AW16" i="2"/>
  <c r="AZ14" i="2"/>
  <c r="AY14" i="2"/>
  <c r="AX14" i="2"/>
  <c r="AW14" i="2"/>
  <c r="AZ12" i="2"/>
  <c r="AY12" i="2"/>
  <c r="AX12" i="2"/>
  <c r="AW12" i="2"/>
  <c r="AZ10" i="2"/>
  <c r="AY10" i="2"/>
  <c r="AX10" i="2"/>
  <c r="AW10" i="2"/>
  <c r="AW5" i="2"/>
  <c r="AW4" i="2"/>
  <c r="AU24" i="2"/>
  <c r="AT24" i="2"/>
  <c r="AS24" i="2"/>
  <c r="AR24" i="2"/>
  <c r="AU22" i="2"/>
  <c r="AT22" i="2"/>
  <c r="AS22" i="2"/>
  <c r="AR22" i="2"/>
  <c r="AU20" i="2"/>
  <c r="AT20" i="2"/>
  <c r="AS20" i="2"/>
  <c r="AR20" i="2"/>
  <c r="AU18" i="2"/>
  <c r="AT18" i="2"/>
  <c r="AS18" i="2"/>
  <c r="AR18" i="2"/>
  <c r="AU16" i="2"/>
  <c r="AT16" i="2"/>
  <c r="AS16" i="2"/>
  <c r="AR16" i="2"/>
  <c r="AU14" i="2"/>
  <c r="AT14" i="2"/>
  <c r="AS14" i="2"/>
  <c r="AR14" i="2"/>
  <c r="AU12" i="2"/>
  <c r="AT12" i="2"/>
  <c r="AS12" i="2"/>
  <c r="AR12" i="2"/>
  <c r="AU10" i="2"/>
  <c r="AT10" i="2"/>
  <c r="AS10" i="2"/>
  <c r="AR10" i="2"/>
  <c r="AR5" i="2"/>
  <c r="AR4" i="2"/>
  <c r="AP24" i="2"/>
  <c r="AO24" i="2"/>
  <c r="AN24" i="2"/>
  <c r="AM24" i="2"/>
  <c r="AP22" i="2"/>
  <c r="AO22" i="2"/>
  <c r="AN22" i="2"/>
  <c r="AM22" i="2"/>
  <c r="AP20" i="2"/>
  <c r="AO20" i="2"/>
  <c r="AN20" i="2"/>
  <c r="AM20" i="2"/>
  <c r="AP18" i="2"/>
  <c r="AO18" i="2"/>
  <c r="AN18" i="2"/>
  <c r="AM18" i="2"/>
  <c r="AP16" i="2"/>
  <c r="AO16" i="2"/>
  <c r="AN16" i="2"/>
  <c r="AM16" i="2"/>
  <c r="AP14" i="2"/>
  <c r="AO14" i="2"/>
  <c r="AN14" i="2"/>
  <c r="AM14" i="2"/>
  <c r="AP12" i="2"/>
  <c r="AO12" i="2"/>
  <c r="AN12" i="2"/>
  <c r="AM12" i="2"/>
  <c r="AP10" i="2"/>
  <c r="AO10" i="2"/>
  <c r="AN10" i="2"/>
  <c r="AM10" i="2"/>
  <c r="AM5" i="2"/>
  <c r="AM4" i="2"/>
  <c r="AK24" i="2"/>
  <c r="AJ24" i="2"/>
  <c r="AI24" i="2"/>
  <c r="AH24" i="2"/>
  <c r="AK22" i="2"/>
  <c r="AJ22" i="2"/>
  <c r="AI22" i="2"/>
  <c r="AH22" i="2"/>
  <c r="AK20" i="2"/>
  <c r="AJ20" i="2"/>
  <c r="AI20" i="2"/>
  <c r="AH20" i="2"/>
  <c r="AK18" i="2"/>
  <c r="AJ18" i="2"/>
  <c r="AI18" i="2"/>
  <c r="AH18" i="2"/>
  <c r="AK16" i="2"/>
  <c r="AJ16" i="2"/>
  <c r="AI16" i="2"/>
  <c r="AH16" i="2"/>
  <c r="AK14" i="2"/>
  <c r="AJ14" i="2"/>
  <c r="AI14" i="2"/>
  <c r="AH14" i="2"/>
  <c r="AK12" i="2"/>
  <c r="AJ12" i="2"/>
  <c r="AI12" i="2"/>
  <c r="AH12" i="2"/>
  <c r="AK10" i="2"/>
  <c r="AJ10" i="2"/>
  <c r="AI10" i="2"/>
  <c r="AH10" i="2"/>
  <c r="AH5" i="2"/>
  <c r="AH4" i="2"/>
  <c r="AF24" i="2"/>
  <c r="AE24" i="2"/>
  <c r="AD24" i="2"/>
  <c r="AC24" i="2"/>
  <c r="AF22" i="2"/>
  <c r="AE22" i="2"/>
  <c r="AD22" i="2"/>
  <c r="AC22" i="2"/>
  <c r="AF20" i="2"/>
  <c r="AE20" i="2"/>
  <c r="AD20" i="2"/>
  <c r="AC20" i="2"/>
  <c r="AF18" i="2"/>
  <c r="AE18" i="2"/>
  <c r="AD18" i="2"/>
  <c r="AC18" i="2"/>
  <c r="AF16" i="2"/>
  <c r="AE16" i="2"/>
  <c r="AD16" i="2"/>
  <c r="AC16" i="2"/>
  <c r="AF14" i="2"/>
  <c r="AE14" i="2"/>
  <c r="AD14" i="2"/>
  <c r="AC14" i="2"/>
  <c r="AF12" i="2"/>
  <c r="AE12" i="2"/>
  <c r="AD12" i="2"/>
  <c r="AC12" i="2"/>
  <c r="AF10" i="2"/>
  <c r="AE10" i="2"/>
  <c r="AD10" i="2"/>
  <c r="AC10" i="2"/>
  <c r="AC5" i="2"/>
  <c r="AC4" i="2"/>
  <c r="AA24" i="2"/>
  <c r="Z24" i="2"/>
  <c r="Y24" i="2"/>
  <c r="X24" i="2"/>
  <c r="AA22" i="2"/>
  <c r="Z22" i="2"/>
  <c r="Y22" i="2"/>
  <c r="X22" i="2"/>
  <c r="AA20" i="2"/>
  <c r="Z20" i="2"/>
  <c r="Y20" i="2"/>
  <c r="X20" i="2"/>
  <c r="AA18" i="2"/>
  <c r="Z18" i="2"/>
  <c r="Y18" i="2"/>
  <c r="X18" i="2"/>
  <c r="AA16" i="2"/>
  <c r="Z16" i="2"/>
  <c r="Y16" i="2"/>
  <c r="X16" i="2"/>
  <c r="AA14" i="2"/>
  <c r="Z14" i="2"/>
  <c r="Y14" i="2"/>
  <c r="X14" i="2"/>
  <c r="AA12" i="2"/>
  <c r="Z12" i="2"/>
  <c r="Y12" i="2"/>
  <c r="X12" i="2"/>
  <c r="AA10" i="2"/>
  <c r="Z10" i="2"/>
  <c r="Y10" i="2"/>
  <c r="X10" i="2"/>
  <c r="X5" i="2"/>
  <c r="X4" i="2"/>
  <c r="V24" i="2"/>
  <c r="U24" i="2"/>
  <c r="T24" i="2"/>
  <c r="S24" i="2"/>
  <c r="V22" i="2"/>
  <c r="U22" i="2"/>
  <c r="T22" i="2"/>
  <c r="S22" i="2"/>
  <c r="V20" i="2"/>
  <c r="U20" i="2"/>
  <c r="T20" i="2"/>
  <c r="S20" i="2"/>
  <c r="V18" i="2"/>
  <c r="U18" i="2"/>
  <c r="T18" i="2"/>
  <c r="S18" i="2"/>
  <c r="V16" i="2"/>
  <c r="U16" i="2"/>
  <c r="T16" i="2"/>
  <c r="S16" i="2"/>
  <c r="V14" i="2"/>
  <c r="U14" i="2"/>
  <c r="T14" i="2"/>
  <c r="S14" i="2"/>
  <c r="V12" i="2"/>
  <c r="U12" i="2"/>
  <c r="T12" i="2"/>
  <c r="S12" i="2"/>
  <c r="V10" i="2"/>
  <c r="U10" i="2"/>
  <c r="T10" i="2"/>
  <c r="S10" i="2"/>
  <c r="S5" i="2"/>
  <c r="S4" i="2"/>
  <c r="P24" i="2"/>
  <c r="O24" i="2"/>
  <c r="N24" i="2"/>
  <c r="P22" i="2"/>
  <c r="O22" i="2"/>
  <c r="N22" i="2"/>
  <c r="P20" i="2"/>
  <c r="O20" i="2"/>
  <c r="N20" i="2"/>
  <c r="P18" i="2"/>
  <c r="O18" i="2"/>
  <c r="N18" i="2"/>
  <c r="P16" i="2"/>
  <c r="O16" i="2"/>
  <c r="N16" i="2"/>
  <c r="P14" i="2"/>
  <c r="O14" i="2"/>
  <c r="N14" i="2"/>
  <c r="P12" i="2"/>
  <c r="O12" i="2"/>
  <c r="N12" i="2"/>
  <c r="P10" i="2"/>
  <c r="O10" i="2"/>
  <c r="N10" i="2"/>
  <c r="Q24" i="2"/>
  <c r="Q22" i="2"/>
  <c r="Q20" i="2"/>
  <c r="Q18" i="2"/>
  <c r="Q16" i="2"/>
  <c r="Q14" i="2"/>
  <c r="Q12" i="2"/>
  <c r="Q10" i="2"/>
  <c r="N5" i="2"/>
  <c r="N4" i="2"/>
  <c r="L24" i="2"/>
  <c r="K24" i="2"/>
  <c r="J24" i="2"/>
  <c r="I24" i="2"/>
  <c r="K22" i="2"/>
  <c r="J22" i="2"/>
  <c r="I22" i="2"/>
  <c r="L20" i="2"/>
  <c r="K20" i="2"/>
  <c r="J20" i="2"/>
  <c r="I20" i="2"/>
  <c r="L18" i="2"/>
  <c r="K18" i="2"/>
  <c r="J18" i="2"/>
  <c r="I18" i="2"/>
  <c r="L16" i="2"/>
  <c r="K16" i="2"/>
  <c r="J16" i="2"/>
  <c r="I16" i="2"/>
  <c r="L14" i="2"/>
  <c r="K14" i="2"/>
  <c r="J14" i="2"/>
  <c r="I14" i="2"/>
  <c r="L12" i="2"/>
  <c r="K12" i="2"/>
  <c r="J12" i="2"/>
  <c r="I12" i="2"/>
  <c r="L10" i="2"/>
  <c r="K10" i="2"/>
  <c r="J10" i="2"/>
  <c r="I10" i="2"/>
  <c r="I5" i="2"/>
  <c r="I4" i="2"/>
  <c r="D10" i="2"/>
  <c r="G24" i="2"/>
  <c r="G22" i="2"/>
  <c r="G20" i="2"/>
  <c r="G18" i="2"/>
  <c r="G16" i="2"/>
  <c r="G14" i="2"/>
  <c r="G12" i="2"/>
  <c r="B10" i="1"/>
  <c r="B11" i="1"/>
  <c r="B9" i="1"/>
  <c r="B8" i="1"/>
  <c r="B7" i="1"/>
  <c r="B6" i="1"/>
  <c r="B5" i="1"/>
  <c r="B4" i="1"/>
  <c r="B14" i="9"/>
  <c r="C24" i="12" l="1"/>
  <c r="C19" i="1" s="1"/>
  <c r="C16" i="12"/>
  <c r="C15" i="1" s="1"/>
  <c r="E15" i="1" s="1"/>
  <c r="C18" i="12"/>
  <c r="C16" i="1" s="1"/>
  <c r="E16" i="1" s="1"/>
  <c r="C14" i="12"/>
  <c r="C14" i="1" s="1"/>
  <c r="C12" i="12"/>
  <c r="C13" i="1" s="1"/>
  <c r="E13" i="1" s="1"/>
  <c r="C9" i="14"/>
  <c r="C9" i="16"/>
  <c r="C20" i="12"/>
  <c r="C17" i="1" s="1"/>
  <c r="E17" i="1" s="1"/>
  <c r="C22" i="14"/>
  <c r="C26" i="1" s="1"/>
  <c r="BF24" i="2"/>
  <c r="W10" i="2"/>
  <c r="W12" i="2"/>
  <c r="W14" i="2"/>
  <c r="W16" i="2"/>
  <c r="W18" i="2"/>
  <c r="W20" i="2"/>
  <c r="W22" i="2"/>
  <c r="W24" i="2"/>
  <c r="AB10" i="2"/>
  <c r="AB12" i="2"/>
  <c r="AB14" i="2"/>
  <c r="AB16" i="2"/>
  <c r="AB18" i="2"/>
  <c r="AB20" i="2"/>
  <c r="AB22" i="2"/>
  <c r="AB24" i="2"/>
  <c r="AG10" i="2"/>
  <c r="AG12" i="2"/>
  <c r="AG14" i="2"/>
  <c r="AG16" i="2"/>
  <c r="AG18" i="2"/>
  <c r="AG20" i="2"/>
  <c r="AG22" i="2"/>
  <c r="AG24" i="2"/>
  <c r="AL10" i="2"/>
  <c r="AL12" i="2"/>
  <c r="AL14" i="2"/>
  <c r="AL16" i="2"/>
  <c r="AL18" i="2"/>
  <c r="AL20" i="2"/>
  <c r="AL22" i="2"/>
  <c r="AL24" i="2"/>
  <c r="AQ10" i="2"/>
  <c r="AQ12" i="2"/>
  <c r="AQ14" i="2"/>
  <c r="AQ16" i="2"/>
  <c r="AQ18" i="2"/>
  <c r="AQ20" i="2"/>
  <c r="AQ22" i="2"/>
  <c r="AQ24" i="2"/>
  <c r="AV10" i="2"/>
  <c r="AV12" i="2"/>
  <c r="AV14" i="2"/>
  <c r="AV16" i="2"/>
  <c r="AV18" i="2"/>
  <c r="AV20" i="2"/>
  <c r="AV22" i="2"/>
  <c r="AV24" i="2"/>
  <c r="BA10" i="2"/>
  <c r="BA12" i="2"/>
  <c r="BA14" i="2"/>
  <c r="BA16" i="2"/>
  <c r="BA18" i="2"/>
  <c r="BA20" i="2"/>
  <c r="BA22" i="2"/>
  <c r="BA24" i="2"/>
  <c r="BF10" i="2"/>
  <c r="BF12" i="2"/>
  <c r="BF14" i="2"/>
  <c r="BF16" i="2"/>
  <c r="BF18" i="2"/>
  <c r="BF20" i="2"/>
  <c r="R10" i="2"/>
  <c r="R12" i="2"/>
  <c r="R14" i="2"/>
  <c r="R16" i="2"/>
  <c r="R18" i="2"/>
  <c r="R20" i="2"/>
  <c r="R22" i="2"/>
  <c r="R24" i="2"/>
  <c r="M10" i="2"/>
  <c r="M12" i="2"/>
  <c r="M14" i="2"/>
  <c r="M16" i="2"/>
  <c r="M18" i="2"/>
  <c r="M20" i="2"/>
  <c r="M24" i="2"/>
  <c r="D5" i="2"/>
  <c r="D4" i="2"/>
  <c r="J7" i="9"/>
  <c r="J8" i="9"/>
  <c r="J9" i="9"/>
  <c r="J10" i="9"/>
  <c r="J11" i="9"/>
  <c r="J12" i="9"/>
  <c r="J13" i="9"/>
  <c r="J14" i="9"/>
  <c r="J15" i="9"/>
  <c r="BE22" i="2" l="1"/>
  <c r="BF22" i="2" s="1"/>
  <c r="BF22" i="12"/>
  <c r="B5" i="9"/>
  <c r="J5" i="9" s="1"/>
  <c r="B6" i="9"/>
  <c r="J6" i="9" s="1"/>
  <c r="B7" i="9"/>
  <c r="B8" i="9"/>
  <c r="B9" i="9"/>
  <c r="B10" i="9"/>
  <c r="B11" i="9"/>
  <c r="B12" i="9"/>
  <c r="B13" i="9"/>
  <c r="B15" i="9"/>
  <c r="L22" i="2" l="1"/>
  <c r="M22" i="2" s="1"/>
  <c r="M22" i="12"/>
  <c r="C22" i="12" s="1"/>
  <c r="C18" i="1" s="1"/>
  <c r="G10" i="2"/>
  <c r="H10" i="12"/>
  <c r="F24" i="2"/>
  <c r="E24" i="2"/>
  <c r="D24" i="2"/>
  <c r="F22" i="2"/>
  <c r="E22" i="2"/>
  <c r="D22" i="2"/>
  <c r="F20" i="2"/>
  <c r="E20" i="2"/>
  <c r="D20" i="2"/>
  <c r="F18" i="2"/>
  <c r="E18" i="2"/>
  <c r="D18" i="2"/>
  <c r="F16" i="2"/>
  <c r="E16" i="2"/>
  <c r="D16" i="2"/>
  <c r="F14" i="2"/>
  <c r="E14" i="2"/>
  <c r="D14" i="2"/>
  <c r="F12" i="2"/>
  <c r="E12" i="2"/>
  <c r="D12" i="2"/>
  <c r="F10" i="2"/>
  <c r="E10" i="2"/>
  <c r="C10" i="12" l="1"/>
  <c r="C12" i="1" s="1"/>
  <c r="H24" i="2"/>
  <c r="C24" i="2" s="1"/>
  <c r="H18" i="2"/>
  <c r="C18" i="2" s="1"/>
  <c r="H16" i="2"/>
  <c r="C16" i="2" s="1"/>
  <c r="H14" i="2"/>
  <c r="C14" i="2" s="1"/>
  <c r="H22" i="2"/>
  <c r="C22" i="2" s="1"/>
  <c r="H12" i="2"/>
  <c r="C12" i="2" s="1"/>
  <c r="H20" i="2"/>
  <c r="C20" i="2" s="1"/>
  <c r="H10" i="2"/>
  <c r="C10" i="2" s="1"/>
  <c r="E19" i="1" l="1"/>
  <c r="C5" i="1"/>
  <c r="C4" i="1"/>
  <c r="E4" i="1" s="1"/>
  <c r="C6" i="1"/>
  <c r="C7" i="1"/>
  <c r="C8" i="1"/>
  <c r="C9" i="1"/>
  <c r="C10" i="1"/>
  <c r="C11" i="1"/>
  <c r="D34" i="1"/>
  <c r="D32" i="1"/>
  <c r="E8" i="1" l="1"/>
  <c r="E5" i="1"/>
  <c r="E14" i="1"/>
  <c r="E6" i="1"/>
  <c r="E11" i="1"/>
  <c r="E9" i="1"/>
  <c r="E7" i="1"/>
  <c r="E10" i="1"/>
  <c r="E12" i="1"/>
  <c r="E18" i="1"/>
  <c r="D22" i="1"/>
  <c r="D16" i="1"/>
  <c r="D26" i="1"/>
  <c r="D23" i="1"/>
  <c r="D21" i="1"/>
  <c r="D15" i="1"/>
  <c r="D24" i="1"/>
  <c r="D27" i="1"/>
  <c r="D25" i="1"/>
  <c r="D17" i="1"/>
  <c r="D18" i="1"/>
  <c r="D13" i="1"/>
  <c r="D14" i="1"/>
  <c r="D19" i="1"/>
  <c r="D8" i="1"/>
  <c r="D12" i="1"/>
  <c r="D6" i="1"/>
  <c r="D11" i="1"/>
  <c r="D10" i="1"/>
  <c r="D7" i="1"/>
  <c r="D9" i="1"/>
  <c r="D4" i="1"/>
  <c r="D5" i="1"/>
  <c r="D35" i="1"/>
  <c r="D33" i="1"/>
  <c r="D31" i="1"/>
  <c r="D30" i="1"/>
  <c r="D29" i="1"/>
  <c r="D28" i="1"/>
  <c r="C15" i="14" l="1"/>
  <c r="C15" i="16"/>
  <c r="C17" i="14"/>
  <c r="C17" i="16"/>
  <c r="C21" i="14"/>
  <c r="C21" i="16"/>
  <c r="C23" i="14"/>
  <c r="C23" i="16"/>
  <c r="C19" i="14"/>
  <c r="C19" i="16"/>
  <c r="C11" i="14"/>
  <c r="C11" i="16"/>
  <c r="C13" i="14"/>
  <c r="C13" i="16"/>
  <c r="C21" i="12"/>
  <c r="C23" i="12"/>
  <c r="C19" i="12"/>
  <c r="C13" i="12"/>
  <c r="C15" i="12"/>
  <c r="C17" i="12"/>
  <c r="C9" i="12"/>
  <c r="C11" i="12"/>
  <c r="C21" i="2"/>
  <c r="C11" i="2"/>
  <c r="C15" i="2"/>
  <c r="C17" i="2"/>
  <c r="C23" i="2"/>
  <c r="C9" i="2"/>
  <c r="C13" i="2"/>
  <c r="C19" i="2"/>
</calcChain>
</file>

<file path=xl/sharedStrings.xml><?xml version="1.0" encoding="utf-8"?>
<sst xmlns="http://schemas.openxmlformats.org/spreadsheetml/2006/main" count="598" uniqueCount="132">
  <si>
    <t>SUMMARY :: MGS SPORTS DAY 2019 RESULTS</t>
  </si>
  <si>
    <t>Year</t>
  </si>
  <si>
    <t>Form</t>
  </si>
  <si>
    <t>Points</t>
  </si>
  <si>
    <t>Year Pos</t>
  </si>
  <si>
    <t>School Pos</t>
  </si>
  <si>
    <t>Do not enter any values on this worksheet. Use the individual year spreadsheets instead.</t>
  </si>
  <si>
    <t>OVERALL</t>
  </si>
  <si>
    <t>Competitor</t>
  </si>
  <si>
    <t>A</t>
  </si>
  <si>
    <t>B</t>
  </si>
  <si>
    <t>C</t>
  </si>
  <si>
    <t>TOTAL</t>
  </si>
  <si>
    <t>Yr Pos</t>
  </si>
  <si>
    <t>Pts</t>
  </si>
  <si>
    <t>D</t>
  </si>
  <si>
    <t>E</t>
  </si>
  <si>
    <t>H</t>
  </si>
  <si>
    <t>J</t>
  </si>
  <si>
    <t>L</t>
  </si>
  <si>
    <t>S</t>
  </si>
  <si>
    <t>W</t>
  </si>
  <si>
    <t>Pos</t>
  </si>
  <si>
    <t>All</t>
  </si>
  <si>
    <t>Long Jump</t>
  </si>
  <si>
    <t>High Jump</t>
  </si>
  <si>
    <t>Shot</t>
  </si>
  <si>
    <t>shot</t>
  </si>
  <si>
    <t>Javelin</t>
  </si>
  <si>
    <t>javelin</t>
  </si>
  <si>
    <t>100m</t>
  </si>
  <si>
    <t>200m</t>
  </si>
  <si>
    <t>300m</t>
  </si>
  <si>
    <t>800m</t>
  </si>
  <si>
    <t>1500m</t>
  </si>
  <si>
    <t>4x300m</t>
  </si>
  <si>
    <t>4x100m</t>
  </si>
  <si>
    <t>YEAR 7 :: MGS SPORTS DAY 2019 RESULTS</t>
  </si>
  <si>
    <t>event</t>
  </si>
  <si>
    <t>scored</t>
  </si>
  <si>
    <t>pretty</t>
  </si>
  <si>
    <t>db</t>
  </si>
  <si>
    <t>overall</t>
  </si>
  <si>
    <t>abc</t>
  </si>
  <si>
    <t>a</t>
  </si>
  <si>
    <t>c</t>
  </si>
  <si>
    <t>b</t>
  </si>
  <si>
    <t>Scoring</t>
  </si>
  <si>
    <t>Subevents</t>
  </si>
  <si>
    <t>units</t>
  </si>
  <si>
    <t>Luca G</t>
  </si>
  <si>
    <t>Dan B</t>
  </si>
  <si>
    <t>Freddie D</t>
  </si>
  <si>
    <t>Ollie H</t>
  </si>
  <si>
    <t>Jack S</t>
  </si>
  <si>
    <t>Sasha L</t>
  </si>
  <si>
    <t>Josh I</t>
  </si>
  <si>
    <t>George A</t>
  </si>
  <si>
    <t>Ismail H</t>
  </si>
  <si>
    <t>Lucas H</t>
  </si>
  <si>
    <t>Nick G</t>
  </si>
  <si>
    <t>Ollie S</t>
  </si>
  <si>
    <t>Owen M</t>
  </si>
  <si>
    <t>longJump</t>
  </si>
  <si>
    <t>highJump</t>
  </si>
  <si>
    <t>Sam D</t>
  </si>
  <si>
    <t>Freddie W</t>
  </si>
  <si>
    <t>Ethen B</t>
  </si>
  <si>
    <t>Ruben C</t>
  </si>
  <si>
    <t>Zak E</t>
  </si>
  <si>
    <t>Harry P</t>
  </si>
  <si>
    <t>Alfie</t>
  </si>
  <si>
    <t>Jordan O</t>
  </si>
  <si>
    <t>Michael G</t>
  </si>
  <si>
    <t>James F</t>
  </si>
  <si>
    <t>Charlie M</t>
  </si>
  <si>
    <t>standingScore</t>
  </si>
  <si>
    <t>standingHolder</t>
  </si>
  <si>
    <t>standingYear</t>
  </si>
  <si>
    <t>currentScore</t>
  </si>
  <si>
    <t>currentHolder</t>
  </si>
  <si>
    <t>currentYear</t>
  </si>
  <si>
    <t>doScore</t>
  </si>
  <si>
    <t>currentForm</t>
  </si>
  <si>
    <t>noRecord</t>
  </si>
  <si>
    <t>equal</t>
  </si>
  <si>
    <t>beat</t>
  </si>
  <si>
    <t>Azim S</t>
  </si>
  <si>
    <t>Max S-I</t>
  </si>
  <si>
    <t>Atif A</t>
  </si>
  <si>
    <t>Alfie J</t>
  </si>
  <si>
    <t>Alex J</t>
  </si>
  <si>
    <t>Adam</t>
  </si>
  <si>
    <t>Finlay</t>
  </si>
  <si>
    <t>Ikechi A</t>
  </si>
  <si>
    <t>Ethen T</t>
  </si>
  <si>
    <t>Nick B</t>
  </si>
  <si>
    <t>YEAR 7 :: MGS SPORTS DAY 2019 RECORDS</t>
  </si>
  <si>
    <t>Status</t>
  </si>
  <si>
    <t>Do not enter any result or record values on this worksheet.</t>
  </si>
  <si>
    <t>Bonus Points</t>
  </si>
  <si>
    <t>BONUS POINT ALLOCATIONS</t>
  </si>
  <si>
    <t>REGULAR POINT ALLOCATIONS</t>
  </si>
  <si>
    <t>EVENTS LIST</t>
  </si>
  <si>
    <t>metre</t>
  </si>
  <si>
    <t>second</t>
  </si>
  <si>
    <t>Do not edit values in grey cells - these are calculated automatically, or are fixed from last year.</t>
  </si>
  <si>
    <t>subs</t>
  </si>
  <si>
    <t>RB</t>
  </si>
  <si>
    <t>Event (db)</t>
  </si>
  <si>
    <t>YEAR 8 :: MGS SPORTS DAY 2019 RECORDS</t>
  </si>
  <si>
    <t>YEAR 8 :: MGS SPORTS DAY 2019 RESULTS</t>
  </si>
  <si>
    <t>YEAR 9 :: MGS SPORTS DAY 2019 RECORDS</t>
  </si>
  <si>
    <t>YEAR 9 :: MGS SPORTS DAY 2019 RESULTS</t>
  </si>
  <si>
    <t>ZZZ/YYY</t>
  </si>
  <si>
    <t>XXX/WWW</t>
  </si>
  <si>
    <t>VVV/UUU</t>
  </si>
  <si>
    <t>TTT/SSS</t>
  </si>
  <si>
    <t>RRR/QQQ</t>
  </si>
  <si>
    <t>PPP/OOO</t>
  </si>
  <si>
    <t>NNN/MMM</t>
  </si>
  <si>
    <t>LLL/KKK</t>
  </si>
  <si>
    <t>YEAR 10 :: MGS SPORTS DAY 2019 RECORDS</t>
  </si>
  <si>
    <t>YEAR 10 :: MGS SPORTS DAY 2019 RESULTS</t>
  </si>
  <si>
    <t>AAA/BBB</t>
  </si>
  <si>
    <t>CCC/DDD</t>
  </si>
  <si>
    <t>EEE/FFF</t>
  </si>
  <si>
    <t>GGG/HHH</t>
  </si>
  <si>
    <t>III/JJJ</t>
  </si>
  <si>
    <t>KKK/LLL</t>
  </si>
  <si>
    <t>MMM/NNN</t>
  </si>
  <si>
    <t>OOO/PPP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</si>
</sst>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b/>
      <sz val="21"/>
      <color rgb="FFFFFFFF"/>
      <name val="Calibri"/>
    </font>
    <font>
      <b/>
      <sz val="16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4"/>
      <color rgb="FFFFFFFF"/>
      <name val="Calibri"/>
    </font>
    <font>
      <sz val="20"/>
      <color rgb="FF000000"/>
      <name val="Calibri"/>
    </font>
    <font>
      <b/>
      <sz val="22"/>
      <color rgb="FF000000"/>
      <name val="Calibri"/>
    </font>
    <font>
      <b/>
      <sz val="12"/>
      <color rgb="FF000000"/>
      <name val="Calibri"/>
    </font>
    <font>
      <sz val="18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2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i/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CC"/>
        <bgColor rgb="FFFF99CC"/>
      </patternFill>
    </fill>
    <fill>
      <patternFill patternType="solid">
        <fgColor rgb="FF92D050"/>
        <bgColor rgb="FF92D050"/>
      </patternFill>
    </fill>
    <fill>
      <patternFill patternType="solid">
        <fgColor rgb="FF990000"/>
        <bgColor rgb="FF990000"/>
      </patternFill>
    </fill>
    <fill>
      <patternFill patternType="solid">
        <fgColor rgb="FF37CBFF"/>
        <bgColor rgb="FF37CBFF"/>
      </patternFill>
    </fill>
    <fill>
      <patternFill patternType="solid">
        <fgColor rgb="FF8BE1FF"/>
        <bgColor rgb="FF8BE1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rgb="FFFF99CC"/>
      </patternFill>
    </fill>
    <fill>
      <patternFill patternType="solid">
        <fgColor theme="1"/>
        <bgColor rgb="FFFF5757"/>
      </patternFill>
    </fill>
    <fill>
      <patternFill patternType="solid">
        <fgColor theme="0" tint="-0.249977111117893"/>
        <bgColor rgb="FFFFD9D9"/>
      </patternFill>
    </fill>
    <fill>
      <patternFill patternType="solid">
        <fgColor theme="0" tint="-0.249977111117893"/>
        <bgColor rgb="FFFFA3A3"/>
      </patternFill>
    </fill>
    <fill>
      <patternFill patternType="solid">
        <fgColor theme="0" tint="-0.249977111117893"/>
        <bgColor rgb="FFFF5757"/>
      </patternFill>
    </fill>
    <fill>
      <patternFill patternType="solid">
        <fgColor theme="0"/>
        <bgColor rgb="FFFFD9D9"/>
      </patternFill>
    </fill>
    <fill>
      <patternFill patternType="solid">
        <fgColor theme="0"/>
        <bgColor rgb="FFFFA3A3"/>
      </patternFill>
    </fill>
    <fill>
      <patternFill patternType="solid">
        <fgColor theme="0"/>
        <bgColor rgb="FFFF575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CC"/>
      </patternFill>
    </fill>
    <fill>
      <patternFill patternType="solid">
        <fgColor rgb="FFCCE9AD"/>
        <bgColor indexed="64"/>
      </patternFill>
    </fill>
    <fill>
      <patternFill patternType="solid">
        <fgColor rgb="FFFFFF00"/>
        <bgColor rgb="FFFF99CC"/>
      </patternFill>
    </fill>
    <fill>
      <patternFill patternType="solid">
        <fgColor rgb="FFFFFFA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rgb="FF03C99A"/>
      </patternFill>
    </fill>
    <fill>
      <patternFill patternType="solid">
        <fgColor rgb="FF00CC99"/>
        <bgColor indexed="64"/>
      </patternFill>
    </fill>
    <fill>
      <patternFill patternType="solid">
        <fgColor rgb="FF00CC99"/>
        <bgColor rgb="FFFF99CC"/>
      </patternFill>
    </fill>
    <fill>
      <patternFill patternType="solid">
        <fgColor rgb="FFA3FFE7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2" fillId="0" borderId="24"/>
  </cellStyleXfs>
  <cellXfs count="116">
    <xf numFmtId="0" fontId="0" fillId="0" borderId="0" xfId="0" applyFont="1" applyAlignment="1"/>
    <xf numFmtId="0" fontId="4" fillId="0" borderId="5" xfId="0" applyFont="1" applyBorder="1"/>
    <xf numFmtId="0" fontId="7" fillId="0" borderId="0" xfId="0" applyFont="1" applyAlignment="1">
      <alignment horizontal="center"/>
    </xf>
    <xf numFmtId="0" fontId="0" fillId="0" borderId="5" xfId="0" applyFont="1" applyBorder="1"/>
    <xf numFmtId="0" fontId="4" fillId="2" borderId="18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8" xfId="0" applyFont="1" applyFill="1" applyBorder="1"/>
    <xf numFmtId="0" fontId="4" fillId="2" borderId="21" xfId="0" applyFont="1" applyFill="1" applyBorder="1"/>
    <xf numFmtId="0" fontId="4" fillId="2" borderId="22" xfId="0" applyFont="1" applyFill="1" applyBorder="1"/>
    <xf numFmtId="0" fontId="4" fillId="2" borderId="15" xfId="0" applyFont="1" applyFill="1" applyBorder="1"/>
    <xf numFmtId="0" fontId="0" fillId="2" borderId="15" xfId="0" applyFont="1" applyFill="1" applyBorder="1"/>
    <xf numFmtId="0" fontId="0" fillId="9" borderId="21" xfId="0" applyFont="1" applyFill="1" applyBorder="1"/>
    <xf numFmtId="0" fontId="0" fillId="6" borderId="21" xfId="0" applyFont="1" applyFill="1" applyBorder="1"/>
    <xf numFmtId="0" fontId="0" fillId="7" borderId="15" xfId="0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/>
    <xf numFmtId="0" fontId="0" fillId="0" borderId="15" xfId="0" applyFont="1" applyBorder="1"/>
    <xf numFmtId="0" fontId="10" fillId="0" borderId="0" xfId="0" applyFont="1" applyAlignment="1"/>
    <xf numFmtId="0" fontId="8" fillId="6" borderId="11" xfId="0" applyFont="1" applyFill="1" applyBorder="1" applyAlignment="1">
      <alignment vertical="center" wrapText="1"/>
    </xf>
    <xf numFmtId="0" fontId="11" fillId="0" borderId="0" xfId="0" applyFont="1" applyAlignment="1"/>
    <xf numFmtId="0" fontId="4" fillId="7" borderId="29" xfId="0" applyFont="1" applyFill="1" applyBorder="1"/>
    <xf numFmtId="0" fontId="14" fillId="0" borderId="28" xfId="1" applyFont="1" applyBorder="1" applyAlignment="1"/>
    <xf numFmtId="0" fontId="16" fillId="0" borderId="0" xfId="0" applyFont="1" applyAlignment="1"/>
    <xf numFmtId="0" fontId="16" fillId="0" borderId="15" xfId="0" applyFont="1" applyBorder="1"/>
    <xf numFmtId="2" fontId="14" fillId="0" borderId="28" xfId="1" applyNumberFormat="1" applyFont="1" applyBorder="1" applyAlignment="1"/>
    <xf numFmtId="0" fontId="14" fillId="11" borderId="28" xfId="1" applyFont="1" applyFill="1" applyBorder="1" applyAlignment="1"/>
    <xf numFmtId="0" fontId="0" fillId="0" borderId="0" xfId="0" applyFont="1" applyAlignment="1"/>
    <xf numFmtId="0" fontId="13" fillId="10" borderId="28" xfId="1" applyFont="1" applyFill="1" applyBorder="1" applyAlignment="1">
      <alignment horizontal="left"/>
    </xf>
    <xf numFmtId="0" fontId="13" fillId="10" borderId="28" xfId="1" applyFont="1" applyFill="1" applyBorder="1" applyAlignment="1">
      <alignment horizontal="left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/>
    </xf>
    <xf numFmtId="0" fontId="15" fillId="0" borderId="24" xfId="0" applyFont="1" applyBorder="1" applyAlignment="1"/>
    <xf numFmtId="0" fontId="0" fillId="0" borderId="0" xfId="0" applyFont="1" applyAlignment="1"/>
    <xf numFmtId="2" fontId="14" fillId="11" borderId="28" xfId="1" applyNumberFormat="1" applyFont="1" applyFill="1" applyBorder="1" applyAlignment="1"/>
    <xf numFmtId="0" fontId="0" fillId="2" borderId="24" xfId="0" applyFont="1" applyFill="1" applyBorder="1"/>
    <xf numFmtId="0" fontId="0" fillId="13" borderId="15" xfId="0" applyFont="1" applyFill="1" applyBorder="1" applyAlignment="1"/>
    <xf numFmtId="0" fontId="0" fillId="0" borderId="0" xfId="0" applyFont="1" applyAlignment="1"/>
    <xf numFmtId="0" fontId="0" fillId="14" borderId="5" xfId="0" applyFont="1" applyFill="1" applyBorder="1"/>
    <xf numFmtId="0" fontId="0" fillId="15" borderId="5" xfId="0" applyFont="1" applyFill="1" applyBorder="1"/>
    <xf numFmtId="0" fontId="0" fillId="16" borderId="5" xfId="0" applyFont="1" applyFill="1" applyBorder="1"/>
    <xf numFmtId="0" fontId="0" fillId="16" borderId="15" xfId="0" applyFont="1" applyFill="1" applyBorder="1"/>
    <xf numFmtId="0" fontId="11" fillId="16" borderId="29" xfId="0" applyFont="1" applyFill="1" applyBorder="1"/>
    <xf numFmtId="0" fontId="0" fillId="17" borderId="5" xfId="0" applyFont="1" applyFill="1" applyBorder="1" applyAlignment="1"/>
    <xf numFmtId="0" fontId="0" fillId="18" borderId="5" xfId="0" applyFont="1" applyFill="1" applyBorder="1" applyAlignment="1"/>
    <xf numFmtId="0" fontId="0" fillId="19" borderId="5" xfId="0" applyFont="1" applyFill="1" applyBorder="1" applyAlignment="1"/>
    <xf numFmtId="0" fontId="4" fillId="17" borderId="20" xfId="0" applyFont="1" applyFill="1" applyBorder="1"/>
    <xf numFmtId="0" fontId="4" fillId="18" borderId="20" xfId="0" applyFont="1" applyFill="1" applyBorder="1"/>
    <xf numFmtId="0" fontId="4" fillId="19" borderId="20" xfId="0" applyFont="1" applyFill="1" applyBorder="1"/>
    <xf numFmtId="0" fontId="0" fillId="0" borderId="0" xfId="0" applyFont="1" applyAlignment="1"/>
    <xf numFmtId="0" fontId="13" fillId="22" borderId="28" xfId="1" applyFont="1" applyFill="1" applyBorder="1" applyAlignment="1">
      <alignment horizontal="left"/>
    </xf>
    <xf numFmtId="0" fontId="13" fillId="22" borderId="28" xfId="1" applyFont="1" applyFill="1" applyBorder="1" applyAlignment="1">
      <alignment horizontal="left" vertical="center"/>
    </xf>
    <xf numFmtId="0" fontId="0" fillId="0" borderId="0" xfId="0" applyFont="1" applyAlignment="1"/>
    <xf numFmtId="0" fontId="13" fillId="24" borderId="28" xfId="1" applyFont="1" applyFill="1" applyBorder="1" applyAlignment="1">
      <alignment horizontal="left"/>
    </xf>
    <xf numFmtId="0" fontId="13" fillId="24" borderId="28" xfId="1" applyFont="1" applyFill="1" applyBorder="1" applyAlignment="1">
      <alignment horizontal="left" vertical="center"/>
    </xf>
    <xf numFmtId="0" fontId="13" fillId="29" borderId="28" xfId="1" applyFont="1" applyFill="1" applyBorder="1" applyAlignment="1">
      <alignment horizontal="left" vertical="center"/>
    </xf>
    <xf numFmtId="0" fontId="13" fillId="29" borderId="28" xfId="1" applyFont="1" applyFill="1" applyBorder="1" applyAlignment="1">
      <alignment horizontal="left"/>
    </xf>
    <xf numFmtId="0" fontId="6" fillId="26" borderId="28" xfId="0" applyFont="1" applyFill="1" applyBorder="1" applyAlignment="1">
      <alignment horizontal="left" vertical="top"/>
    </xf>
    <xf numFmtId="0" fontId="3" fillId="27" borderId="28" xfId="0" applyFont="1" applyFill="1" applyBorder="1"/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5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9" xfId="0" applyFont="1" applyBorder="1"/>
    <xf numFmtId="0" fontId="3" fillId="0" borderId="12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9" xfId="0" applyFont="1" applyBorder="1"/>
    <xf numFmtId="0" fontId="6" fillId="3" borderId="10" xfId="0" applyFont="1" applyFill="1" applyBorder="1" applyAlignment="1">
      <alignment horizontal="left" vertical="top"/>
    </xf>
    <xf numFmtId="0" fontId="3" fillId="0" borderId="14" xfId="0" applyFont="1" applyBorder="1"/>
    <xf numFmtId="0" fontId="3" fillId="0" borderId="20" xfId="0" applyFont="1" applyBorder="1"/>
    <xf numFmtId="0" fontId="6" fillId="4" borderId="10" xfId="0" applyFont="1" applyFill="1" applyBorder="1" applyAlignment="1">
      <alignment horizontal="left" vertical="top"/>
    </xf>
    <xf numFmtId="0" fontId="3" fillId="20" borderId="14" xfId="0" applyFont="1" applyFill="1" applyBorder="1"/>
    <xf numFmtId="0" fontId="3" fillId="20" borderId="20" xfId="0" applyFont="1" applyFill="1" applyBorder="1"/>
    <xf numFmtId="0" fontId="6" fillId="8" borderId="10" xfId="0" applyFont="1" applyFill="1" applyBorder="1" applyAlignment="1">
      <alignment horizontal="left" vertical="top"/>
    </xf>
    <xf numFmtId="0" fontId="11" fillId="0" borderId="28" xfId="0" applyFont="1" applyBorder="1" applyAlignment="1">
      <alignment horizontal="center"/>
    </xf>
    <xf numFmtId="0" fontId="3" fillId="0" borderId="28" xfId="0" applyFont="1" applyBorder="1"/>
    <xf numFmtId="0" fontId="20" fillId="0" borderId="28" xfId="0" applyFont="1" applyBorder="1" applyAlignment="1">
      <alignment horizontal="left"/>
    </xf>
    <xf numFmtId="0" fontId="2" fillId="3" borderId="25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4" fillId="0" borderId="2" xfId="0" applyFont="1" applyBorder="1" applyAlignment="1"/>
    <xf numFmtId="0" fontId="3" fillId="0" borderId="8" xfId="0" applyFont="1" applyBorder="1" applyAlignment="1"/>
    <xf numFmtId="0" fontId="9" fillId="0" borderId="28" xfId="0" applyFont="1" applyBorder="1" applyAlignment="1">
      <alignment horizontal="left" vertical="top"/>
    </xf>
    <xf numFmtId="0" fontId="4" fillId="0" borderId="11" xfId="0" applyFont="1" applyBorder="1" applyAlignment="1">
      <alignment horizontal="left"/>
    </xf>
    <xf numFmtId="0" fontId="3" fillId="0" borderId="8" xfId="0" applyFont="1" applyBorder="1"/>
    <xf numFmtId="0" fontId="4" fillId="0" borderId="28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7" fillId="3" borderId="25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9" fillId="12" borderId="30" xfId="0" applyFont="1" applyFill="1" applyBorder="1" applyAlignment="1">
      <alignment horizontal="center" vertical="center" wrapText="1"/>
    </xf>
    <xf numFmtId="0" fontId="21" fillId="21" borderId="25" xfId="0" applyFont="1" applyFill="1" applyBorder="1" applyAlignment="1">
      <alignment horizontal="center" vertical="center" wrapText="1"/>
    </xf>
    <xf numFmtId="0" fontId="3" fillId="20" borderId="26" xfId="0" applyFont="1" applyFill="1" applyBorder="1" applyAlignment="1">
      <alignment vertical="center"/>
    </xf>
    <xf numFmtId="0" fontId="3" fillId="20" borderId="27" xfId="0" applyFont="1" applyFill="1" applyBorder="1" applyAlignment="1">
      <alignment vertical="center"/>
    </xf>
    <xf numFmtId="0" fontId="17" fillId="21" borderId="25" xfId="0" applyFont="1" applyFill="1" applyBorder="1" applyAlignment="1">
      <alignment horizontal="center" vertical="center" wrapText="1"/>
    </xf>
    <xf numFmtId="0" fontId="17" fillId="21" borderId="26" xfId="0" applyFont="1" applyFill="1" applyBorder="1" applyAlignment="1">
      <alignment horizontal="center" vertical="center" wrapText="1"/>
    </xf>
    <xf numFmtId="0" fontId="17" fillId="21" borderId="27" xfId="0" applyFont="1" applyFill="1" applyBorder="1" applyAlignment="1">
      <alignment horizontal="center" vertical="center" wrapText="1"/>
    </xf>
    <xf numFmtId="0" fontId="21" fillId="23" borderId="25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vertical="center"/>
    </xf>
    <xf numFmtId="0" fontId="3" fillId="25" borderId="27" xfId="0" applyFont="1" applyFill="1" applyBorder="1" applyAlignment="1">
      <alignment vertical="center"/>
    </xf>
    <xf numFmtId="0" fontId="17" fillId="23" borderId="25" xfId="0" applyFont="1" applyFill="1" applyBorder="1" applyAlignment="1">
      <alignment horizontal="center" vertical="center" wrapText="1"/>
    </xf>
    <xf numFmtId="0" fontId="17" fillId="23" borderId="26" xfId="0" applyFont="1" applyFill="1" applyBorder="1" applyAlignment="1">
      <alignment horizontal="center" vertical="center" wrapText="1"/>
    </xf>
    <xf numFmtId="0" fontId="17" fillId="23" borderId="27" xfId="0" applyFont="1" applyFill="1" applyBorder="1" applyAlignment="1">
      <alignment horizontal="center" vertical="center" wrapText="1"/>
    </xf>
    <xf numFmtId="0" fontId="21" fillId="28" borderId="25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vertical="center"/>
    </xf>
    <xf numFmtId="0" fontId="3" fillId="27" borderId="27" xfId="0" applyFont="1" applyFill="1" applyBorder="1" applyAlignment="1">
      <alignment vertical="center"/>
    </xf>
    <xf numFmtId="0" fontId="17" fillId="28" borderId="25" xfId="0" applyFont="1" applyFill="1" applyBorder="1" applyAlignment="1">
      <alignment horizontal="center" vertical="center" wrapText="1"/>
    </xf>
    <xf numFmtId="0" fontId="17" fillId="28" borderId="26" xfId="0" applyFont="1" applyFill="1" applyBorder="1" applyAlignment="1">
      <alignment horizontal="center" vertical="center" wrapText="1"/>
    </xf>
    <xf numFmtId="0" fontId="17" fillId="28" borderId="27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8" fillId="5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7">
    <dxf>
      <fill>
        <patternFill patternType="solid">
          <fgColor rgb="FFA06104"/>
          <bgColor rgb="FFA06104"/>
        </patternFill>
      </fill>
    </dxf>
    <dxf>
      <fill>
        <patternFill patternType="solid">
          <fgColor rgb="FFA06104"/>
          <bgColor rgb="FFA06104"/>
        </patternFill>
      </fill>
    </dxf>
    <dxf>
      <fill>
        <patternFill patternType="solid">
          <fgColor rgb="FFA06104"/>
          <bgColor rgb="FFA06104"/>
        </patternFill>
      </fill>
    </dxf>
    <dxf>
      <fill>
        <patternFill patternType="solid">
          <fgColor rgb="FFA06104"/>
          <bgColor rgb="FFA06104"/>
        </patternFill>
      </fill>
    </dxf>
    <dxf>
      <fill>
        <patternFill patternType="solid">
          <fgColor rgb="FFA06104"/>
          <bgColor rgb="FFA06104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8C8C8"/>
          <bgColor rgb="FFC8C8C8"/>
        </patternFill>
      </fill>
    </dxf>
  </dxfs>
  <tableStyles count="0" defaultTableStyle="TableStyleMedium2" defaultPivotStyle="PivotStyleLight16"/>
  <colors>
    <mruColors>
      <color rgb="FF00CC99"/>
      <color rgb="FFA3FFE7"/>
      <color rgb="FFFFFFA3"/>
      <color rgb="FFCCE9AD"/>
      <color rgb="FFFFA3A3"/>
      <color rgb="FFFFD9D9"/>
      <color rgb="FFFF5757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>
      <selection activeCell="D31" sqref="D31"/>
    </sheetView>
  </sheetViews>
  <sheetFormatPr defaultColWidth="14.42578125" defaultRowHeight="15" customHeight="1"/>
  <cols>
    <col min="1" max="1" width="9.140625" customWidth="1"/>
    <col min="2" max="2" width="14.7109375" customWidth="1"/>
    <col min="3" max="5" width="10.7109375" customWidth="1"/>
    <col min="6" max="26" width="8.7109375" customWidth="1"/>
  </cols>
  <sheetData>
    <row r="1" spans="1:9" ht="28.5" thickBot="1">
      <c r="A1" s="59" t="s">
        <v>0</v>
      </c>
      <c r="B1" s="60"/>
      <c r="C1" s="60"/>
      <c r="D1" s="60"/>
      <c r="E1" s="60"/>
      <c r="F1" s="60"/>
      <c r="G1" s="60"/>
      <c r="H1" s="60"/>
      <c r="I1" s="61"/>
    </row>
    <row r="3" spans="1:9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62" t="s">
        <v>6</v>
      </c>
      <c r="H3" s="63"/>
      <c r="I3" s="64"/>
    </row>
    <row r="4" spans="1:9">
      <c r="A4" s="71">
        <v>7</v>
      </c>
      <c r="B4" s="3" t="str">
        <f>y7_results!A9</f>
        <v>B</v>
      </c>
      <c r="C4" s="3">
        <f>y7_results!C10</f>
        <v>0</v>
      </c>
      <c r="D4" s="3" t="str">
        <f>IF(C4=0,"",_xlfn.RANK.EQ(C4,$C$4:$C$11))</f>
        <v/>
      </c>
      <c r="E4" s="3" t="str">
        <f>IF(C4=0,"",_xlfn.RANK.EQ(C4,C$4:C$35))</f>
        <v/>
      </c>
      <c r="G4" s="65"/>
      <c r="H4" s="66"/>
      <c r="I4" s="67"/>
    </row>
    <row r="5" spans="1:9">
      <c r="A5" s="72"/>
      <c r="B5" s="3" t="str">
        <f>y7_results!A11</f>
        <v>D</v>
      </c>
      <c r="C5" s="3">
        <f>y7_results!C12</f>
        <v>0</v>
      </c>
      <c r="D5" s="3" t="str">
        <f>IF(C5=0,"",_xlfn.RANK.EQ(C5,$C$4:$C$11))</f>
        <v/>
      </c>
      <c r="E5" s="3" t="str">
        <f t="shared" ref="E5:E35" si="0">IF(C5=0,"",_xlfn.RANK.EQ(C5,C$4:C$35))</f>
        <v/>
      </c>
      <c r="G5" s="65"/>
      <c r="H5" s="66"/>
      <c r="I5" s="67"/>
    </row>
    <row r="6" spans="1:9">
      <c r="A6" s="72"/>
      <c r="B6" s="3" t="str">
        <f>y7_results!A13</f>
        <v>E</v>
      </c>
      <c r="C6" s="3">
        <f>y7_results!C14</f>
        <v>0</v>
      </c>
      <c r="D6" s="3" t="str">
        <f t="shared" ref="D6:D11" si="1">IF(C6=0,"",_xlfn.RANK.EQ(C6,$C$4:$C$11))</f>
        <v/>
      </c>
      <c r="E6" s="3" t="str">
        <f t="shared" si="0"/>
        <v/>
      </c>
      <c r="G6" s="65"/>
      <c r="H6" s="66"/>
      <c r="I6" s="67"/>
    </row>
    <row r="7" spans="1:9">
      <c r="A7" s="72"/>
      <c r="B7" s="3" t="str">
        <f>y7_results!A15</f>
        <v>H</v>
      </c>
      <c r="C7" s="3">
        <f>y7_results!C16</f>
        <v>0</v>
      </c>
      <c r="D7" s="3" t="str">
        <f t="shared" si="1"/>
        <v/>
      </c>
      <c r="E7" s="3" t="str">
        <f t="shared" si="0"/>
        <v/>
      </c>
      <c r="G7" s="65"/>
      <c r="H7" s="66"/>
      <c r="I7" s="67"/>
    </row>
    <row r="8" spans="1:9">
      <c r="A8" s="72"/>
      <c r="B8" s="3" t="str">
        <f>y7_results!A17</f>
        <v>J</v>
      </c>
      <c r="C8" s="3">
        <f>y7_results!C18</f>
        <v>0</v>
      </c>
      <c r="D8" s="3" t="str">
        <f t="shared" si="1"/>
        <v/>
      </c>
      <c r="E8" s="3" t="str">
        <f t="shared" si="0"/>
        <v/>
      </c>
      <c r="G8" s="65"/>
      <c r="H8" s="66"/>
      <c r="I8" s="67"/>
    </row>
    <row r="9" spans="1:9">
      <c r="A9" s="72"/>
      <c r="B9" s="3" t="str">
        <f>y7_results!A19</f>
        <v>L</v>
      </c>
      <c r="C9" s="3">
        <f>y7_results!C20</f>
        <v>0</v>
      </c>
      <c r="D9" s="3" t="str">
        <f t="shared" si="1"/>
        <v/>
      </c>
      <c r="E9" s="3" t="str">
        <f t="shared" si="0"/>
        <v/>
      </c>
      <c r="G9" s="68"/>
      <c r="H9" s="69"/>
      <c r="I9" s="70"/>
    </row>
    <row r="10" spans="1:9">
      <c r="A10" s="72"/>
      <c r="B10" s="3" t="str">
        <f>y7_results!A21</f>
        <v>S</v>
      </c>
      <c r="C10" s="3">
        <f>y7_results!C22</f>
        <v>0</v>
      </c>
      <c r="D10" s="3" t="str">
        <f t="shared" si="1"/>
        <v/>
      </c>
      <c r="E10" s="3" t="str">
        <f t="shared" si="0"/>
        <v/>
      </c>
    </row>
    <row r="11" spans="1:9">
      <c r="A11" s="73"/>
      <c r="B11" s="3" t="str">
        <f>y7_results!A23</f>
        <v>W</v>
      </c>
      <c r="C11" s="3">
        <f>y7_results!C24</f>
        <v>0</v>
      </c>
      <c r="D11" s="3" t="str">
        <f t="shared" si="1"/>
        <v/>
      </c>
      <c r="E11" s="3" t="str">
        <f t="shared" si="0"/>
        <v/>
      </c>
    </row>
    <row r="12" spans="1:9">
      <c r="A12" s="74">
        <v>8</v>
      </c>
      <c r="B12" s="3" t="str">
        <f>y8_results!A9</f>
        <v>B</v>
      </c>
      <c r="C12" s="3">
        <f>y8_results!C10</f>
        <v>0</v>
      </c>
      <c r="D12" s="3" t="str">
        <f>IF(C12=0,"",_xlfn.RANK.EQ(C12,$C$12:$C$19))</f>
        <v/>
      </c>
      <c r="E12" s="3" t="str">
        <f t="shared" si="0"/>
        <v/>
      </c>
    </row>
    <row r="13" spans="1:9">
      <c r="A13" s="75"/>
      <c r="B13" s="3" t="str">
        <f>y8_results!A11</f>
        <v>D</v>
      </c>
      <c r="C13" s="3">
        <f>y8_results!C12</f>
        <v>0</v>
      </c>
      <c r="D13" s="3" t="str">
        <f t="shared" ref="D13:D19" si="2">IF(C13=0,"",_xlfn.RANK.EQ(C13,$C$12:$C$19))</f>
        <v/>
      </c>
      <c r="E13" s="3" t="str">
        <f t="shared" si="0"/>
        <v/>
      </c>
    </row>
    <row r="14" spans="1:9">
      <c r="A14" s="75"/>
      <c r="B14" s="3" t="str">
        <f>y8_results!A13</f>
        <v>E</v>
      </c>
      <c r="C14" s="3">
        <f>y8_results!C14</f>
        <v>0</v>
      </c>
      <c r="D14" s="3" t="str">
        <f t="shared" si="2"/>
        <v/>
      </c>
      <c r="E14" s="3" t="str">
        <f t="shared" si="0"/>
        <v/>
      </c>
    </row>
    <row r="15" spans="1:9">
      <c r="A15" s="75"/>
      <c r="B15" s="3" t="str">
        <f>y8_results!A15</f>
        <v>H</v>
      </c>
      <c r="C15" s="3">
        <f>y8_results!C16</f>
        <v>0</v>
      </c>
      <c r="D15" s="3" t="str">
        <f t="shared" si="2"/>
        <v/>
      </c>
      <c r="E15" s="3" t="str">
        <f t="shared" si="0"/>
        <v/>
      </c>
    </row>
    <row r="16" spans="1:9">
      <c r="A16" s="75"/>
      <c r="B16" s="3" t="str">
        <f>y8_results!A17</f>
        <v>J</v>
      </c>
      <c r="C16" s="3">
        <f>y8_results!C18</f>
        <v>0</v>
      </c>
      <c r="D16" s="3" t="str">
        <f t="shared" si="2"/>
        <v/>
      </c>
      <c r="E16" s="3" t="str">
        <f t="shared" si="0"/>
        <v/>
      </c>
    </row>
    <row r="17" spans="1:5">
      <c r="A17" s="75"/>
      <c r="B17" s="3" t="str">
        <f>y8_results!A19</f>
        <v>L</v>
      </c>
      <c r="C17" s="3">
        <f>y8_results!C20</f>
        <v>0</v>
      </c>
      <c r="D17" s="3" t="str">
        <f t="shared" si="2"/>
        <v/>
      </c>
      <c r="E17" s="3" t="str">
        <f t="shared" si="0"/>
        <v/>
      </c>
    </row>
    <row r="18" spans="1:5">
      <c r="A18" s="75"/>
      <c r="B18" s="3" t="str">
        <f>y8_results!A21</f>
        <v>S</v>
      </c>
      <c r="C18" s="3">
        <f>y8_results!C22</f>
        <v>0</v>
      </c>
      <c r="D18" s="3" t="str">
        <f t="shared" si="2"/>
        <v/>
      </c>
      <c r="E18" s="3" t="str">
        <f t="shared" si="0"/>
        <v/>
      </c>
    </row>
    <row r="19" spans="1:5">
      <c r="A19" s="76"/>
      <c r="B19" s="3" t="str">
        <f>y8_results!A23</f>
        <v>W</v>
      </c>
      <c r="C19" s="3">
        <f>y8_results!C24</f>
        <v>0</v>
      </c>
      <c r="D19" s="3" t="str">
        <f t="shared" si="2"/>
        <v/>
      </c>
      <c r="E19" s="3" t="str">
        <f t="shared" si="0"/>
        <v/>
      </c>
    </row>
    <row r="20" spans="1:5">
      <c r="A20" s="77">
        <v>9</v>
      </c>
      <c r="B20" s="3" t="str">
        <f>y9_results!A9</f>
        <v>ZZZ/YYY</v>
      </c>
      <c r="C20" s="3">
        <f>y9_results!C10</f>
        <v>0</v>
      </c>
      <c r="D20" s="3" t="str">
        <f>IF(C20=0,"",_xlfn.RANK.EQ(C20,$C$20:$C$27))</f>
        <v/>
      </c>
      <c r="E20" s="3" t="str">
        <f t="shared" si="0"/>
        <v/>
      </c>
    </row>
    <row r="21" spans="1:5">
      <c r="A21" s="72"/>
      <c r="B21" s="3" t="str">
        <f>y9_results!A11</f>
        <v>XXX/WWW</v>
      </c>
      <c r="C21" s="3">
        <f>y9_results!C12</f>
        <v>0</v>
      </c>
      <c r="D21" s="3" t="str">
        <f t="shared" ref="D21:D27" si="3">IF(C21=0,"",_xlfn.RANK.EQ(C21,$C$20:$C$27))</f>
        <v/>
      </c>
      <c r="E21" s="3" t="str">
        <f t="shared" si="0"/>
        <v/>
      </c>
    </row>
    <row r="22" spans="1:5">
      <c r="A22" s="72"/>
      <c r="B22" s="3" t="str">
        <f>y9_results!A13</f>
        <v>VVV/UUU</v>
      </c>
      <c r="C22" s="3">
        <f>y9_results!C14</f>
        <v>0</v>
      </c>
      <c r="D22" s="3" t="str">
        <f t="shared" si="3"/>
        <v/>
      </c>
      <c r="E22" s="3" t="str">
        <f t="shared" si="0"/>
        <v/>
      </c>
    </row>
    <row r="23" spans="1:5">
      <c r="A23" s="72"/>
      <c r="B23" s="3" t="str">
        <f>y9_results!A15</f>
        <v>TTT/SSS</v>
      </c>
      <c r="C23" s="3">
        <f>y9_results!C16</f>
        <v>0</v>
      </c>
      <c r="D23" s="3" t="str">
        <f t="shared" si="3"/>
        <v/>
      </c>
      <c r="E23" s="3" t="str">
        <f t="shared" si="0"/>
        <v/>
      </c>
    </row>
    <row r="24" spans="1:5">
      <c r="A24" s="72"/>
      <c r="B24" s="3" t="str">
        <f>y9_results!A17</f>
        <v>RRR/QQQ</v>
      </c>
      <c r="C24" s="3">
        <f>y9_results!C18</f>
        <v>0</v>
      </c>
      <c r="D24" s="3" t="str">
        <f t="shared" si="3"/>
        <v/>
      </c>
      <c r="E24" s="3" t="str">
        <f t="shared" si="0"/>
        <v/>
      </c>
    </row>
    <row r="25" spans="1:5">
      <c r="A25" s="72"/>
      <c r="B25" s="3" t="str">
        <f>y9_results!A19</f>
        <v>PPP/OOO</v>
      </c>
      <c r="C25" s="3">
        <f>y9_results!C20</f>
        <v>0</v>
      </c>
      <c r="D25" s="3" t="str">
        <f t="shared" si="3"/>
        <v/>
      </c>
      <c r="E25" s="3" t="str">
        <f t="shared" si="0"/>
        <v/>
      </c>
    </row>
    <row r="26" spans="1:5">
      <c r="A26" s="72"/>
      <c r="B26" s="3" t="str">
        <f>y9_results!A21</f>
        <v>NNN/MMM</v>
      </c>
      <c r="C26" s="3">
        <f>y9_results!C22</f>
        <v>0</v>
      </c>
      <c r="D26" s="3" t="str">
        <f t="shared" si="3"/>
        <v/>
      </c>
      <c r="E26" s="3" t="str">
        <f t="shared" si="0"/>
        <v/>
      </c>
    </row>
    <row r="27" spans="1:5">
      <c r="A27" s="72"/>
      <c r="B27" s="3" t="str">
        <f>y9_results!A23</f>
        <v>LLL/KKK</v>
      </c>
      <c r="C27" s="3">
        <f>y9_results!C24</f>
        <v>0</v>
      </c>
      <c r="D27" s="3" t="str">
        <f t="shared" si="3"/>
        <v/>
      </c>
      <c r="E27" s="3" t="str">
        <f t="shared" si="0"/>
        <v/>
      </c>
    </row>
    <row r="28" spans="1:5">
      <c r="A28" s="57">
        <v>10</v>
      </c>
      <c r="B28" s="17" t="str">
        <f>y10_results!A9</f>
        <v>AAA/BBB</v>
      </c>
      <c r="C28" s="3">
        <f>y10_results!C10</f>
        <v>0</v>
      </c>
      <c r="D28" s="3" t="str">
        <f>IF(C28=0,"",_xludf.RANK.EQ(C28,$C$28:$C$35))</f>
        <v/>
      </c>
      <c r="E28" s="3" t="str">
        <f t="shared" si="0"/>
        <v/>
      </c>
    </row>
    <row r="29" spans="1:5">
      <c r="A29" s="58"/>
      <c r="B29" s="17" t="str">
        <f>y10_results!A11</f>
        <v>CCC/DDD</v>
      </c>
      <c r="C29" s="3">
        <f>y10_results!C12</f>
        <v>0</v>
      </c>
      <c r="D29" s="3" t="str">
        <f>IF(C29=0,"",_xludf.RANK.EQ(C29,$C$28:$C$35))</f>
        <v/>
      </c>
      <c r="E29" s="3" t="str">
        <f t="shared" si="0"/>
        <v/>
      </c>
    </row>
    <row r="30" spans="1:5">
      <c r="A30" s="58"/>
      <c r="B30" s="17" t="str">
        <f>y10_results!A13</f>
        <v>EEE/FFF</v>
      </c>
      <c r="C30" s="3">
        <f>y10_results!C14</f>
        <v>0</v>
      </c>
      <c r="D30" s="3" t="str">
        <f>IF(C30=0,"",_xludf.RANK.EQ(C30,$C$28:$C$35))</f>
        <v/>
      </c>
      <c r="E30" s="3" t="str">
        <f t="shared" si="0"/>
        <v/>
      </c>
    </row>
    <row r="31" spans="1:5">
      <c r="A31" s="58"/>
      <c r="B31" s="17" t="str">
        <f>y10_results!A15</f>
        <v>GGG/HHH</v>
      </c>
      <c r="C31" s="3">
        <f>y10_results!C16</f>
        <v>0</v>
      </c>
      <c r="D31" s="3" t="str">
        <f>IF(C31=0,"",_xludf.RANK.EQ(C31,$C$28:$C$35))</f>
        <v/>
      </c>
      <c r="E31" s="3" t="str">
        <f t="shared" si="0"/>
        <v/>
      </c>
    </row>
    <row r="32" spans="1:5">
      <c r="A32" s="58"/>
      <c r="B32" s="17" t="str">
        <f>y10_results!A17</f>
        <v>III/JJJ</v>
      </c>
      <c r="C32" s="3">
        <f>y10_results!C18</f>
        <v>0</v>
      </c>
      <c r="D32" s="3" t="str">
        <f>IF(C32=0,"",_xludf.RANK.EQ(C32,$C$28:$C$35))</f>
        <v/>
      </c>
      <c r="E32" s="3" t="str">
        <f t="shared" si="0"/>
        <v/>
      </c>
    </row>
    <row r="33" spans="1:5">
      <c r="A33" s="58"/>
      <c r="B33" s="17" t="str">
        <f>y10_results!A19</f>
        <v>KKK/LLL</v>
      </c>
      <c r="C33" s="3">
        <f>y10_results!C20</f>
        <v>0</v>
      </c>
      <c r="D33" s="3" t="str">
        <f>IF(C33=0,"",_xludf.RANK.EQ(C33,$C$28:$C$35))</f>
        <v/>
      </c>
      <c r="E33" s="3" t="str">
        <f t="shared" si="0"/>
        <v/>
      </c>
    </row>
    <row r="34" spans="1:5">
      <c r="A34" s="58"/>
      <c r="B34" s="17" t="str">
        <f>y10_results!A21</f>
        <v>MMM/NNN</v>
      </c>
      <c r="C34" s="3">
        <f>y10_results!C22</f>
        <v>0</v>
      </c>
      <c r="D34" s="3" t="str">
        <f>IF(C34=0,"",_xludf.RANK.EQ(C34,$C$28:$C$35))</f>
        <v/>
      </c>
      <c r="E34" s="3" t="str">
        <f t="shared" si="0"/>
        <v/>
      </c>
    </row>
    <row r="35" spans="1:5">
      <c r="A35" s="58"/>
      <c r="B35" s="17" t="str">
        <f>y10_results!A23</f>
        <v>OOO/PPP</v>
      </c>
      <c r="C35" s="3">
        <f>y10_results!C24</f>
        <v>0</v>
      </c>
      <c r="D35" s="3" t="str">
        <f>IF(C35=0,"",_xludf.RANK.EQ(C35,$C$28:$C$35))</f>
        <v/>
      </c>
      <c r="E35" s="3" t="str">
        <f t="shared" si="0"/>
        <v/>
      </c>
    </row>
  </sheetData>
  <mergeCells count="6">
    <mergeCell ref="A28:A35"/>
    <mergeCell ref="A1:I1"/>
    <mergeCell ref="G3:I9"/>
    <mergeCell ref="A4:A11"/>
    <mergeCell ref="A12:A19"/>
    <mergeCell ref="A20:A27"/>
  </mergeCells>
  <conditionalFormatting sqref="D4:E35">
    <cfRule type="cellIs" dxfId="6" priority="1" operator="equal">
      <formula>2</formula>
    </cfRule>
  </conditionalFormatting>
  <conditionalFormatting sqref="D4:E35">
    <cfRule type="cellIs" dxfId="5" priority="2" operator="equal">
      <formula>1</formula>
    </cfRule>
  </conditionalFormatting>
  <conditionalFormatting sqref="C8 C11 C14 C17 D4:E35">
    <cfRule type="cellIs" dxfId="4" priority="3" operator="equal">
      <formula>3</formula>
    </cfRule>
  </conditionalFormatting>
  <conditionalFormatting sqref="C15">
    <cfRule type="cellIs" dxfId="3" priority="4" operator="equal">
      <formula>3</formula>
    </cfRule>
  </conditionalFormatting>
  <conditionalFormatting sqref="C16">
    <cfRule type="cellIs" dxfId="2" priority="5" operator="equal">
      <formula>3</formula>
    </cfRule>
  </conditionalFormatting>
  <conditionalFormatting sqref="C18">
    <cfRule type="cellIs" dxfId="1" priority="6" operator="equal">
      <formula>3</formula>
    </cfRule>
  </conditionalFormatting>
  <conditionalFormatting sqref="C19">
    <cfRule type="cellIs" dxfId="0" priority="7" operator="equal">
      <formula>3</formula>
    </cfRule>
  </conditionalFormatting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workbookViewId="0">
      <selection activeCell="F4" sqref="F4"/>
    </sheetView>
  </sheetViews>
  <sheetFormatPr defaultColWidth="14.42578125" defaultRowHeight="15" customHeight="1"/>
  <cols>
    <col min="1" max="26" width="8.7109375" customWidth="1"/>
  </cols>
  <sheetData>
    <row r="1" spans="1:9" s="27" customFormat="1" ht="28.5">
      <c r="A1" s="113" t="s">
        <v>102</v>
      </c>
      <c r="B1" s="114"/>
      <c r="C1" s="114"/>
      <c r="D1" s="114"/>
      <c r="E1" s="114"/>
      <c r="F1" s="114"/>
      <c r="G1" s="114"/>
      <c r="H1" s="114"/>
      <c r="I1" s="114"/>
    </row>
    <row r="2" spans="1:9">
      <c r="A2" s="14" t="s">
        <v>22</v>
      </c>
      <c r="B2" s="14" t="s">
        <v>9</v>
      </c>
      <c r="C2" s="14" t="s">
        <v>10</v>
      </c>
      <c r="D2" s="14" t="s">
        <v>11</v>
      </c>
      <c r="E2" s="14" t="s">
        <v>23</v>
      </c>
      <c r="G2" s="62" t="s">
        <v>99</v>
      </c>
      <c r="H2" s="63"/>
      <c r="I2" s="64"/>
    </row>
    <row r="3" spans="1:9">
      <c r="A3">
        <v>1</v>
      </c>
      <c r="B3" s="15">
        <v>25</v>
      </c>
      <c r="C3" s="15">
        <v>16</v>
      </c>
      <c r="D3" s="15">
        <v>8</v>
      </c>
      <c r="E3" s="15">
        <v>25</v>
      </c>
      <c r="G3" s="65"/>
      <c r="H3" s="66"/>
      <c r="I3" s="67"/>
    </row>
    <row r="4" spans="1:9">
      <c r="A4">
        <v>2</v>
      </c>
      <c r="B4" s="15">
        <v>23</v>
      </c>
      <c r="C4" s="15">
        <v>15</v>
      </c>
      <c r="D4" s="15">
        <v>7</v>
      </c>
      <c r="E4" s="15">
        <v>23</v>
      </c>
      <c r="G4" s="65"/>
      <c r="H4" s="66"/>
      <c r="I4" s="67"/>
    </row>
    <row r="5" spans="1:9">
      <c r="A5">
        <v>3</v>
      </c>
      <c r="B5" s="15">
        <v>22</v>
      </c>
      <c r="C5" s="15">
        <v>14</v>
      </c>
      <c r="D5" s="15">
        <v>6</v>
      </c>
      <c r="E5" s="15">
        <v>22</v>
      </c>
      <c r="G5" s="65"/>
      <c r="H5" s="66"/>
      <c r="I5" s="67"/>
    </row>
    <row r="6" spans="1:9">
      <c r="A6">
        <v>4</v>
      </c>
      <c r="B6" s="15">
        <v>21</v>
      </c>
      <c r="C6" s="15">
        <v>13</v>
      </c>
      <c r="D6" s="15">
        <v>5</v>
      </c>
      <c r="E6" s="15">
        <v>21</v>
      </c>
      <c r="G6" s="65"/>
      <c r="H6" s="66"/>
      <c r="I6" s="67"/>
    </row>
    <row r="7" spans="1:9">
      <c r="A7">
        <v>5</v>
      </c>
      <c r="B7" s="15">
        <v>20</v>
      </c>
      <c r="C7" s="15">
        <v>12</v>
      </c>
      <c r="D7" s="15">
        <v>4</v>
      </c>
      <c r="E7" s="15">
        <v>20</v>
      </c>
      <c r="G7" s="65"/>
      <c r="H7" s="66"/>
      <c r="I7" s="67"/>
    </row>
    <row r="8" spans="1:9">
      <c r="A8">
        <v>6</v>
      </c>
      <c r="B8" s="15">
        <v>19</v>
      </c>
      <c r="C8" s="15">
        <v>11</v>
      </c>
      <c r="D8" s="15">
        <v>3</v>
      </c>
      <c r="E8" s="15">
        <v>19</v>
      </c>
      <c r="G8" s="68"/>
      <c r="H8" s="69"/>
      <c r="I8" s="70"/>
    </row>
    <row r="9" spans="1:9">
      <c r="A9">
        <v>7</v>
      </c>
      <c r="B9" s="15">
        <v>18</v>
      </c>
      <c r="C9" s="15">
        <v>10</v>
      </c>
      <c r="D9" s="15">
        <v>2</v>
      </c>
      <c r="E9" s="15">
        <v>18</v>
      </c>
    </row>
    <row r="10" spans="1:9">
      <c r="A10">
        <v>8</v>
      </c>
      <c r="B10" s="15">
        <v>17</v>
      </c>
      <c r="C10" s="15">
        <v>9</v>
      </c>
      <c r="D10" s="15">
        <v>1</v>
      </c>
      <c r="E10" s="15">
        <v>17</v>
      </c>
    </row>
    <row r="11" spans="1:9">
      <c r="A11">
        <v>9</v>
      </c>
      <c r="B11" s="15"/>
      <c r="C11" s="15"/>
      <c r="D11" s="15"/>
      <c r="E11" s="15">
        <v>16</v>
      </c>
    </row>
    <row r="12" spans="1:9">
      <c r="A12">
        <v>10</v>
      </c>
      <c r="E12" s="15">
        <v>15</v>
      </c>
    </row>
    <row r="13" spans="1:9">
      <c r="A13" s="16">
        <v>11</v>
      </c>
      <c r="E13" s="15">
        <v>14</v>
      </c>
    </row>
    <row r="14" spans="1:9">
      <c r="A14" s="16">
        <v>12</v>
      </c>
      <c r="E14" s="15">
        <v>13</v>
      </c>
    </row>
    <row r="15" spans="1:9">
      <c r="A15" s="16">
        <v>13</v>
      </c>
      <c r="E15" s="15">
        <v>12</v>
      </c>
    </row>
    <row r="16" spans="1:9">
      <c r="A16" s="16">
        <v>14</v>
      </c>
      <c r="E16" s="15">
        <v>11</v>
      </c>
    </row>
    <row r="17" spans="1:5">
      <c r="A17" s="16">
        <v>15</v>
      </c>
      <c r="E17" s="15">
        <v>10</v>
      </c>
    </row>
    <row r="18" spans="1:5">
      <c r="A18" s="16">
        <v>16</v>
      </c>
      <c r="E18" s="15">
        <v>9</v>
      </c>
    </row>
    <row r="19" spans="1:5">
      <c r="A19" s="16">
        <v>17</v>
      </c>
      <c r="E19" s="15">
        <v>8</v>
      </c>
    </row>
    <row r="20" spans="1:5">
      <c r="A20" s="16">
        <v>18</v>
      </c>
      <c r="E20" s="15">
        <v>7</v>
      </c>
    </row>
    <row r="21" spans="1:5">
      <c r="A21" s="16">
        <v>19</v>
      </c>
      <c r="E21" s="15">
        <v>6</v>
      </c>
    </row>
    <row r="22" spans="1:5">
      <c r="A22" s="16">
        <v>20</v>
      </c>
      <c r="E22" s="15">
        <v>5</v>
      </c>
    </row>
    <row r="23" spans="1:5">
      <c r="A23" s="16">
        <v>21</v>
      </c>
      <c r="E23" s="15">
        <v>4</v>
      </c>
    </row>
    <row r="24" spans="1:5">
      <c r="A24" s="16">
        <v>22</v>
      </c>
      <c r="E24" s="15">
        <v>3</v>
      </c>
    </row>
    <row r="25" spans="1:5">
      <c r="A25" s="16">
        <v>23</v>
      </c>
      <c r="E25" s="15">
        <v>2</v>
      </c>
    </row>
    <row r="26" spans="1:5">
      <c r="A26" s="16">
        <v>24</v>
      </c>
      <c r="E26" s="15">
        <v>1</v>
      </c>
    </row>
  </sheetData>
  <mergeCells count="2">
    <mergeCell ref="G2:I8"/>
    <mergeCell ref="A1:I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6" sqref="B6"/>
    </sheetView>
  </sheetViews>
  <sheetFormatPr defaultRowHeight="15"/>
  <cols>
    <col min="1" max="2" width="12.7109375" customWidth="1"/>
  </cols>
  <sheetData>
    <row r="1" spans="1:13" s="27" customFormat="1" ht="28.5">
      <c r="A1" s="113" t="s">
        <v>101</v>
      </c>
      <c r="B1" s="114"/>
      <c r="C1" s="114"/>
      <c r="D1" s="114"/>
      <c r="E1" s="114"/>
      <c r="F1" s="114"/>
      <c r="G1" s="32"/>
      <c r="H1" s="32"/>
      <c r="I1" s="32"/>
      <c r="J1" s="32"/>
      <c r="K1" s="32"/>
      <c r="L1" s="32"/>
      <c r="M1" s="32"/>
    </row>
    <row r="2" spans="1:13" s="27" customFormat="1">
      <c r="A2" s="31" t="s">
        <v>98</v>
      </c>
      <c r="B2" s="31" t="s">
        <v>100</v>
      </c>
      <c r="D2" s="115" t="s">
        <v>99</v>
      </c>
      <c r="E2" s="63"/>
      <c r="F2" s="64"/>
    </row>
    <row r="3" spans="1:13">
      <c r="A3" s="23" t="s">
        <v>84</v>
      </c>
      <c r="B3">
        <v>0</v>
      </c>
      <c r="D3" s="65"/>
      <c r="E3" s="66"/>
      <c r="F3" s="67"/>
    </row>
    <row r="4" spans="1:13">
      <c r="A4" s="23" t="s">
        <v>85</v>
      </c>
      <c r="B4">
        <v>1</v>
      </c>
      <c r="D4" s="65"/>
      <c r="E4" s="66"/>
      <c r="F4" s="67"/>
    </row>
    <row r="5" spans="1:13">
      <c r="A5" s="23" t="s">
        <v>86</v>
      </c>
      <c r="B5">
        <v>2</v>
      </c>
      <c r="D5" s="65"/>
      <c r="E5" s="66"/>
      <c r="F5" s="67"/>
    </row>
    <row r="6" spans="1:13">
      <c r="D6" s="65"/>
      <c r="E6" s="66"/>
      <c r="F6" s="67"/>
    </row>
    <row r="7" spans="1:13">
      <c r="D7" s="65"/>
      <c r="E7" s="66"/>
      <c r="F7" s="67"/>
    </row>
    <row r="8" spans="1:13">
      <c r="D8" s="68"/>
      <c r="E8" s="69"/>
      <c r="F8" s="70"/>
    </row>
  </sheetData>
  <mergeCells count="2">
    <mergeCell ref="D2:F8"/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"/>
  <sheetViews>
    <sheetView workbookViewId="0">
      <selection activeCell="F20" sqref="A1:F20"/>
    </sheetView>
  </sheetViews>
  <sheetFormatPr defaultColWidth="14.42578125" defaultRowHeight="15" customHeight="1"/>
  <sheetData>
    <row r="1" spans="1:7" s="16" customFormat="1" ht="28.5" customHeight="1">
      <c r="A1" s="113" t="s">
        <v>103</v>
      </c>
      <c r="B1" s="114"/>
      <c r="C1" s="114"/>
      <c r="D1" s="114"/>
      <c r="E1" s="114"/>
      <c r="F1" s="32"/>
      <c r="G1" s="32"/>
    </row>
    <row r="2" spans="1:7" ht="15" customHeight="1">
      <c r="A2" s="20" t="s">
        <v>41</v>
      </c>
      <c r="B2" s="20" t="s">
        <v>40</v>
      </c>
      <c r="C2" s="20" t="s">
        <v>107</v>
      </c>
      <c r="D2" s="20" t="s">
        <v>39</v>
      </c>
      <c r="E2" s="20" t="s">
        <v>49</v>
      </c>
    </row>
    <row r="3" spans="1:7">
      <c r="A3" s="15" t="s">
        <v>63</v>
      </c>
      <c r="B3" s="15" t="s">
        <v>24</v>
      </c>
      <c r="C3" s="18" t="s">
        <v>45</v>
      </c>
      <c r="D3" t="s">
        <v>42</v>
      </c>
      <c r="E3" s="18" t="s">
        <v>104</v>
      </c>
    </row>
    <row r="4" spans="1:7">
      <c r="A4" s="15" t="s">
        <v>64</v>
      </c>
      <c r="B4" s="15" t="s">
        <v>25</v>
      </c>
      <c r="C4" s="18" t="s">
        <v>45</v>
      </c>
      <c r="D4" t="s">
        <v>42</v>
      </c>
      <c r="E4" s="18" t="s">
        <v>104</v>
      </c>
    </row>
    <row r="5" spans="1:7">
      <c r="A5" s="15" t="s">
        <v>27</v>
      </c>
      <c r="B5" s="15" t="s">
        <v>26</v>
      </c>
      <c r="C5" s="18" t="s">
        <v>45</v>
      </c>
      <c r="D5" t="s">
        <v>43</v>
      </c>
      <c r="E5" s="18" t="s">
        <v>104</v>
      </c>
    </row>
    <row r="6" spans="1:7">
      <c r="A6" s="15" t="s">
        <v>29</v>
      </c>
      <c r="B6" s="15" t="s">
        <v>28</v>
      </c>
      <c r="C6" s="18" t="s">
        <v>45</v>
      </c>
      <c r="D6" t="s">
        <v>43</v>
      </c>
      <c r="E6" s="18" t="s">
        <v>104</v>
      </c>
    </row>
    <row r="7" spans="1:7">
      <c r="A7" s="15" t="s">
        <v>30</v>
      </c>
      <c r="B7" s="15" t="s">
        <v>30</v>
      </c>
      <c r="C7" s="18" t="s">
        <v>45</v>
      </c>
      <c r="D7" t="s">
        <v>43</v>
      </c>
      <c r="E7" s="18" t="s">
        <v>105</v>
      </c>
    </row>
    <row r="8" spans="1:7">
      <c r="A8" s="15" t="s">
        <v>31</v>
      </c>
      <c r="B8" s="15" t="s">
        <v>31</v>
      </c>
      <c r="C8" s="18" t="s">
        <v>45</v>
      </c>
      <c r="D8" t="s">
        <v>43</v>
      </c>
      <c r="E8" s="18" t="s">
        <v>105</v>
      </c>
    </row>
    <row r="9" spans="1:7">
      <c r="A9" s="15" t="s">
        <v>32</v>
      </c>
      <c r="B9" s="15" t="s">
        <v>32</v>
      </c>
      <c r="C9" s="18" t="s">
        <v>45</v>
      </c>
      <c r="D9" t="s">
        <v>43</v>
      </c>
      <c r="E9" s="18" t="s">
        <v>105</v>
      </c>
    </row>
    <row r="10" spans="1:7">
      <c r="A10" s="15" t="s">
        <v>33</v>
      </c>
      <c r="B10" s="15" t="s">
        <v>33</v>
      </c>
      <c r="C10" s="18" t="s">
        <v>45</v>
      </c>
      <c r="D10" t="s">
        <v>43</v>
      </c>
      <c r="E10" s="18" t="s">
        <v>105</v>
      </c>
    </row>
    <row r="11" spans="1:7">
      <c r="A11" s="15" t="s">
        <v>34</v>
      </c>
      <c r="B11" s="15" t="s">
        <v>34</v>
      </c>
      <c r="C11" s="18" t="s">
        <v>46</v>
      </c>
      <c r="D11" t="s">
        <v>43</v>
      </c>
      <c r="E11" s="18" t="s">
        <v>105</v>
      </c>
    </row>
    <row r="12" spans="1:7">
      <c r="A12" s="15" t="s">
        <v>35</v>
      </c>
      <c r="B12" s="15" t="s">
        <v>35</v>
      </c>
      <c r="C12" s="18" t="s">
        <v>44</v>
      </c>
      <c r="D12" t="s">
        <v>43</v>
      </c>
      <c r="E12" s="18" t="s">
        <v>105</v>
      </c>
    </row>
    <row r="13" spans="1:7">
      <c r="A13" s="15" t="s">
        <v>36</v>
      </c>
      <c r="B13" s="15" t="s">
        <v>36</v>
      </c>
      <c r="C13" s="18" t="s">
        <v>44</v>
      </c>
      <c r="D13" t="s">
        <v>43</v>
      </c>
      <c r="E13" s="18" t="s">
        <v>105</v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24"/>
  <sheetViews>
    <sheetView zoomScaleNormal="100" workbookViewId="0">
      <pane xSplit="3" ySplit="7" topLeftCell="D8" activePane="bottomRight" state="frozen"/>
      <selection pane="topRight" activeCell="D1" sqref="D1"/>
      <selection pane="bottomLeft" activeCell="A6" sqref="A6"/>
      <selection pane="bottomRight" activeCell="BF24" sqref="A9:BF24"/>
    </sheetView>
  </sheetViews>
  <sheetFormatPr defaultColWidth="14.42578125" defaultRowHeight="15" customHeight="1"/>
  <cols>
    <col min="1" max="1" width="20.7109375" customWidth="1"/>
    <col min="2" max="2" width="8" customWidth="1"/>
    <col min="3" max="3" width="10.5703125" customWidth="1"/>
    <col min="4" max="6" width="6.7109375" customWidth="1"/>
    <col min="7" max="7" width="6.7109375" style="30" customWidth="1"/>
    <col min="8" max="13" width="6.7109375" customWidth="1"/>
    <col min="14" max="18" width="6.7109375" style="33" customWidth="1"/>
    <col min="19" max="33" width="6.7109375" customWidth="1"/>
    <col min="34" max="38" width="6.7109375" style="33" customWidth="1"/>
    <col min="39" max="58" width="6.7109375" customWidth="1"/>
  </cols>
  <sheetData>
    <row r="1" spans="1:58" ht="54.75" customHeight="1" thickBot="1">
      <c r="A1" s="81" t="s">
        <v>37</v>
      </c>
      <c r="B1" s="82"/>
      <c r="C1" s="83"/>
      <c r="D1" s="2"/>
      <c r="E1" s="2"/>
      <c r="F1" s="2"/>
      <c r="G1" s="2"/>
      <c r="H1" s="2"/>
    </row>
    <row r="3" spans="1:58" ht="15" customHeight="1">
      <c r="A3" s="89" t="s">
        <v>109</v>
      </c>
      <c r="B3" s="89"/>
      <c r="C3" s="89"/>
      <c r="D3" s="78" t="s">
        <v>63</v>
      </c>
      <c r="E3" s="79"/>
      <c r="F3" s="79"/>
      <c r="G3" s="79"/>
      <c r="H3" s="79"/>
      <c r="I3" s="78" t="s">
        <v>64</v>
      </c>
      <c r="J3" s="79"/>
      <c r="K3" s="79"/>
      <c r="L3" s="79"/>
      <c r="M3" s="79"/>
      <c r="N3" s="78" t="s">
        <v>27</v>
      </c>
      <c r="O3" s="79"/>
      <c r="P3" s="79"/>
      <c r="Q3" s="79"/>
      <c r="R3" s="79"/>
      <c r="S3" s="78" t="s">
        <v>29</v>
      </c>
      <c r="T3" s="79"/>
      <c r="U3" s="79"/>
      <c r="V3" s="79"/>
      <c r="W3" s="79"/>
      <c r="X3" s="78" t="s">
        <v>30</v>
      </c>
      <c r="Y3" s="79"/>
      <c r="Z3" s="79"/>
      <c r="AA3" s="79"/>
      <c r="AB3" s="79"/>
      <c r="AC3" s="78" t="s">
        <v>31</v>
      </c>
      <c r="AD3" s="79"/>
      <c r="AE3" s="79"/>
      <c r="AF3" s="79"/>
      <c r="AG3" s="79"/>
      <c r="AH3" s="78" t="s">
        <v>32</v>
      </c>
      <c r="AI3" s="79"/>
      <c r="AJ3" s="79"/>
      <c r="AK3" s="79"/>
      <c r="AL3" s="79"/>
      <c r="AM3" s="78" t="s">
        <v>33</v>
      </c>
      <c r="AN3" s="79"/>
      <c r="AO3" s="79"/>
      <c r="AP3" s="79"/>
      <c r="AQ3" s="79"/>
      <c r="AR3" s="78" t="s">
        <v>34</v>
      </c>
      <c r="AS3" s="79"/>
      <c r="AT3" s="79"/>
      <c r="AU3" s="79"/>
      <c r="AV3" s="79"/>
      <c r="AW3" s="78" t="s">
        <v>36</v>
      </c>
      <c r="AX3" s="79"/>
      <c r="AY3" s="79"/>
      <c r="AZ3" s="79"/>
      <c r="BA3" s="79"/>
      <c r="BB3" s="78" t="s">
        <v>35</v>
      </c>
      <c r="BC3" s="79"/>
      <c r="BD3" s="79"/>
      <c r="BE3" s="79"/>
      <c r="BF3" s="79"/>
    </row>
    <row r="4" spans="1:58" ht="15" customHeight="1">
      <c r="A4" s="90" t="s">
        <v>47</v>
      </c>
      <c r="B4" s="90"/>
      <c r="C4" s="90"/>
      <c r="D4" s="80" t="str">
        <f>VLOOKUP(D3,defsEvent,4,FALSE)</f>
        <v>overall</v>
      </c>
      <c r="E4" s="80"/>
      <c r="F4" s="80"/>
      <c r="G4" s="80"/>
      <c r="H4" s="80"/>
      <c r="I4" s="80" t="str">
        <f>VLOOKUP(I3,defsEvent,4,FALSE)</f>
        <v>overall</v>
      </c>
      <c r="J4" s="80"/>
      <c r="K4" s="80"/>
      <c r="L4" s="80"/>
      <c r="M4" s="80"/>
      <c r="N4" s="80" t="str">
        <f>VLOOKUP(N3,defsEvent,4,FALSE)</f>
        <v>abc</v>
      </c>
      <c r="O4" s="80"/>
      <c r="P4" s="80"/>
      <c r="Q4" s="80"/>
      <c r="R4" s="80"/>
      <c r="S4" s="80" t="str">
        <f>VLOOKUP(S3,defsEvent,4,FALSE)</f>
        <v>abc</v>
      </c>
      <c r="T4" s="80"/>
      <c r="U4" s="80"/>
      <c r="V4" s="80"/>
      <c r="W4" s="80"/>
      <c r="X4" s="80" t="str">
        <f>VLOOKUP(X3,defsEvent,4,FALSE)</f>
        <v>abc</v>
      </c>
      <c r="Y4" s="80"/>
      <c r="Z4" s="80"/>
      <c r="AA4" s="80"/>
      <c r="AB4" s="80"/>
      <c r="AC4" s="80" t="str">
        <f>VLOOKUP(AC3,defsEvent,4,FALSE)</f>
        <v>abc</v>
      </c>
      <c r="AD4" s="80"/>
      <c r="AE4" s="80"/>
      <c r="AF4" s="80"/>
      <c r="AG4" s="80"/>
      <c r="AH4" s="80" t="str">
        <f>VLOOKUP(AH3,defsEvent,4,FALSE)</f>
        <v>abc</v>
      </c>
      <c r="AI4" s="80"/>
      <c r="AJ4" s="80"/>
      <c r="AK4" s="80"/>
      <c r="AL4" s="80"/>
      <c r="AM4" s="80" t="str">
        <f>VLOOKUP(AM3,defsEvent,4,FALSE)</f>
        <v>abc</v>
      </c>
      <c r="AN4" s="80"/>
      <c r="AO4" s="80"/>
      <c r="AP4" s="80"/>
      <c r="AQ4" s="80"/>
      <c r="AR4" s="80" t="str">
        <f>VLOOKUP(AR3,defsEvent,4,FALSE)</f>
        <v>abc</v>
      </c>
      <c r="AS4" s="80"/>
      <c r="AT4" s="80"/>
      <c r="AU4" s="80"/>
      <c r="AV4" s="80"/>
      <c r="AW4" s="80" t="str">
        <f>VLOOKUP(AW3,defsEvent,4,FALSE)</f>
        <v>abc</v>
      </c>
      <c r="AX4" s="80"/>
      <c r="AY4" s="80"/>
      <c r="AZ4" s="80"/>
      <c r="BA4" s="80"/>
      <c r="BB4" s="80" t="str">
        <f>VLOOKUP(BB3,defsEvent,4,FALSE)</f>
        <v>abc</v>
      </c>
      <c r="BC4" s="80"/>
      <c r="BD4" s="80"/>
      <c r="BE4" s="80"/>
      <c r="BF4" s="80"/>
    </row>
    <row r="5" spans="1:58" ht="15" customHeight="1">
      <c r="A5" s="90" t="s">
        <v>48</v>
      </c>
      <c r="B5" s="90"/>
      <c r="C5" s="90"/>
      <c r="D5" s="80" t="str">
        <f>VLOOKUP(D3,defsEvent,3,FALSE)</f>
        <v>c</v>
      </c>
      <c r="E5" s="80"/>
      <c r="F5" s="80"/>
      <c r="G5" s="80"/>
      <c r="H5" s="80"/>
      <c r="I5" s="80" t="str">
        <f>VLOOKUP(I3,defsEvent,3,FALSE)</f>
        <v>c</v>
      </c>
      <c r="J5" s="80"/>
      <c r="K5" s="80"/>
      <c r="L5" s="80"/>
      <c r="M5" s="80"/>
      <c r="N5" s="80" t="str">
        <f>VLOOKUP(N3,defsEvent,3,FALSE)</f>
        <v>c</v>
      </c>
      <c r="O5" s="80"/>
      <c r="P5" s="80"/>
      <c r="Q5" s="80"/>
      <c r="R5" s="80"/>
      <c r="S5" s="80" t="str">
        <f>VLOOKUP(S3,defsEvent,3,FALSE)</f>
        <v>c</v>
      </c>
      <c r="T5" s="80"/>
      <c r="U5" s="80"/>
      <c r="V5" s="80"/>
      <c r="W5" s="80"/>
      <c r="X5" s="80" t="str">
        <f>VLOOKUP(X3,defsEvent,3,FALSE)</f>
        <v>c</v>
      </c>
      <c r="Y5" s="80"/>
      <c r="Z5" s="80"/>
      <c r="AA5" s="80"/>
      <c r="AB5" s="80"/>
      <c r="AC5" s="80" t="str">
        <f>VLOOKUP(AC3,defsEvent,3,FALSE)</f>
        <v>c</v>
      </c>
      <c r="AD5" s="80"/>
      <c r="AE5" s="80"/>
      <c r="AF5" s="80"/>
      <c r="AG5" s="80"/>
      <c r="AH5" s="80" t="str">
        <f>VLOOKUP(AH3,defsEvent,3,FALSE)</f>
        <v>c</v>
      </c>
      <c r="AI5" s="80"/>
      <c r="AJ5" s="80"/>
      <c r="AK5" s="80"/>
      <c r="AL5" s="80"/>
      <c r="AM5" s="80" t="str">
        <f>VLOOKUP(AM3,defsEvent,3,FALSE)</f>
        <v>c</v>
      </c>
      <c r="AN5" s="80"/>
      <c r="AO5" s="80"/>
      <c r="AP5" s="80"/>
      <c r="AQ5" s="80"/>
      <c r="AR5" s="80" t="str">
        <f>VLOOKUP(AR3,defsEvent,3,FALSE)</f>
        <v>b</v>
      </c>
      <c r="AS5" s="80"/>
      <c r="AT5" s="80"/>
      <c r="AU5" s="80"/>
      <c r="AV5" s="80"/>
      <c r="AW5" s="80" t="str">
        <f>VLOOKUP(AW3,defsEvent,3,FALSE)</f>
        <v>a</v>
      </c>
      <c r="AX5" s="80"/>
      <c r="AY5" s="80"/>
      <c r="AZ5" s="80"/>
      <c r="BA5" s="80"/>
      <c r="BB5" s="80" t="str">
        <f>VLOOKUP(BB3,defsEvent,3,FALSE)</f>
        <v>a</v>
      </c>
      <c r="BC5" s="80"/>
      <c r="BD5" s="80"/>
      <c r="BE5" s="80"/>
      <c r="BF5" s="80"/>
    </row>
    <row r="6" spans="1:58" ht="15.75">
      <c r="A6" s="84" t="s">
        <v>8</v>
      </c>
      <c r="B6" s="85"/>
      <c r="C6" s="19" t="s">
        <v>7</v>
      </c>
      <c r="D6" s="46" t="s">
        <v>9</v>
      </c>
      <c r="E6" s="47" t="s">
        <v>10</v>
      </c>
      <c r="F6" s="48" t="s">
        <v>11</v>
      </c>
      <c r="G6" s="42" t="s">
        <v>108</v>
      </c>
      <c r="H6" s="21" t="s">
        <v>12</v>
      </c>
      <c r="I6" s="46" t="s">
        <v>9</v>
      </c>
      <c r="J6" s="47" t="s">
        <v>10</v>
      </c>
      <c r="K6" s="48" t="s">
        <v>11</v>
      </c>
      <c r="L6" s="42" t="s">
        <v>108</v>
      </c>
      <c r="M6" s="21" t="s">
        <v>12</v>
      </c>
      <c r="N6" s="46" t="s">
        <v>9</v>
      </c>
      <c r="O6" s="47" t="s">
        <v>10</v>
      </c>
      <c r="P6" s="48" t="s">
        <v>11</v>
      </c>
      <c r="Q6" s="42" t="s">
        <v>108</v>
      </c>
      <c r="R6" s="21" t="s">
        <v>12</v>
      </c>
      <c r="S6" s="46" t="s">
        <v>9</v>
      </c>
      <c r="T6" s="47" t="s">
        <v>10</v>
      </c>
      <c r="U6" s="48" t="s">
        <v>11</v>
      </c>
      <c r="V6" s="42" t="s">
        <v>108</v>
      </c>
      <c r="W6" s="21" t="s">
        <v>12</v>
      </c>
      <c r="X6" s="46" t="s">
        <v>9</v>
      </c>
      <c r="Y6" s="47" t="s">
        <v>10</v>
      </c>
      <c r="Z6" s="48" t="s">
        <v>11</v>
      </c>
      <c r="AA6" s="42" t="s">
        <v>108</v>
      </c>
      <c r="AB6" s="21" t="s">
        <v>12</v>
      </c>
      <c r="AC6" s="46" t="s">
        <v>9</v>
      </c>
      <c r="AD6" s="47" t="s">
        <v>10</v>
      </c>
      <c r="AE6" s="48" t="s">
        <v>11</v>
      </c>
      <c r="AF6" s="42" t="s">
        <v>108</v>
      </c>
      <c r="AG6" s="21" t="s">
        <v>12</v>
      </c>
      <c r="AH6" s="46" t="s">
        <v>9</v>
      </c>
      <c r="AI6" s="47" t="s">
        <v>10</v>
      </c>
      <c r="AJ6" s="48" t="s">
        <v>11</v>
      </c>
      <c r="AK6" s="42" t="s">
        <v>108</v>
      </c>
      <c r="AL6" s="21" t="s">
        <v>12</v>
      </c>
      <c r="AM6" s="46" t="s">
        <v>9</v>
      </c>
      <c r="AN6" s="47" t="s">
        <v>10</v>
      </c>
      <c r="AO6" s="48" t="s">
        <v>11</v>
      </c>
      <c r="AP6" s="42" t="s">
        <v>108</v>
      </c>
      <c r="AQ6" s="21" t="s">
        <v>12</v>
      </c>
      <c r="AR6" s="46" t="s">
        <v>9</v>
      </c>
      <c r="AS6" s="47" t="s">
        <v>10</v>
      </c>
      <c r="AT6" s="48" t="s">
        <v>11</v>
      </c>
      <c r="AU6" s="42" t="s">
        <v>108</v>
      </c>
      <c r="AV6" s="21" t="s">
        <v>12</v>
      </c>
      <c r="AW6" s="46" t="s">
        <v>9</v>
      </c>
      <c r="AX6" s="47" t="s">
        <v>10</v>
      </c>
      <c r="AY6" s="48" t="s">
        <v>11</v>
      </c>
      <c r="AZ6" s="42" t="s">
        <v>108</v>
      </c>
      <c r="BA6" s="21" t="s">
        <v>12</v>
      </c>
      <c r="BB6" s="46" t="s">
        <v>9</v>
      </c>
      <c r="BC6" s="47" t="s">
        <v>10</v>
      </c>
      <c r="BD6" s="48" t="s">
        <v>11</v>
      </c>
      <c r="BE6" s="42" t="s">
        <v>108</v>
      </c>
      <c r="BF6" s="21" t="s">
        <v>12</v>
      </c>
    </row>
    <row r="7" spans="1:58">
      <c r="A7" s="4"/>
      <c r="B7" s="4"/>
      <c r="C7" s="4"/>
      <c r="D7" s="5"/>
      <c r="E7" s="5"/>
      <c r="F7" s="5"/>
      <c r="G7" s="35"/>
      <c r="H7" s="6"/>
      <c r="I7" s="5"/>
      <c r="J7" s="5"/>
      <c r="K7" s="5"/>
      <c r="L7" s="35"/>
      <c r="M7" s="6"/>
      <c r="N7" s="5"/>
      <c r="O7" s="5"/>
      <c r="P7" s="5"/>
      <c r="Q7" s="35"/>
      <c r="R7" s="6"/>
      <c r="S7" s="5"/>
      <c r="T7" s="5"/>
      <c r="U7" s="5"/>
      <c r="V7" s="35"/>
      <c r="W7" s="6"/>
      <c r="X7" s="5"/>
      <c r="Y7" s="5"/>
      <c r="Z7" s="5"/>
      <c r="AA7" s="35"/>
      <c r="AB7" s="6"/>
      <c r="AC7" s="5"/>
      <c r="AD7" s="5"/>
      <c r="AE7" s="5"/>
      <c r="AF7" s="35"/>
      <c r="AG7" s="6"/>
      <c r="AH7" s="5"/>
      <c r="AI7" s="5"/>
      <c r="AJ7" s="5"/>
      <c r="AK7" s="35"/>
      <c r="AL7" s="6"/>
      <c r="AM7" s="5"/>
      <c r="AN7" s="5"/>
      <c r="AO7" s="5"/>
      <c r="AP7" s="35"/>
      <c r="AQ7" s="6"/>
      <c r="AR7" s="5"/>
      <c r="AS7" s="5"/>
      <c r="AT7" s="5"/>
      <c r="AU7" s="35"/>
      <c r="AV7" s="6"/>
      <c r="AW7" s="5"/>
      <c r="AX7" s="5"/>
      <c r="AY7" s="5"/>
      <c r="AZ7" s="35"/>
      <c r="BA7" s="6"/>
      <c r="BB7" s="5"/>
      <c r="BC7" s="5"/>
      <c r="BD7" s="5"/>
      <c r="BE7" s="35"/>
      <c r="BF7" s="6"/>
    </row>
    <row r="8" spans="1:58">
      <c r="A8" s="87" t="s">
        <v>2</v>
      </c>
      <c r="B8" s="88"/>
      <c r="C8" s="7"/>
      <c r="D8" s="8"/>
      <c r="E8" s="8"/>
      <c r="F8" s="8"/>
      <c r="G8" s="8"/>
      <c r="H8" s="9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9"/>
      <c r="X8" s="8"/>
      <c r="Y8" s="8"/>
      <c r="Z8" s="8"/>
      <c r="AA8" s="8"/>
      <c r="AB8" s="9"/>
      <c r="AC8" s="8"/>
      <c r="AD8" s="8"/>
      <c r="AE8" s="8"/>
      <c r="AF8" s="8"/>
      <c r="AG8" s="9"/>
      <c r="AH8" s="8"/>
      <c r="AI8" s="8"/>
      <c r="AJ8" s="8"/>
      <c r="AK8" s="8"/>
      <c r="AL8" s="9"/>
      <c r="AM8" s="8"/>
      <c r="AN8" s="8"/>
      <c r="AO8" s="8"/>
      <c r="AP8" s="8"/>
      <c r="AQ8" s="9"/>
      <c r="AR8" s="8"/>
      <c r="AS8" s="8"/>
      <c r="AT8" s="8"/>
      <c r="AU8" s="8"/>
      <c r="AV8" s="9"/>
      <c r="AW8" s="8"/>
      <c r="AX8" s="8"/>
      <c r="AY8" s="8"/>
      <c r="AZ8" s="8"/>
      <c r="BA8" s="9"/>
      <c r="BB8" s="8"/>
      <c r="BC8" s="8"/>
      <c r="BD8" s="8"/>
      <c r="BE8" s="8"/>
      <c r="BF8" s="9"/>
    </row>
    <row r="9" spans="1:58">
      <c r="A9" s="86" t="s">
        <v>10</v>
      </c>
      <c r="B9" s="17" t="s">
        <v>13</v>
      </c>
      <c r="C9" s="11" t="str">
        <f>summary!D4</f>
        <v/>
      </c>
      <c r="D9" s="43"/>
      <c r="E9" s="44"/>
      <c r="F9" s="45"/>
      <c r="G9" s="36"/>
      <c r="H9" s="10"/>
      <c r="I9" s="43"/>
      <c r="J9" s="44"/>
      <c r="K9" s="45"/>
      <c r="L9" s="36"/>
      <c r="M9" s="10"/>
      <c r="N9" s="43"/>
      <c r="O9" s="44"/>
      <c r="P9" s="44"/>
      <c r="Q9" s="36"/>
      <c r="R9" s="10"/>
      <c r="S9" s="43"/>
      <c r="T9" s="44"/>
      <c r="U9" s="44"/>
      <c r="V9" s="36"/>
      <c r="W9" s="10"/>
      <c r="X9" s="43"/>
      <c r="Y9" s="44"/>
      <c r="Z9" s="44"/>
      <c r="AA9" s="36"/>
      <c r="AB9" s="10"/>
      <c r="AC9" s="43"/>
      <c r="AD9" s="44"/>
      <c r="AE9" s="44"/>
      <c r="AF9" s="36"/>
      <c r="AG9" s="10"/>
      <c r="AH9" s="43"/>
      <c r="AI9" s="44"/>
      <c r="AJ9" s="44"/>
      <c r="AK9" s="36"/>
      <c r="AL9" s="10"/>
      <c r="AM9" s="43"/>
      <c r="AN9" s="44"/>
      <c r="AO9" s="44"/>
      <c r="AP9" s="36"/>
      <c r="AQ9" s="10"/>
      <c r="AR9" s="43"/>
      <c r="AS9" s="44"/>
      <c r="AT9" s="44"/>
      <c r="AU9" s="36"/>
      <c r="AV9" s="10"/>
      <c r="AW9" s="43"/>
      <c r="AX9" s="44"/>
      <c r="AY9" s="44"/>
      <c r="AZ9" s="36"/>
      <c r="BA9" s="10"/>
      <c r="BB9" s="43"/>
      <c r="BC9" s="44"/>
      <c r="BD9" s="44"/>
      <c r="BE9" s="36"/>
      <c r="BF9" s="10"/>
    </row>
    <row r="10" spans="1:58">
      <c r="A10" s="79"/>
      <c r="B10" s="24" t="s">
        <v>14</v>
      </c>
      <c r="C10" s="12">
        <f>H10+M10+R10+W10+AB10+AG10+AL10+AQ10+AV10+BA10+BF10</f>
        <v>0</v>
      </c>
      <c r="D10" s="38" t="str">
        <f>IF(D9="","",LOOKUP(y7_results!D9,point_allocations_standard!$A$3:$A$29,point_allocations_standard!$E$3:$E$29))</f>
        <v/>
      </c>
      <c r="E10" s="39" t="str">
        <f>IF(E9="","",LOOKUP(y7_results!E9,point_allocations_standard!$A$3:$A$29,point_allocations_standard!$E$3:$E$29))</f>
        <v/>
      </c>
      <c r="F10" s="40" t="str">
        <f>IF(F9="","",LOOKUP(y7_results!F9,point_allocations_standard!$A$3:$A$29,point_allocations_standard!$E$3:$E$29))</f>
        <v/>
      </c>
      <c r="G10" s="41">
        <f>IF(VLOOKUP(D$3,records7,8,FALSE)=$A9,VLOOKUP(D$3,records7,10,FALSE),0)</f>
        <v>0</v>
      </c>
      <c r="H10" s="13">
        <f>IF(COUNT(D10:G10=0),"",SUM(D10:G10))</f>
        <v>0</v>
      </c>
      <c r="I10" s="38" t="str">
        <f>IF(I9="","",LOOKUP(y7_results!I9,point_allocations_standard!$A$3:$A$29,point_allocations_standard!$E$3:$E$29))</f>
        <v/>
      </c>
      <c r="J10" s="39" t="str">
        <f>IF(J9="","",LOOKUP(y7_results!J9,point_allocations_standard!$A$3:$A$29,point_allocations_standard!$E$3:$E$29))</f>
        <v/>
      </c>
      <c r="K10" s="40" t="str">
        <f>IF(K9="","",LOOKUP(y7_results!K9,point_allocations_standard!$A$3:$A$29,point_allocations_standard!$E$3:$E$29))</f>
        <v/>
      </c>
      <c r="L10" s="41">
        <f>IF(VLOOKUP(I$3,records7,8,FALSE)=$A9,VLOOKUP(I$3,records7,10,FALSE),0)</f>
        <v>0</v>
      </c>
      <c r="M10" s="13">
        <f>IF(COUNT(I10:L10=0),"",SUM(I10:L10))</f>
        <v>0</v>
      </c>
      <c r="N10" s="38" t="str">
        <f>IF(N9="","",LOOKUP(N9,point_allocations_standard!$A$2:$A$31,point_allocations_standard!$B$2:$B$10))</f>
        <v/>
      </c>
      <c r="O10" s="38" t="str">
        <f>IF(O9="","",LOOKUP(O9,point_allocations_standard!$A$2:$A$31,point_allocations_standard!$C$2:$C$10))</f>
        <v/>
      </c>
      <c r="P10" s="38" t="str">
        <f>IF(P9="","",LOOKUP(P9,point_allocations_standard!$A$2:$A$31,point_allocations_standard!$D$2:$D$10))</f>
        <v/>
      </c>
      <c r="Q10" s="41">
        <f>IF(VLOOKUP(N$3,records7,8,FALSE)=$A9,VLOOKUP(N$3,records7,10,FALSE),0)</f>
        <v>0</v>
      </c>
      <c r="R10" s="13">
        <f>IF(COUNT(N10:Q10=0),"",SUM(N10:Q10))</f>
        <v>0</v>
      </c>
      <c r="S10" s="38" t="str">
        <f>IF(S9="","",LOOKUP(S9,point_allocations_standard!$A$2:$A$31,point_allocations_standard!$B$2:$B$10))</f>
        <v/>
      </c>
      <c r="T10" s="38" t="str">
        <f>IF(T9="","",LOOKUP(T9,point_allocations_standard!$A$2:$A$31,point_allocations_standard!$C$2:$C$10))</f>
        <v/>
      </c>
      <c r="U10" s="38" t="str">
        <f>IF(U9="","",LOOKUP(U9,point_allocations_standard!$A$2:$A$31,point_allocations_standard!$D$2:$D$10))</f>
        <v/>
      </c>
      <c r="V10" s="41">
        <f>IF(VLOOKUP(S$3,records7,8,FALSE)=$A9,VLOOKUP(S$3,records7,10,FALSE),0)</f>
        <v>0</v>
      </c>
      <c r="W10" s="13">
        <f>IF(COUNT(S10:V10=0),"",SUM(S10:V10))</f>
        <v>0</v>
      </c>
      <c r="X10" s="38" t="str">
        <f>IF(X9="","",LOOKUP(X9,point_allocations_standard!$A$2:$A$31,point_allocations_standard!$B$2:$B$10))</f>
        <v/>
      </c>
      <c r="Y10" s="38" t="str">
        <f>IF(Y9="","",LOOKUP(Y9,point_allocations_standard!$A$2:$A$31,point_allocations_standard!$C$2:$C$10))</f>
        <v/>
      </c>
      <c r="Z10" s="38" t="str">
        <f>IF(Z9="","",LOOKUP(Z9,point_allocations_standard!$A$2:$A$31,point_allocations_standard!$D$2:$D$10))</f>
        <v/>
      </c>
      <c r="AA10" s="41">
        <f>IF(VLOOKUP(X$3,records7,8,FALSE)=$A9,VLOOKUP(X$3,records7,10,FALSE),0)</f>
        <v>0</v>
      </c>
      <c r="AB10" s="13">
        <f>IF(COUNT(X10:AA10=0),"",SUM(X10:AA10))</f>
        <v>0</v>
      </c>
      <c r="AC10" s="38" t="str">
        <f>IF(AC9="","",LOOKUP(AC9,point_allocations_standard!$A$2:$A$31,point_allocations_standard!$B$2:$B$10))</f>
        <v/>
      </c>
      <c r="AD10" s="38" t="str">
        <f>IF(AD9="","",LOOKUP(AD9,point_allocations_standard!$A$2:$A$31,point_allocations_standard!$C$2:$C$10))</f>
        <v/>
      </c>
      <c r="AE10" s="38" t="str">
        <f>IF(AE9="","",LOOKUP(AE9,point_allocations_standard!$A$2:$A$31,point_allocations_standard!$D$2:$D$10))</f>
        <v/>
      </c>
      <c r="AF10" s="41">
        <f>IF(VLOOKUP(AC$3,records7,8,FALSE)=$A9,VLOOKUP(AC$3,records7,10,FALSE),0)</f>
        <v>0</v>
      </c>
      <c r="AG10" s="13">
        <f>IF(COUNT(AC10:AF10=0),"",SUM(AC10:AF10))</f>
        <v>0</v>
      </c>
      <c r="AH10" s="38" t="str">
        <f>IF(AH9="","",LOOKUP(AH9,point_allocations_standard!$A$2:$A$31,point_allocations_standard!$B$2:$B$10))</f>
        <v/>
      </c>
      <c r="AI10" s="38" t="str">
        <f>IF(AI9="","",LOOKUP(AI9,point_allocations_standard!$A$2:$A$31,point_allocations_standard!$C$2:$C$10))</f>
        <v/>
      </c>
      <c r="AJ10" s="38" t="str">
        <f>IF(AJ9="","",LOOKUP(AJ9,point_allocations_standard!$A$2:$A$31,point_allocations_standard!$D$2:$D$10))</f>
        <v/>
      </c>
      <c r="AK10" s="41">
        <f>IF(VLOOKUP(AH$3,records7,8,FALSE)=$A9,VLOOKUP(AH$3,records7,10,FALSE),0)</f>
        <v>0</v>
      </c>
      <c r="AL10" s="13">
        <f>IF(COUNT(AH10:AK10=0),"",SUM(AH10:AK10))</f>
        <v>0</v>
      </c>
      <c r="AM10" s="38" t="str">
        <f>IF(AM9="","",LOOKUP(AM9,point_allocations_standard!$A$2:$A$31,point_allocations_standard!$B$2:$B$10))</f>
        <v/>
      </c>
      <c r="AN10" s="38" t="str">
        <f>IF(AN9="","",LOOKUP(AN9,point_allocations_standard!$A$2:$A$31,point_allocations_standard!$C$2:$C$10))</f>
        <v/>
      </c>
      <c r="AO10" s="38" t="str">
        <f>IF(AO9="","",LOOKUP(AO9,point_allocations_standard!$A$2:$A$31,point_allocations_standard!$D$2:$D$10))</f>
        <v/>
      </c>
      <c r="AP10" s="41">
        <f>IF(VLOOKUP(AM$3,records7,8,FALSE)=$A9,VLOOKUP(AM$3,records7,10,FALSE),0)</f>
        <v>0</v>
      </c>
      <c r="AQ10" s="13">
        <f>IF(COUNT(AM10:AP10=0),"",SUM(AM10:AP10))</f>
        <v>0</v>
      </c>
      <c r="AR10" s="38" t="str">
        <f>IF(AR9="","",LOOKUP(AR9,point_allocations_standard!$A$2:$A$31,point_allocations_standard!$B$2:$B$10))</f>
        <v/>
      </c>
      <c r="AS10" s="38" t="str">
        <f>IF(AS9="","",LOOKUP(AS9,point_allocations_standard!$A$2:$A$31,point_allocations_standard!$C$2:$C$10))</f>
        <v/>
      </c>
      <c r="AT10" s="38" t="str">
        <f>IF(AT9="","",LOOKUP(AT9,point_allocations_standard!$A$2:$A$31,point_allocations_standard!$D$2:$D$10))</f>
        <v/>
      </c>
      <c r="AU10" s="41">
        <f>IF(VLOOKUP(AR$3,records7,8,FALSE)=$A9,VLOOKUP(AR$3,records7,10,FALSE),0)</f>
        <v>0</v>
      </c>
      <c r="AV10" s="13">
        <f>IF(COUNT(AR10:AU10=0),"",SUM(AR10:AU10))</f>
        <v>0</v>
      </c>
      <c r="AW10" s="38" t="str">
        <f>IF(AW9="","",LOOKUP(AW9,point_allocations_standard!$A$2:$A$31,point_allocations_standard!$B$2:$B$10))</f>
        <v/>
      </c>
      <c r="AX10" s="38" t="str">
        <f>IF(AX9="","",LOOKUP(AX9,point_allocations_standard!$A$2:$A$31,point_allocations_standard!$C$2:$C$10))</f>
        <v/>
      </c>
      <c r="AY10" s="38" t="str">
        <f>IF(AY9="","",LOOKUP(AY9,point_allocations_standard!$A$2:$A$31,point_allocations_standard!$D$2:$D$10))</f>
        <v/>
      </c>
      <c r="AZ10" s="41">
        <f>IF(VLOOKUP(AW$3,records7,8,FALSE)=$A9,VLOOKUP(AW$3,records7,10,FALSE),0)</f>
        <v>0</v>
      </c>
      <c r="BA10" s="13">
        <f>IF(COUNT(AW10:AZ10=0),"",SUM(AW10:AZ10))</f>
        <v>0</v>
      </c>
      <c r="BB10" s="38" t="str">
        <f>IF(BB9="","",LOOKUP(BB9,point_allocations_standard!$A$2:$A$31,point_allocations_standard!$B$2:$B$10))</f>
        <v/>
      </c>
      <c r="BC10" s="38" t="str">
        <f>IF(BC9="","",LOOKUP(BC9,point_allocations_standard!$A$2:$A$31,point_allocations_standard!$C$2:$C$10))</f>
        <v/>
      </c>
      <c r="BD10" s="38" t="str">
        <f>IF(BD9="","",LOOKUP(BD9,point_allocations_standard!$A$2:$A$31,point_allocations_standard!$D$2:$D$10))</f>
        <v/>
      </c>
      <c r="BE10" s="41">
        <f>IF(VLOOKUP(BB$3,records7,8,FALSE)=$A9,VLOOKUP(BB$3,records7,10,FALSE),0)</f>
        <v>0</v>
      </c>
      <c r="BF10" s="13">
        <f>IF(COUNT(BB10:BE10=0),"",SUM(BB10:BE10))</f>
        <v>0</v>
      </c>
    </row>
    <row r="11" spans="1:58">
      <c r="A11" s="86" t="s">
        <v>15</v>
      </c>
      <c r="B11" s="17" t="s">
        <v>13</v>
      </c>
      <c r="C11" s="11" t="str">
        <f>summary!D5</f>
        <v/>
      </c>
      <c r="D11" s="43"/>
      <c r="E11" s="44"/>
      <c r="F11" s="45"/>
      <c r="G11" s="36"/>
      <c r="H11" s="10"/>
      <c r="I11" s="43"/>
      <c r="J11" s="44"/>
      <c r="K11" s="45"/>
      <c r="L11" s="36"/>
      <c r="M11" s="10"/>
      <c r="N11" s="43"/>
      <c r="O11" s="44"/>
      <c r="P11" s="45"/>
      <c r="Q11" s="36"/>
      <c r="R11" s="10"/>
      <c r="S11" s="43"/>
      <c r="T11" s="44"/>
      <c r="U11" s="45"/>
      <c r="V11" s="36"/>
      <c r="W11" s="10"/>
      <c r="X11" s="43"/>
      <c r="Y11" s="44"/>
      <c r="Z11" s="45"/>
      <c r="AA11" s="36"/>
      <c r="AB11" s="10"/>
      <c r="AC11" s="43"/>
      <c r="AD11" s="44"/>
      <c r="AE11" s="45"/>
      <c r="AF11" s="36"/>
      <c r="AG11" s="10"/>
      <c r="AH11" s="43"/>
      <c r="AI11" s="44"/>
      <c r="AJ11" s="45"/>
      <c r="AK11" s="36"/>
      <c r="AL11" s="10"/>
      <c r="AM11" s="43"/>
      <c r="AN11" s="44"/>
      <c r="AO11" s="45"/>
      <c r="AP11" s="36"/>
      <c r="AQ11" s="10"/>
      <c r="AR11" s="43"/>
      <c r="AS11" s="44"/>
      <c r="AT11" s="45"/>
      <c r="AU11" s="36"/>
      <c r="AV11" s="10"/>
      <c r="AW11" s="43"/>
      <c r="AX11" s="44"/>
      <c r="AY11" s="45"/>
      <c r="AZ11" s="36"/>
      <c r="BA11" s="10"/>
      <c r="BB11" s="43"/>
      <c r="BC11" s="44"/>
      <c r="BD11" s="45"/>
      <c r="BE11" s="36"/>
      <c r="BF11" s="10"/>
    </row>
    <row r="12" spans="1:58">
      <c r="A12" s="79"/>
      <c r="B12" s="17" t="s">
        <v>14</v>
      </c>
      <c r="C12" s="12">
        <f>H12+M12+R12+W12+AB12+AG12+AL12+AQ12+AV12+BA12+BF12</f>
        <v>0</v>
      </c>
      <c r="D12" s="38" t="str">
        <f>IF(D11="","",LOOKUP(y7_results!D11,point_allocations_standard!$A$3:$A$29,point_allocations_standard!$E$3:$E$29))</f>
        <v/>
      </c>
      <c r="E12" s="39" t="str">
        <f>IF(E11="","",LOOKUP(y7_results!E11,point_allocations_standard!$A$3:$A$29,point_allocations_standard!$E$3:$E$29))</f>
        <v/>
      </c>
      <c r="F12" s="40" t="str">
        <f>IF(F11="","",LOOKUP(y7_results!F11,point_allocations_standard!$A$3:$A$29,point_allocations_standard!$E$3:$E$29))</f>
        <v/>
      </c>
      <c r="G12" s="41">
        <f>IF(VLOOKUP(D$3,records7,8,FALSE)=$A11,VLOOKUP(D$3,records7,10,FALSE),0)</f>
        <v>0</v>
      </c>
      <c r="H12" s="13">
        <f>IF(COUNT(D12:G12=0),"",SUM(D12:G12))</f>
        <v>0</v>
      </c>
      <c r="I12" s="38" t="str">
        <f>IF(I11="","",LOOKUP(y7_results!I11,point_allocations_standard!$A$3:$A$29,point_allocations_standard!$E$3:$E$29))</f>
        <v/>
      </c>
      <c r="J12" s="39" t="str">
        <f>IF(J11="","",LOOKUP(y7_results!J11,point_allocations_standard!$A$3:$A$29,point_allocations_standard!$E$3:$E$29))</f>
        <v/>
      </c>
      <c r="K12" s="40" t="str">
        <f>IF(K11="","",LOOKUP(y7_results!K11,point_allocations_standard!$A$3:$A$29,point_allocations_standard!$E$3:$E$29))</f>
        <v/>
      </c>
      <c r="L12" s="41">
        <f>IF(VLOOKUP(I$3,records7,8,FALSE)=$A11,VLOOKUP(I$3,records7,10,FALSE),0)</f>
        <v>0</v>
      </c>
      <c r="M12" s="13">
        <f>IF(COUNT(I12:L12=0),"",SUM(I12:L12))</f>
        <v>0</v>
      </c>
      <c r="N12" s="38" t="str">
        <f>IF(N11="","",LOOKUP(N11,point_allocations_standard!$A$2:$A$31,point_allocations_standard!$B$2:$B$10))</f>
        <v/>
      </c>
      <c r="O12" s="38" t="str">
        <f>IF(O11="","",LOOKUP(O11,point_allocations_standard!$A$2:$A$31,point_allocations_standard!$C$2:$C$10))</f>
        <v/>
      </c>
      <c r="P12" s="38" t="str">
        <f>IF(P11="","",LOOKUP(P11,point_allocations_standard!$A$2:$A$31,point_allocations_standard!$D$2:$D$10))</f>
        <v/>
      </c>
      <c r="Q12" s="41">
        <f>IF(VLOOKUP(N$3,records7,8,FALSE)=$A11,VLOOKUP(N$3,records7,10,FALSE),0)</f>
        <v>0</v>
      </c>
      <c r="R12" s="13">
        <f>IF(COUNT(N12:Q12=0),"",SUM(N12:Q12))</f>
        <v>0</v>
      </c>
      <c r="S12" s="38" t="str">
        <f>IF(S11="","",LOOKUP(S11,point_allocations_standard!$A$2:$A$31,point_allocations_standard!$B$2:$B$10))</f>
        <v/>
      </c>
      <c r="T12" s="38" t="str">
        <f>IF(T11="","",LOOKUP(T11,point_allocations_standard!$A$2:$A$31,point_allocations_standard!$C$2:$C$10))</f>
        <v/>
      </c>
      <c r="U12" s="38" t="str">
        <f>IF(U11="","",LOOKUP(U11,point_allocations_standard!$A$2:$A$31,point_allocations_standard!$D$2:$D$10))</f>
        <v/>
      </c>
      <c r="V12" s="41">
        <f>IF(VLOOKUP(S$3,records7,8,FALSE)=$A11,VLOOKUP(S$3,records7,10,FALSE),0)</f>
        <v>0</v>
      </c>
      <c r="W12" s="13">
        <f>IF(COUNT(S12:V12=0),"",SUM(S12:V12))</f>
        <v>0</v>
      </c>
      <c r="X12" s="38" t="str">
        <f>IF(X11="","",LOOKUP(X11,point_allocations_standard!$A$2:$A$31,point_allocations_standard!$B$2:$B$10))</f>
        <v/>
      </c>
      <c r="Y12" s="38" t="str">
        <f>IF(Y11="","",LOOKUP(Y11,point_allocations_standard!$A$2:$A$31,point_allocations_standard!$C$2:$C$10))</f>
        <v/>
      </c>
      <c r="Z12" s="38" t="str">
        <f>IF(Z11="","",LOOKUP(Z11,point_allocations_standard!$A$2:$A$31,point_allocations_standard!$D$2:$D$10))</f>
        <v/>
      </c>
      <c r="AA12" s="41">
        <f>IF(VLOOKUP(X$3,records7,8,FALSE)=$A11,VLOOKUP(X$3,records7,10,FALSE),0)</f>
        <v>0</v>
      </c>
      <c r="AB12" s="13">
        <f>IF(COUNT(X12:AA12=0),"",SUM(X12:AA12))</f>
        <v>0</v>
      </c>
      <c r="AC12" s="38" t="str">
        <f>IF(AC11="","",LOOKUP(AC11,point_allocations_standard!$A$2:$A$31,point_allocations_standard!$B$2:$B$10))</f>
        <v/>
      </c>
      <c r="AD12" s="38" t="str">
        <f>IF(AD11="","",LOOKUP(AD11,point_allocations_standard!$A$2:$A$31,point_allocations_standard!$C$2:$C$10))</f>
        <v/>
      </c>
      <c r="AE12" s="38" t="str">
        <f>IF(AE11="","",LOOKUP(AE11,point_allocations_standard!$A$2:$A$31,point_allocations_standard!$D$2:$D$10))</f>
        <v/>
      </c>
      <c r="AF12" s="41">
        <f>IF(VLOOKUP(AC$3,records7,8,FALSE)=$A11,VLOOKUP(AC$3,records7,10,FALSE),0)</f>
        <v>0</v>
      </c>
      <c r="AG12" s="13">
        <f>IF(COUNT(AC12:AF12=0),"",SUM(AC12:AF12))</f>
        <v>0</v>
      </c>
      <c r="AH12" s="38" t="str">
        <f>IF(AH11="","",LOOKUP(AH11,point_allocations_standard!$A$2:$A$31,point_allocations_standard!$B$2:$B$10))</f>
        <v/>
      </c>
      <c r="AI12" s="38" t="str">
        <f>IF(AI11="","",LOOKUP(AI11,point_allocations_standard!$A$2:$A$31,point_allocations_standard!$C$2:$C$10))</f>
        <v/>
      </c>
      <c r="AJ12" s="38" t="str">
        <f>IF(AJ11="","",LOOKUP(AJ11,point_allocations_standard!$A$2:$A$31,point_allocations_standard!$D$2:$D$10))</f>
        <v/>
      </c>
      <c r="AK12" s="41">
        <f>IF(VLOOKUP(AH$3,records7,8,FALSE)=$A11,VLOOKUP(AH$3,records7,10,FALSE),0)</f>
        <v>0</v>
      </c>
      <c r="AL12" s="13">
        <f>IF(COUNT(AH12:AK12=0),"",SUM(AH12:AK12))</f>
        <v>0</v>
      </c>
      <c r="AM12" s="38" t="str">
        <f>IF(AM11="","",LOOKUP(AM11,point_allocations_standard!$A$2:$A$31,point_allocations_standard!$B$2:$B$10))</f>
        <v/>
      </c>
      <c r="AN12" s="38" t="str">
        <f>IF(AN11="","",LOOKUP(AN11,point_allocations_standard!$A$2:$A$31,point_allocations_standard!$C$2:$C$10))</f>
        <v/>
      </c>
      <c r="AO12" s="38" t="str">
        <f>IF(AO11="","",LOOKUP(AO11,point_allocations_standard!$A$2:$A$31,point_allocations_standard!$D$2:$D$10))</f>
        <v/>
      </c>
      <c r="AP12" s="41">
        <f>IF(VLOOKUP(AM$3,records7,8,FALSE)=$A11,VLOOKUP(AM$3,records7,10,FALSE),0)</f>
        <v>0</v>
      </c>
      <c r="AQ12" s="13">
        <f>IF(COUNT(AM12:AP12=0),"",SUM(AM12:AP12))</f>
        <v>0</v>
      </c>
      <c r="AR12" s="38" t="str">
        <f>IF(AR11="","",LOOKUP(AR11,point_allocations_standard!$A$2:$A$31,point_allocations_standard!$B$2:$B$10))</f>
        <v/>
      </c>
      <c r="AS12" s="38" t="str">
        <f>IF(AS11="","",LOOKUP(AS11,point_allocations_standard!$A$2:$A$31,point_allocations_standard!$C$2:$C$10))</f>
        <v/>
      </c>
      <c r="AT12" s="38" t="str">
        <f>IF(AT11="","",LOOKUP(AT11,point_allocations_standard!$A$2:$A$31,point_allocations_standard!$D$2:$D$10))</f>
        <v/>
      </c>
      <c r="AU12" s="41">
        <f>IF(VLOOKUP(AR$3,records7,8,FALSE)=$A11,VLOOKUP(AR$3,records7,10,FALSE),0)</f>
        <v>0</v>
      </c>
      <c r="AV12" s="13">
        <f>IF(COUNT(AR12:AU12=0),"",SUM(AR12:AU12))</f>
        <v>0</v>
      </c>
      <c r="AW12" s="38" t="str">
        <f>IF(AW11="","",LOOKUP(AW11,point_allocations_standard!$A$2:$A$31,point_allocations_standard!$B$2:$B$10))</f>
        <v/>
      </c>
      <c r="AX12" s="38" t="str">
        <f>IF(AX11="","",LOOKUP(AX11,point_allocations_standard!$A$2:$A$31,point_allocations_standard!$C$2:$C$10))</f>
        <v/>
      </c>
      <c r="AY12" s="38" t="str">
        <f>IF(AY11="","",LOOKUP(AY11,point_allocations_standard!$A$2:$A$31,point_allocations_standard!$D$2:$D$10))</f>
        <v/>
      </c>
      <c r="AZ12" s="41">
        <f>IF(VLOOKUP(AW$3,records7,8,FALSE)=$A11,VLOOKUP(AW$3,records7,10,FALSE),0)</f>
        <v>0</v>
      </c>
      <c r="BA12" s="13">
        <f>IF(COUNT(AW12:AZ12=0),"",SUM(AW12:AZ12))</f>
        <v>0</v>
      </c>
      <c r="BB12" s="38" t="str">
        <f>IF(BB11="","",LOOKUP(BB11,point_allocations_standard!$A$2:$A$31,point_allocations_standard!$B$2:$B$10))</f>
        <v/>
      </c>
      <c r="BC12" s="38" t="str">
        <f>IF(BC11="","",LOOKUP(BC11,point_allocations_standard!$A$2:$A$31,point_allocations_standard!$C$2:$C$10))</f>
        <v/>
      </c>
      <c r="BD12" s="38" t="str">
        <f>IF(BD11="","",LOOKUP(BD11,point_allocations_standard!$A$2:$A$31,point_allocations_standard!$D$2:$D$10))</f>
        <v/>
      </c>
      <c r="BE12" s="41">
        <f>IF(VLOOKUP(BB$3,records7,8,FALSE)=$A11,VLOOKUP(BB$3,records7,10,FALSE),0)</f>
        <v>0</v>
      </c>
      <c r="BF12" s="13">
        <f>IF(COUNT(BB12:BE12=0),"",SUM(BB12:BE12))</f>
        <v>0</v>
      </c>
    </row>
    <row r="13" spans="1:58">
      <c r="A13" s="86" t="s">
        <v>16</v>
      </c>
      <c r="B13" s="17" t="s">
        <v>13</v>
      </c>
      <c r="C13" s="11" t="str">
        <f>summary!D6</f>
        <v/>
      </c>
      <c r="D13" s="43"/>
      <c r="E13" s="44"/>
      <c r="F13" s="45"/>
      <c r="G13" s="36"/>
      <c r="H13" s="10"/>
      <c r="I13" s="43"/>
      <c r="J13" s="44"/>
      <c r="K13" s="45"/>
      <c r="L13" s="36"/>
      <c r="M13" s="10"/>
      <c r="N13" s="43"/>
      <c r="O13" s="44"/>
      <c r="P13" s="45"/>
      <c r="Q13" s="36"/>
      <c r="R13" s="10"/>
      <c r="S13" s="43"/>
      <c r="T13" s="44"/>
      <c r="U13" s="45"/>
      <c r="V13" s="36"/>
      <c r="W13" s="10"/>
      <c r="X13" s="43"/>
      <c r="Y13" s="44"/>
      <c r="Z13" s="45"/>
      <c r="AA13" s="36"/>
      <c r="AB13" s="10"/>
      <c r="AC13" s="43"/>
      <c r="AD13" s="44"/>
      <c r="AE13" s="45"/>
      <c r="AF13" s="36"/>
      <c r="AG13" s="10"/>
      <c r="AH13" s="43"/>
      <c r="AI13" s="44"/>
      <c r="AJ13" s="45"/>
      <c r="AK13" s="36"/>
      <c r="AL13" s="10"/>
      <c r="AM13" s="43"/>
      <c r="AN13" s="44"/>
      <c r="AO13" s="45"/>
      <c r="AP13" s="36"/>
      <c r="AQ13" s="10"/>
      <c r="AR13" s="43"/>
      <c r="AS13" s="44"/>
      <c r="AT13" s="45"/>
      <c r="AU13" s="36"/>
      <c r="AV13" s="10"/>
      <c r="AW13" s="43"/>
      <c r="AX13" s="44"/>
      <c r="AY13" s="45"/>
      <c r="AZ13" s="36"/>
      <c r="BA13" s="10"/>
      <c r="BB13" s="43"/>
      <c r="BC13" s="44"/>
      <c r="BD13" s="45"/>
      <c r="BE13" s="36"/>
      <c r="BF13" s="10"/>
    </row>
    <row r="14" spans="1:58">
      <c r="A14" s="79"/>
      <c r="B14" s="17" t="s">
        <v>14</v>
      </c>
      <c r="C14" s="12">
        <f>H14+M14+R14+W14+AB14+AG14+AL14+AQ14+AV14+BA14+BF14</f>
        <v>0</v>
      </c>
      <c r="D14" s="38" t="str">
        <f>IF(D13="","",LOOKUP(y7_results!D13,point_allocations_standard!$A$3:$A$29,point_allocations_standard!$E$3:$E$29))</f>
        <v/>
      </c>
      <c r="E14" s="39" t="str">
        <f>IF(E13="","",LOOKUP(y7_results!E13,point_allocations_standard!$A$3:$A$29,point_allocations_standard!$E$3:$E$29))</f>
        <v/>
      </c>
      <c r="F14" s="40" t="str">
        <f>IF(F13="","",LOOKUP(y7_results!F13,point_allocations_standard!$A$3:$A$29,point_allocations_standard!$E$3:$E$29))</f>
        <v/>
      </c>
      <c r="G14" s="41">
        <f>IF(VLOOKUP(D$3,records7,8,FALSE)=$A13,VLOOKUP(D$3,records7,10,FALSE),0)</f>
        <v>0</v>
      </c>
      <c r="H14" s="13">
        <f>IF(COUNT(D14:G14=0),"",SUM(D14:G14))</f>
        <v>0</v>
      </c>
      <c r="I14" s="38" t="str">
        <f>IF(I13="","",LOOKUP(y7_results!I13,point_allocations_standard!$A$3:$A$29,point_allocations_standard!$E$3:$E$29))</f>
        <v/>
      </c>
      <c r="J14" s="39" t="str">
        <f>IF(J13="","",LOOKUP(y7_results!J13,point_allocations_standard!$A$3:$A$29,point_allocations_standard!$E$3:$E$29))</f>
        <v/>
      </c>
      <c r="K14" s="40" t="str">
        <f>IF(K13="","",LOOKUP(y7_results!K13,point_allocations_standard!$A$3:$A$29,point_allocations_standard!$E$3:$E$29))</f>
        <v/>
      </c>
      <c r="L14" s="41">
        <f>IF(VLOOKUP(I$3,records7,8,FALSE)=$A13,VLOOKUP(I$3,records7,10,FALSE),0)</f>
        <v>0</v>
      </c>
      <c r="M14" s="13">
        <f>IF(COUNT(I14:L14=0),"",SUM(I14:L14))</f>
        <v>0</v>
      </c>
      <c r="N14" s="38" t="str">
        <f>IF(N13="","",LOOKUP(N13,point_allocations_standard!$A$2:$A$31,point_allocations_standard!$B$2:$B$10))</f>
        <v/>
      </c>
      <c r="O14" s="38" t="str">
        <f>IF(O13="","",LOOKUP(O13,point_allocations_standard!$A$2:$A$31,point_allocations_standard!$C$2:$C$10))</f>
        <v/>
      </c>
      <c r="P14" s="38" t="str">
        <f>IF(P13="","",LOOKUP(P13,point_allocations_standard!$A$2:$A$31,point_allocations_standard!$D$2:$D$10))</f>
        <v/>
      </c>
      <c r="Q14" s="41">
        <f>IF(VLOOKUP(N$3,records7,8,FALSE)=$A13,VLOOKUP(N$3,records7,10,FALSE),0)</f>
        <v>0</v>
      </c>
      <c r="R14" s="13">
        <f>IF(COUNT(N14:Q14=0),"",SUM(N14:Q14))</f>
        <v>0</v>
      </c>
      <c r="S14" s="38" t="str">
        <f>IF(S13="","",LOOKUP(S13,point_allocations_standard!$A$2:$A$31,point_allocations_standard!$B$2:$B$10))</f>
        <v/>
      </c>
      <c r="T14" s="38" t="str">
        <f>IF(T13="","",LOOKUP(T13,point_allocations_standard!$A$2:$A$31,point_allocations_standard!$C$2:$C$10))</f>
        <v/>
      </c>
      <c r="U14" s="38" t="str">
        <f>IF(U13="","",LOOKUP(U13,point_allocations_standard!$A$2:$A$31,point_allocations_standard!$D$2:$D$10))</f>
        <v/>
      </c>
      <c r="V14" s="41">
        <f>IF(VLOOKUP(S$3,records7,8,FALSE)=$A13,VLOOKUP(S$3,records7,10,FALSE),0)</f>
        <v>0</v>
      </c>
      <c r="W14" s="13">
        <f>IF(COUNT(S14:V14=0),"",SUM(S14:V14))</f>
        <v>0</v>
      </c>
      <c r="X14" s="38" t="str">
        <f>IF(X13="","",LOOKUP(X13,point_allocations_standard!$A$2:$A$31,point_allocations_standard!$B$2:$B$10))</f>
        <v/>
      </c>
      <c r="Y14" s="38" t="str">
        <f>IF(Y13="","",LOOKUP(Y13,point_allocations_standard!$A$2:$A$31,point_allocations_standard!$C$2:$C$10))</f>
        <v/>
      </c>
      <c r="Z14" s="38" t="str">
        <f>IF(Z13="","",LOOKUP(Z13,point_allocations_standard!$A$2:$A$31,point_allocations_standard!$D$2:$D$10))</f>
        <v/>
      </c>
      <c r="AA14" s="41">
        <f>IF(VLOOKUP(X$3,records7,8,FALSE)=$A13,VLOOKUP(X$3,records7,10,FALSE),0)</f>
        <v>0</v>
      </c>
      <c r="AB14" s="13">
        <f>IF(COUNT(X14:AA14=0),"",SUM(X14:AA14))</f>
        <v>0</v>
      </c>
      <c r="AC14" s="38" t="str">
        <f>IF(AC13="","",LOOKUP(AC13,point_allocations_standard!$A$2:$A$31,point_allocations_standard!$B$2:$B$10))</f>
        <v/>
      </c>
      <c r="AD14" s="38" t="str">
        <f>IF(AD13="","",LOOKUP(AD13,point_allocations_standard!$A$2:$A$31,point_allocations_standard!$C$2:$C$10))</f>
        <v/>
      </c>
      <c r="AE14" s="38" t="str">
        <f>IF(AE13="","",LOOKUP(AE13,point_allocations_standard!$A$2:$A$31,point_allocations_standard!$D$2:$D$10))</f>
        <v/>
      </c>
      <c r="AF14" s="41">
        <f>IF(VLOOKUP(AC$3,records7,8,FALSE)=$A13,VLOOKUP(AC$3,records7,10,FALSE),0)</f>
        <v>0</v>
      </c>
      <c r="AG14" s="13">
        <f>IF(COUNT(AC14:AF14=0),"",SUM(AC14:AF14))</f>
        <v>0</v>
      </c>
      <c r="AH14" s="38" t="str">
        <f>IF(AH13="","",LOOKUP(AH13,point_allocations_standard!$A$2:$A$31,point_allocations_standard!$B$2:$B$10))</f>
        <v/>
      </c>
      <c r="AI14" s="38" t="str">
        <f>IF(AI13="","",LOOKUP(AI13,point_allocations_standard!$A$2:$A$31,point_allocations_standard!$C$2:$C$10))</f>
        <v/>
      </c>
      <c r="AJ14" s="38" t="str">
        <f>IF(AJ13="","",LOOKUP(AJ13,point_allocations_standard!$A$2:$A$31,point_allocations_standard!$D$2:$D$10))</f>
        <v/>
      </c>
      <c r="AK14" s="41">
        <f>IF(VLOOKUP(AH$3,records7,8,FALSE)=$A13,VLOOKUP(AH$3,records7,10,FALSE),0)</f>
        <v>0</v>
      </c>
      <c r="AL14" s="13">
        <f>IF(COUNT(AH14:AK14=0),"",SUM(AH14:AK14))</f>
        <v>0</v>
      </c>
      <c r="AM14" s="38" t="str">
        <f>IF(AM13="","",LOOKUP(AM13,point_allocations_standard!$A$2:$A$31,point_allocations_standard!$B$2:$B$10))</f>
        <v/>
      </c>
      <c r="AN14" s="38" t="str">
        <f>IF(AN13="","",LOOKUP(AN13,point_allocations_standard!$A$2:$A$31,point_allocations_standard!$C$2:$C$10))</f>
        <v/>
      </c>
      <c r="AO14" s="38" t="str">
        <f>IF(AO13="","",LOOKUP(AO13,point_allocations_standard!$A$2:$A$31,point_allocations_standard!$D$2:$D$10))</f>
        <v/>
      </c>
      <c r="AP14" s="41">
        <f>IF(VLOOKUP(AM$3,records7,8,FALSE)=$A13,VLOOKUP(AM$3,records7,10,FALSE),0)</f>
        <v>0</v>
      </c>
      <c r="AQ14" s="13">
        <f>IF(COUNT(AM14:AP14=0),"",SUM(AM14:AP14))</f>
        <v>0</v>
      </c>
      <c r="AR14" s="38" t="str">
        <f>IF(AR13="","",LOOKUP(AR13,point_allocations_standard!$A$2:$A$31,point_allocations_standard!$B$2:$B$10))</f>
        <v/>
      </c>
      <c r="AS14" s="38" t="str">
        <f>IF(AS13="","",LOOKUP(AS13,point_allocations_standard!$A$2:$A$31,point_allocations_standard!$C$2:$C$10))</f>
        <v/>
      </c>
      <c r="AT14" s="38" t="str">
        <f>IF(AT13="","",LOOKUP(AT13,point_allocations_standard!$A$2:$A$31,point_allocations_standard!$D$2:$D$10))</f>
        <v/>
      </c>
      <c r="AU14" s="41">
        <f>IF(VLOOKUP(AR$3,records7,8,FALSE)=$A13,VLOOKUP(AR$3,records7,10,FALSE),0)</f>
        <v>0</v>
      </c>
      <c r="AV14" s="13">
        <f>IF(COUNT(AR14:AU14=0),"",SUM(AR14:AU14))</f>
        <v>0</v>
      </c>
      <c r="AW14" s="38" t="str">
        <f>IF(AW13="","",LOOKUP(AW13,point_allocations_standard!$A$2:$A$31,point_allocations_standard!$B$2:$B$10))</f>
        <v/>
      </c>
      <c r="AX14" s="38" t="str">
        <f>IF(AX13="","",LOOKUP(AX13,point_allocations_standard!$A$2:$A$31,point_allocations_standard!$C$2:$C$10))</f>
        <v/>
      </c>
      <c r="AY14" s="38" t="str">
        <f>IF(AY13="","",LOOKUP(AY13,point_allocations_standard!$A$2:$A$31,point_allocations_standard!$D$2:$D$10))</f>
        <v/>
      </c>
      <c r="AZ14" s="41">
        <f>IF(VLOOKUP(AW$3,records7,8,FALSE)=$A13,VLOOKUP(AW$3,records7,10,FALSE),0)</f>
        <v>0</v>
      </c>
      <c r="BA14" s="13">
        <f>IF(COUNT(AW14:AZ14=0),"",SUM(AW14:AZ14))</f>
        <v>0</v>
      </c>
      <c r="BB14" s="38" t="str">
        <f>IF(BB13="","",LOOKUP(BB13,point_allocations_standard!$A$2:$A$31,point_allocations_standard!$B$2:$B$10))</f>
        <v/>
      </c>
      <c r="BC14" s="38" t="str">
        <f>IF(BC13="","",LOOKUP(BC13,point_allocations_standard!$A$2:$A$31,point_allocations_standard!$C$2:$C$10))</f>
        <v/>
      </c>
      <c r="BD14" s="38" t="str">
        <f>IF(BD13="","",LOOKUP(BD13,point_allocations_standard!$A$2:$A$31,point_allocations_standard!$D$2:$D$10))</f>
        <v/>
      </c>
      <c r="BE14" s="41">
        <f>IF(VLOOKUP(BB$3,records7,8,FALSE)=$A13,VLOOKUP(BB$3,records7,10,FALSE),0)</f>
        <v>0</v>
      </c>
      <c r="BF14" s="13">
        <f>IF(COUNT(BB14:BE14=0),"",SUM(BB14:BE14))</f>
        <v>0</v>
      </c>
    </row>
    <row r="15" spans="1:58">
      <c r="A15" s="86" t="s">
        <v>17</v>
      </c>
      <c r="B15" s="17" t="s">
        <v>13</v>
      </c>
      <c r="C15" s="11" t="str">
        <f>summary!D7</f>
        <v/>
      </c>
      <c r="D15" s="43"/>
      <c r="E15" s="44"/>
      <c r="F15" s="45"/>
      <c r="G15" s="36"/>
      <c r="H15" s="10"/>
      <c r="I15" s="43"/>
      <c r="J15" s="44"/>
      <c r="K15" s="45"/>
      <c r="L15" s="36"/>
      <c r="M15" s="10"/>
      <c r="N15" s="43"/>
      <c r="O15" s="44"/>
      <c r="P15" s="45"/>
      <c r="Q15" s="36"/>
      <c r="R15" s="10"/>
      <c r="S15" s="43"/>
      <c r="T15" s="44"/>
      <c r="U15" s="45"/>
      <c r="V15" s="36"/>
      <c r="W15" s="10"/>
      <c r="X15" s="43"/>
      <c r="Y15" s="44"/>
      <c r="Z15" s="45"/>
      <c r="AA15" s="36"/>
      <c r="AB15" s="10"/>
      <c r="AC15" s="43"/>
      <c r="AD15" s="44"/>
      <c r="AE15" s="45"/>
      <c r="AF15" s="36"/>
      <c r="AG15" s="10"/>
      <c r="AH15" s="43"/>
      <c r="AI15" s="44"/>
      <c r="AJ15" s="45"/>
      <c r="AK15" s="36"/>
      <c r="AL15" s="10"/>
      <c r="AM15" s="43"/>
      <c r="AN15" s="44"/>
      <c r="AO15" s="45"/>
      <c r="AP15" s="36"/>
      <c r="AQ15" s="10"/>
      <c r="AR15" s="43"/>
      <c r="AS15" s="44"/>
      <c r="AT15" s="45"/>
      <c r="AU15" s="36"/>
      <c r="AV15" s="10"/>
      <c r="AW15" s="43"/>
      <c r="AX15" s="44"/>
      <c r="AY15" s="45"/>
      <c r="AZ15" s="36"/>
      <c r="BA15" s="10"/>
      <c r="BB15" s="43"/>
      <c r="BC15" s="44"/>
      <c r="BD15" s="45"/>
      <c r="BE15" s="36"/>
      <c r="BF15" s="10"/>
    </row>
    <row r="16" spans="1:58">
      <c r="A16" s="79"/>
      <c r="B16" s="17" t="s">
        <v>14</v>
      </c>
      <c r="C16" s="12">
        <f>H16+M16+R16+W16+AB16+AG16+AL16+AQ16+AV16+BA16+BF16</f>
        <v>0</v>
      </c>
      <c r="D16" s="38" t="str">
        <f>IF(D15="","",LOOKUP(y7_results!D15,point_allocations_standard!$A$3:$A$29,point_allocations_standard!$E$3:$E$29))</f>
        <v/>
      </c>
      <c r="E16" s="39" t="str">
        <f>IF(E15="","",LOOKUP(y7_results!E15,point_allocations_standard!$A$3:$A$29,point_allocations_standard!$E$3:$E$29))</f>
        <v/>
      </c>
      <c r="F16" s="40" t="str">
        <f>IF(F15="","",LOOKUP(y7_results!F15,point_allocations_standard!$A$3:$A$29,point_allocations_standard!$E$3:$E$29))</f>
        <v/>
      </c>
      <c r="G16" s="41">
        <f>IF(VLOOKUP(D$3,records7,8,FALSE)=$A15,VLOOKUP(D$3,records7,10,FALSE),0)</f>
        <v>0</v>
      </c>
      <c r="H16" s="13">
        <f>IF(COUNT(D16:G16=0),"",SUM(D16:G16))</f>
        <v>0</v>
      </c>
      <c r="I16" s="38" t="str">
        <f>IF(I15="","",LOOKUP(y7_results!I15,point_allocations_standard!$A$3:$A$29,point_allocations_standard!$E$3:$E$29))</f>
        <v/>
      </c>
      <c r="J16" s="39" t="str">
        <f>IF(J15="","",LOOKUP(y7_results!J15,point_allocations_standard!$A$3:$A$29,point_allocations_standard!$E$3:$E$29))</f>
        <v/>
      </c>
      <c r="K16" s="40" t="str">
        <f>IF(K15="","",LOOKUP(y7_results!K15,point_allocations_standard!$A$3:$A$29,point_allocations_standard!$E$3:$E$29))</f>
        <v/>
      </c>
      <c r="L16" s="41">
        <f>IF(VLOOKUP(I$3,records7,8,FALSE)=$A15,VLOOKUP(I$3,records7,10,FALSE),0)</f>
        <v>0</v>
      </c>
      <c r="M16" s="13">
        <f>IF(COUNT(I16:L16=0),"",SUM(I16:L16))</f>
        <v>0</v>
      </c>
      <c r="N16" s="38" t="str">
        <f>IF(N15="","",LOOKUP(N15,point_allocations_standard!$A$2:$A$31,point_allocations_standard!$B$2:$B$10))</f>
        <v/>
      </c>
      <c r="O16" s="38" t="str">
        <f>IF(O15="","",LOOKUP(O15,point_allocations_standard!$A$2:$A$31,point_allocations_standard!$C$2:$C$10))</f>
        <v/>
      </c>
      <c r="P16" s="38" t="str">
        <f>IF(P15="","",LOOKUP(P15,point_allocations_standard!$A$2:$A$31,point_allocations_standard!$D$2:$D$10))</f>
        <v/>
      </c>
      <c r="Q16" s="41">
        <f>IF(VLOOKUP(N$3,records7,8,FALSE)=$A15,VLOOKUP(N$3,records7,10,FALSE),0)</f>
        <v>0</v>
      </c>
      <c r="R16" s="13">
        <f>IF(COUNT(N16:Q16=0),"",SUM(N16:Q16))</f>
        <v>0</v>
      </c>
      <c r="S16" s="38" t="str">
        <f>IF(S15="","",LOOKUP(S15,point_allocations_standard!$A$2:$A$31,point_allocations_standard!$B$2:$B$10))</f>
        <v/>
      </c>
      <c r="T16" s="38" t="str">
        <f>IF(T15="","",LOOKUP(T15,point_allocations_standard!$A$2:$A$31,point_allocations_standard!$C$2:$C$10))</f>
        <v/>
      </c>
      <c r="U16" s="38" t="str">
        <f>IF(U15="","",LOOKUP(U15,point_allocations_standard!$A$2:$A$31,point_allocations_standard!$D$2:$D$10))</f>
        <v/>
      </c>
      <c r="V16" s="41">
        <f>IF(VLOOKUP(S$3,records7,8,FALSE)=$A15,VLOOKUP(S$3,records7,10,FALSE),0)</f>
        <v>0</v>
      </c>
      <c r="W16" s="13">
        <f>IF(COUNT(S16:V16=0),"",SUM(S16:V16))</f>
        <v>0</v>
      </c>
      <c r="X16" s="38" t="str">
        <f>IF(X15="","",LOOKUP(X15,point_allocations_standard!$A$2:$A$31,point_allocations_standard!$B$2:$B$10))</f>
        <v/>
      </c>
      <c r="Y16" s="38" t="str">
        <f>IF(Y15="","",LOOKUP(Y15,point_allocations_standard!$A$2:$A$31,point_allocations_standard!$C$2:$C$10))</f>
        <v/>
      </c>
      <c r="Z16" s="38" t="str">
        <f>IF(Z15="","",LOOKUP(Z15,point_allocations_standard!$A$2:$A$31,point_allocations_standard!$D$2:$D$10))</f>
        <v/>
      </c>
      <c r="AA16" s="41">
        <f>IF(VLOOKUP(X$3,records7,8,FALSE)=$A15,VLOOKUP(X$3,records7,10,FALSE),0)</f>
        <v>0</v>
      </c>
      <c r="AB16" s="13">
        <f>IF(COUNT(X16:AA16=0),"",SUM(X16:AA16))</f>
        <v>0</v>
      </c>
      <c r="AC16" s="38" t="str">
        <f>IF(AC15="","",LOOKUP(AC15,point_allocations_standard!$A$2:$A$31,point_allocations_standard!$B$2:$B$10))</f>
        <v/>
      </c>
      <c r="AD16" s="38" t="str">
        <f>IF(AD15="","",LOOKUP(AD15,point_allocations_standard!$A$2:$A$31,point_allocations_standard!$C$2:$C$10))</f>
        <v/>
      </c>
      <c r="AE16" s="38" t="str">
        <f>IF(AE15="","",LOOKUP(AE15,point_allocations_standard!$A$2:$A$31,point_allocations_standard!$D$2:$D$10))</f>
        <v/>
      </c>
      <c r="AF16" s="41">
        <f>IF(VLOOKUP(AC$3,records7,8,FALSE)=$A15,VLOOKUP(AC$3,records7,10,FALSE),0)</f>
        <v>0</v>
      </c>
      <c r="AG16" s="13">
        <f>IF(COUNT(AC16:AF16=0),"",SUM(AC16:AF16))</f>
        <v>0</v>
      </c>
      <c r="AH16" s="38" t="str">
        <f>IF(AH15="","",LOOKUP(AH15,point_allocations_standard!$A$2:$A$31,point_allocations_standard!$B$2:$B$10))</f>
        <v/>
      </c>
      <c r="AI16" s="38" t="str">
        <f>IF(AI15="","",LOOKUP(AI15,point_allocations_standard!$A$2:$A$31,point_allocations_standard!$C$2:$C$10))</f>
        <v/>
      </c>
      <c r="AJ16" s="38" t="str">
        <f>IF(AJ15="","",LOOKUP(AJ15,point_allocations_standard!$A$2:$A$31,point_allocations_standard!$D$2:$D$10))</f>
        <v/>
      </c>
      <c r="AK16" s="41">
        <f>IF(VLOOKUP(AH$3,records7,8,FALSE)=$A15,VLOOKUP(AH$3,records7,10,FALSE),0)</f>
        <v>0</v>
      </c>
      <c r="AL16" s="13">
        <f>IF(COUNT(AH16:AK16=0),"",SUM(AH16:AK16))</f>
        <v>0</v>
      </c>
      <c r="AM16" s="38" t="str">
        <f>IF(AM15="","",LOOKUP(AM15,point_allocations_standard!$A$2:$A$31,point_allocations_standard!$B$2:$B$10))</f>
        <v/>
      </c>
      <c r="AN16" s="38" t="str">
        <f>IF(AN15="","",LOOKUP(AN15,point_allocations_standard!$A$2:$A$31,point_allocations_standard!$C$2:$C$10))</f>
        <v/>
      </c>
      <c r="AO16" s="38" t="str">
        <f>IF(AO15="","",LOOKUP(AO15,point_allocations_standard!$A$2:$A$31,point_allocations_standard!$D$2:$D$10))</f>
        <v/>
      </c>
      <c r="AP16" s="41">
        <f>IF(VLOOKUP(AM$3,records7,8,FALSE)=$A15,VLOOKUP(AM$3,records7,10,FALSE),0)</f>
        <v>0</v>
      </c>
      <c r="AQ16" s="13">
        <f>IF(COUNT(AM16:AP16=0),"",SUM(AM16:AP16))</f>
        <v>0</v>
      </c>
      <c r="AR16" s="38" t="str">
        <f>IF(AR15="","",LOOKUP(AR15,point_allocations_standard!$A$2:$A$31,point_allocations_standard!$B$2:$B$10))</f>
        <v/>
      </c>
      <c r="AS16" s="38" t="str">
        <f>IF(AS15="","",LOOKUP(AS15,point_allocations_standard!$A$2:$A$31,point_allocations_standard!$C$2:$C$10))</f>
        <v/>
      </c>
      <c r="AT16" s="38" t="str">
        <f>IF(AT15="","",LOOKUP(AT15,point_allocations_standard!$A$2:$A$31,point_allocations_standard!$D$2:$D$10))</f>
        <v/>
      </c>
      <c r="AU16" s="41">
        <f>IF(VLOOKUP(AR$3,records7,8,FALSE)=$A15,VLOOKUP(AR$3,records7,10,FALSE),0)</f>
        <v>0</v>
      </c>
      <c r="AV16" s="13">
        <f>IF(COUNT(AR16:AU16=0),"",SUM(AR16:AU16))</f>
        <v>0</v>
      </c>
      <c r="AW16" s="38" t="str">
        <f>IF(AW15="","",LOOKUP(AW15,point_allocations_standard!$A$2:$A$31,point_allocations_standard!$B$2:$B$10))</f>
        <v/>
      </c>
      <c r="AX16" s="38" t="str">
        <f>IF(AX15="","",LOOKUP(AX15,point_allocations_standard!$A$2:$A$31,point_allocations_standard!$C$2:$C$10))</f>
        <v/>
      </c>
      <c r="AY16" s="38" t="str">
        <f>IF(AY15="","",LOOKUP(AY15,point_allocations_standard!$A$2:$A$31,point_allocations_standard!$D$2:$D$10))</f>
        <v/>
      </c>
      <c r="AZ16" s="41">
        <f>IF(VLOOKUP(AW$3,records7,8,FALSE)=$A15,VLOOKUP(AW$3,records7,10,FALSE),0)</f>
        <v>0</v>
      </c>
      <c r="BA16" s="13">
        <f>IF(COUNT(AW16:AZ16=0),"",SUM(AW16:AZ16))</f>
        <v>0</v>
      </c>
      <c r="BB16" s="38" t="str">
        <f>IF(BB15="","",LOOKUP(BB15,point_allocations_standard!$A$2:$A$31,point_allocations_standard!$B$2:$B$10))</f>
        <v/>
      </c>
      <c r="BC16" s="38" t="str">
        <f>IF(BC15="","",LOOKUP(BC15,point_allocations_standard!$A$2:$A$31,point_allocations_standard!$C$2:$C$10))</f>
        <v/>
      </c>
      <c r="BD16" s="38" t="str">
        <f>IF(BD15="","",LOOKUP(BD15,point_allocations_standard!$A$2:$A$31,point_allocations_standard!$D$2:$D$10))</f>
        <v/>
      </c>
      <c r="BE16" s="41">
        <f>IF(VLOOKUP(BB$3,records7,8,FALSE)=$A15,VLOOKUP(BB$3,records7,10,FALSE),0)</f>
        <v>0</v>
      </c>
      <c r="BF16" s="13">
        <f>IF(COUNT(BB16:BE16=0),"",SUM(BB16:BE16))</f>
        <v>0</v>
      </c>
    </row>
    <row r="17" spans="1:58">
      <c r="A17" s="86" t="s">
        <v>18</v>
      </c>
      <c r="B17" s="17" t="s">
        <v>13</v>
      </c>
      <c r="C17" s="11" t="str">
        <f>summary!D8</f>
        <v/>
      </c>
      <c r="D17" s="43"/>
      <c r="E17" s="44"/>
      <c r="F17" s="45"/>
      <c r="G17" s="36"/>
      <c r="H17" s="10"/>
      <c r="I17" s="43"/>
      <c r="J17" s="44"/>
      <c r="K17" s="45"/>
      <c r="L17" s="36"/>
      <c r="M17" s="10"/>
      <c r="N17" s="43"/>
      <c r="O17" s="44"/>
      <c r="P17" s="45"/>
      <c r="Q17" s="36"/>
      <c r="R17" s="10"/>
      <c r="S17" s="43"/>
      <c r="T17" s="44"/>
      <c r="U17" s="45"/>
      <c r="V17" s="36"/>
      <c r="W17" s="10"/>
      <c r="X17" s="43"/>
      <c r="Y17" s="44"/>
      <c r="Z17" s="45"/>
      <c r="AA17" s="36"/>
      <c r="AB17" s="10"/>
      <c r="AC17" s="43"/>
      <c r="AD17" s="44"/>
      <c r="AE17" s="45"/>
      <c r="AF17" s="36"/>
      <c r="AG17" s="10"/>
      <c r="AH17" s="43"/>
      <c r="AI17" s="44"/>
      <c r="AJ17" s="45"/>
      <c r="AK17" s="36"/>
      <c r="AL17" s="10"/>
      <c r="AM17" s="43"/>
      <c r="AN17" s="44"/>
      <c r="AO17" s="45"/>
      <c r="AP17" s="36"/>
      <c r="AQ17" s="10"/>
      <c r="AR17" s="43"/>
      <c r="AS17" s="44"/>
      <c r="AT17" s="45"/>
      <c r="AU17" s="36"/>
      <c r="AV17" s="10"/>
      <c r="AW17" s="43"/>
      <c r="AX17" s="44"/>
      <c r="AY17" s="45"/>
      <c r="AZ17" s="36"/>
      <c r="BA17" s="10"/>
      <c r="BB17" s="43"/>
      <c r="BC17" s="44"/>
      <c r="BD17" s="45"/>
      <c r="BE17" s="36"/>
      <c r="BF17" s="10"/>
    </row>
    <row r="18" spans="1:58">
      <c r="A18" s="79"/>
      <c r="B18" s="17" t="s">
        <v>14</v>
      </c>
      <c r="C18" s="12">
        <f>H18+M18+R18+W18+AB18+AG18+AL18+AQ18+AV18+BA18+BF18</f>
        <v>0</v>
      </c>
      <c r="D18" s="38" t="str">
        <f>IF(D17="","",LOOKUP(y7_results!D17,point_allocations_standard!$A$3:$A$29,point_allocations_standard!$E$3:$E$29))</f>
        <v/>
      </c>
      <c r="E18" s="39" t="str">
        <f>IF(E17="","",LOOKUP(y7_results!E17,point_allocations_standard!$A$3:$A$29,point_allocations_standard!$E$3:$E$29))</f>
        <v/>
      </c>
      <c r="F18" s="40" t="str">
        <f>IF(F17="","",LOOKUP(y7_results!F17,point_allocations_standard!$A$3:$A$29,point_allocations_standard!$E$3:$E$29))</f>
        <v/>
      </c>
      <c r="G18" s="41">
        <f>IF(VLOOKUP(D$3,records7,8,FALSE)=$A17,VLOOKUP(D$3,records7,10,FALSE),0)</f>
        <v>0</v>
      </c>
      <c r="H18" s="13">
        <f>IF(COUNT(D18:G18=0),"",SUM(D18:G18))</f>
        <v>0</v>
      </c>
      <c r="I18" s="38" t="str">
        <f>IF(I17="","",LOOKUP(y7_results!I17,point_allocations_standard!$A$3:$A$29,point_allocations_standard!$E$3:$E$29))</f>
        <v/>
      </c>
      <c r="J18" s="39" t="str">
        <f>IF(J17="","",LOOKUP(y7_results!J17,point_allocations_standard!$A$3:$A$29,point_allocations_standard!$E$3:$E$29))</f>
        <v/>
      </c>
      <c r="K18" s="40" t="str">
        <f>IF(K17="","",LOOKUP(y7_results!K17,point_allocations_standard!$A$3:$A$29,point_allocations_standard!$E$3:$E$29))</f>
        <v/>
      </c>
      <c r="L18" s="41">
        <f>IF(VLOOKUP(I$3,records7,8,FALSE)=$A17,VLOOKUP(I$3,records7,10,FALSE),0)</f>
        <v>0</v>
      </c>
      <c r="M18" s="13">
        <f>IF(COUNT(I18:L18=0),"",SUM(I18:L18))</f>
        <v>0</v>
      </c>
      <c r="N18" s="38" t="str">
        <f>IF(N17="","",LOOKUP(N17,point_allocations_standard!$A$2:$A$31,point_allocations_standard!$B$2:$B$10))</f>
        <v/>
      </c>
      <c r="O18" s="38" t="str">
        <f>IF(O17="","",LOOKUP(O17,point_allocations_standard!$A$2:$A$31,point_allocations_standard!$C$2:$C$10))</f>
        <v/>
      </c>
      <c r="P18" s="38" t="str">
        <f>IF(P17="","",LOOKUP(P17,point_allocations_standard!$A$2:$A$31,point_allocations_standard!$D$2:$D$10))</f>
        <v/>
      </c>
      <c r="Q18" s="41">
        <f>IF(VLOOKUP(N$3,records7,8,FALSE)=$A17,VLOOKUP(N$3,records7,10,FALSE),0)</f>
        <v>0</v>
      </c>
      <c r="R18" s="13">
        <f>IF(COUNT(N18:Q18=0),"",SUM(N18:Q18))</f>
        <v>0</v>
      </c>
      <c r="S18" s="38" t="str">
        <f>IF(S17="","",LOOKUP(S17,point_allocations_standard!$A$2:$A$31,point_allocations_standard!$B$2:$B$10))</f>
        <v/>
      </c>
      <c r="T18" s="38" t="str">
        <f>IF(T17="","",LOOKUP(T17,point_allocations_standard!$A$2:$A$31,point_allocations_standard!$C$2:$C$10))</f>
        <v/>
      </c>
      <c r="U18" s="38" t="str">
        <f>IF(U17="","",LOOKUP(U17,point_allocations_standard!$A$2:$A$31,point_allocations_standard!$D$2:$D$10))</f>
        <v/>
      </c>
      <c r="V18" s="41">
        <f>IF(VLOOKUP(S$3,records7,8,FALSE)=$A17,VLOOKUP(S$3,records7,10,FALSE),0)</f>
        <v>0</v>
      </c>
      <c r="W18" s="13">
        <f>IF(COUNT(S18:V18=0),"",SUM(S18:V18))</f>
        <v>0</v>
      </c>
      <c r="X18" s="38" t="str">
        <f>IF(X17="","",LOOKUP(X17,point_allocations_standard!$A$2:$A$31,point_allocations_standard!$B$2:$B$10))</f>
        <v/>
      </c>
      <c r="Y18" s="38" t="str">
        <f>IF(Y17="","",LOOKUP(Y17,point_allocations_standard!$A$2:$A$31,point_allocations_standard!$C$2:$C$10))</f>
        <v/>
      </c>
      <c r="Z18" s="38" t="str">
        <f>IF(Z17="","",LOOKUP(Z17,point_allocations_standard!$A$2:$A$31,point_allocations_standard!$D$2:$D$10))</f>
        <v/>
      </c>
      <c r="AA18" s="41">
        <f>IF(VLOOKUP(X$3,records7,8,FALSE)=$A17,VLOOKUP(X$3,records7,10,FALSE),0)</f>
        <v>0</v>
      </c>
      <c r="AB18" s="13">
        <f>IF(COUNT(X18:AA18=0),"",SUM(X18:AA18))</f>
        <v>0</v>
      </c>
      <c r="AC18" s="38" t="str">
        <f>IF(AC17="","",LOOKUP(AC17,point_allocations_standard!$A$2:$A$31,point_allocations_standard!$B$2:$B$10))</f>
        <v/>
      </c>
      <c r="AD18" s="38" t="str">
        <f>IF(AD17="","",LOOKUP(AD17,point_allocations_standard!$A$2:$A$31,point_allocations_standard!$C$2:$C$10))</f>
        <v/>
      </c>
      <c r="AE18" s="38" t="str">
        <f>IF(AE17="","",LOOKUP(AE17,point_allocations_standard!$A$2:$A$31,point_allocations_standard!$D$2:$D$10))</f>
        <v/>
      </c>
      <c r="AF18" s="41">
        <f>IF(VLOOKUP(AC$3,records7,8,FALSE)=$A17,VLOOKUP(AC$3,records7,10,FALSE),0)</f>
        <v>0</v>
      </c>
      <c r="AG18" s="13">
        <f>IF(COUNT(AC18:AF18=0),"",SUM(AC18:AF18))</f>
        <v>0</v>
      </c>
      <c r="AH18" s="38" t="str">
        <f>IF(AH17="","",LOOKUP(AH17,point_allocations_standard!$A$2:$A$31,point_allocations_standard!$B$2:$B$10))</f>
        <v/>
      </c>
      <c r="AI18" s="38" t="str">
        <f>IF(AI17="","",LOOKUP(AI17,point_allocations_standard!$A$2:$A$31,point_allocations_standard!$C$2:$C$10))</f>
        <v/>
      </c>
      <c r="AJ18" s="38" t="str">
        <f>IF(AJ17="","",LOOKUP(AJ17,point_allocations_standard!$A$2:$A$31,point_allocations_standard!$D$2:$D$10))</f>
        <v/>
      </c>
      <c r="AK18" s="41">
        <f>IF(VLOOKUP(AH$3,records7,8,FALSE)=$A17,VLOOKUP(AH$3,records7,10,FALSE),0)</f>
        <v>0</v>
      </c>
      <c r="AL18" s="13">
        <f>IF(COUNT(AH18:AK18=0),"",SUM(AH18:AK18))</f>
        <v>0</v>
      </c>
      <c r="AM18" s="38" t="str">
        <f>IF(AM17="","",LOOKUP(AM17,point_allocations_standard!$A$2:$A$31,point_allocations_standard!$B$2:$B$10))</f>
        <v/>
      </c>
      <c r="AN18" s="38" t="str">
        <f>IF(AN17="","",LOOKUP(AN17,point_allocations_standard!$A$2:$A$31,point_allocations_standard!$C$2:$C$10))</f>
        <v/>
      </c>
      <c r="AO18" s="38" t="str">
        <f>IF(AO17="","",LOOKUP(AO17,point_allocations_standard!$A$2:$A$31,point_allocations_standard!$D$2:$D$10))</f>
        <v/>
      </c>
      <c r="AP18" s="41">
        <f>IF(VLOOKUP(AM$3,records7,8,FALSE)=$A17,VLOOKUP(AM$3,records7,10,FALSE),0)</f>
        <v>0</v>
      </c>
      <c r="AQ18" s="13">
        <f>IF(COUNT(AM18:AP18=0),"",SUM(AM18:AP18))</f>
        <v>0</v>
      </c>
      <c r="AR18" s="38" t="str">
        <f>IF(AR17="","",LOOKUP(AR17,point_allocations_standard!$A$2:$A$31,point_allocations_standard!$B$2:$B$10))</f>
        <v/>
      </c>
      <c r="AS18" s="38" t="str">
        <f>IF(AS17="","",LOOKUP(AS17,point_allocations_standard!$A$2:$A$31,point_allocations_standard!$C$2:$C$10))</f>
        <v/>
      </c>
      <c r="AT18" s="38" t="str">
        <f>IF(AT17="","",LOOKUP(AT17,point_allocations_standard!$A$2:$A$31,point_allocations_standard!$D$2:$D$10))</f>
        <v/>
      </c>
      <c r="AU18" s="41">
        <f>IF(VLOOKUP(AR$3,records7,8,FALSE)=$A17,VLOOKUP(AR$3,records7,10,FALSE),0)</f>
        <v>0</v>
      </c>
      <c r="AV18" s="13">
        <f>IF(COUNT(AR18:AU18=0),"",SUM(AR18:AU18))</f>
        <v>0</v>
      </c>
      <c r="AW18" s="38" t="str">
        <f>IF(AW17="","",LOOKUP(AW17,point_allocations_standard!$A$2:$A$31,point_allocations_standard!$B$2:$B$10))</f>
        <v/>
      </c>
      <c r="AX18" s="38" t="str">
        <f>IF(AX17="","",LOOKUP(AX17,point_allocations_standard!$A$2:$A$31,point_allocations_standard!$C$2:$C$10))</f>
        <v/>
      </c>
      <c r="AY18" s="38" t="str">
        <f>IF(AY17="","",LOOKUP(AY17,point_allocations_standard!$A$2:$A$31,point_allocations_standard!$D$2:$D$10))</f>
        <v/>
      </c>
      <c r="AZ18" s="41">
        <f>IF(VLOOKUP(AW$3,records7,8,FALSE)=$A17,VLOOKUP(AW$3,records7,10,FALSE),0)</f>
        <v>0</v>
      </c>
      <c r="BA18" s="13">
        <f>IF(COUNT(AW18:AZ18=0),"",SUM(AW18:AZ18))</f>
        <v>0</v>
      </c>
      <c r="BB18" s="38" t="str">
        <f>IF(BB17="","",LOOKUP(BB17,point_allocations_standard!$A$2:$A$31,point_allocations_standard!$B$2:$B$10))</f>
        <v/>
      </c>
      <c r="BC18" s="38" t="str">
        <f>IF(BC17="","",LOOKUP(BC17,point_allocations_standard!$A$2:$A$31,point_allocations_standard!$C$2:$C$10))</f>
        <v/>
      </c>
      <c r="BD18" s="38" t="str">
        <f>IF(BD17="","",LOOKUP(BD17,point_allocations_standard!$A$2:$A$31,point_allocations_standard!$D$2:$D$10))</f>
        <v/>
      </c>
      <c r="BE18" s="41">
        <f>IF(VLOOKUP(BB$3,records7,8,FALSE)=$A17,VLOOKUP(BB$3,records7,10,FALSE),0)</f>
        <v>0</v>
      </c>
      <c r="BF18" s="13">
        <f>IF(COUNT(BB18:BE18=0),"",SUM(BB18:BE18))</f>
        <v>0</v>
      </c>
    </row>
    <row r="19" spans="1:58">
      <c r="A19" s="86" t="s">
        <v>19</v>
      </c>
      <c r="B19" s="17" t="s">
        <v>13</v>
      </c>
      <c r="C19" s="11" t="str">
        <f>summary!D9</f>
        <v/>
      </c>
      <c r="D19" s="43"/>
      <c r="E19" s="44"/>
      <c r="F19" s="45"/>
      <c r="G19" s="36"/>
      <c r="H19" s="10"/>
      <c r="I19" s="43"/>
      <c r="J19" s="44"/>
      <c r="K19" s="45"/>
      <c r="L19" s="36"/>
      <c r="M19" s="10"/>
      <c r="N19" s="43"/>
      <c r="O19" s="44"/>
      <c r="P19" s="45"/>
      <c r="Q19" s="36"/>
      <c r="R19" s="10"/>
      <c r="S19" s="43"/>
      <c r="T19" s="44"/>
      <c r="U19" s="45"/>
      <c r="V19" s="36"/>
      <c r="W19" s="10"/>
      <c r="X19" s="43"/>
      <c r="Y19" s="44"/>
      <c r="Z19" s="45"/>
      <c r="AA19" s="36"/>
      <c r="AB19" s="10"/>
      <c r="AC19" s="43"/>
      <c r="AD19" s="44"/>
      <c r="AE19" s="45"/>
      <c r="AF19" s="36"/>
      <c r="AG19" s="10"/>
      <c r="AH19" s="43"/>
      <c r="AI19" s="44"/>
      <c r="AJ19" s="45"/>
      <c r="AK19" s="36"/>
      <c r="AL19" s="10"/>
      <c r="AM19" s="43"/>
      <c r="AN19" s="44"/>
      <c r="AO19" s="45"/>
      <c r="AP19" s="36"/>
      <c r="AQ19" s="10"/>
      <c r="AR19" s="43"/>
      <c r="AS19" s="44"/>
      <c r="AT19" s="45"/>
      <c r="AU19" s="36"/>
      <c r="AV19" s="10"/>
      <c r="AW19" s="43"/>
      <c r="AX19" s="44"/>
      <c r="AY19" s="45"/>
      <c r="AZ19" s="36"/>
      <c r="BA19" s="10"/>
      <c r="BB19" s="43"/>
      <c r="BC19" s="44"/>
      <c r="BD19" s="45"/>
      <c r="BE19" s="36"/>
      <c r="BF19" s="10"/>
    </row>
    <row r="20" spans="1:58">
      <c r="A20" s="79"/>
      <c r="B20" s="17" t="s">
        <v>14</v>
      </c>
      <c r="C20" s="12">
        <f>H20+M20+R20+W20+AB20+AG20+AL20+AQ20+AV20+BA20+BF20</f>
        <v>0</v>
      </c>
      <c r="D20" s="38" t="str">
        <f>IF(D19="","",LOOKUP(y7_results!D19,point_allocations_standard!$A$3:$A$29,point_allocations_standard!$E$3:$E$29))</f>
        <v/>
      </c>
      <c r="E20" s="39" t="str">
        <f>IF(E19="","",LOOKUP(y7_results!E19,point_allocations_standard!$A$3:$A$29,point_allocations_standard!$E$3:$E$29))</f>
        <v/>
      </c>
      <c r="F20" s="40" t="str">
        <f>IF(F19="","",LOOKUP(y7_results!F19,point_allocations_standard!$A$3:$A$29,point_allocations_standard!$E$3:$E$29))</f>
        <v/>
      </c>
      <c r="G20" s="41">
        <f>IF(VLOOKUP(D$3,records7,8,FALSE)=$A19,VLOOKUP(D$3,records7,10,FALSE),0)</f>
        <v>0</v>
      </c>
      <c r="H20" s="13">
        <f>IF(COUNT(D20:G20=0),"",SUM(D20:G20))</f>
        <v>0</v>
      </c>
      <c r="I20" s="38" t="str">
        <f>IF(I19="","",LOOKUP(y7_results!I19,point_allocations_standard!$A$3:$A$29,point_allocations_standard!$E$3:$E$29))</f>
        <v/>
      </c>
      <c r="J20" s="39" t="str">
        <f>IF(J19="","",LOOKUP(y7_results!J19,point_allocations_standard!$A$3:$A$29,point_allocations_standard!$E$3:$E$29))</f>
        <v/>
      </c>
      <c r="K20" s="40" t="str">
        <f>IF(K19="","",LOOKUP(y7_results!K19,point_allocations_standard!$A$3:$A$29,point_allocations_standard!$E$3:$E$29))</f>
        <v/>
      </c>
      <c r="L20" s="41">
        <f>IF(VLOOKUP(I$3,records7,8,FALSE)=$A19,VLOOKUP(I$3,records7,10,FALSE),0)</f>
        <v>0</v>
      </c>
      <c r="M20" s="13">
        <f>IF(COUNT(I20:L20=0),"",SUM(I20:L20))</f>
        <v>0</v>
      </c>
      <c r="N20" s="38" t="str">
        <f>IF(N19="","",LOOKUP(N19,point_allocations_standard!$A$2:$A$31,point_allocations_standard!$B$2:$B$10))</f>
        <v/>
      </c>
      <c r="O20" s="38" t="str">
        <f>IF(O19="","",LOOKUP(O19,point_allocations_standard!$A$2:$A$31,point_allocations_standard!$C$2:$C$10))</f>
        <v/>
      </c>
      <c r="P20" s="38" t="str">
        <f>IF(P19="","",LOOKUP(P19,point_allocations_standard!$A$2:$A$31,point_allocations_standard!$D$2:$D$10))</f>
        <v/>
      </c>
      <c r="Q20" s="41">
        <f>IF(VLOOKUP(N$3,records7,8,FALSE)=$A19,VLOOKUP(N$3,records7,10,FALSE),0)</f>
        <v>0</v>
      </c>
      <c r="R20" s="13">
        <f>IF(COUNT(N20:Q20=0),"",SUM(N20:Q20))</f>
        <v>0</v>
      </c>
      <c r="S20" s="38" t="str">
        <f>IF(S19="","",LOOKUP(S19,point_allocations_standard!$A$2:$A$31,point_allocations_standard!$B$2:$B$10))</f>
        <v/>
      </c>
      <c r="T20" s="38" t="str">
        <f>IF(T19="","",LOOKUP(T19,point_allocations_standard!$A$2:$A$31,point_allocations_standard!$C$2:$C$10))</f>
        <v/>
      </c>
      <c r="U20" s="38" t="str">
        <f>IF(U19="","",LOOKUP(U19,point_allocations_standard!$A$2:$A$31,point_allocations_standard!$D$2:$D$10))</f>
        <v/>
      </c>
      <c r="V20" s="41">
        <f>IF(VLOOKUP(S$3,records7,8,FALSE)=$A19,VLOOKUP(S$3,records7,10,FALSE),0)</f>
        <v>0</v>
      </c>
      <c r="W20" s="13">
        <f>IF(COUNT(S20:V20=0),"",SUM(S20:V20))</f>
        <v>0</v>
      </c>
      <c r="X20" s="38" t="str">
        <f>IF(X19="","",LOOKUP(X19,point_allocations_standard!$A$2:$A$31,point_allocations_standard!$B$2:$B$10))</f>
        <v/>
      </c>
      <c r="Y20" s="38" t="str">
        <f>IF(Y19="","",LOOKUP(Y19,point_allocations_standard!$A$2:$A$31,point_allocations_standard!$C$2:$C$10))</f>
        <v/>
      </c>
      <c r="Z20" s="38" t="str">
        <f>IF(Z19="","",LOOKUP(Z19,point_allocations_standard!$A$2:$A$31,point_allocations_standard!$D$2:$D$10))</f>
        <v/>
      </c>
      <c r="AA20" s="41">
        <f>IF(VLOOKUP(X$3,records7,8,FALSE)=$A19,VLOOKUP(X$3,records7,10,FALSE),0)</f>
        <v>0</v>
      </c>
      <c r="AB20" s="13">
        <f>IF(COUNT(X20:AA20=0),"",SUM(X20:AA20))</f>
        <v>0</v>
      </c>
      <c r="AC20" s="38" t="str">
        <f>IF(AC19="","",LOOKUP(AC19,point_allocations_standard!$A$2:$A$31,point_allocations_standard!$B$2:$B$10))</f>
        <v/>
      </c>
      <c r="AD20" s="38" t="str">
        <f>IF(AD19="","",LOOKUP(AD19,point_allocations_standard!$A$2:$A$31,point_allocations_standard!$C$2:$C$10))</f>
        <v/>
      </c>
      <c r="AE20" s="38" t="str">
        <f>IF(AE19="","",LOOKUP(AE19,point_allocations_standard!$A$2:$A$31,point_allocations_standard!$D$2:$D$10))</f>
        <v/>
      </c>
      <c r="AF20" s="41">
        <f>IF(VLOOKUP(AC$3,records7,8,FALSE)=$A19,VLOOKUP(AC$3,records7,10,FALSE),0)</f>
        <v>0</v>
      </c>
      <c r="AG20" s="13">
        <f>IF(COUNT(AC20:AF20=0),"",SUM(AC20:AF20))</f>
        <v>0</v>
      </c>
      <c r="AH20" s="38" t="str">
        <f>IF(AH19="","",LOOKUP(AH19,point_allocations_standard!$A$2:$A$31,point_allocations_standard!$B$2:$B$10))</f>
        <v/>
      </c>
      <c r="AI20" s="38" t="str">
        <f>IF(AI19="","",LOOKUP(AI19,point_allocations_standard!$A$2:$A$31,point_allocations_standard!$C$2:$C$10))</f>
        <v/>
      </c>
      <c r="AJ20" s="38" t="str">
        <f>IF(AJ19="","",LOOKUP(AJ19,point_allocations_standard!$A$2:$A$31,point_allocations_standard!$D$2:$D$10))</f>
        <v/>
      </c>
      <c r="AK20" s="41">
        <f>IF(VLOOKUP(AH$3,records7,8,FALSE)=$A19,VLOOKUP(AH$3,records7,10,FALSE),0)</f>
        <v>0</v>
      </c>
      <c r="AL20" s="13">
        <f>IF(COUNT(AH20:AK20=0),"",SUM(AH20:AK20))</f>
        <v>0</v>
      </c>
      <c r="AM20" s="38" t="str">
        <f>IF(AM19="","",LOOKUP(AM19,point_allocations_standard!$A$2:$A$31,point_allocations_standard!$B$2:$B$10))</f>
        <v/>
      </c>
      <c r="AN20" s="38" t="str">
        <f>IF(AN19="","",LOOKUP(AN19,point_allocations_standard!$A$2:$A$31,point_allocations_standard!$C$2:$C$10))</f>
        <v/>
      </c>
      <c r="AO20" s="38" t="str">
        <f>IF(AO19="","",LOOKUP(AO19,point_allocations_standard!$A$2:$A$31,point_allocations_standard!$D$2:$D$10))</f>
        <v/>
      </c>
      <c r="AP20" s="41">
        <f>IF(VLOOKUP(AM$3,records7,8,FALSE)=$A19,VLOOKUP(AM$3,records7,10,FALSE),0)</f>
        <v>0</v>
      </c>
      <c r="AQ20" s="13">
        <f>IF(COUNT(AM20:AP20=0),"",SUM(AM20:AP20))</f>
        <v>0</v>
      </c>
      <c r="AR20" s="38" t="str">
        <f>IF(AR19="","",LOOKUP(AR19,point_allocations_standard!$A$2:$A$31,point_allocations_standard!$B$2:$B$10))</f>
        <v/>
      </c>
      <c r="AS20" s="38" t="str">
        <f>IF(AS19="","",LOOKUP(AS19,point_allocations_standard!$A$2:$A$31,point_allocations_standard!$C$2:$C$10))</f>
        <v/>
      </c>
      <c r="AT20" s="38" t="str">
        <f>IF(AT19="","",LOOKUP(AT19,point_allocations_standard!$A$2:$A$31,point_allocations_standard!$D$2:$D$10))</f>
        <v/>
      </c>
      <c r="AU20" s="41">
        <f>IF(VLOOKUP(AR$3,records7,8,FALSE)=$A19,VLOOKUP(AR$3,records7,10,FALSE),0)</f>
        <v>0</v>
      </c>
      <c r="AV20" s="13">
        <f>IF(COUNT(AR20:AU20=0),"",SUM(AR20:AU20))</f>
        <v>0</v>
      </c>
      <c r="AW20" s="38" t="str">
        <f>IF(AW19="","",LOOKUP(AW19,point_allocations_standard!$A$2:$A$31,point_allocations_standard!$B$2:$B$10))</f>
        <v/>
      </c>
      <c r="AX20" s="38" t="str">
        <f>IF(AX19="","",LOOKUP(AX19,point_allocations_standard!$A$2:$A$31,point_allocations_standard!$C$2:$C$10))</f>
        <v/>
      </c>
      <c r="AY20" s="38" t="str">
        <f>IF(AY19="","",LOOKUP(AY19,point_allocations_standard!$A$2:$A$31,point_allocations_standard!$D$2:$D$10))</f>
        <v/>
      </c>
      <c r="AZ20" s="41">
        <f>IF(VLOOKUP(AW$3,records7,8,FALSE)=$A19,VLOOKUP(AW$3,records7,10,FALSE),0)</f>
        <v>0</v>
      </c>
      <c r="BA20" s="13">
        <f>IF(COUNT(AW20:AZ20=0),"",SUM(AW20:AZ20))</f>
        <v>0</v>
      </c>
      <c r="BB20" s="38" t="str">
        <f>IF(BB19="","",LOOKUP(BB19,point_allocations_standard!$A$2:$A$31,point_allocations_standard!$B$2:$B$10))</f>
        <v/>
      </c>
      <c r="BC20" s="38" t="str">
        <f>IF(BC19="","",LOOKUP(BC19,point_allocations_standard!$A$2:$A$31,point_allocations_standard!$C$2:$C$10))</f>
        <v/>
      </c>
      <c r="BD20" s="38" t="str">
        <f>IF(BD19="","",LOOKUP(BD19,point_allocations_standard!$A$2:$A$31,point_allocations_standard!$D$2:$D$10))</f>
        <v/>
      </c>
      <c r="BE20" s="41">
        <f>IF(VLOOKUP(BB$3,records7,8,FALSE)=$A19,VLOOKUP(BB$3,records7,10,FALSE),0)</f>
        <v>0</v>
      </c>
      <c r="BF20" s="13">
        <f>IF(COUNT(BB20:BE20=0),"",SUM(BB20:BE20))</f>
        <v>0</v>
      </c>
    </row>
    <row r="21" spans="1:58">
      <c r="A21" s="86" t="s">
        <v>20</v>
      </c>
      <c r="B21" s="17" t="s">
        <v>13</v>
      </c>
      <c r="C21" s="11" t="str">
        <f>summary!D10</f>
        <v/>
      </c>
      <c r="D21" s="43"/>
      <c r="E21" s="44"/>
      <c r="F21" s="45"/>
      <c r="G21" s="36"/>
      <c r="H21" s="10"/>
      <c r="I21" s="43"/>
      <c r="J21" s="44"/>
      <c r="K21" s="45"/>
      <c r="L21" s="36"/>
      <c r="M21" s="10"/>
      <c r="N21" s="43"/>
      <c r="O21" s="44"/>
      <c r="P21" s="45"/>
      <c r="Q21" s="36"/>
      <c r="R21" s="10"/>
      <c r="S21" s="43"/>
      <c r="T21" s="44"/>
      <c r="U21" s="45"/>
      <c r="V21" s="36"/>
      <c r="W21" s="10"/>
      <c r="X21" s="43"/>
      <c r="Y21" s="44"/>
      <c r="Z21" s="45"/>
      <c r="AA21" s="36"/>
      <c r="AB21" s="10"/>
      <c r="AC21" s="43"/>
      <c r="AD21" s="44"/>
      <c r="AE21" s="45"/>
      <c r="AF21" s="36"/>
      <c r="AG21" s="10"/>
      <c r="AH21" s="43"/>
      <c r="AI21" s="44"/>
      <c r="AJ21" s="45"/>
      <c r="AK21" s="36"/>
      <c r="AL21" s="10"/>
      <c r="AM21" s="43"/>
      <c r="AN21" s="44"/>
      <c r="AO21" s="45"/>
      <c r="AP21" s="36"/>
      <c r="AQ21" s="10"/>
      <c r="AR21" s="43"/>
      <c r="AS21" s="44"/>
      <c r="AT21" s="45"/>
      <c r="AU21" s="36"/>
      <c r="AV21" s="10"/>
      <c r="AW21" s="43"/>
      <c r="AX21" s="44"/>
      <c r="AY21" s="45"/>
      <c r="AZ21" s="36"/>
      <c r="BA21" s="10"/>
      <c r="BB21" s="43"/>
      <c r="BC21" s="44"/>
      <c r="BD21" s="45"/>
      <c r="BE21" s="36"/>
      <c r="BF21" s="10"/>
    </row>
    <row r="22" spans="1:58">
      <c r="A22" s="79"/>
      <c r="B22" s="17" t="s">
        <v>14</v>
      </c>
      <c r="C22" s="12">
        <f>H22+M22+R22+W22+AB22+AG22+AL22+AQ22+AV22+BA22+BF22</f>
        <v>0</v>
      </c>
      <c r="D22" s="38" t="str">
        <f>IF(D21="","",LOOKUP(y7_results!D21,point_allocations_standard!$A$3:$A$29,point_allocations_standard!$E$3:$E$29))</f>
        <v/>
      </c>
      <c r="E22" s="39" t="str">
        <f>IF(E21="","",LOOKUP(y7_results!E21,point_allocations_standard!$A$3:$A$29,point_allocations_standard!$E$3:$E$29))</f>
        <v/>
      </c>
      <c r="F22" s="40" t="str">
        <f>IF(F21="","",LOOKUP(y7_results!F21,point_allocations_standard!$A$3:$A$29,point_allocations_standard!$E$3:$E$29))</f>
        <v/>
      </c>
      <c r="G22" s="41">
        <f>IF(VLOOKUP(D$3,records7,8,FALSE)=$A21,VLOOKUP(D$3,records7,10,FALSE),0)</f>
        <v>0</v>
      </c>
      <c r="H22" s="13">
        <f>IF(COUNT(D22:G22=0),"",SUM(D22:G22))</f>
        <v>0</v>
      </c>
      <c r="I22" s="38" t="str">
        <f>IF(I21="","",LOOKUP(y7_results!I21,point_allocations_standard!$A$3:$A$29,point_allocations_standard!$E$3:$E$29))</f>
        <v/>
      </c>
      <c r="J22" s="39" t="str">
        <f>IF(J21="","",LOOKUP(y7_results!J21,point_allocations_standard!$A$3:$A$29,point_allocations_standard!$E$3:$E$29))</f>
        <v/>
      </c>
      <c r="K22" s="40" t="str">
        <f>IF(K21="","",LOOKUP(y7_results!K21,point_allocations_standard!$A$3:$A$29,point_allocations_standard!$E$3:$E$29))</f>
        <v/>
      </c>
      <c r="L22" s="41">
        <f>IF(VLOOKUP(I$3,records7,8,FALSE)=$A21,VLOOKUP(I$3,records7,10,FALSE),0)</f>
        <v>0</v>
      </c>
      <c r="M22" s="13">
        <f>IF(COUNT(I22:L22=0),"",SUM(I22:L22))</f>
        <v>0</v>
      </c>
      <c r="N22" s="38" t="str">
        <f>IF(N21="","",LOOKUP(N21,point_allocations_standard!$A$2:$A$31,point_allocations_standard!$B$2:$B$10))</f>
        <v/>
      </c>
      <c r="O22" s="38" t="str">
        <f>IF(O21="","",LOOKUP(O21,point_allocations_standard!$A$2:$A$31,point_allocations_standard!$C$2:$C$10))</f>
        <v/>
      </c>
      <c r="P22" s="38" t="str">
        <f>IF(P21="","",LOOKUP(P21,point_allocations_standard!$A$2:$A$31,point_allocations_standard!$D$2:$D$10))</f>
        <v/>
      </c>
      <c r="Q22" s="41">
        <f>IF(VLOOKUP(N$3,records7,8,FALSE)=$A21,VLOOKUP(N$3,records7,10,FALSE),0)</f>
        <v>0</v>
      </c>
      <c r="R22" s="13">
        <f>IF(COUNT(N22:Q22=0),"",SUM(N22:Q22))</f>
        <v>0</v>
      </c>
      <c r="S22" s="38" t="str">
        <f>IF(S21="","",LOOKUP(S21,point_allocations_standard!$A$2:$A$31,point_allocations_standard!$B$2:$B$10))</f>
        <v/>
      </c>
      <c r="T22" s="38" t="str">
        <f>IF(T21="","",LOOKUP(T21,point_allocations_standard!$A$2:$A$31,point_allocations_standard!$C$2:$C$10))</f>
        <v/>
      </c>
      <c r="U22" s="38" t="str">
        <f>IF(U21="","",LOOKUP(U21,point_allocations_standard!$A$2:$A$31,point_allocations_standard!$D$2:$D$10))</f>
        <v/>
      </c>
      <c r="V22" s="41">
        <f>IF(VLOOKUP(S$3,records7,8,FALSE)=$A21,VLOOKUP(S$3,records7,10,FALSE),0)</f>
        <v>0</v>
      </c>
      <c r="W22" s="13">
        <f>IF(COUNT(S22:V22=0),"",SUM(S22:V22))</f>
        <v>0</v>
      </c>
      <c r="X22" s="38" t="str">
        <f>IF(X21="","",LOOKUP(X21,point_allocations_standard!$A$2:$A$31,point_allocations_standard!$B$2:$B$10))</f>
        <v/>
      </c>
      <c r="Y22" s="38" t="str">
        <f>IF(Y21="","",LOOKUP(Y21,point_allocations_standard!$A$2:$A$31,point_allocations_standard!$C$2:$C$10))</f>
        <v/>
      </c>
      <c r="Z22" s="38" t="str">
        <f>IF(Z21="","",LOOKUP(Z21,point_allocations_standard!$A$2:$A$31,point_allocations_standard!$D$2:$D$10))</f>
        <v/>
      </c>
      <c r="AA22" s="41">
        <f>IF(VLOOKUP(X$3,records7,8,FALSE)=$A21,VLOOKUP(X$3,records7,10,FALSE),0)</f>
        <v>0</v>
      </c>
      <c r="AB22" s="13">
        <f>IF(COUNT(X22:AA22=0),"",SUM(X22:AA22))</f>
        <v>0</v>
      </c>
      <c r="AC22" s="38" t="str">
        <f>IF(AC21="","",LOOKUP(AC21,point_allocations_standard!$A$2:$A$31,point_allocations_standard!$B$2:$B$10))</f>
        <v/>
      </c>
      <c r="AD22" s="38" t="str">
        <f>IF(AD21="","",LOOKUP(AD21,point_allocations_standard!$A$2:$A$31,point_allocations_standard!$C$2:$C$10))</f>
        <v/>
      </c>
      <c r="AE22" s="38" t="str">
        <f>IF(AE21="","",LOOKUP(AE21,point_allocations_standard!$A$2:$A$31,point_allocations_standard!$D$2:$D$10))</f>
        <v/>
      </c>
      <c r="AF22" s="41">
        <f>IF(VLOOKUP(AC$3,records7,8,FALSE)=$A21,VLOOKUP(AC$3,records7,10,FALSE),0)</f>
        <v>0</v>
      </c>
      <c r="AG22" s="13">
        <f>IF(COUNT(AC22:AF22=0),"",SUM(AC22:AF22))</f>
        <v>0</v>
      </c>
      <c r="AH22" s="38" t="str">
        <f>IF(AH21="","",LOOKUP(AH21,point_allocations_standard!$A$2:$A$31,point_allocations_standard!$B$2:$B$10))</f>
        <v/>
      </c>
      <c r="AI22" s="38" t="str">
        <f>IF(AI21="","",LOOKUP(AI21,point_allocations_standard!$A$2:$A$31,point_allocations_standard!$C$2:$C$10))</f>
        <v/>
      </c>
      <c r="AJ22" s="38" t="str">
        <f>IF(AJ21="","",LOOKUP(AJ21,point_allocations_standard!$A$2:$A$31,point_allocations_standard!$D$2:$D$10))</f>
        <v/>
      </c>
      <c r="AK22" s="41">
        <f>IF(VLOOKUP(AH$3,records7,8,FALSE)=$A21,VLOOKUP(AH$3,records7,10,FALSE),0)</f>
        <v>0</v>
      </c>
      <c r="AL22" s="13">
        <f>IF(COUNT(AH22:AK22=0),"",SUM(AH22:AK22))</f>
        <v>0</v>
      </c>
      <c r="AM22" s="38" t="str">
        <f>IF(AM21="","",LOOKUP(AM21,point_allocations_standard!$A$2:$A$31,point_allocations_standard!$B$2:$B$10))</f>
        <v/>
      </c>
      <c r="AN22" s="38" t="str">
        <f>IF(AN21="","",LOOKUP(AN21,point_allocations_standard!$A$2:$A$31,point_allocations_standard!$C$2:$C$10))</f>
        <v/>
      </c>
      <c r="AO22" s="38" t="str">
        <f>IF(AO21="","",LOOKUP(AO21,point_allocations_standard!$A$2:$A$31,point_allocations_standard!$D$2:$D$10))</f>
        <v/>
      </c>
      <c r="AP22" s="41">
        <f>IF(VLOOKUP(AM$3,records7,8,FALSE)=$A21,VLOOKUP(AM$3,records7,10,FALSE),0)</f>
        <v>0</v>
      </c>
      <c r="AQ22" s="13">
        <f>IF(COUNT(AM22:AP22=0),"",SUM(AM22:AP22))</f>
        <v>0</v>
      </c>
      <c r="AR22" s="38" t="str">
        <f>IF(AR21="","",LOOKUP(AR21,point_allocations_standard!$A$2:$A$31,point_allocations_standard!$B$2:$B$10))</f>
        <v/>
      </c>
      <c r="AS22" s="38" t="str">
        <f>IF(AS21="","",LOOKUP(AS21,point_allocations_standard!$A$2:$A$31,point_allocations_standard!$C$2:$C$10))</f>
        <v/>
      </c>
      <c r="AT22" s="38" t="str">
        <f>IF(AT21="","",LOOKUP(AT21,point_allocations_standard!$A$2:$A$31,point_allocations_standard!$D$2:$D$10))</f>
        <v/>
      </c>
      <c r="AU22" s="41">
        <f>IF(VLOOKUP(AR$3,records7,8,FALSE)=$A21,VLOOKUP(AR$3,records7,10,FALSE),0)</f>
        <v>0</v>
      </c>
      <c r="AV22" s="13">
        <f>IF(COUNT(AR22:AU22=0),"",SUM(AR22:AU22))</f>
        <v>0</v>
      </c>
      <c r="AW22" s="38" t="str">
        <f>IF(AW21="","",LOOKUP(AW21,point_allocations_standard!$A$2:$A$31,point_allocations_standard!$B$2:$B$10))</f>
        <v/>
      </c>
      <c r="AX22" s="38" t="str">
        <f>IF(AX21="","",LOOKUP(AX21,point_allocations_standard!$A$2:$A$31,point_allocations_standard!$C$2:$C$10))</f>
        <v/>
      </c>
      <c r="AY22" s="38" t="str">
        <f>IF(AY21="","",LOOKUP(AY21,point_allocations_standard!$A$2:$A$31,point_allocations_standard!$D$2:$D$10))</f>
        <v/>
      </c>
      <c r="AZ22" s="41">
        <f>IF(VLOOKUP(AW$3,records7,8,FALSE)=$A21,VLOOKUP(AW$3,records7,10,FALSE),0)</f>
        <v>0</v>
      </c>
      <c r="BA22" s="13">
        <f>IF(COUNT(AW22:AZ22=0),"",SUM(AW22:AZ22))</f>
        <v>0</v>
      </c>
      <c r="BB22" s="38" t="str">
        <f>IF(BB21="","",LOOKUP(BB21,point_allocations_standard!$A$2:$A$31,point_allocations_standard!$B$2:$B$10))</f>
        <v/>
      </c>
      <c r="BC22" s="38" t="str">
        <f>IF(BC21="","",LOOKUP(BC21,point_allocations_standard!$A$2:$A$31,point_allocations_standard!$C$2:$C$10))</f>
        <v/>
      </c>
      <c r="BD22" s="38" t="str">
        <f>IF(BD21="","",LOOKUP(BD21,point_allocations_standard!$A$2:$A$31,point_allocations_standard!$D$2:$D$10))</f>
        <v/>
      </c>
      <c r="BE22" s="41">
        <f>IF(VLOOKUP(BB$3,records7,8,FALSE)=$A21,VLOOKUP(BB$3,records7,10,FALSE),0)</f>
        <v>0</v>
      </c>
      <c r="BF22" s="13">
        <f>IF(COUNT(BB22:BE22=0),"",SUM(BB22:BE22))</f>
        <v>0</v>
      </c>
    </row>
    <row r="23" spans="1:58">
      <c r="A23" s="86" t="s">
        <v>21</v>
      </c>
      <c r="B23" s="17" t="s">
        <v>13</v>
      </c>
      <c r="C23" s="11" t="str">
        <f>summary!D11</f>
        <v/>
      </c>
      <c r="D23" s="43"/>
      <c r="E23" s="44"/>
      <c r="F23" s="45"/>
      <c r="G23" s="36"/>
      <c r="H23" s="10"/>
      <c r="I23" s="43"/>
      <c r="J23" s="44"/>
      <c r="K23" s="45"/>
      <c r="L23" s="36"/>
      <c r="M23" s="10"/>
      <c r="N23" s="43"/>
      <c r="O23" s="44"/>
      <c r="P23" s="45"/>
      <c r="Q23" s="36"/>
      <c r="R23" s="10"/>
      <c r="S23" s="43"/>
      <c r="T23" s="44"/>
      <c r="U23" s="45"/>
      <c r="V23" s="36"/>
      <c r="W23" s="10"/>
      <c r="X23" s="43"/>
      <c r="Y23" s="44"/>
      <c r="Z23" s="45"/>
      <c r="AA23" s="36"/>
      <c r="AB23" s="10"/>
      <c r="AC23" s="43"/>
      <c r="AD23" s="44"/>
      <c r="AE23" s="45"/>
      <c r="AF23" s="36"/>
      <c r="AG23" s="10"/>
      <c r="AH23" s="43"/>
      <c r="AI23" s="44"/>
      <c r="AJ23" s="45"/>
      <c r="AK23" s="36"/>
      <c r="AL23" s="10"/>
      <c r="AM23" s="43"/>
      <c r="AN23" s="44"/>
      <c r="AO23" s="45"/>
      <c r="AP23" s="36"/>
      <c r="AQ23" s="10"/>
      <c r="AR23" s="43"/>
      <c r="AS23" s="44"/>
      <c r="AT23" s="45"/>
      <c r="AU23" s="36"/>
      <c r="AV23" s="10"/>
      <c r="AW23" s="43"/>
      <c r="AX23" s="44"/>
      <c r="AY23" s="45"/>
      <c r="AZ23" s="36"/>
      <c r="BA23" s="10"/>
      <c r="BB23" s="43"/>
      <c r="BC23" s="44"/>
      <c r="BD23" s="45"/>
      <c r="BE23" s="36"/>
      <c r="BF23" s="10"/>
    </row>
    <row r="24" spans="1:58">
      <c r="A24" s="79"/>
      <c r="B24" s="17" t="s">
        <v>14</v>
      </c>
      <c r="C24" s="12">
        <f>H24+M24+R24+W24+AB24+AG24+AL24+AQ24+AV24+BA24+BF24</f>
        <v>0</v>
      </c>
      <c r="D24" s="38" t="str">
        <f>IF(D23="","",LOOKUP(y7_results!D23,point_allocations_standard!$A$3:$A$29,point_allocations_standard!$E$3:$E$29))</f>
        <v/>
      </c>
      <c r="E24" s="39" t="str">
        <f>IF(E23="","",LOOKUP(y7_results!E23,point_allocations_standard!$A$3:$A$29,point_allocations_standard!$E$3:$E$29))</f>
        <v/>
      </c>
      <c r="F24" s="40" t="str">
        <f>IF(F23="","",LOOKUP(y7_results!F23,point_allocations_standard!$A$3:$A$29,point_allocations_standard!$E$3:$E$29))</f>
        <v/>
      </c>
      <c r="G24" s="41">
        <f>IF(VLOOKUP(D$3,records7,8,FALSE)=$A23,VLOOKUP(D$3,records7,10,FALSE),0)</f>
        <v>0</v>
      </c>
      <c r="H24" s="13">
        <f>IF(COUNT(D24:G24=0),"",SUM(D24:G24))</f>
        <v>0</v>
      </c>
      <c r="I24" s="38" t="str">
        <f>IF(I23="","",LOOKUP(y7_results!I23,point_allocations_standard!$A$3:$A$29,point_allocations_standard!$E$3:$E$29))</f>
        <v/>
      </c>
      <c r="J24" s="39" t="str">
        <f>IF(J23="","",LOOKUP(y7_results!J23,point_allocations_standard!$A$3:$A$29,point_allocations_standard!$E$3:$E$29))</f>
        <v/>
      </c>
      <c r="K24" s="40" t="str">
        <f>IF(K23="","",LOOKUP(y7_results!K23,point_allocations_standard!$A$3:$A$29,point_allocations_standard!$E$3:$E$29))</f>
        <v/>
      </c>
      <c r="L24" s="41">
        <f>IF(VLOOKUP(I$3,records7,8,FALSE)=$A23,VLOOKUP(I$3,records7,10,FALSE),0)</f>
        <v>0</v>
      </c>
      <c r="M24" s="13">
        <f>IF(COUNT(I24:L24=0),"",SUM(I24:L24))</f>
        <v>0</v>
      </c>
      <c r="N24" s="38" t="str">
        <f>IF(N23="","",LOOKUP(N23,point_allocations_standard!$A$2:$A$31,point_allocations_standard!$B$2:$B$10))</f>
        <v/>
      </c>
      <c r="O24" s="38" t="str">
        <f>IF(O23="","",LOOKUP(O23,point_allocations_standard!$A$2:$A$31,point_allocations_standard!$C$2:$C$10))</f>
        <v/>
      </c>
      <c r="P24" s="38" t="str">
        <f>IF(P23="","",LOOKUP(P23,point_allocations_standard!$A$2:$A$31,point_allocations_standard!$D$2:$D$10))</f>
        <v/>
      </c>
      <c r="Q24" s="41">
        <f>IF(VLOOKUP(N$3,records7,8,FALSE)=$A23,VLOOKUP(N$3,records7,10,FALSE),0)</f>
        <v>0</v>
      </c>
      <c r="R24" s="13">
        <f>IF(COUNT(N24:Q24=0),"",SUM(N24:Q24))</f>
        <v>0</v>
      </c>
      <c r="S24" s="38" t="str">
        <f>IF(S23="","",LOOKUP(S23,point_allocations_standard!$A$2:$A$31,point_allocations_standard!$B$2:$B$10))</f>
        <v/>
      </c>
      <c r="T24" s="38" t="str">
        <f>IF(T23="","",LOOKUP(T23,point_allocations_standard!$A$2:$A$31,point_allocations_standard!$C$2:$C$10))</f>
        <v/>
      </c>
      <c r="U24" s="38" t="str">
        <f>IF(U23="","",LOOKUP(U23,point_allocations_standard!$A$2:$A$31,point_allocations_standard!$D$2:$D$10))</f>
        <v/>
      </c>
      <c r="V24" s="41">
        <f>IF(VLOOKUP(S$3,records7,8,FALSE)=$A23,VLOOKUP(S$3,records7,10,FALSE),0)</f>
        <v>0</v>
      </c>
      <c r="W24" s="13">
        <f>IF(COUNT(S24:V24=0),"",SUM(S24:V24))</f>
        <v>0</v>
      </c>
      <c r="X24" s="38" t="str">
        <f>IF(X23="","",LOOKUP(X23,point_allocations_standard!$A$2:$A$31,point_allocations_standard!$B$2:$B$10))</f>
        <v/>
      </c>
      <c r="Y24" s="38" t="str">
        <f>IF(Y23="","",LOOKUP(Y23,point_allocations_standard!$A$2:$A$31,point_allocations_standard!$C$2:$C$10))</f>
        <v/>
      </c>
      <c r="Z24" s="38" t="str">
        <f>IF(Z23="","",LOOKUP(Z23,point_allocations_standard!$A$2:$A$31,point_allocations_standard!$D$2:$D$10))</f>
        <v/>
      </c>
      <c r="AA24" s="41">
        <f>IF(VLOOKUP(X$3,records7,8,FALSE)=$A23,VLOOKUP(X$3,records7,10,FALSE),0)</f>
        <v>0</v>
      </c>
      <c r="AB24" s="13">
        <f>IF(COUNT(X24:AA24=0),"",SUM(X24:AA24))</f>
        <v>0</v>
      </c>
      <c r="AC24" s="38" t="str">
        <f>IF(AC23="","",LOOKUP(AC23,point_allocations_standard!$A$2:$A$31,point_allocations_standard!$B$2:$B$10))</f>
        <v/>
      </c>
      <c r="AD24" s="38" t="str">
        <f>IF(AD23="","",LOOKUP(AD23,point_allocations_standard!$A$2:$A$31,point_allocations_standard!$C$2:$C$10))</f>
        <v/>
      </c>
      <c r="AE24" s="38" t="str">
        <f>IF(AE23="","",LOOKUP(AE23,point_allocations_standard!$A$2:$A$31,point_allocations_standard!$D$2:$D$10))</f>
        <v/>
      </c>
      <c r="AF24" s="41">
        <f>IF(VLOOKUP(AC$3,records7,8,FALSE)=$A23,VLOOKUP(AC$3,records7,10,FALSE),0)</f>
        <v>0</v>
      </c>
      <c r="AG24" s="13">
        <f>IF(COUNT(AC24:AF24=0),"",SUM(AC24:AF24))</f>
        <v>0</v>
      </c>
      <c r="AH24" s="38" t="str">
        <f>IF(AH23="","",LOOKUP(AH23,point_allocations_standard!$A$2:$A$31,point_allocations_standard!$B$2:$B$10))</f>
        <v/>
      </c>
      <c r="AI24" s="38" t="str">
        <f>IF(AI23="","",LOOKUP(AI23,point_allocations_standard!$A$2:$A$31,point_allocations_standard!$C$2:$C$10))</f>
        <v/>
      </c>
      <c r="AJ24" s="38" t="str">
        <f>IF(AJ23="","",LOOKUP(AJ23,point_allocations_standard!$A$2:$A$31,point_allocations_standard!$D$2:$D$10))</f>
        <v/>
      </c>
      <c r="AK24" s="41">
        <f>IF(VLOOKUP(AH$3,records7,8,FALSE)=$A23,VLOOKUP(AH$3,records7,10,FALSE),0)</f>
        <v>0</v>
      </c>
      <c r="AL24" s="13">
        <f>IF(COUNT(AH24:AK24=0),"",SUM(AH24:AK24))</f>
        <v>0</v>
      </c>
      <c r="AM24" s="38" t="str">
        <f>IF(AM23="","",LOOKUP(AM23,point_allocations_standard!$A$2:$A$31,point_allocations_standard!$B$2:$B$10))</f>
        <v/>
      </c>
      <c r="AN24" s="38" t="str">
        <f>IF(AN23="","",LOOKUP(AN23,point_allocations_standard!$A$2:$A$31,point_allocations_standard!$C$2:$C$10))</f>
        <v/>
      </c>
      <c r="AO24" s="38" t="str">
        <f>IF(AO23="","",LOOKUP(AO23,point_allocations_standard!$A$2:$A$31,point_allocations_standard!$D$2:$D$10))</f>
        <v/>
      </c>
      <c r="AP24" s="41">
        <f>IF(VLOOKUP(AM$3,records7,8,FALSE)=$A23,VLOOKUP(AM$3,records7,10,FALSE),0)</f>
        <v>0</v>
      </c>
      <c r="AQ24" s="13">
        <f>IF(COUNT(AM24:AP24=0),"",SUM(AM24:AP24))</f>
        <v>0</v>
      </c>
      <c r="AR24" s="38" t="str">
        <f>IF(AR23="","",LOOKUP(AR23,point_allocations_standard!$A$2:$A$31,point_allocations_standard!$B$2:$B$10))</f>
        <v/>
      </c>
      <c r="AS24" s="38" t="str">
        <f>IF(AS23="","",LOOKUP(AS23,point_allocations_standard!$A$2:$A$31,point_allocations_standard!$C$2:$C$10))</f>
        <v/>
      </c>
      <c r="AT24" s="38" t="str">
        <f>IF(AT23="","",LOOKUP(AT23,point_allocations_standard!$A$2:$A$31,point_allocations_standard!$D$2:$D$10))</f>
        <v/>
      </c>
      <c r="AU24" s="41">
        <f>IF(VLOOKUP(AR$3,records7,8,FALSE)=$A23,VLOOKUP(AR$3,records7,10,FALSE),0)</f>
        <v>0</v>
      </c>
      <c r="AV24" s="13">
        <f>IF(COUNT(AR24:AU24=0),"",SUM(AR24:AU24))</f>
        <v>0</v>
      </c>
      <c r="AW24" s="38" t="str">
        <f>IF(AW23="","",LOOKUP(AW23,point_allocations_standard!$A$2:$A$31,point_allocations_standard!$B$2:$B$10))</f>
        <v/>
      </c>
      <c r="AX24" s="38" t="str">
        <f>IF(AX23="","",LOOKUP(AX23,point_allocations_standard!$A$2:$A$31,point_allocations_standard!$C$2:$C$10))</f>
        <v/>
      </c>
      <c r="AY24" s="38" t="str">
        <f>IF(AY23="","",LOOKUP(AY23,point_allocations_standard!$A$2:$A$31,point_allocations_standard!$D$2:$D$10))</f>
        <v/>
      </c>
      <c r="AZ24" s="41">
        <f>IF(VLOOKUP(AW$3,records7,8,FALSE)=$A23,VLOOKUP(AW$3,records7,10,FALSE),0)</f>
        <v>0</v>
      </c>
      <c r="BA24" s="13">
        <f>IF(COUNT(AW24:AZ24=0),"",SUM(AW24:AZ24))</f>
        <v>0</v>
      </c>
      <c r="BB24" s="38" t="str">
        <f>IF(BB23="","",LOOKUP(BB23,point_allocations_standard!$A$2:$A$31,point_allocations_standard!$B$2:$B$10))</f>
        <v/>
      </c>
      <c r="BC24" s="38" t="str">
        <f>IF(BC23="","",LOOKUP(BC23,point_allocations_standard!$A$2:$A$31,point_allocations_standard!$C$2:$C$10))</f>
        <v/>
      </c>
      <c r="BD24" s="38" t="str">
        <f>IF(BD23="","",LOOKUP(BD23,point_allocations_standard!$A$2:$A$31,point_allocations_standard!$D$2:$D$10))</f>
        <v/>
      </c>
      <c r="BE24" s="41">
        <f>IF(VLOOKUP(BB$3,records7,8,FALSE)=$A23,VLOOKUP(BB$3,records7,10,FALSE),0)</f>
        <v>0</v>
      </c>
      <c r="BF24" s="13">
        <f>IF(COUNT(BB24:BE24=0),"",SUM(BB24:BE24))</f>
        <v>0</v>
      </c>
    </row>
  </sheetData>
  <mergeCells count="47">
    <mergeCell ref="A23:A24"/>
    <mergeCell ref="D4:H4"/>
    <mergeCell ref="D5:H5"/>
    <mergeCell ref="A4:C4"/>
    <mergeCell ref="A5:C5"/>
    <mergeCell ref="A11:A12"/>
    <mergeCell ref="A13:A14"/>
    <mergeCell ref="A15:A16"/>
    <mergeCell ref="A17:A18"/>
    <mergeCell ref="A21:A22"/>
    <mergeCell ref="A19:A20"/>
    <mergeCell ref="D3:H3"/>
    <mergeCell ref="A1:C1"/>
    <mergeCell ref="A6:B6"/>
    <mergeCell ref="A9:A10"/>
    <mergeCell ref="A8:B8"/>
    <mergeCell ref="A3:C3"/>
    <mergeCell ref="I3:M3"/>
    <mergeCell ref="I4:M4"/>
    <mergeCell ref="I5:M5"/>
    <mergeCell ref="N3:R3"/>
    <mergeCell ref="N4:R4"/>
    <mergeCell ref="N5:R5"/>
    <mergeCell ref="S3:W3"/>
    <mergeCell ref="S4:W4"/>
    <mergeCell ref="S5:W5"/>
    <mergeCell ref="X3:AB3"/>
    <mergeCell ref="X4:AB4"/>
    <mergeCell ref="X5:AB5"/>
    <mergeCell ref="AC3:AG3"/>
    <mergeCell ref="AC4:AG4"/>
    <mergeCell ref="AC5:AG5"/>
    <mergeCell ref="AH3:AL3"/>
    <mergeCell ref="AH4:AL4"/>
    <mergeCell ref="AH5:AL5"/>
    <mergeCell ref="AM3:AQ3"/>
    <mergeCell ref="AM4:AQ4"/>
    <mergeCell ref="AM5:AQ5"/>
    <mergeCell ref="AR3:AV3"/>
    <mergeCell ref="AR4:AV4"/>
    <mergeCell ref="AR5:AV5"/>
    <mergeCell ref="AW3:BA3"/>
    <mergeCell ref="AW4:BA4"/>
    <mergeCell ref="AW5:BA5"/>
    <mergeCell ref="BB3:BF3"/>
    <mergeCell ref="BB4:BF4"/>
    <mergeCell ref="BB5:BF5"/>
  </mergeCells>
  <pageMargins left="0.7" right="0.7" top="0.75" bottom="0.75" header="0" footer="0"/>
  <pageSetup paperSize="9" orientation="portrait" r:id="rId1"/>
  <ignoredErrors>
    <ignoredError sqref="C11 C13 C15 C17 C19 C21 C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F20" sqref="F20"/>
    </sheetView>
  </sheetViews>
  <sheetFormatPr defaultRowHeight="15"/>
  <cols>
    <col min="1" max="4" width="15.7109375" customWidth="1"/>
    <col min="5" max="10" width="15.7109375" style="16" customWidth="1"/>
  </cols>
  <sheetData>
    <row r="1" spans="1:10" ht="44.25" customHeight="1" thickBot="1">
      <c r="A1" s="91" t="s">
        <v>97</v>
      </c>
      <c r="B1" s="92"/>
      <c r="C1" s="92"/>
      <c r="D1" s="92"/>
      <c r="E1" s="92"/>
      <c r="F1" s="92"/>
      <c r="G1" s="92"/>
      <c r="H1" s="92"/>
      <c r="I1" s="92"/>
      <c r="J1" s="93"/>
    </row>
    <row r="2" spans="1:10" s="27" customFormat="1" ht="18.75">
      <c r="A2" s="94" t="s">
        <v>106</v>
      </c>
      <c r="B2" s="94"/>
      <c r="C2" s="94"/>
      <c r="D2" s="94"/>
      <c r="E2" s="94"/>
      <c r="F2" s="94"/>
      <c r="G2" s="94"/>
      <c r="H2" s="94"/>
      <c r="I2" s="94"/>
      <c r="J2" s="94"/>
    </row>
    <row r="4" spans="1:10">
      <c r="A4" s="29" t="s">
        <v>38</v>
      </c>
      <c r="B4" s="29" t="s">
        <v>49</v>
      </c>
      <c r="C4" s="28" t="s">
        <v>76</v>
      </c>
      <c r="D4" s="28" t="s">
        <v>77</v>
      </c>
      <c r="E4" s="28" t="s">
        <v>78</v>
      </c>
      <c r="F4" s="28" t="s">
        <v>79</v>
      </c>
      <c r="G4" s="28" t="s">
        <v>80</v>
      </c>
      <c r="H4" s="28" t="s">
        <v>83</v>
      </c>
      <c r="I4" s="28" t="s">
        <v>81</v>
      </c>
      <c r="J4" s="28" t="s">
        <v>82</v>
      </c>
    </row>
    <row r="5" spans="1:10">
      <c r="A5" s="26" t="s">
        <v>63</v>
      </c>
      <c r="B5" s="26" t="str">
        <f t="shared" ref="B5:B15" si="0">VLOOKUP(A5,defsEvent,5,FALSE)</f>
        <v>metre</v>
      </c>
      <c r="C5" s="34">
        <v>3.74</v>
      </c>
      <c r="D5" s="26" t="s">
        <v>50</v>
      </c>
      <c r="E5" s="26">
        <v>2018</v>
      </c>
      <c r="F5" s="25"/>
      <c r="G5" s="22"/>
      <c r="H5" s="22"/>
      <c r="I5" s="22">
        <v>2019</v>
      </c>
      <c r="J5" s="26">
        <f t="shared" ref="J5:J15" si="1">IF(ISBLANK(F5),0, IF(B5="second",IF(F5&gt;C5,VLOOKUP("noRecord", defsBonus,2,FALSE),IF(F5=C5,VLOOKUP("equal",defsBonus,2,FALSE),VLOOKUP("beat",defsBonus,2,FALSE))),IF(B5="metre",IF(F5&lt;C5,0,IF(F5=C5,1,2)))))</f>
        <v>0</v>
      </c>
    </row>
    <row r="6" spans="1:10">
      <c r="A6" s="26" t="s">
        <v>64</v>
      </c>
      <c r="B6" s="26" t="str">
        <f t="shared" si="0"/>
        <v>metre</v>
      </c>
      <c r="C6" s="34">
        <v>1.25</v>
      </c>
      <c r="D6" s="26" t="s">
        <v>53</v>
      </c>
      <c r="E6" s="26">
        <v>2018</v>
      </c>
      <c r="F6" s="25"/>
      <c r="G6" s="22"/>
      <c r="H6" s="22"/>
      <c r="I6" s="22">
        <v>2019</v>
      </c>
      <c r="J6" s="26">
        <f t="shared" si="1"/>
        <v>0</v>
      </c>
    </row>
    <row r="7" spans="1:10">
      <c r="A7" s="26" t="s">
        <v>27</v>
      </c>
      <c r="B7" s="26" t="str">
        <f t="shared" si="0"/>
        <v>metre</v>
      </c>
      <c r="C7" s="34">
        <v>6.78</v>
      </c>
      <c r="D7" s="26" t="s">
        <v>65</v>
      </c>
      <c r="E7" s="26">
        <v>2018</v>
      </c>
      <c r="F7" s="25"/>
      <c r="G7" s="22"/>
      <c r="H7" s="22"/>
      <c r="I7" s="22">
        <v>2019</v>
      </c>
      <c r="J7" s="26">
        <f t="shared" si="1"/>
        <v>0</v>
      </c>
    </row>
    <row r="8" spans="1:10">
      <c r="A8" s="26" t="s">
        <v>29</v>
      </c>
      <c r="B8" s="26" t="str">
        <f t="shared" si="0"/>
        <v>metre</v>
      </c>
      <c r="C8" s="34">
        <v>17.5</v>
      </c>
      <c r="D8" s="26" t="s">
        <v>59</v>
      </c>
      <c r="E8" s="26">
        <v>2018</v>
      </c>
      <c r="F8" s="25"/>
      <c r="G8" s="22"/>
      <c r="H8" s="22"/>
      <c r="I8" s="22">
        <v>2019</v>
      </c>
      <c r="J8" s="26">
        <f t="shared" si="1"/>
        <v>0</v>
      </c>
    </row>
    <row r="9" spans="1:10">
      <c r="A9" s="26" t="s">
        <v>30</v>
      </c>
      <c r="B9" s="26" t="str">
        <f t="shared" si="0"/>
        <v>second</v>
      </c>
      <c r="C9" s="34">
        <v>13.4</v>
      </c>
      <c r="D9" s="26" t="s">
        <v>66</v>
      </c>
      <c r="E9" s="26">
        <v>2018</v>
      </c>
      <c r="F9" s="25"/>
      <c r="G9" s="22"/>
      <c r="H9" s="22"/>
      <c r="I9" s="22">
        <v>2019</v>
      </c>
      <c r="J9" s="26">
        <f t="shared" si="1"/>
        <v>0</v>
      </c>
    </row>
    <row r="10" spans="1:10">
      <c r="A10" s="26" t="s">
        <v>31</v>
      </c>
      <c r="B10" s="26" t="str">
        <f t="shared" si="0"/>
        <v>second</v>
      </c>
      <c r="C10" s="34">
        <v>28.5</v>
      </c>
      <c r="D10" s="26" t="s">
        <v>67</v>
      </c>
      <c r="E10" s="26">
        <v>2018</v>
      </c>
      <c r="F10" s="25"/>
      <c r="G10" s="22"/>
      <c r="H10" s="22"/>
      <c r="I10" s="22">
        <v>2019</v>
      </c>
      <c r="J10" s="26">
        <f t="shared" si="1"/>
        <v>0</v>
      </c>
    </row>
    <row r="11" spans="1:10">
      <c r="A11" s="26" t="s">
        <v>32</v>
      </c>
      <c r="B11" s="26" t="str">
        <f t="shared" si="0"/>
        <v>second</v>
      </c>
      <c r="C11" s="34">
        <v>45.6</v>
      </c>
      <c r="D11" s="26" t="s">
        <v>68</v>
      </c>
      <c r="E11" s="26">
        <v>2018</v>
      </c>
      <c r="F11" s="25"/>
      <c r="G11" s="22"/>
      <c r="H11" s="22"/>
      <c r="I11" s="22">
        <v>2019</v>
      </c>
      <c r="J11" s="26">
        <f t="shared" si="1"/>
        <v>0</v>
      </c>
    </row>
    <row r="12" spans="1:10">
      <c r="A12" s="26" t="s">
        <v>33</v>
      </c>
      <c r="B12" s="26" t="str">
        <f t="shared" si="0"/>
        <v>second</v>
      </c>
      <c r="C12" s="34">
        <v>301.2</v>
      </c>
      <c r="D12" s="26" t="s">
        <v>69</v>
      </c>
      <c r="E12" s="26">
        <v>2018</v>
      </c>
      <c r="F12" s="25"/>
      <c r="G12" s="22"/>
      <c r="H12" s="22"/>
      <c r="I12" s="22">
        <v>2019</v>
      </c>
      <c r="J12" s="26">
        <f t="shared" si="1"/>
        <v>0</v>
      </c>
    </row>
    <row r="13" spans="1:10">
      <c r="A13" s="26" t="s">
        <v>34</v>
      </c>
      <c r="B13" s="26" t="str">
        <f t="shared" si="0"/>
        <v>second</v>
      </c>
      <c r="C13" s="34">
        <v>519.70000000000005</v>
      </c>
      <c r="D13" s="26" t="s">
        <v>70</v>
      </c>
      <c r="E13" s="26">
        <v>2018</v>
      </c>
      <c r="F13" s="25"/>
      <c r="G13" s="22"/>
      <c r="H13" s="22"/>
      <c r="I13" s="22">
        <v>2019</v>
      </c>
      <c r="J13" s="26">
        <f t="shared" si="1"/>
        <v>0</v>
      </c>
    </row>
    <row r="14" spans="1:10">
      <c r="A14" s="26" t="s">
        <v>35</v>
      </c>
      <c r="B14" s="26" t="str">
        <f t="shared" si="0"/>
        <v>second</v>
      </c>
      <c r="C14" s="34">
        <v>219.9</v>
      </c>
      <c r="D14" s="26"/>
      <c r="E14" s="26">
        <v>2018</v>
      </c>
      <c r="F14" s="25"/>
      <c r="G14" s="22"/>
      <c r="H14" s="22"/>
      <c r="I14" s="22">
        <v>2019</v>
      </c>
      <c r="J14" s="26">
        <f t="shared" si="1"/>
        <v>0</v>
      </c>
    </row>
    <row r="15" spans="1:10">
      <c r="A15" s="26" t="s">
        <v>36</v>
      </c>
      <c r="B15" s="26" t="str">
        <f t="shared" si="0"/>
        <v>second</v>
      </c>
      <c r="C15" s="34">
        <v>62.2</v>
      </c>
      <c r="D15" s="26"/>
      <c r="E15" s="26">
        <v>2018</v>
      </c>
      <c r="F15" s="25"/>
      <c r="G15" s="22"/>
      <c r="H15" s="22"/>
      <c r="I15" s="22">
        <v>2019</v>
      </c>
      <c r="J15" s="26">
        <f t="shared" si="1"/>
        <v>0</v>
      </c>
    </row>
    <row r="19" spans="5:5">
      <c r="E19" s="23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24"/>
  <sheetViews>
    <sheetView zoomScaleNormal="100" workbookViewId="0">
      <pane xSplit="3" ySplit="7" topLeftCell="D8" activePane="bottomRight" state="frozen"/>
      <selection pane="topRight" activeCell="D1" sqref="D1"/>
      <selection pane="bottomLeft" activeCell="A6" sqref="A6"/>
      <selection pane="bottomRight" activeCell="D22" sqref="D22"/>
    </sheetView>
  </sheetViews>
  <sheetFormatPr defaultColWidth="14.42578125" defaultRowHeight="15" customHeight="1"/>
  <cols>
    <col min="1" max="1" width="20.7109375" style="37" customWidth="1"/>
    <col min="2" max="2" width="8" style="37" customWidth="1"/>
    <col min="3" max="3" width="10.5703125" style="37" customWidth="1"/>
    <col min="4" max="58" width="6.7109375" style="37" customWidth="1"/>
    <col min="59" max="16384" width="14.42578125" style="37"/>
  </cols>
  <sheetData>
    <row r="1" spans="1:58" ht="54.75" customHeight="1" thickBot="1">
      <c r="A1" s="95" t="s">
        <v>111</v>
      </c>
      <c r="B1" s="96"/>
      <c r="C1" s="97"/>
      <c r="D1" s="2"/>
      <c r="E1" s="2"/>
      <c r="F1" s="2"/>
      <c r="G1" s="2"/>
      <c r="H1" s="2"/>
    </row>
    <row r="3" spans="1:58" ht="15" customHeight="1">
      <c r="A3" s="89" t="s">
        <v>109</v>
      </c>
      <c r="B3" s="89"/>
      <c r="C3" s="89"/>
      <c r="D3" s="78" t="s">
        <v>63</v>
      </c>
      <c r="E3" s="79"/>
      <c r="F3" s="79"/>
      <c r="G3" s="79"/>
      <c r="H3" s="79"/>
      <c r="I3" s="78" t="s">
        <v>64</v>
      </c>
      <c r="J3" s="79"/>
      <c r="K3" s="79"/>
      <c r="L3" s="79"/>
      <c r="M3" s="79"/>
      <c r="N3" s="78" t="s">
        <v>27</v>
      </c>
      <c r="O3" s="79"/>
      <c r="P3" s="79"/>
      <c r="Q3" s="79"/>
      <c r="R3" s="79"/>
      <c r="S3" s="78" t="s">
        <v>29</v>
      </c>
      <c r="T3" s="79"/>
      <c r="U3" s="79"/>
      <c r="V3" s="79"/>
      <c r="W3" s="79"/>
      <c r="X3" s="78" t="s">
        <v>30</v>
      </c>
      <c r="Y3" s="79"/>
      <c r="Z3" s="79"/>
      <c r="AA3" s="79"/>
      <c r="AB3" s="79"/>
      <c r="AC3" s="78" t="s">
        <v>31</v>
      </c>
      <c r="AD3" s="79"/>
      <c r="AE3" s="79"/>
      <c r="AF3" s="79"/>
      <c r="AG3" s="79"/>
      <c r="AH3" s="78" t="s">
        <v>32</v>
      </c>
      <c r="AI3" s="79"/>
      <c r="AJ3" s="79"/>
      <c r="AK3" s="79"/>
      <c r="AL3" s="79"/>
      <c r="AM3" s="78" t="s">
        <v>33</v>
      </c>
      <c r="AN3" s="79"/>
      <c r="AO3" s="79"/>
      <c r="AP3" s="79"/>
      <c r="AQ3" s="79"/>
      <c r="AR3" s="78" t="s">
        <v>34</v>
      </c>
      <c r="AS3" s="79"/>
      <c r="AT3" s="79"/>
      <c r="AU3" s="79"/>
      <c r="AV3" s="79"/>
      <c r="AW3" s="78" t="s">
        <v>36</v>
      </c>
      <c r="AX3" s="79"/>
      <c r="AY3" s="79"/>
      <c r="AZ3" s="79"/>
      <c r="BA3" s="79"/>
      <c r="BB3" s="78" t="s">
        <v>35</v>
      </c>
      <c r="BC3" s="79"/>
      <c r="BD3" s="79"/>
      <c r="BE3" s="79"/>
      <c r="BF3" s="79"/>
    </row>
    <row r="4" spans="1:58" ht="15" customHeight="1">
      <c r="A4" s="90" t="s">
        <v>47</v>
      </c>
      <c r="B4" s="90"/>
      <c r="C4" s="90"/>
      <c r="D4" s="80" t="str">
        <f>VLOOKUP(D3,defsEvent,4,FALSE)</f>
        <v>overall</v>
      </c>
      <c r="E4" s="80"/>
      <c r="F4" s="80"/>
      <c r="G4" s="80"/>
      <c r="H4" s="80"/>
      <c r="I4" s="80" t="str">
        <f>VLOOKUP(I3,defsEvent,4,FALSE)</f>
        <v>overall</v>
      </c>
      <c r="J4" s="80"/>
      <c r="K4" s="80"/>
      <c r="L4" s="80"/>
      <c r="M4" s="80"/>
      <c r="N4" s="80" t="str">
        <f>VLOOKUP(N3,defsEvent,4,FALSE)</f>
        <v>abc</v>
      </c>
      <c r="O4" s="80"/>
      <c r="P4" s="80"/>
      <c r="Q4" s="80"/>
      <c r="R4" s="80"/>
      <c r="S4" s="80" t="str">
        <f>VLOOKUP(S3,defsEvent,4,FALSE)</f>
        <v>abc</v>
      </c>
      <c r="T4" s="80"/>
      <c r="U4" s="80"/>
      <c r="V4" s="80"/>
      <c r="W4" s="80"/>
      <c r="X4" s="80" t="str">
        <f>VLOOKUP(X3,defsEvent,4,FALSE)</f>
        <v>abc</v>
      </c>
      <c r="Y4" s="80"/>
      <c r="Z4" s="80"/>
      <c r="AA4" s="80"/>
      <c r="AB4" s="80"/>
      <c r="AC4" s="80" t="str">
        <f>VLOOKUP(AC3,defsEvent,4,FALSE)</f>
        <v>abc</v>
      </c>
      <c r="AD4" s="80"/>
      <c r="AE4" s="80"/>
      <c r="AF4" s="80"/>
      <c r="AG4" s="80"/>
      <c r="AH4" s="80" t="str">
        <f>VLOOKUP(AH3,defsEvent,4,FALSE)</f>
        <v>abc</v>
      </c>
      <c r="AI4" s="80"/>
      <c r="AJ4" s="80"/>
      <c r="AK4" s="80"/>
      <c r="AL4" s="80"/>
      <c r="AM4" s="80" t="str">
        <f>VLOOKUP(AM3,defsEvent,4,FALSE)</f>
        <v>abc</v>
      </c>
      <c r="AN4" s="80"/>
      <c r="AO4" s="80"/>
      <c r="AP4" s="80"/>
      <c r="AQ4" s="80"/>
      <c r="AR4" s="80" t="str">
        <f>VLOOKUP(AR3,defsEvent,4,FALSE)</f>
        <v>abc</v>
      </c>
      <c r="AS4" s="80"/>
      <c r="AT4" s="80"/>
      <c r="AU4" s="80"/>
      <c r="AV4" s="80"/>
      <c r="AW4" s="80" t="str">
        <f>VLOOKUP(AW3,defsEvent,4,FALSE)</f>
        <v>abc</v>
      </c>
      <c r="AX4" s="80"/>
      <c r="AY4" s="80"/>
      <c r="AZ4" s="80"/>
      <c r="BA4" s="80"/>
      <c r="BB4" s="80" t="str">
        <f>VLOOKUP(BB3,defsEvent,4,FALSE)</f>
        <v>abc</v>
      </c>
      <c r="BC4" s="80"/>
      <c r="BD4" s="80"/>
      <c r="BE4" s="80"/>
      <c r="BF4" s="80"/>
    </row>
    <row r="5" spans="1:58" ht="15" customHeight="1">
      <c r="A5" s="90" t="s">
        <v>48</v>
      </c>
      <c r="B5" s="90"/>
      <c r="C5" s="90"/>
      <c r="D5" s="80" t="str">
        <f>VLOOKUP(D3,defsEvent,3,FALSE)</f>
        <v>c</v>
      </c>
      <c r="E5" s="80"/>
      <c r="F5" s="80"/>
      <c r="G5" s="80"/>
      <c r="H5" s="80"/>
      <c r="I5" s="80" t="str">
        <f>VLOOKUP(I3,defsEvent,3,FALSE)</f>
        <v>c</v>
      </c>
      <c r="J5" s="80"/>
      <c r="K5" s="80"/>
      <c r="L5" s="80"/>
      <c r="M5" s="80"/>
      <c r="N5" s="80" t="str">
        <f>VLOOKUP(N3,defsEvent,3,FALSE)</f>
        <v>c</v>
      </c>
      <c r="O5" s="80"/>
      <c r="P5" s="80"/>
      <c r="Q5" s="80"/>
      <c r="R5" s="80"/>
      <c r="S5" s="80" t="str">
        <f>VLOOKUP(S3,defsEvent,3,FALSE)</f>
        <v>c</v>
      </c>
      <c r="T5" s="80"/>
      <c r="U5" s="80"/>
      <c r="V5" s="80"/>
      <c r="W5" s="80"/>
      <c r="X5" s="80" t="str">
        <f>VLOOKUP(X3,defsEvent,3,FALSE)</f>
        <v>c</v>
      </c>
      <c r="Y5" s="80"/>
      <c r="Z5" s="80"/>
      <c r="AA5" s="80"/>
      <c r="AB5" s="80"/>
      <c r="AC5" s="80" t="str">
        <f>VLOOKUP(AC3,defsEvent,3,FALSE)</f>
        <v>c</v>
      </c>
      <c r="AD5" s="80"/>
      <c r="AE5" s="80"/>
      <c r="AF5" s="80"/>
      <c r="AG5" s="80"/>
      <c r="AH5" s="80" t="str">
        <f>VLOOKUP(AH3,defsEvent,3,FALSE)</f>
        <v>c</v>
      </c>
      <c r="AI5" s="80"/>
      <c r="AJ5" s="80"/>
      <c r="AK5" s="80"/>
      <c r="AL5" s="80"/>
      <c r="AM5" s="80" t="str">
        <f>VLOOKUP(AM3,defsEvent,3,FALSE)</f>
        <v>c</v>
      </c>
      <c r="AN5" s="80"/>
      <c r="AO5" s="80"/>
      <c r="AP5" s="80"/>
      <c r="AQ5" s="80"/>
      <c r="AR5" s="80" t="str">
        <f>VLOOKUP(AR3,defsEvent,3,FALSE)</f>
        <v>b</v>
      </c>
      <c r="AS5" s="80"/>
      <c r="AT5" s="80"/>
      <c r="AU5" s="80"/>
      <c r="AV5" s="80"/>
      <c r="AW5" s="80" t="str">
        <f>VLOOKUP(AW3,defsEvent,3,FALSE)</f>
        <v>a</v>
      </c>
      <c r="AX5" s="80"/>
      <c r="AY5" s="80"/>
      <c r="AZ5" s="80"/>
      <c r="BA5" s="80"/>
      <c r="BB5" s="80" t="str">
        <f>VLOOKUP(BB3,defsEvent,3,FALSE)</f>
        <v>a</v>
      </c>
      <c r="BC5" s="80"/>
      <c r="BD5" s="80"/>
      <c r="BE5" s="80"/>
      <c r="BF5" s="80"/>
    </row>
    <row r="6" spans="1:58" ht="15.75">
      <c r="A6" s="84" t="s">
        <v>8</v>
      </c>
      <c r="B6" s="85"/>
      <c r="C6" s="19" t="s">
        <v>7</v>
      </c>
      <c r="D6" s="46" t="s">
        <v>9</v>
      </c>
      <c r="E6" s="47" t="s">
        <v>10</v>
      </c>
      <c r="F6" s="48" t="s">
        <v>11</v>
      </c>
      <c r="G6" s="42" t="s">
        <v>108</v>
      </c>
      <c r="H6" s="21" t="s">
        <v>12</v>
      </c>
      <c r="I6" s="46" t="s">
        <v>9</v>
      </c>
      <c r="J6" s="47" t="s">
        <v>10</v>
      </c>
      <c r="K6" s="48" t="s">
        <v>11</v>
      </c>
      <c r="L6" s="42" t="s">
        <v>108</v>
      </c>
      <c r="M6" s="21" t="s">
        <v>12</v>
      </c>
      <c r="N6" s="46" t="s">
        <v>9</v>
      </c>
      <c r="O6" s="47" t="s">
        <v>10</v>
      </c>
      <c r="P6" s="48" t="s">
        <v>11</v>
      </c>
      <c r="Q6" s="42" t="s">
        <v>108</v>
      </c>
      <c r="R6" s="21" t="s">
        <v>12</v>
      </c>
      <c r="S6" s="46" t="s">
        <v>9</v>
      </c>
      <c r="T6" s="47" t="s">
        <v>10</v>
      </c>
      <c r="U6" s="48" t="s">
        <v>11</v>
      </c>
      <c r="V6" s="42" t="s">
        <v>108</v>
      </c>
      <c r="W6" s="21" t="s">
        <v>12</v>
      </c>
      <c r="X6" s="46" t="s">
        <v>9</v>
      </c>
      <c r="Y6" s="47" t="s">
        <v>10</v>
      </c>
      <c r="Z6" s="48" t="s">
        <v>11</v>
      </c>
      <c r="AA6" s="42" t="s">
        <v>108</v>
      </c>
      <c r="AB6" s="21" t="s">
        <v>12</v>
      </c>
      <c r="AC6" s="46" t="s">
        <v>9</v>
      </c>
      <c r="AD6" s="47" t="s">
        <v>10</v>
      </c>
      <c r="AE6" s="48" t="s">
        <v>11</v>
      </c>
      <c r="AF6" s="42" t="s">
        <v>108</v>
      </c>
      <c r="AG6" s="21" t="s">
        <v>12</v>
      </c>
      <c r="AH6" s="46" t="s">
        <v>9</v>
      </c>
      <c r="AI6" s="47" t="s">
        <v>10</v>
      </c>
      <c r="AJ6" s="48" t="s">
        <v>11</v>
      </c>
      <c r="AK6" s="42" t="s">
        <v>108</v>
      </c>
      <c r="AL6" s="21" t="s">
        <v>12</v>
      </c>
      <c r="AM6" s="46" t="s">
        <v>9</v>
      </c>
      <c r="AN6" s="47" t="s">
        <v>10</v>
      </c>
      <c r="AO6" s="48" t="s">
        <v>11</v>
      </c>
      <c r="AP6" s="42" t="s">
        <v>108</v>
      </c>
      <c r="AQ6" s="21" t="s">
        <v>12</v>
      </c>
      <c r="AR6" s="46" t="s">
        <v>9</v>
      </c>
      <c r="AS6" s="47" t="s">
        <v>10</v>
      </c>
      <c r="AT6" s="48" t="s">
        <v>11</v>
      </c>
      <c r="AU6" s="42" t="s">
        <v>108</v>
      </c>
      <c r="AV6" s="21" t="s">
        <v>12</v>
      </c>
      <c r="AW6" s="46" t="s">
        <v>9</v>
      </c>
      <c r="AX6" s="47" t="s">
        <v>10</v>
      </c>
      <c r="AY6" s="48" t="s">
        <v>11</v>
      </c>
      <c r="AZ6" s="42" t="s">
        <v>108</v>
      </c>
      <c r="BA6" s="21" t="s">
        <v>12</v>
      </c>
      <c r="BB6" s="46" t="s">
        <v>9</v>
      </c>
      <c r="BC6" s="47" t="s">
        <v>10</v>
      </c>
      <c r="BD6" s="48" t="s">
        <v>11</v>
      </c>
      <c r="BE6" s="42" t="s">
        <v>108</v>
      </c>
      <c r="BF6" s="21" t="s">
        <v>12</v>
      </c>
    </row>
    <row r="7" spans="1:58">
      <c r="A7" s="4"/>
      <c r="B7" s="4"/>
      <c r="C7" s="4"/>
      <c r="D7" s="5"/>
      <c r="E7" s="5"/>
      <c r="F7" s="5"/>
      <c r="G7" s="35"/>
      <c r="H7" s="6"/>
      <c r="I7" s="5"/>
      <c r="J7" s="5"/>
      <c r="K7" s="5"/>
      <c r="L7" s="35"/>
      <c r="M7" s="6"/>
      <c r="N7" s="5"/>
      <c r="O7" s="5"/>
      <c r="P7" s="5"/>
      <c r="Q7" s="35"/>
      <c r="R7" s="6"/>
      <c r="S7" s="5"/>
      <c r="T7" s="5"/>
      <c r="U7" s="5"/>
      <c r="V7" s="35"/>
      <c r="W7" s="6"/>
      <c r="X7" s="5"/>
      <c r="Y7" s="5"/>
      <c r="Z7" s="5"/>
      <c r="AA7" s="35"/>
      <c r="AB7" s="6"/>
      <c r="AC7" s="5"/>
      <c r="AD7" s="5"/>
      <c r="AE7" s="5"/>
      <c r="AF7" s="35"/>
      <c r="AG7" s="6"/>
      <c r="AH7" s="5"/>
      <c r="AI7" s="5"/>
      <c r="AJ7" s="5"/>
      <c r="AK7" s="35"/>
      <c r="AL7" s="6"/>
      <c r="AM7" s="5"/>
      <c r="AN7" s="5"/>
      <c r="AO7" s="5"/>
      <c r="AP7" s="35"/>
      <c r="AQ7" s="6"/>
      <c r="AR7" s="5"/>
      <c r="AS7" s="5"/>
      <c r="AT7" s="5"/>
      <c r="AU7" s="35"/>
      <c r="AV7" s="6"/>
      <c r="AW7" s="5"/>
      <c r="AX7" s="5"/>
      <c r="AY7" s="5"/>
      <c r="AZ7" s="35"/>
      <c r="BA7" s="6"/>
      <c r="BB7" s="5"/>
      <c r="BC7" s="5"/>
      <c r="BD7" s="5"/>
      <c r="BE7" s="35"/>
      <c r="BF7" s="6"/>
    </row>
    <row r="8" spans="1:58">
      <c r="A8" s="87" t="s">
        <v>2</v>
      </c>
      <c r="B8" s="88"/>
      <c r="C8" s="7"/>
      <c r="D8" s="8"/>
      <c r="E8" s="8"/>
      <c r="F8" s="8"/>
      <c r="G8" s="8"/>
      <c r="H8" s="9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9"/>
      <c r="X8" s="8"/>
      <c r="Y8" s="8"/>
      <c r="Z8" s="8"/>
      <c r="AA8" s="8"/>
      <c r="AB8" s="9"/>
      <c r="AC8" s="8"/>
      <c r="AD8" s="8"/>
      <c r="AE8" s="8"/>
      <c r="AF8" s="8"/>
      <c r="AG8" s="9"/>
      <c r="AH8" s="8"/>
      <c r="AI8" s="8"/>
      <c r="AJ8" s="8"/>
      <c r="AK8" s="8"/>
      <c r="AL8" s="9"/>
      <c r="AM8" s="8"/>
      <c r="AN8" s="8"/>
      <c r="AO8" s="8"/>
      <c r="AP8" s="8"/>
      <c r="AQ8" s="9"/>
      <c r="AR8" s="8"/>
      <c r="AS8" s="8"/>
      <c r="AT8" s="8"/>
      <c r="AU8" s="8"/>
      <c r="AV8" s="9"/>
      <c r="AW8" s="8"/>
      <c r="AX8" s="8"/>
      <c r="AY8" s="8"/>
      <c r="AZ8" s="8"/>
      <c r="BA8" s="9"/>
      <c r="BB8" s="8"/>
      <c r="BC8" s="8"/>
      <c r="BD8" s="8"/>
      <c r="BE8" s="8"/>
      <c r="BF8" s="9"/>
    </row>
    <row r="9" spans="1:58">
      <c r="A9" s="86" t="s">
        <v>10</v>
      </c>
      <c r="B9" s="17" t="s">
        <v>13</v>
      </c>
      <c r="C9" s="11" t="str">
        <f>summary!D12</f>
        <v/>
      </c>
      <c r="D9" s="43"/>
      <c r="E9" s="44"/>
      <c r="F9" s="45"/>
      <c r="G9" s="36"/>
      <c r="H9" s="10"/>
      <c r="I9" s="43"/>
      <c r="J9" s="44"/>
      <c r="K9" s="45"/>
      <c r="L9" s="36"/>
      <c r="M9" s="10"/>
      <c r="N9" s="43"/>
      <c r="O9" s="44"/>
      <c r="P9" s="44"/>
      <c r="Q9" s="36"/>
      <c r="R9" s="10"/>
      <c r="S9" s="43"/>
      <c r="T9" s="44"/>
      <c r="U9" s="44"/>
      <c r="V9" s="36"/>
      <c r="W9" s="10"/>
      <c r="X9" s="43"/>
      <c r="Y9" s="44"/>
      <c r="Z9" s="44"/>
      <c r="AA9" s="36"/>
      <c r="AB9" s="10"/>
      <c r="AC9" s="43"/>
      <c r="AD9" s="44"/>
      <c r="AE9" s="44"/>
      <c r="AF9" s="36"/>
      <c r="AG9" s="10"/>
      <c r="AH9" s="43"/>
      <c r="AI9" s="44"/>
      <c r="AJ9" s="44"/>
      <c r="AK9" s="36"/>
      <c r="AL9" s="10"/>
      <c r="AM9" s="43"/>
      <c r="AN9" s="44"/>
      <c r="AO9" s="44"/>
      <c r="AP9" s="36"/>
      <c r="AQ9" s="10"/>
      <c r="AR9" s="43"/>
      <c r="AS9" s="44"/>
      <c r="AT9" s="44"/>
      <c r="AU9" s="36"/>
      <c r="AV9" s="10"/>
      <c r="AW9" s="43"/>
      <c r="AX9" s="44"/>
      <c r="AY9" s="44"/>
      <c r="AZ9" s="36"/>
      <c r="BA9" s="10"/>
      <c r="BB9" s="43"/>
      <c r="BC9" s="44"/>
      <c r="BD9" s="44"/>
      <c r="BE9" s="36"/>
      <c r="BF9" s="10"/>
    </row>
    <row r="10" spans="1:58">
      <c r="A10" s="79"/>
      <c r="B10" s="24" t="s">
        <v>14</v>
      </c>
      <c r="C10" s="12">
        <f>H10+M10+R10+W10+AB10+AG10+AL10+AQ10+AV10+BA10+BF10</f>
        <v>0</v>
      </c>
      <c r="D10" s="38" t="str">
        <f>IF(D9="","",LOOKUP(y8_results!D9,point_allocations_standard!$A$3:$A$29,point_allocations_standard!$E$3:$E$29))</f>
        <v/>
      </c>
      <c r="E10" s="39" t="str">
        <f>IF(E9="","",LOOKUP(y8_results!E9,point_allocations_standard!$A$3:$A$29,point_allocations_standard!$E$3:$E$29))</f>
        <v/>
      </c>
      <c r="F10" s="40" t="str">
        <f>IF(F9="","",LOOKUP(y8_results!F9,point_allocations_standard!$A$3:$A$29,point_allocations_standard!$E$3:$E$29))</f>
        <v/>
      </c>
      <c r="G10" s="41">
        <f>IF(VLOOKUP(D$3,records8,8,FALSE)=$A9,VLOOKUP(D$3,records8,10,FALSE),0)</f>
        <v>0</v>
      </c>
      <c r="H10" s="13">
        <f>IF(COUNT(D10:G10=0),"",SUM(D10:G10))</f>
        <v>0</v>
      </c>
      <c r="I10" s="38" t="str">
        <f>IF(I9="","",LOOKUP(y8_results!I9,point_allocations_standard!$A$3:$A$29,point_allocations_standard!$E$3:$E$29))</f>
        <v/>
      </c>
      <c r="J10" s="39" t="str">
        <f>IF(J9="","",LOOKUP(y8_results!J9,point_allocations_standard!$A$3:$A$29,point_allocations_standard!$E$3:$E$29))</f>
        <v/>
      </c>
      <c r="K10" s="40" t="str">
        <f>IF(K9="","",LOOKUP(y8_results!K9,point_allocations_standard!$A$3:$A$29,point_allocations_standard!$E$3:$E$29))</f>
        <v/>
      </c>
      <c r="L10" s="41">
        <f>IF(VLOOKUP(I$3,records8,8,FALSE)=$A9,VLOOKUP(I$3,records8,10,FALSE),0)</f>
        <v>0</v>
      </c>
      <c r="M10" s="13">
        <f>IF(COUNT(I10:L10=0),"",SUM(I10:L10))</f>
        <v>0</v>
      </c>
      <c r="N10" s="38" t="str">
        <f>IF(N9="","",LOOKUP(N9,point_allocations_standard!$A$2:$A$31,point_allocations_standard!$B$2:$B$10))</f>
        <v/>
      </c>
      <c r="O10" s="38" t="str">
        <f>IF(O9="","",LOOKUP(O9,point_allocations_standard!$A$2:$A$31,point_allocations_standard!$C$2:$C$10))</f>
        <v/>
      </c>
      <c r="P10" s="38" t="str">
        <f>IF(P9="","",LOOKUP(P9,point_allocations_standard!$A$2:$A$31,point_allocations_standard!$D$2:$D$10))</f>
        <v/>
      </c>
      <c r="Q10" s="41">
        <f>IF(VLOOKUP(N$3,records8,8,FALSE)=$A9,VLOOKUP(N$3,records8,10,FALSE),0)</f>
        <v>0</v>
      </c>
      <c r="R10" s="13">
        <f>IF(COUNT(N10:Q10=0),"",SUM(N10:Q10))</f>
        <v>0</v>
      </c>
      <c r="S10" s="38" t="str">
        <f>IF(S9="","",LOOKUP(S9,point_allocations_standard!$A$2:$A$31,point_allocations_standard!$B$2:$B$10))</f>
        <v/>
      </c>
      <c r="T10" s="38" t="str">
        <f>IF(T9="","",LOOKUP(T9,point_allocations_standard!$A$2:$A$31,point_allocations_standard!$C$2:$C$10))</f>
        <v/>
      </c>
      <c r="U10" s="38" t="str">
        <f>IF(U9="","",LOOKUP(U9,point_allocations_standard!$A$2:$A$31,point_allocations_standard!$D$2:$D$10))</f>
        <v/>
      </c>
      <c r="V10" s="41">
        <f>IF(VLOOKUP(S$3,records8,8,FALSE)=$A9,VLOOKUP(S$3,records8,10,FALSE),0)</f>
        <v>0</v>
      </c>
      <c r="W10" s="13">
        <f>IF(COUNT(S10:V10=0),"",SUM(S10:V10))</f>
        <v>0</v>
      </c>
      <c r="X10" s="38" t="str">
        <f>IF(X9="","",LOOKUP(X9,point_allocations_standard!$A$2:$A$31,point_allocations_standard!$B$2:$B$10))</f>
        <v/>
      </c>
      <c r="Y10" s="38" t="str">
        <f>IF(Y9="","",LOOKUP(Y9,point_allocations_standard!$A$2:$A$31,point_allocations_standard!$C$2:$C$10))</f>
        <v/>
      </c>
      <c r="Z10" s="38" t="str">
        <f>IF(Z9="","",LOOKUP(Z9,point_allocations_standard!$A$2:$A$31,point_allocations_standard!$D$2:$D$10))</f>
        <v/>
      </c>
      <c r="AA10" s="41">
        <f>IF(VLOOKUP(X$3,records8,8,FALSE)=$A9,VLOOKUP(X$3,records8,10,FALSE),0)</f>
        <v>0</v>
      </c>
      <c r="AB10" s="13">
        <f>IF(COUNT(X10:AA10=0),"",SUM(X10:AA10))</f>
        <v>0</v>
      </c>
      <c r="AC10" s="38" t="str">
        <f>IF(AC9="","",LOOKUP(AC9,point_allocations_standard!$A$2:$A$31,point_allocations_standard!$B$2:$B$10))</f>
        <v/>
      </c>
      <c r="AD10" s="38" t="str">
        <f>IF(AD9="","",LOOKUP(AD9,point_allocations_standard!$A$2:$A$31,point_allocations_standard!$C$2:$C$10))</f>
        <v/>
      </c>
      <c r="AE10" s="38" t="str">
        <f>IF(AE9="","",LOOKUP(AE9,point_allocations_standard!$A$2:$A$31,point_allocations_standard!$D$2:$D$10))</f>
        <v/>
      </c>
      <c r="AF10" s="41">
        <f>IF(VLOOKUP(AC$3,records8,8,FALSE)=$A9,VLOOKUP(AC$3,records8,10,FALSE),0)</f>
        <v>0</v>
      </c>
      <c r="AG10" s="13">
        <f>IF(COUNT(AC10:AF10=0),"",SUM(AC10:AF10))</f>
        <v>0</v>
      </c>
      <c r="AH10" s="38" t="str">
        <f>IF(AH9="","",LOOKUP(AH9,point_allocations_standard!$A$2:$A$31,point_allocations_standard!$B$2:$B$10))</f>
        <v/>
      </c>
      <c r="AI10" s="38" t="str">
        <f>IF(AI9="","",LOOKUP(AI9,point_allocations_standard!$A$2:$A$31,point_allocations_standard!$C$2:$C$10))</f>
        <v/>
      </c>
      <c r="AJ10" s="38" t="str">
        <f>IF(AJ9="","",LOOKUP(AJ9,point_allocations_standard!$A$2:$A$31,point_allocations_standard!$D$2:$D$10))</f>
        <v/>
      </c>
      <c r="AK10" s="41">
        <f>IF(VLOOKUP(AH$3,records8,8,FALSE)=$A9,VLOOKUP(AH$3,records8,10,FALSE),0)</f>
        <v>0</v>
      </c>
      <c r="AL10" s="13">
        <f>IF(COUNT(AH10:AK10=0),"",SUM(AH10:AK10))</f>
        <v>0</v>
      </c>
      <c r="AM10" s="38" t="str">
        <f>IF(AM9="","",LOOKUP(AM9,point_allocations_standard!$A$2:$A$31,point_allocations_standard!$B$2:$B$10))</f>
        <v/>
      </c>
      <c r="AN10" s="38" t="str">
        <f>IF(AN9="","",LOOKUP(AN9,point_allocations_standard!$A$2:$A$31,point_allocations_standard!$C$2:$C$10))</f>
        <v/>
      </c>
      <c r="AO10" s="38" t="str">
        <f>IF(AO9="","",LOOKUP(AO9,point_allocations_standard!$A$2:$A$31,point_allocations_standard!$D$2:$D$10))</f>
        <v/>
      </c>
      <c r="AP10" s="41">
        <f>IF(VLOOKUP(AM$3,records8,8,FALSE)=$A9,VLOOKUP(AM$3,records8,10,FALSE),0)</f>
        <v>0</v>
      </c>
      <c r="AQ10" s="13">
        <f>IF(COUNT(AM10:AP10=0),"",SUM(AM10:AP10))</f>
        <v>0</v>
      </c>
      <c r="AR10" s="38" t="str">
        <f>IF(AR9="","",LOOKUP(AR9,point_allocations_standard!$A$2:$A$31,point_allocations_standard!$B$2:$B$10))</f>
        <v/>
      </c>
      <c r="AS10" s="38" t="str">
        <f>IF(AS9="","",LOOKUP(AS9,point_allocations_standard!$A$2:$A$31,point_allocations_standard!$C$2:$C$10))</f>
        <v/>
      </c>
      <c r="AT10" s="38" t="str">
        <f>IF(AT9="","",LOOKUP(AT9,point_allocations_standard!$A$2:$A$31,point_allocations_standard!$D$2:$D$10))</f>
        <v/>
      </c>
      <c r="AU10" s="41">
        <f>IF(VLOOKUP(AR$3,records8,8,FALSE)=$A9,VLOOKUP(AR$3,records8,10,FALSE),0)</f>
        <v>0</v>
      </c>
      <c r="AV10" s="13">
        <f>IF(COUNT(AR10:AU10=0),"",SUM(AR10:AU10))</f>
        <v>0</v>
      </c>
      <c r="AW10" s="38" t="str">
        <f>IF(AW9="","",LOOKUP(AW9,point_allocations_standard!$A$2:$A$31,point_allocations_standard!$B$2:$B$10))</f>
        <v/>
      </c>
      <c r="AX10" s="38" t="str">
        <f>IF(AX9="","",LOOKUP(AX9,point_allocations_standard!$A$2:$A$31,point_allocations_standard!$C$2:$C$10))</f>
        <v/>
      </c>
      <c r="AY10" s="38" t="str">
        <f>IF(AY9="","",LOOKUP(AY9,point_allocations_standard!$A$2:$A$31,point_allocations_standard!$D$2:$D$10))</f>
        <v/>
      </c>
      <c r="AZ10" s="41">
        <f>IF(VLOOKUP(AW$3,records8,8,FALSE)=$A9,VLOOKUP(AW$3,records8,10,FALSE),0)</f>
        <v>0</v>
      </c>
      <c r="BA10" s="13">
        <f>IF(COUNT(AW10:AZ10=0),"",SUM(AW10:AZ10))</f>
        <v>0</v>
      </c>
      <c r="BB10" s="38" t="str">
        <f>IF(BB9="","",LOOKUP(BB9,point_allocations_standard!$A$2:$A$31,point_allocations_standard!$B$2:$B$10))</f>
        <v/>
      </c>
      <c r="BC10" s="38" t="str">
        <f>IF(BC9="","",LOOKUP(BC9,point_allocations_standard!$A$2:$A$31,point_allocations_standard!$C$2:$C$10))</f>
        <v/>
      </c>
      <c r="BD10" s="38" t="str">
        <f>IF(BD9="","",LOOKUP(BD9,point_allocations_standard!$A$2:$A$31,point_allocations_standard!$D$2:$D$10))</f>
        <v/>
      </c>
      <c r="BE10" s="41">
        <f>IF(VLOOKUP(BB$3,records8,8,FALSE)=$A9,VLOOKUP(BB$3,records8,10,FALSE),0)</f>
        <v>0</v>
      </c>
      <c r="BF10" s="13">
        <f>IF(COUNT(BB10:BE10=0),"",SUM(BB10:BE10))</f>
        <v>0</v>
      </c>
    </row>
    <row r="11" spans="1:58">
      <c r="A11" s="86" t="s">
        <v>15</v>
      </c>
      <c r="B11" s="17" t="s">
        <v>13</v>
      </c>
      <c r="C11" s="11" t="str">
        <f>summary!D13</f>
        <v/>
      </c>
      <c r="D11" s="43"/>
      <c r="E11" s="44"/>
      <c r="F11" s="45"/>
      <c r="G11" s="36"/>
      <c r="H11" s="10"/>
      <c r="I11" s="43"/>
      <c r="J11" s="44"/>
      <c r="K11" s="45"/>
      <c r="L11" s="36"/>
      <c r="M11" s="10"/>
      <c r="N11" s="43"/>
      <c r="O11" s="44"/>
      <c r="P11" s="45"/>
      <c r="Q11" s="36"/>
      <c r="R11" s="10"/>
      <c r="S11" s="43"/>
      <c r="T11" s="44"/>
      <c r="U11" s="45"/>
      <c r="V11" s="36"/>
      <c r="W11" s="10"/>
      <c r="X11" s="43"/>
      <c r="Y11" s="44"/>
      <c r="Z11" s="45"/>
      <c r="AA11" s="36"/>
      <c r="AB11" s="10"/>
      <c r="AC11" s="43"/>
      <c r="AD11" s="44"/>
      <c r="AE11" s="45"/>
      <c r="AF11" s="36"/>
      <c r="AG11" s="10"/>
      <c r="AH11" s="43"/>
      <c r="AI11" s="44"/>
      <c r="AJ11" s="45"/>
      <c r="AK11" s="36"/>
      <c r="AL11" s="10"/>
      <c r="AM11" s="43"/>
      <c r="AN11" s="44"/>
      <c r="AO11" s="45"/>
      <c r="AP11" s="36"/>
      <c r="AQ11" s="10"/>
      <c r="AR11" s="43"/>
      <c r="AS11" s="44"/>
      <c r="AT11" s="45"/>
      <c r="AU11" s="36"/>
      <c r="AV11" s="10"/>
      <c r="AW11" s="43"/>
      <c r="AX11" s="44"/>
      <c r="AY11" s="45"/>
      <c r="AZ11" s="36"/>
      <c r="BA11" s="10"/>
      <c r="BB11" s="43"/>
      <c r="BC11" s="44"/>
      <c r="BD11" s="45"/>
      <c r="BE11" s="36"/>
      <c r="BF11" s="10"/>
    </row>
    <row r="12" spans="1:58">
      <c r="A12" s="79"/>
      <c r="B12" s="17" t="s">
        <v>14</v>
      </c>
      <c r="C12" s="12">
        <f>H12+M12+R12+W12+AB12+AG12+AL12+AQ12+AV12+BA12+BF12</f>
        <v>0</v>
      </c>
      <c r="D12" s="38" t="str">
        <f>IF(D11="","",LOOKUP(y8_results!D11,point_allocations_standard!$A$3:$A$29,point_allocations_standard!$E$3:$E$29))</f>
        <v/>
      </c>
      <c r="E12" s="39" t="str">
        <f>IF(E11="","",LOOKUP(y8_results!E11,point_allocations_standard!$A$3:$A$29,point_allocations_standard!$E$3:$E$29))</f>
        <v/>
      </c>
      <c r="F12" s="40" t="str">
        <f>IF(F11="","",LOOKUP(y8_results!F11,point_allocations_standard!$A$3:$A$29,point_allocations_standard!$E$3:$E$29))</f>
        <v/>
      </c>
      <c r="G12" s="41">
        <f>IF(VLOOKUP(D$3,records8,8,FALSE)=$A11,VLOOKUP(D$3,records8,10,FALSE),0)</f>
        <v>0</v>
      </c>
      <c r="H12" s="13">
        <f>IF(COUNT(D12:G12=0),"",SUM(D12:G12))</f>
        <v>0</v>
      </c>
      <c r="I12" s="38" t="str">
        <f>IF(I11="","",LOOKUP(y8_results!I11,point_allocations_standard!$A$3:$A$29,point_allocations_standard!$E$3:$E$29))</f>
        <v/>
      </c>
      <c r="J12" s="39" t="str">
        <f>IF(J11="","",LOOKUP(y8_results!J11,point_allocations_standard!$A$3:$A$29,point_allocations_standard!$E$3:$E$29))</f>
        <v/>
      </c>
      <c r="K12" s="40" t="str">
        <f>IF(K11="","",LOOKUP(y8_results!K11,point_allocations_standard!$A$3:$A$29,point_allocations_standard!$E$3:$E$29))</f>
        <v/>
      </c>
      <c r="L12" s="41">
        <f>IF(VLOOKUP(I$3,records8,8,FALSE)=$A11,VLOOKUP(I$3,records8,10,FALSE),0)</f>
        <v>0</v>
      </c>
      <c r="M12" s="13">
        <f>IF(COUNT(I12:L12=0),"",SUM(I12:L12))</f>
        <v>0</v>
      </c>
      <c r="N12" s="38" t="str">
        <f>IF(N11="","",LOOKUP(N11,point_allocations_standard!$A$2:$A$31,point_allocations_standard!$B$2:$B$10))</f>
        <v/>
      </c>
      <c r="O12" s="38" t="str">
        <f>IF(O11="","",LOOKUP(O11,point_allocations_standard!$A$2:$A$31,point_allocations_standard!$C$2:$C$10))</f>
        <v/>
      </c>
      <c r="P12" s="38" t="str">
        <f>IF(P11="","",LOOKUP(P11,point_allocations_standard!$A$2:$A$31,point_allocations_standard!$D$2:$D$10))</f>
        <v/>
      </c>
      <c r="Q12" s="41">
        <f>IF(VLOOKUP(N$3,records8,8,FALSE)=$A11,VLOOKUP(N$3,records8,10,FALSE),0)</f>
        <v>0</v>
      </c>
      <c r="R12" s="13">
        <f>IF(COUNT(N12:Q12=0),"",SUM(N12:Q12))</f>
        <v>0</v>
      </c>
      <c r="S12" s="38" t="str">
        <f>IF(S11="","",LOOKUP(S11,point_allocations_standard!$A$2:$A$31,point_allocations_standard!$B$2:$B$10))</f>
        <v/>
      </c>
      <c r="T12" s="38" t="str">
        <f>IF(T11="","",LOOKUP(T11,point_allocations_standard!$A$2:$A$31,point_allocations_standard!$C$2:$C$10))</f>
        <v/>
      </c>
      <c r="U12" s="38" t="str">
        <f>IF(U11="","",LOOKUP(U11,point_allocations_standard!$A$2:$A$31,point_allocations_standard!$D$2:$D$10))</f>
        <v/>
      </c>
      <c r="V12" s="41">
        <f>IF(VLOOKUP(S$3,records8,8,FALSE)=$A11,VLOOKUP(S$3,records8,10,FALSE),0)</f>
        <v>0</v>
      </c>
      <c r="W12" s="13">
        <f>IF(COUNT(S12:V12=0),"",SUM(S12:V12))</f>
        <v>0</v>
      </c>
      <c r="X12" s="38" t="str">
        <f>IF(X11="","",LOOKUP(X11,point_allocations_standard!$A$2:$A$31,point_allocations_standard!$B$2:$B$10))</f>
        <v/>
      </c>
      <c r="Y12" s="38" t="str">
        <f>IF(Y11="","",LOOKUP(Y11,point_allocations_standard!$A$2:$A$31,point_allocations_standard!$C$2:$C$10))</f>
        <v/>
      </c>
      <c r="Z12" s="38" t="str">
        <f>IF(Z11="","",LOOKUP(Z11,point_allocations_standard!$A$2:$A$31,point_allocations_standard!$D$2:$D$10))</f>
        <v/>
      </c>
      <c r="AA12" s="41">
        <f>IF(VLOOKUP(X$3,records8,8,FALSE)=$A11,VLOOKUP(X$3,records8,10,FALSE),0)</f>
        <v>0</v>
      </c>
      <c r="AB12" s="13">
        <f>IF(COUNT(X12:AA12=0),"",SUM(X12:AA12))</f>
        <v>0</v>
      </c>
      <c r="AC12" s="38" t="str">
        <f>IF(AC11="","",LOOKUP(AC11,point_allocations_standard!$A$2:$A$31,point_allocations_standard!$B$2:$B$10))</f>
        <v/>
      </c>
      <c r="AD12" s="38" t="str">
        <f>IF(AD11="","",LOOKUP(AD11,point_allocations_standard!$A$2:$A$31,point_allocations_standard!$C$2:$C$10))</f>
        <v/>
      </c>
      <c r="AE12" s="38" t="str">
        <f>IF(AE11="","",LOOKUP(AE11,point_allocations_standard!$A$2:$A$31,point_allocations_standard!$D$2:$D$10))</f>
        <v/>
      </c>
      <c r="AF12" s="41">
        <f>IF(VLOOKUP(AC$3,records8,8,FALSE)=$A11,VLOOKUP(AC$3,records8,10,FALSE),0)</f>
        <v>0</v>
      </c>
      <c r="AG12" s="13">
        <f>IF(COUNT(AC12:AF12=0),"",SUM(AC12:AF12))</f>
        <v>0</v>
      </c>
      <c r="AH12" s="38" t="str">
        <f>IF(AH11="","",LOOKUP(AH11,point_allocations_standard!$A$2:$A$31,point_allocations_standard!$B$2:$B$10))</f>
        <v/>
      </c>
      <c r="AI12" s="38" t="str">
        <f>IF(AI11="","",LOOKUP(AI11,point_allocations_standard!$A$2:$A$31,point_allocations_standard!$C$2:$C$10))</f>
        <v/>
      </c>
      <c r="AJ12" s="38" t="str">
        <f>IF(AJ11="","",LOOKUP(AJ11,point_allocations_standard!$A$2:$A$31,point_allocations_standard!$D$2:$D$10))</f>
        <v/>
      </c>
      <c r="AK12" s="41">
        <f>IF(VLOOKUP(AH$3,records8,8,FALSE)=$A11,VLOOKUP(AH$3,records8,10,FALSE),0)</f>
        <v>0</v>
      </c>
      <c r="AL12" s="13">
        <f>IF(COUNT(AH12:AK12=0),"",SUM(AH12:AK12))</f>
        <v>0</v>
      </c>
      <c r="AM12" s="38" t="str">
        <f>IF(AM11="","",LOOKUP(AM11,point_allocations_standard!$A$2:$A$31,point_allocations_standard!$B$2:$B$10))</f>
        <v/>
      </c>
      <c r="AN12" s="38" t="str">
        <f>IF(AN11="","",LOOKUP(AN11,point_allocations_standard!$A$2:$A$31,point_allocations_standard!$C$2:$C$10))</f>
        <v/>
      </c>
      <c r="AO12" s="38" t="str">
        <f>IF(AO11="","",LOOKUP(AO11,point_allocations_standard!$A$2:$A$31,point_allocations_standard!$D$2:$D$10))</f>
        <v/>
      </c>
      <c r="AP12" s="41">
        <f>IF(VLOOKUP(AM$3,records8,8,FALSE)=$A11,VLOOKUP(AM$3,records8,10,FALSE),0)</f>
        <v>0</v>
      </c>
      <c r="AQ12" s="13">
        <f>IF(COUNT(AM12:AP12=0),"",SUM(AM12:AP12))</f>
        <v>0</v>
      </c>
      <c r="AR12" s="38" t="str">
        <f>IF(AR11="","",LOOKUP(AR11,point_allocations_standard!$A$2:$A$31,point_allocations_standard!$B$2:$B$10))</f>
        <v/>
      </c>
      <c r="AS12" s="38" t="str">
        <f>IF(AS11="","",LOOKUP(AS11,point_allocations_standard!$A$2:$A$31,point_allocations_standard!$C$2:$C$10))</f>
        <v/>
      </c>
      <c r="AT12" s="38" t="str">
        <f>IF(AT11="","",LOOKUP(AT11,point_allocations_standard!$A$2:$A$31,point_allocations_standard!$D$2:$D$10))</f>
        <v/>
      </c>
      <c r="AU12" s="41">
        <f>IF(VLOOKUP(AR$3,records8,8,FALSE)=$A11,VLOOKUP(AR$3,records8,10,FALSE),0)</f>
        <v>0</v>
      </c>
      <c r="AV12" s="13">
        <f>IF(COUNT(AR12:AU12=0),"",SUM(AR12:AU12))</f>
        <v>0</v>
      </c>
      <c r="AW12" s="38" t="str">
        <f>IF(AW11="","",LOOKUP(AW11,point_allocations_standard!$A$2:$A$31,point_allocations_standard!$B$2:$B$10))</f>
        <v/>
      </c>
      <c r="AX12" s="38" t="str">
        <f>IF(AX11="","",LOOKUP(AX11,point_allocations_standard!$A$2:$A$31,point_allocations_standard!$C$2:$C$10))</f>
        <v/>
      </c>
      <c r="AY12" s="38" t="str">
        <f>IF(AY11="","",LOOKUP(AY11,point_allocations_standard!$A$2:$A$31,point_allocations_standard!$D$2:$D$10))</f>
        <v/>
      </c>
      <c r="AZ12" s="41">
        <f>IF(VLOOKUP(AW$3,records8,8,FALSE)=$A11,VLOOKUP(AW$3,records8,10,FALSE),0)</f>
        <v>0</v>
      </c>
      <c r="BA12" s="13">
        <f>IF(COUNT(AW12:AZ12=0),"",SUM(AW12:AZ12))</f>
        <v>0</v>
      </c>
      <c r="BB12" s="38" t="str">
        <f>IF(BB11="","",LOOKUP(BB11,point_allocations_standard!$A$2:$A$31,point_allocations_standard!$B$2:$B$10))</f>
        <v/>
      </c>
      <c r="BC12" s="38" t="str">
        <f>IF(BC11="","",LOOKUP(BC11,point_allocations_standard!$A$2:$A$31,point_allocations_standard!$C$2:$C$10))</f>
        <v/>
      </c>
      <c r="BD12" s="38" t="str">
        <f>IF(BD11="","",LOOKUP(BD11,point_allocations_standard!$A$2:$A$31,point_allocations_standard!$D$2:$D$10))</f>
        <v/>
      </c>
      <c r="BE12" s="41">
        <f>IF(VLOOKUP(BB$3,records8,8,FALSE)=$A11,VLOOKUP(BB$3,records8,10,FALSE),0)</f>
        <v>0</v>
      </c>
      <c r="BF12" s="13">
        <f>IF(COUNT(BB12:BE12=0),"",SUM(BB12:BE12))</f>
        <v>0</v>
      </c>
    </row>
    <row r="13" spans="1:58">
      <c r="A13" s="86" t="s">
        <v>16</v>
      </c>
      <c r="B13" s="17" t="s">
        <v>13</v>
      </c>
      <c r="C13" s="11" t="str">
        <f>summary!D14</f>
        <v/>
      </c>
      <c r="D13" s="43"/>
      <c r="E13" s="44"/>
      <c r="F13" s="45"/>
      <c r="G13" s="36"/>
      <c r="H13" s="10"/>
      <c r="I13" s="43"/>
      <c r="J13" s="44"/>
      <c r="K13" s="45"/>
      <c r="L13" s="36"/>
      <c r="M13" s="10"/>
      <c r="N13" s="43"/>
      <c r="O13" s="44"/>
      <c r="P13" s="45"/>
      <c r="Q13" s="36"/>
      <c r="R13" s="10"/>
      <c r="S13" s="43"/>
      <c r="T13" s="44"/>
      <c r="U13" s="45"/>
      <c r="V13" s="36"/>
      <c r="W13" s="10"/>
      <c r="X13" s="43"/>
      <c r="Y13" s="44"/>
      <c r="Z13" s="45"/>
      <c r="AA13" s="36"/>
      <c r="AB13" s="10"/>
      <c r="AC13" s="43"/>
      <c r="AD13" s="44"/>
      <c r="AE13" s="45"/>
      <c r="AF13" s="36"/>
      <c r="AG13" s="10"/>
      <c r="AH13" s="43"/>
      <c r="AI13" s="44"/>
      <c r="AJ13" s="45"/>
      <c r="AK13" s="36"/>
      <c r="AL13" s="10"/>
      <c r="AM13" s="43"/>
      <c r="AN13" s="44"/>
      <c r="AO13" s="45"/>
      <c r="AP13" s="36"/>
      <c r="AQ13" s="10"/>
      <c r="AR13" s="43"/>
      <c r="AS13" s="44"/>
      <c r="AT13" s="45"/>
      <c r="AU13" s="36"/>
      <c r="AV13" s="10"/>
      <c r="AW13" s="43"/>
      <c r="AX13" s="44"/>
      <c r="AY13" s="45"/>
      <c r="AZ13" s="36"/>
      <c r="BA13" s="10"/>
      <c r="BB13" s="43"/>
      <c r="BC13" s="44"/>
      <c r="BD13" s="45"/>
      <c r="BE13" s="36"/>
      <c r="BF13" s="10"/>
    </row>
    <row r="14" spans="1:58">
      <c r="A14" s="79"/>
      <c r="B14" s="17" t="s">
        <v>14</v>
      </c>
      <c r="C14" s="12">
        <f>H14+M14+R14+W14+AB14+AG14+AL14+AQ14+AV14+BA14+BF14</f>
        <v>0</v>
      </c>
      <c r="D14" s="38" t="str">
        <f>IF(D13="","",LOOKUP(y8_results!D13,point_allocations_standard!$A$3:$A$29,point_allocations_standard!$E$3:$E$29))</f>
        <v/>
      </c>
      <c r="E14" s="39" t="str">
        <f>IF(E13="","",LOOKUP(y8_results!E13,point_allocations_standard!$A$3:$A$29,point_allocations_standard!$E$3:$E$29))</f>
        <v/>
      </c>
      <c r="F14" s="40" t="str">
        <f>IF(F13="","",LOOKUP(y8_results!F13,point_allocations_standard!$A$3:$A$29,point_allocations_standard!$E$3:$E$29))</f>
        <v/>
      </c>
      <c r="G14" s="41">
        <f>IF(VLOOKUP(D$3,records8,8,FALSE)=$A13,VLOOKUP(D$3,records8,10,FALSE),0)</f>
        <v>0</v>
      </c>
      <c r="H14" s="13">
        <f>IF(COUNT(D14:G14=0),"",SUM(D14:G14))</f>
        <v>0</v>
      </c>
      <c r="I14" s="38" t="str">
        <f>IF(I13="","",LOOKUP(y8_results!I13,point_allocations_standard!$A$3:$A$29,point_allocations_standard!$E$3:$E$29))</f>
        <v/>
      </c>
      <c r="J14" s="39" t="str">
        <f>IF(J13="","",LOOKUP(y8_results!J13,point_allocations_standard!$A$3:$A$29,point_allocations_standard!$E$3:$E$29))</f>
        <v/>
      </c>
      <c r="K14" s="40" t="str">
        <f>IF(K13="","",LOOKUP(y8_results!K13,point_allocations_standard!$A$3:$A$29,point_allocations_standard!$E$3:$E$29))</f>
        <v/>
      </c>
      <c r="L14" s="41">
        <f>IF(VLOOKUP(I$3,records8,8,FALSE)=$A13,VLOOKUP(I$3,records8,10,FALSE),0)</f>
        <v>0</v>
      </c>
      <c r="M14" s="13">
        <f>IF(COUNT(I14:L14=0),"",SUM(I14:L14))</f>
        <v>0</v>
      </c>
      <c r="N14" s="38" t="str">
        <f>IF(N13="","",LOOKUP(N13,point_allocations_standard!$A$2:$A$31,point_allocations_standard!$B$2:$B$10))</f>
        <v/>
      </c>
      <c r="O14" s="38" t="str">
        <f>IF(O13="","",LOOKUP(O13,point_allocations_standard!$A$2:$A$31,point_allocations_standard!$C$2:$C$10))</f>
        <v/>
      </c>
      <c r="P14" s="38" t="str">
        <f>IF(P13="","",LOOKUP(P13,point_allocations_standard!$A$2:$A$31,point_allocations_standard!$D$2:$D$10))</f>
        <v/>
      </c>
      <c r="Q14" s="41">
        <f>IF(VLOOKUP(N$3,records8,8,FALSE)=$A13,VLOOKUP(N$3,records8,10,FALSE),0)</f>
        <v>0</v>
      </c>
      <c r="R14" s="13">
        <f>IF(COUNT(N14:Q14=0),"",SUM(N14:Q14))</f>
        <v>0</v>
      </c>
      <c r="S14" s="38" t="str">
        <f>IF(S13="","",LOOKUP(S13,point_allocations_standard!$A$2:$A$31,point_allocations_standard!$B$2:$B$10))</f>
        <v/>
      </c>
      <c r="T14" s="38" t="str">
        <f>IF(T13="","",LOOKUP(T13,point_allocations_standard!$A$2:$A$31,point_allocations_standard!$C$2:$C$10))</f>
        <v/>
      </c>
      <c r="U14" s="38" t="str">
        <f>IF(U13="","",LOOKUP(U13,point_allocations_standard!$A$2:$A$31,point_allocations_standard!$D$2:$D$10))</f>
        <v/>
      </c>
      <c r="V14" s="41">
        <f>IF(VLOOKUP(S$3,records8,8,FALSE)=$A13,VLOOKUP(S$3,records8,10,FALSE),0)</f>
        <v>0</v>
      </c>
      <c r="W14" s="13">
        <f>IF(COUNT(S14:V14=0),"",SUM(S14:V14))</f>
        <v>0</v>
      </c>
      <c r="X14" s="38" t="str">
        <f>IF(X13="","",LOOKUP(X13,point_allocations_standard!$A$2:$A$31,point_allocations_standard!$B$2:$B$10))</f>
        <v/>
      </c>
      <c r="Y14" s="38" t="str">
        <f>IF(Y13="","",LOOKUP(Y13,point_allocations_standard!$A$2:$A$31,point_allocations_standard!$C$2:$C$10))</f>
        <v/>
      </c>
      <c r="Z14" s="38" t="str">
        <f>IF(Z13="","",LOOKUP(Z13,point_allocations_standard!$A$2:$A$31,point_allocations_standard!$D$2:$D$10))</f>
        <v/>
      </c>
      <c r="AA14" s="41">
        <f>IF(VLOOKUP(X$3,records8,8,FALSE)=$A13,VLOOKUP(X$3,records8,10,FALSE),0)</f>
        <v>0</v>
      </c>
      <c r="AB14" s="13">
        <f>IF(COUNT(X14:AA14=0),"",SUM(X14:AA14))</f>
        <v>0</v>
      </c>
      <c r="AC14" s="38" t="str">
        <f>IF(AC13="","",LOOKUP(AC13,point_allocations_standard!$A$2:$A$31,point_allocations_standard!$B$2:$B$10))</f>
        <v/>
      </c>
      <c r="AD14" s="38" t="str">
        <f>IF(AD13="","",LOOKUP(AD13,point_allocations_standard!$A$2:$A$31,point_allocations_standard!$C$2:$C$10))</f>
        <v/>
      </c>
      <c r="AE14" s="38" t="str">
        <f>IF(AE13="","",LOOKUP(AE13,point_allocations_standard!$A$2:$A$31,point_allocations_standard!$D$2:$D$10))</f>
        <v/>
      </c>
      <c r="AF14" s="41">
        <f>IF(VLOOKUP(AC$3,records8,8,FALSE)=$A13,VLOOKUP(AC$3,records8,10,FALSE),0)</f>
        <v>0</v>
      </c>
      <c r="AG14" s="13">
        <f>IF(COUNT(AC14:AF14=0),"",SUM(AC14:AF14))</f>
        <v>0</v>
      </c>
      <c r="AH14" s="38" t="str">
        <f>IF(AH13="","",LOOKUP(AH13,point_allocations_standard!$A$2:$A$31,point_allocations_standard!$B$2:$B$10))</f>
        <v/>
      </c>
      <c r="AI14" s="38" t="str">
        <f>IF(AI13="","",LOOKUP(AI13,point_allocations_standard!$A$2:$A$31,point_allocations_standard!$C$2:$C$10))</f>
        <v/>
      </c>
      <c r="AJ14" s="38" t="str">
        <f>IF(AJ13="","",LOOKUP(AJ13,point_allocations_standard!$A$2:$A$31,point_allocations_standard!$D$2:$D$10))</f>
        <v/>
      </c>
      <c r="AK14" s="41">
        <f>IF(VLOOKUP(AH$3,records8,8,FALSE)=$A13,VLOOKUP(AH$3,records8,10,FALSE),0)</f>
        <v>0</v>
      </c>
      <c r="AL14" s="13">
        <f>IF(COUNT(AH14:AK14=0),"",SUM(AH14:AK14))</f>
        <v>0</v>
      </c>
      <c r="AM14" s="38" t="str">
        <f>IF(AM13="","",LOOKUP(AM13,point_allocations_standard!$A$2:$A$31,point_allocations_standard!$B$2:$B$10))</f>
        <v/>
      </c>
      <c r="AN14" s="38" t="str">
        <f>IF(AN13="","",LOOKUP(AN13,point_allocations_standard!$A$2:$A$31,point_allocations_standard!$C$2:$C$10))</f>
        <v/>
      </c>
      <c r="AO14" s="38" t="str">
        <f>IF(AO13="","",LOOKUP(AO13,point_allocations_standard!$A$2:$A$31,point_allocations_standard!$D$2:$D$10))</f>
        <v/>
      </c>
      <c r="AP14" s="41">
        <f>IF(VLOOKUP(AM$3,records8,8,FALSE)=$A13,VLOOKUP(AM$3,records8,10,FALSE),0)</f>
        <v>0</v>
      </c>
      <c r="AQ14" s="13">
        <f>IF(COUNT(AM14:AP14=0),"",SUM(AM14:AP14))</f>
        <v>0</v>
      </c>
      <c r="AR14" s="38" t="str">
        <f>IF(AR13="","",LOOKUP(AR13,point_allocations_standard!$A$2:$A$31,point_allocations_standard!$B$2:$B$10))</f>
        <v/>
      </c>
      <c r="AS14" s="38" t="str">
        <f>IF(AS13="","",LOOKUP(AS13,point_allocations_standard!$A$2:$A$31,point_allocations_standard!$C$2:$C$10))</f>
        <v/>
      </c>
      <c r="AT14" s="38" t="str">
        <f>IF(AT13="","",LOOKUP(AT13,point_allocations_standard!$A$2:$A$31,point_allocations_standard!$D$2:$D$10))</f>
        <v/>
      </c>
      <c r="AU14" s="41">
        <f>IF(VLOOKUP(AR$3,records8,8,FALSE)=$A13,VLOOKUP(AR$3,records8,10,FALSE),0)</f>
        <v>0</v>
      </c>
      <c r="AV14" s="13">
        <f>IF(COUNT(AR14:AU14=0),"",SUM(AR14:AU14))</f>
        <v>0</v>
      </c>
      <c r="AW14" s="38" t="str">
        <f>IF(AW13="","",LOOKUP(AW13,point_allocations_standard!$A$2:$A$31,point_allocations_standard!$B$2:$B$10))</f>
        <v/>
      </c>
      <c r="AX14" s="38" t="str">
        <f>IF(AX13="","",LOOKUP(AX13,point_allocations_standard!$A$2:$A$31,point_allocations_standard!$C$2:$C$10))</f>
        <v/>
      </c>
      <c r="AY14" s="38" t="str">
        <f>IF(AY13="","",LOOKUP(AY13,point_allocations_standard!$A$2:$A$31,point_allocations_standard!$D$2:$D$10))</f>
        <v/>
      </c>
      <c r="AZ14" s="41">
        <f>IF(VLOOKUP(AW$3,records8,8,FALSE)=$A13,VLOOKUP(AW$3,records8,10,FALSE),0)</f>
        <v>0</v>
      </c>
      <c r="BA14" s="13">
        <f>IF(COUNT(AW14:AZ14=0),"",SUM(AW14:AZ14))</f>
        <v>0</v>
      </c>
      <c r="BB14" s="38" t="str">
        <f>IF(BB13="","",LOOKUP(BB13,point_allocations_standard!$A$2:$A$31,point_allocations_standard!$B$2:$B$10))</f>
        <v/>
      </c>
      <c r="BC14" s="38" t="str">
        <f>IF(BC13="","",LOOKUP(BC13,point_allocations_standard!$A$2:$A$31,point_allocations_standard!$C$2:$C$10))</f>
        <v/>
      </c>
      <c r="BD14" s="38" t="str">
        <f>IF(BD13="","",LOOKUP(BD13,point_allocations_standard!$A$2:$A$31,point_allocations_standard!$D$2:$D$10))</f>
        <v/>
      </c>
      <c r="BE14" s="41">
        <f>IF(VLOOKUP(BB$3,records8,8,FALSE)=$A13,VLOOKUP(BB$3,records8,10,FALSE),0)</f>
        <v>0</v>
      </c>
      <c r="BF14" s="13">
        <f>IF(COUNT(BB14:BE14=0),"",SUM(BB14:BE14))</f>
        <v>0</v>
      </c>
    </row>
    <row r="15" spans="1:58">
      <c r="A15" s="86" t="s">
        <v>17</v>
      </c>
      <c r="B15" s="17" t="s">
        <v>13</v>
      </c>
      <c r="C15" s="11" t="str">
        <f>summary!D15</f>
        <v/>
      </c>
      <c r="D15" s="43"/>
      <c r="E15" s="44"/>
      <c r="F15" s="45"/>
      <c r="G15" s="36"/>
      <c r="H15" s="10"/>
      <c r="I15" s="43"/>
      <c r="J15" s="44"/>
      <c r="K15" s="45"/>
      <c r="L15" s="36"/>
      <c r="M15" s="10"/>
      <c r="N15" s="43"/>
      <c r="O15" s="44"/>
      <c r="P15" s="45"/>
      <c r="Q15" s="36"/>
      <c r="R15" s="10"/>
      <c r="S15" s="43"/>
      <c r="T15" s="44"/>
      <c r="U15" s="45"/>
      <c r="V15" s="36"/>
      <c r="W15" s="10"/>
      <c r="X15" s="43"/>
      <c r="Y15" s="44"/>
      <c r="Z15" s="45"/>
      <c r="AA15" s="36"/>
      <c r="AB15" s="10"/>
      <c r="AC15" s="43"/>
      <c r="AD15" s="44"/>
      <c r="AE15" s="45"/>
      <c r="AF15" s="36"/>
      <c r="AG15" s="10"/>
      <c r="AH15" s="43"/>
      <c r="AI15" s="44"/>
      <c r="AJ15" s="45"/>
      <c r="AK15" s="36"/>
      <c r="AL15" s="10"/>
      <c r="AM15" s="43"/>
      <c r="AN15" s="44"/>
      <c r="AO15" s="45"/>
      <c r="AP15" s="36"/>
      <c r="AQ15" s="10"/>
      <c r="AR15" s="43"/>
      <c r="AS15" s="44"/>
      <c r="AT15" s="45"/>
      <c r="AU15" s="36"/>
      <c r="AV15" s="10"/>
      <c r="AW15" s="43"/>
      <c r="AX15" s="44"/>
      <c r="AY15" s="45"/>
      <c r="AZ15" s="36"/>
      <c r="BA15" s="10"/>
      <c r="BB15" s="43"/>
      <c r="BC15" s="44"/>
      <c r="BD15" s="45"/>
      <c r="BE15" s="36"/>
      <c r="BF15" s="10"/>
    </row>
    <row r="16" spans="1:58">
      <c r="A16" s="79"/>
      <c r="B16" s="17" t="s">
        <v>14</v>
      </c>
      <c r="C16" s="12">
        <f>H16+M16+R16+W16+AB16+AG16+AL16+AQ16+AV16+BA16+BF16</f>
        <v>0</v>
      </c>
      <c r="D16" s="38" t="str">
        <f>IF(D15="","",LOOKUP(y8_results!D15,point_allocations_standard!$A$3:$A$29,point_allocations_standard!$E$3:$E$29))</f>
        <v/>
      </c>
      <c r="E16" s="39" t="str">
        <f>IF(E15="","",LOOKUP(y8_results!E15,point_allocations_standard!$A$3:$A$29,point_allocations_standard!$E$3:$E$29))</f>
        <v/>
      </c>
      <c r="F16" s="40" t="str">
        <f>IF(F15="","",LOOKUP(y8_results!F15,point_allocations_standard!$A$3:$A$29,point_allocations_standard!$E$3:$E$29))</f>
        <v/>
      </c>
      <c r="G16" s="41">
        <f>IF(VLOOKUP(D$3,records8,8,FALSE)=$A15,VLOOKUP(D$3,records8,10,FALSE),0)</f>
        <v>0</v>
      </c>
      <c r="H16" s="13">
        <f>IF(COUNT(D16:G16=0),"",SUM(D16:G16))</f>
        <v>0</v>
      </c>
      <c r="I16" s="38" t="str">
        <f>IF(I15="","",LOOKUP(y8_results!I15,point_allocations_standard!$A$3:$A$29,point_allocations_standard!$E$3:$E$29))</f>
        <v/>
      </c>
      <c r="J16" s="39" t="str">
        <f>IF(J15="","",LOOKUP(y8_results!J15,point_allocations_standard!$A$3:$A$29,point_allocations_standard!$E$3:$E$29))</f>
        <v/>
      </c>
      <c r="K16" s="40" t="str">
        <f>IF(K15="","",LOOKUP(y8_results!K15,point_allocations_standard!$A$3:$A$29,point_allocations_standard!$E$3:$E$29))</f>
        <v/>
      </c>
      <c r="L16" s="41">
        <f>IF(VLOOKUP(I$3,records8,8,FALSE)=$A15,VLOOKUP(I$3,records8,10,FALSE),0)</f>
        <v>0</v>
      </c>
      <c r="M16" s="13">
        <f>IF(COUNT(I16:L16=0),"",SUM(I16:L16))</f>
        <v>0</v>
      </c>
      <c r="N16" s="38" t="str">
        <f>IF(N15="","",LOOKUP(N15,point_allocations_standard!$A$2:$A$31,point_allocations_standard!$B$2:$B$10))</f>
        <v/>
      </c>
      <c r="O16" s="38" t="str">
        <f>IF(O15="","",LOOKUP(O15,point_allocations_standard!$A$2:$A$31,point_allocations_standard!$C$2:$C$10))</f>
        <v/>
      </c>
      <c r="P16" s="38" t="str">
        <f>IF(P15="","",LOOKUP(P15,point_allocations_standard!$A$2:$A$31,point_allocations_standard!$D$2:$D$10))</f>
        <v/>
      </c>
      <c r="Q16" s="41">
        <f>IF(VLOOKUP(N$3,records8,8,FALSE)=$A15,VLOOKUP(N$3,records8,10,FALSE),0)</f>
        <v>0</v>
      </c>
      <c r="R16" s="13">
        <f>IF(COUNT(N16:Q16=0),"",SUM(N16:Q16))</f>
        <v>0</v>
      </c>
      <c r="S16" s="38" t="str">
        <f>IF(S15="","",LOOKUP(S15,point_allocations_standard!$A$2:$A$31,point_allocations_standard!$B$2:$B$10))</f>
        <v/>
      </c>
      <c r="T16" s="38" t="str">
        <f>IF(T15="","",LOOKUP(T15,point_allocations_standard!$A$2:$A$31,point_allocations_standard!$C$2:$C$10))</f>
        <v/>
      </c>
      <c r="U16" s="38" t="str">
        <f>IF(U15="","",LOOKUP(U15,point_allocations_standard!$A$2:$A$31,point_allocations_standard!$D$2:$D$10))</f>
        <v/>
      </c>
      <c r="V16" s="41">
        <f>IF(VLOOKUP(S$3,records8,8,FALSE)=$A15,VLOOKUP(S$3,records8,10,FALSE),0)</f>
        <v>0</v>
      </c>
      <c r="W16" s="13">
        <f>IF(COUNT(S16:V16=0),"",SUM(S16:V16))</f>
        <v>0</v>
      </c>
      <c r="X16" s="38" t="str">
        <f>IF(X15="","",LOOKUP(X15,point_allocations_standard!$A$2:$A$31,point_allocations_standard!$B$2:$B$10))</f>
        <v/>
      </c>
      <c r="Y16" s="38" t="str">
        <f>IF(Y15="","",LOOKUP(Y15,point_allocations_standard!$A$2:$A$31,point_allocations_standard!$C$2:$C$10))</f>
        <v/>
      </c>
      <c r="Z16" s="38" t="str">
        <f>IF(Z15="","",LOOKUP(Z15,point_allocations_standard!$A$2:$A$31,point_allocations_standard!$D$2:$D$10))</f>
        <v/>
      </c>
      <c r="AA16" s="41">
        <f>IF(VLOOKUP(X$3,records8,8,FALSE)=$A15,VLOOKUP(X$3,records8,10,FALSE),0)</f>
        <v>0</v>
      </c>
      <c r="AB16" s="13">
        <f>IF(COUNT(X16:AA16=0),"",SUM(X16:AA16))</f>
        <v>0</v>
      </c>
      <c r="AC16" s="38" t="str">
        <f>IF(AC15="","",LOOKUP(AC15,point_allocations_standard!$A$2:$A$31,point_allocations_standard!$B$2:$B$10))</f>
        <v/>
      </c>
      <c r="AD16" s="38" t="str">
        <f>IF(AD15="","",LOOKUP(AD15,point_allocations_standard!$A$2:$A$31,point_allocations_standard!$C$2:$C$10))</f>
        <v/>
      </c>
      <c r="AE16" s="38" t="str">
        <f>IF(AE15="","",LOOKUP(AE15,point_allocations_standard!$A$2:$A$31,point_allocations_standard!$D$2:$D$10))</f>
        <v/>
      </c>
      <c r="AF16" s="41">
        <f>IF(VLOOKUP(AC$3,records8,8,FALSE)=$A15,VLOOKUP(AC$3,records8,10,FALSE),0)</f>
        <v>0</v>
      </c>
      <c r="AG16" s="13">
        <f>IF(COUNT(AC16:AF16=0),"",SUM(AC16:AF16))</f>
        <v>0</v>
      </c>
      <c r="AH16" s="38" t="str">
        <f>IF(AH15="","",LOOKUP(AH15,point_allocations_standard!$A$2:$A$31,point_allocations_standard!$B$2:$B$10))</f>
        <v/>
      </c>
      <c r="AI16" s="38" t="str">
        <f>IF(AI15="","",LOOKUP(AI15,point_allocations_standard!$A$2:$A$31,point_allocations_standard!$C$2:$C$10))</f>
        <v/>
      </c>
      <c r="AJ16" s="38" t="str">
        <f>IF(AJ15="","",LOOKUP(AJ15,point_allocations_standard!$A$2:$A$31,point_allocations_standard!$D$2:$D$10))</f>
        <v/>
      </c>
      <c r="AK16" s="41">
        <f>IF(VLOOKUP(AH$3,records8,8,FALSE)=$A15,VLOOKUP(AH$3,records8,10,FALSE),0)</f>
        <v>0</v>
      </c>
      <c r="AL16" s="13">
        <f>IF(COUNT(AH16:AK16=0),"",SUM(AH16:AK16))</f>
        <v>0</v>
      </c>
      <c r="AM16" s="38" t="str">
        <f>IF(AM15="","",LOOKUP(AM15,point_allocations_standard!$A$2:$A$31,point_allocations_standard!$B$2:$B$10))</f>
        <v/>
      </c>
      <c r="AN16" s="38" t="str">
        <f>IF(AN15="","",LOOKUP(AN15,point_allocations_standard!$A$2:$A$31,point_allocations_standard!$C$2:$C$10))</f>
        <v/>
      </c>
      <c r="AO16" s="38" t="str">
        <f>IF(AO15="","",LOOKUP(AO15,point_allocations_standard!$A$2:$A$31,point_allocations_standard!$D$2:$D$10))</f>
        <v/>
      </c>
      <c r="AP16" s="41">
        <f>IF(VLOOKUP(AM$3,records8,8,FALSE)=$A15,VLOOKUP(AM$3,records8,10,FALSE),0)</f>
        <v>0</v>
      </c>
      <c r="AQ16" s="13">
        <f>IF(COUNT(AM16:AP16=0),"",SUM(AM16:AP16))</f>
        <v>0</v>
      </c>
      <c r="AR16" s="38" t="str">
        <f>IF(AR15="","",LOOKUP(AR15,point_allocations_standard!$A$2:$A$31,point_allocations_standard!$B$2:$B$10))</f>
        <v/>
      </c>
      <c r="AS16" s="38" t="str">
        <f>IF(AS15="","",LOOKUP(AS15,point_allocations_standard!$A$2:$A$31,point_allocations_standard!$C$2:$C$10))</f>
        <v/>
      </c>
      <c r="AT16" s="38" t="str">
        <f>IF(AT15="","",LOOKUP(AT15,point_allocations_standard!$A$2:$A$31,point_allocations_standard!$D$2:$D$10))</f>
        <v/>
      </c>
      <c r="AU16" s="41">
        <f>IF(VLOOKUP(AR$3,records8,8,FALSE)=$A15,VLOOKUP(AR$3,records8,10,FALSE),0)</f>
        <v>0</v>
      </c>
      <c r="AV16" s="13">
        <f>IF(COUNT(AR16:AU16=0),"",SUM(AR16:AU16))</f>
        <v>0</v>
      </c>
      <c r="AW16" s="38" t="str">
        <f>IF(AW15="","",LOOKUP(AW15,point_allocations_standard!$A$2:$A$31,point_allocations_standard!$B$2:$B$10))</f>
        <v/>
      </c>
      <c r="AX16" s="38" t="str">
        <f>IF(AX15="","",LOOKUP(AX15,point_allocations_standard!$A$2:$A$31,point_allocations_standard!$C$2:$C$10))</f>
        <v/>
      </c>
      <c r="AY16" s="38" t="str">
        <f>IF(AY15="","",LOOKUP(AY15,point_allocations_standard!$A$2:$A$31,point_allocations_standard!$D$2:$D$10))</f>
        <v/>
      </c>
      <c r="AZ16" s="41">
        <f>IF(VLOOKUP(AW$3,records8,8,FALSE)=$A15,VLOOKUP(AW$3,records8,10,FALSE),0)</f>
        <v>0</v>
      </c>
      <c r="BA16" s="13">
        <f>IF(COUNT(AW16:AZ16=0),"",SUM(AW16:AZ16))</f>
        <v>0</v>
      </c>
      <c r="BB16" s="38" t="str">
        <f>IF(BB15="","",LOOKUP(BB15,point_allocations_standard!$A$2:$A$31,point_allocations_standard!$B$2:$B$10))</f>
        <v/>
      </c>
      <c r="BC16" s="38" t="str">
        <f>IF(BC15="","",LOOKUP(BC15,point_allocations_standard!$A$2:$A$31,point_allocations_standard!$C$2:$C$10))</f>
        <v/>
      </c>
      <c r="BD16" s="38" t="str">
        <f>IF(BD15="","",LOOKUP(BD15,point_allocations_standard!$A$2:$A$31,point_allocations_standard!$D$2:$D$10))</f>
        <v/>
      </c>
      <c r="BE16" s="41">
        <f>IF(VLOOKUP(BB$3,records8,8,FALSE)=$A15,VLOOKUP(BB$3,records8,10,FALSE),0)</f>
        <v>0</v>
      </c>
      <c r="BF16" s="13">
        <f>IF(COUNT(BB16:BE16=0),"",SUM(BB16:BE16))</f>
        <v>0</v>
      </c>
    </row>
    <row r="17" spans="1:58">
      <c r="A17" s="86" t="s">
        <v>18</v>
      </c>
      <c r="B17" s="17" t="s">
        <v>13</v>
      </c>
      <c r="C17" s="11" t="str">
        <f>summary!D16</f>
        <v/>
      </c>
      <c r="D17" s="43"/>
      <c r="E17" s="44"/>
      <c r="F17" s="45"/>
      <c r="G17" s="36"/>
      <c r="H17" s="10"/>
      <c r="I17" s="43"/>
      <c r="J17" s="44"/>
      <c r="K17" s="45"/>
      <c r="L17" s="36"/>
      <c r="M17" s="10"/>
      <c r="N17" s="43"/>
      <c r="O17" s="44"/>
      <c r="P17" s="45"/>
      <c r="Q17" s="36"/>
      <c r="R17" s="10"/>
      <c r="S17" s="43"/>
      <c r="T17" s="44"/>
      <c r="U17" s="45"/>
      <c r="V17" s="36"/>
      <c r="W17" s="10"/>
      <c r="X17" s="43"/>
      <c r="Y17" s="44"/>
      <c r="Z17" s="45"/>
      <c r="AA17" s="36"/>
      <c r="AB17" s="10"/>
      <c r="AC17" s="43"/>
      <c r="AD17" s="44"/>
      <c r="AE17" s="45"/>
      <c r="AF17" s="36"/>
      <c r="AG17" s="10"/>
      <c r="AH17" s="43"/>
      <c r="AI17" s="44"/>
      <c r="AJ17" s="45"/>
      <c r="AK17" s="36"/>
      <c r="AL17" s="10"/>
      <c r="AM17" s="43"/>
      <c r="AN17" s="44"/>
      <c r="AO17" s="45"/>
      <c r="AP17" s="36"/>
      <c r="AQ17" s="10"/>
      <c r="AR17" s="43"/>
      <c r="AS17" s="44"/>
      <c r="AT17" s="45"/>
      <c r="AU17" s="36"/>
      <c r="AV17" s="10"/>
      <c r="AW17" s="43"/>
      <c r="AX17" s="44"/>
      <c r="AY17" s="45"/>
      <c r="AZ17" s="36"/>
      <c r="BA17" s="10"/>
      <c r="BB17" s="43"/>
      <c r="BC17" s="44"/>
      <c r="BD17" s="45"/>
      <c r="BE17" s="36"/>
      <c r="BF17" s="10"/>
    </row>
    <row r="18" spans="1:58">
      <c r="A18" s="79"/>
      <c r="B18" s="17" t="s">
        <v>14</v>
      </c>
      <c r="C18" s="12">
        <f>H18+M18+R18+W18+AB18+AG18+AL18+AQ18+AV18+BA18+BF18</f>
        <v>0</v>
      </c>
      <c r="D18" s="38" t="str">
        <f>IF(D17="","",LOOKUP(y8_results!D17,point_allocations_standard!$A$3:$A$29,point_allocations_standard!$E$3:$E$29))</f>
        <v/>
      </c>
      <c r="E18" s="39" t="str">
        <f>IF(E17="","",LOOKUP(y8_results!E17,point_allocations_standard!$A$3:$A$29,point_allocations_standard!$E$3:$E$29))</f>
        <v/>
      </c>
      <c r="F18" s="40" t="str">
        <f>IF(F17="","",LOOKUP(y8_results!F17,point_allocations_standard!$A$3:$A$29,point_allocations_standard!$E$3:$E$29))</f>
        <v/>
      </c>
      <c r="G18" s="41">
        <f>IF(VLOOKUP(D$3,records8,8,FALSE)=$A17,VLOOKUP(D$3,records8,10,FALSE),0)</f>
        <v>0</v>
      </c>
      <c r="H18" s="13">
        <f>IF(COUNT(D18:G18=0),"",SUM(D18:G18))</f>
        <v>0</v>
      </c>
      <c r="I18" s="38" t="str">
        <f>IF(I17="","",LOOKUP(y8_results!I17,point_allocations_standard!$A$3:$A$29,point_allocations_standard!$E$3:$E$29))</f>
        <v/>
      </c>
      <c r="J18" s="39" t="str">
        <f>IF(J17="","",LOOKUP(y8_results!J17,point_allocations_standard!$A$3:$A$29,point_allocations_standard!$E$3:$E$29))</f>
        <v/>
      </c>
      <c r="K18" s="40" t="str">
        <f>IF(K17="","",LOOKUP(y8_results!K17,point_allocations_standard!$A$3:$A$29,point_allocations_standard!$E$3:$E$29))</f>
        <v/>
      </c>
      <c r="L18" s="41">
        <f>IF(VLOOKUP(I$3,records8,8,FALSE)=$A17,VLOOKUP(I$3,records8,10,FALSE),0)</f>
        <v>0</v>
      </c>
      <c r="M18" s="13">
        <f>IF(COUNT(I18:L18=0),"",SUM(I18:L18))</f>
        <v>0</v>
      </c>
      <c r="N18" s="38" t="str">
        <f>IF(N17="","",LOOKUP(N17,point_allocations_standard!$A$2:$A$31,point_allocations_standard!$B$2:$B$10))</f>
        <v/>
      </c>
      <c r="O18" s="38" t="str">
        <f>IF(O17="","",LOOKUP(O17,point_allocations_standard!$A$2:$A$31,point_allocations_standard!$C$2:$C$10))</f>
        <v/>
      </c>
      <c r="P18" s="38" t="str">
        <f>IF(P17="","",LOOKUP(P17,point_allocations_standard!$A$2:$A$31,point_allocations_standard!$D$2:$D$10))</f>
        <v/>
      </c>
      <c r="Q18" s="41">
        <f>IF(VLOOKUP(N$3,records8,8,FALSE)=$A17,VLOOKUP(N$3,records8,10,FALSE),0)</f>
        <v>0</v>
      </c>
      <c r="R18" s="13">
        <f>IF(COUNT(N18:Q18=0),"",SUM(N18:Q18))</f>
        <v>0</v>
      </c>
      <c r="S18" s="38" t="str">
        <f>IF(S17="","",LOOKUP(S17,point_allocations_standard!$A$2:$A$31,point_allocations_standard!$B$2:$B$10))</f>
        <v/>
      </c>
      <c r="T18" s="38" t="str">
        <f>IF(T17="","",LOOKUP(T17,point_allocations_standard!$A$2:$A$31,point_allocations_standard!$C$2:$C$10))</f>
        <v/>
      </c>
      <c r="U18" s="38" t="str">
        <f>IF(U17="","",LOOKUP(U17,point_allocations_standard!$A$2:$A$31,point_allocations_standard!$D$2:$D$10))</f>
        <v/>
      </c>
      <c r="V18" s="41">
        <f>IF(VLOOKUP(S$3,records8,8,FALSE)=$A17,VLOOKUP(S$3,records8,10,FALSE),0)</f>
        <v>0</v>
      </c>
      <c r="W18" s="13">
        <f>IF(COUNT(S18:V18=0),"",SUM(S18:V18))</f>
        <v>0</v>
      </c>
      <c r="X18" s="38" t="str">
        <f>IF(X17="","",LOOKUP(X17,point_allocations_standard!$A$2:$A$31,point_allocations_standard!$B$2:$B$10))</f>
        <v/>
      </c>
      <c r="Y18" s="38" t="str">
        <f>IF(Y17="","",LOOKUP(Y17,point_allocations_standard!$A$2:$A$31,point_allocations_standard!$C$2:$C$10))</f>
        <v/>
      </c>
      <c r="Z18" s="38" t="str">
        <f>IF(Z17="","",LOOKUP(Z17,point_allocations_standard!$A$2:$A$31,point_allocations_standard!$D$2:$D$10))</f>
        <v/>
      </c>
      <c r="AA18" s="41">
        <f>IF(VLOOKUP(X$3,records8,8,FALSE)=$A17,VLOOKUP(X$3,records8,10,FALSE),0)</f>
        <v>0</v>
      </c>
      <c r="AB18" s="13">
        <f>IF(COUNT(X18:AA18=0),"",SUM(X18:AA18))</f>
        <v>0</v>
      </c>
      <c r="AC18" s="38" t="str">
        <f>IF(AC17="","",LOOKUP(AC17,point_allocations_standard!$A$2:$A$31,point_allocations_standard!$B$2:$B$10))</f>
        <v/>
      </c>
      <c r="AD18" s="38" t="str">
        <f>IF(AD17="","",LOOKUP(AD17,point_allocations_standard!$A$2:$A$31,point_allocations_standard!$C$2:$C$10))</f>
        <v/>
      </c>
      <c r="AE18" s="38" t="str">
        <f>IF(AE17="","",LOOKUP(AE17,point_allocations_standard!$A$2:$A$31,point_allocations_standard!$D$2:$D$10))</f>
        <v/>
      </c>
      <c r="AF18" s="41">
        <f>IF(VLOOKUP(AC$3,records8,8,FALSE)=$A17,VLOOKUP(AC$3,records8,10,FALSE),0)</f>
        <v>0</v>
      </c>
      <c r="AG18" s="13">
        <f>IF(COUNT(AC18:AF18=0),"",SUM(AC18:AF18))</f>
        <v>0</v>
      </c>
      <c r="AH18" s="38" t="str">
        <f>IF(AH17="","",LOOKUP(AH17,point_allocations_standard!$A$2:$A$31,point_allocations_standard!$B$2:$B$10))</f>
        <v/>
      </c>
      <c r="AI18" s="38" t="str">
        <f>IF(AI17="","",LOOKUP(AI17,point_allocations_standard!$A$2:$A$31,point_allocations_standard!$C$2:$C$10))</f>
        <v/>
      </c>
      <c r="AJ18" s="38" t="str">
        <f>IF(AJ17="","",LOOKUP(AJ17,point_allocations_standard!$A$2:$A$31,point_allocations_standard!$D$2:$D$10))</f>
        <v/>
      </c>
      <c r="AK18" s="41">
        <f>IF(VLOOKUP(AH$3,records8,8,FALSE)=$A17,VLOOKUP(AH$3,records8,10,FALSE),0)</f>
        <v>0</v>
      </c>
      <c r="AL18" s="13">
        <f>IF(COUNT(AH18:AK18=0),"",SUM(AH18:AK18))</f>
        <v>0</v>
      </c>
      <c r="AM18" s="38" t="str">
        <f>IF(AM17="","",LOOKUP(AM17,point_allocations_standard!$A$2:$A$31,point_allocations_standard!$B$2:$B$10))</f>
        <v/>
      </c>
      <c r="AN18" s="38" t="str">
        <f>IF(AN17="","",LOOKUP(AN17,point_allocations_standard!$A$2:$A$31,point_allocations_standard!$C$2:$C$10))</f>
        <v/>
      </c>
      <c r="AO18" s="38" t="str">
        <f>IF(AO17="","",LOOKUP(AO17,point_allocations_standard!$A$2:$A$31,point_allocations_standard!$D$2:$D$10))</f>
        <v/>
      </c>
      <c r="AP18" s="41">
        <f>IF(VLOOKUP(AM$3,records8,8,FALSE)=$A17,VLOOKUP(AM$3,records8,10,FALSE),0)</f>
        <v>0</v>
      </c>
      <c r="AQ18" s="13">
        <f>IF(COUNT(AM18:AP18=0),"",SUM(AM18:AP18))</f>
        <v>0</v>
      </c>
      <c r="AR18" s="38" t="str">
        <f>IF(AR17="","",LOOKUP(AR17,point_allocations_standard!$A$2:$A$31,point_allocations_standard!$B$2:$B$10))</f>
        <v/>
      </c>
      <c r="AS18" s="38" t="str">
        <f>IF(AS17="","",LOOKUP(AS17,point_allocations_standard!$A$2:$A$31,point_allocations_standard!$C$2:$C$10))</f>
        <v/>
      </c>
      <c r="AT18" s="38" t="str">
        <f>IF(AT17="","",LOOKUP(AT17,point_allocations_standard!$A$2:$A$31,point_allocations_standard!$D$2:$D$10))</f>
        <v/>
      </c>
      <c r="AU18" s="41">
        <f>IF(VLOOKUP(AR$3,records8,8,FALSE)=$A17,VLOOKUP(AR$3,records8,10,FALSE),0)</f>
        <v>0</v>
      </c>
      <c r="AV18" s="13">
        <f>IF(COUNT(AR18:AU18=0),"",SUM(AR18:AU18))</f>
        <v>0</v>
      </c>
      <c r="AW18" s="38" t="str">
        <f>IF(AW17="","",LOOKUP(AW17,point_allocations_standard!$A$2:$A$31,point_allocations_standard!$B$2:$B$10))</f>
        <v/>
      </c>
      <c r="AX18" s="38" t="str">
        <f>IF(AX17="","",LOOKUP(AX17,point_allocations_standard!$A$2:$A$31,point_allocations_standard!$C$2:$C$10))</f>
        <v/>
      </c>
      <c r="AY18" s="38" t="str">
        <f>IF(AY17="","",LOOKUP(AY17,point_allocations_standard!$A$2:$A$31,point_allocations_standard!$D$2:$D$10))</f>
        <v/>
      </c>
      <c r="AZ18" s="41">
        <f>IF(VLOOKUP(AW$3,records8,8,FALSE)=$A17,VLOOKUP(AW$3,records8,10,FALSE),0)</f>
        <v>0</v>
      </c>
      <c r="BA18" s="13">
        <f>IF(COUNT(AW18:AZ18=0),"",SUM(AW18:AZ18))</f>
        <v>0</v>
      </c>
      <c r="BB18" s="38" t="str">
        <f>IF(BB17="","",LOOKUP(BB17,point_allocations_standard!$A$2:$A$31,point_allocations_standard!$B$2:$B$10))</f>
        <v/>
      </c>
      <c r="BC18" s="38" t="str">
        <f>IF(BC17="","",LOOKUP(BC17,point_allocations_standard!$A$2:$A$31,point_allocations_standard!$C$2:$C$10))</f>
        <v/>
      </c>
      <c r="BD18" s="38" t="str">
        <f>IF(BD17="","",LOOKUP(BD17,point_allocations_standard!$A$2:$A$31,point_allocations_standard!$D$2:$D$10))</f>
        <v/>
      </c>
      <c r="BE18" s="41">
        <f>IF(VLOOKUP(BB$3,records8,8,FALSE)=$A17,VLOOKUP(BB$3,records8,10,FALSE),0)</f>
        <v>0</v>
      </c>
      <c r="BF18" s="13">
        <f>IF(COUNT(BB18:BE18=0),"",SUM(BB18:BE18))</f>
        <v>0</v>
      </c>
    </row>
    <row r="19" spans="1:58">
      <c r="A19" s="86" t="s">
        <v>19</v>
      </c>
      <c r="B19" s="17" t="s">
        <v>13</v>
      </c>
      <c r="C19" s="11" t="str">
        <f>summary!D17</f>
        <v/>
      </c>
      <c r="D19" s="43"/>
      <c r="E19" s="44"/>
      <c r="F19" s="45"/>
      <c r="G19" s="36"/>
      <c r="H19" s="10"/>
      <c r="I19" s="43"/>
      <c r="J19" s="44"/>
      <c r="K19" s="45"/>
      <c r="L19" s="36"/>
      <c r="M19" s="10"/>
      <c r="N19" s="43"/>
      <c r="O19" s="44"/>
      <c r="P19" s="45"/>
      <c r="Q19" s="36"/>
      <c r="R19" s="10"/>
      <c r="S19" s="43"/>
      <c r="T19" s="44"/>
      <c r="U19" s="45"/>
      <c r="V19" s="36"/>
      <c r="W19" s="10"/>
      <c r="X19" s="43"/>
      <c r="Y19" s="44"/>
      <c r="Z19" s="45"/>
      <c r="AA19" s="36"/>
      <c r="AB19" s="10"/>
      <c r="AC19" s="43"/>
      <c r="AD19" s="44"/>
      <c r="AE19" s="45"/>
      <c r="AF19" s="36"/>
      <c r="AG19" s="10"/>
      <c r="AH19" s="43"/>
      <c r="AI19" s="44"/>
      <c r="AJ19" s="45"/>
      <c r="AK19" s="36"/>
      <c r="AL19" s="10"/>
      <c r="AM19" s="43"/>
      <c r="AN19" s="44"/>
      <c r="AO19" s="45"/>
      <c r="AP19" s="36"/>
      <c r="AQ19" s="10"/>
      <c r="AR19" s="43"/>
      <c r="AS19" s="44"/>
      <c r="AT19" s="45"/>
      <c r="AU19" s="36"/>
      <c r="AV19" s="10"/>
      <c r="AW19" s="43"/>
      <c r="AX19" s="44"/>
      <c r="AY19" s="45"/>
      <c r="AZ19" s="36"/>
      <c r="BA19" s="10"/>
      <c r="BB19" s="43"/>
      <c r="BC19" s="44"/>
      <c r="BD19" s="45"/>
      <c r="BE19" s="36"/>
      <c r="BF19" s="10"/>
    </row>
    <row r="20" spans="1:58">
      <c r="A20" s="79"/>
      <c r="B20" s="17" t="s">
        <v>14</v>
      </c>
      <c r="C20" s="12">
        <f>H20+M20+R20+W20+AB20+AG20+AL20+AQ20+AV20+BA20+BF20</f>
        <v>0</v>
      </c>
      <c r="D20" s="38" t="str">
        <f>IF(D19="","",LOOKUP(y8_results!D19,point_allocations_standard!$A$3:$A$29,point_allocations_standard!$E$3:$E$29))</f>
        <v/>
      </c>
      <c r="E20" s="39" t="str">
        <f>IF(E19="","",LOOKUP(y8_results!E19,point_allocations_standard!$A$3:$A$29,point_allocations_standard!$E$3:$E$29))</f>
        <v/>
      </c>
      <c r="F20" s="40" t="str">
        <f>IF(F19="","",LOOKUP(y8_results!F19,point_allocations_standard!$A$3:$A$29,point_allocations_standard!$E$3:$E$29))</f>
        <v/>
      </c>
      <c r="G20" s="41">
        <f>IF(VLOOKUP(D$3,records8,8,FALSE)=$A19,VLOOKUP(D$3,records8,10,FALSE),0)</f>
        <v>0</v>
      </c>
      <c r="H20" s="13">
        <f>IF(COUNT(D20:G20=0),"",SUM(D20:G20))</f>
        <v>0</v>
      </c>
      <c r="I20" s="38" t="str">
        <f>IF(I19="","",LOOKUP(y8_results!I19,point_allocations_standard!$A$3:$A$29,point_allocations_standard!$E$3:$E$29))</f>
        <v/>
      </c>
      <c r="J20" s="39" t="str">
        <f>IF(J19="","",LOOKUP(y8_results!J19,point_allocations_standard!$A$3:$A$29,point_allocations_standard!$E$3:$E$29))</f>
        <v/>
      </c>
      <c r="K20" s="40" t="str">
        <f>IF(K19="","",LOOKUP(y8_results!K19,point_allocations_standard!$A$3:$A$29,point_allocations_standard!$E$3:$E$29))</f>
        <v/>
      </c>
      <c r="L20" s="41">
        <f>IF(VLOOKUP(I$3,records8,8,FALSE)=$A19,VLOOKUP(I$3,records8,10,FALSE),0)</f>
        <v>0</v>
      </c>
      <c r="M20" s="13">
        <f>IF(COUNT(I20:L20=0),"",SUM(I20:L20))</f>
        <v>0</v>
      </c>
      <c r="N20" s="38" t="str">
        <f>IF(N19="","",LOOKUP(N19,point_allocations_standard!$A$2:$A$31,point_allocations_standard!$B$2:$B$10))</f>
        <v/>
      </c>
      <c r="O20" s="38" t="str">
        <f>IF(O19="","",LOOKUP(O19,point_allocations_standard!$A$2:$A$31,point_allocations_standard!$C$2:$C$10))</f>
        <v/>
      </c>
      <c r="P20" s="38" t="str">
        <f>IF(P19="","",LOOKUP(P19,point_allocations_standard!$A$2:$A$31,point_allocations_standard!$D$2:$D$10))</f>
        <v/>
      </c>
      <c r="Q20" s="41">
        <f>IF(VLOOKUP(N$3,records8,8,FALSE)=$A19,VLOOKUP(N$3,records8,10,FALSE),0)</f>
        <v>0</v>
      </c>
      <c r="R20" s="13">
        <f>IF(COUNT(N20:Q20=0),"",SUM(N20:Q20))</f>
        <v>0</v>
      </c>
      <c r="S20" s="38" t="str">
        <f>IF(S19="","",LOOKUP(S19,point_allocations_standard!$A$2:$A$31,point_allocations_standard!$B$2:$B$10))</f>
        <v/>
      </c>
      <c r="T20" s="38" t="str">
        <f>IF(T19="","",LOOKUP(T19,point_allocations_standard!$A$2:$A$31,point_allocations_standard!$C$2:$C$10))</f>
        <v/>
      </c>
      <c r="U20" s="38" t="str">
        <f>IF(U19="","",LOOKUP(U19,point_allocations_standard!$A$2:$A$31,point_allocations_standard!$D$2:$D$10))</f>
        <v/>
      </c>
      <c r="V20" s="41">
        <f>IF(VLOOKUP(S$3,records8,8,FALSE)=$A19,VLOOKUP(S$3,records8,10,FALSE),0)</f>
        <v>0</v>
      </c>
      <c r="W20" s="13">
        <f>IF(COUNT(S20:V20=0),"",SUM(S20:V20))</f>
        <v>0</v>
      </c>
      <c r="X20" s="38" t="str">
        <f>IF(X19="","",LOOKUP(X19,point_allocations_standard!$A$2:$A$31,point_allocations_standard!$B$2:$B$10))</f>
        <v/>
      </c>
      <c r="Y20" s="38" t="str">
        <f>IF(Y19="","",LOOKUP(Y19,point_allocations_standard!$A$2:$A$31,point_allocations_standard!$C$2:$C$10))</f>
        <v/>
      </c>
      <c r="Z20" s="38" t="str">
        <f>IF(Z19="","",LOOKUP(Z19,point_allocations_standard!$A$2:$A$31,point_allocations_standard!$D$2:$D$10))</f>
        <v/>
      </c>
      <c r="AA20" s="41">
        <f>IF(VLOOKUP(X$3,records8,8,FALSE)=$A19,VLOOKUP(X$3,records8,10,FALSE),0)</f>
        <v>0</v>
      </c>
      <c r="AB20" s="13">
        <f>IF(COUNT(X20:AA20=0),"",SUM(X20:AA20))</f>
        <v>0</v>
      </c>
      <c r="AC20" s="38" t="str">
        <f>IF(AC19="","",LOOKUP(AC19,point_allocations_standard!$A$2:$A$31,point_allocations_standard!$B$2:$B$10))</f>
        <v/>
      </c>
      <c r="AD20" s="38" t="str">
        <f>IF(AD19="","",LOOKUP(AD19,point_allocations_standard!$A$2:$A$31,point_allocations_standard!$C$2:$C$10))</f>
        <v/>
      </c>
      <c r="AE20" s="38" t="str">
        <f>IF(AE19="","",LOOKUP(AE19,point_allocations_standard!$A$2:$A$31,point_allocations_standard!$D$2:$D$10))</f>
        <v/>
      </c>
      <c r="AF20" s="41">
        <f>IF(VLOOKUP(AC$3,records8,8,FALSE)=$A19,VLOOKUP(AC$3,records8,10,FALSE),0)</f>
        <v>0</v>
      </c>
      <c r="AG20" s="13">
        <f>IF(COUNT(AC20:AF20=0),"",SUM(AC20:AF20))</f>
        <v>0</v>
      </c>
      <c r="AH20" s="38" t="str">
        <f>IF(AH19="","",LOOKUP(AH19,point_allocations_standard!$A$2:$A$31,point_allocations_standard!$B$2:$B$10))</f>
        <v/>
      </c>
      <c r="AI20" s="38" t="str">
        <f>IF(AI19="","",LOOKUP(AI19,point_allocations_standard!$A$2:$A$31,point_allocations_standard!$C$2:$C$10))</f>
        <v/>
      </c>
      <c r="AJ20" s="38" t="str">
        <f>IF(AJ19="","",LOOKUP(AJ19,point_allocations_standard!$A$2:$A$31,point_allocations_standard!$D$2:$D$10))</f>
        <v/>
      </c>
      <c r="AK20" s="41">
        <f>IF(VLOOKUP(AH$3,records8,8,FALSE)=$A19,VLOOKUP(AH$3,records8,10,FALSE),0)</f>
        <v>0</v>
      </c>
      <c r="AL20" s="13">
        <f>IF(COUNT(AH20:AK20=0),"",SUM(AH20:AK20))</f>
        <v>0</v>
      </c>
      <c r="AM20" s="38" t="str">
        <f>IF(AM19="","",LOOKUP(AM19,point_allocations_standard!$A$2:$A$31,point_allocations_standard!$B$2:$B$10))</f>
        <v/>
      </c>
      <c r="AN20" s="38" t="str">
        <f>IF(AN19="","",LOOKUP(AN19,point_allocations_standard!$A$2:$A$31,point_allocations_standard!$C$2:$C$10))</f>
        <v/>
      </c>
      <c r="AO20" s="38" t="str">
        <f>IF(AO19="","",LOOKUP(AO19,point_allocations_standard!$A$2:$A$31,point_allocations_standard!$D$2:$D$10))</f>
        <v/>
      </c>
      <c r="AP20" s="41">
        <f>IF(VLOOKUP(AM$3,records8,8,FALSE)=$A19,VLOOKUP(AM$3,records8,10,FALSE),0)</f>
        <v>0</v>
      </c>
      <c r="AQ20" s="13">
        <f>IF(COUNT(AM20:AP20=0),"",SUM(AM20:AP20))</f>
        <v>0</v>
      </c>
      <c r="AR20" s="38" t="str">
        <f>IF(AR19="","",LOOKUP(AR19,point_allocations_standard!$A$2:$A$31,point_allocations_standard!$B$2:$B$10))</f>
        <v/>
      </c>
      <c r="AS20" s="38" t="str">
        <f>IF(AS19="","",LOOKUP(AS19,point_allocations_standard!$A$2:$A$31,point_allocations_standard!$C$2:$C$10))</f>
        <v/>
      </c>
      <c r="AT20" s="38" t="str">
        <f>IF(AT19="","",LOOKUP(AT19,point_allocations_standard!$A$2:$A$31,point_allocations_standard!$D$2:$D$10))</f>
        <v/>
      </c>
      <c r="AU20" s="41">
        <f>IF(VLOOKUP(AR$3,records8,8,FALSE)=$A19,VLOOKUP(AR$3,records8,10,FALSE),0)</f>
        <v>0</v>
      </c>
      <c r="AV20" s="13">
        <f>IF(COUNT(AR20:AU20=0),"",SUM(AR20:AU20))</f>
        <v>0</v>
      </c>
      <c r="AW20" s="38" t="str">
        <f>IF(AW19="","",LOOKUP(AW19,point_allocations_standard!$A$2:$A$31,point_allocations_standard!$B$2:$B$10))</f>
        <v/>
      </c>
      <c r="AX20" s="38" t="str">
        <f>IF(AX19="","",LOOKUP(AX19,point_allocations_standard!$A$2:$A$31,point_allocations_standard!$C$2:$C$10))</f>
        <v/>
      </c>
      <c r="AY20" s="38" t="str">
        <f>IF(AY19="","",LOOKUP(AY19,point_allocations_standard!$A$2:$A$31,point_allocations_standard!$D$2:$D$10))</f>
        <v/>
      </c>
      <c r="AZ20" s="41">
        <f>IF(VLOOKUP(AW$3,records8,8,FALSE)=$A19,VLOOKUP(AW$3,records8,10,FALSE),0)</f>
        <v>0</v>
      </c>
      <c r="BA20" s="13">
        <f>IF(COUNT(AW20:AZ20=0),"",SUM(AW20:AZ20))</f>
        <v>0</v>
      </c>
      <c r="BB20" s="38" t="str">
        <f>IF(BB19="","",LOOKUP(BB19,point_allocations_standard!$A$2:$A$31,point_allocations_standard!$B$2:$B$10))</f>
        <v/>
      </c>
      <c r="BC20" s="38" t="str">
        <f>IF(BC19="","",LOOKUP(BC19,point_allocations_standard!$A$2:$A$31,point_allocations_standard!$C$2:$C$10))</f>
        <v/>
      </c>
      <c r="BD20" s="38" t="str">
        <f>IF(BD19="","",LOOKUP(BD19,point_allocations_standard!$A$2:$A$31,point_allocations_standard!$D$2:$D$10))</f>
        <v/>
      </c>
      <c r="BE20" s="41">
        <f>IF(VLOOKUP(BB$3,records8,8,FALSE)=$A19,VLOOKUP(BB$3,records8,10,FALSE),0)</f>
        <v>0</v>
      </c>
      <c r="BF20" s="13">
        <f>IF(COUNT(BB20:BE20=0),"",SUM(BB20:BE20))</f>
        <v>0</v>
      </c>
    </row>
    <row r="21" spans="1:58">
      <c r="A21" s="86" t="s">
        <v>20</v>
      </c>
      <c r="B21" s="17" t="s">
        <v>13</v>
      </c>
      <c r="C21" s="11" t="str">
        <f>summary!D18</f>
        <v/>
      </c>
      <c r="D21" s="43"/>
      <c r="E21" s="44"/>
      <c r="F21" s="45"/>
      <c r="G21" s="36"/>
      <c r="H21" s="10"/>
      <c r="I21" s="43"/>
      <c r="J21" s="44"/>
      <c r="K21" s="45"/>
      <c r="L21" s="36"/>
      <c r="M21" s="10"/>
      <c r="N21" s="43"/>
      <c r="O21" s="44"/>
      <c r="P21" s="45"/>
      <c r="Q21" s="36"/>
      <c r="R21" s="10"/>
      <c r="S21" s="43"/>
      <c r="T21" s="44"/>
      <c r="U21" s="45"/>
      <c r="V21" s="36"/>
      <c r="W21" s="10"/>
      <c r="X21" s="43"/>
      <c r="Y21" s="44"/>
      <c r="Z21" s="45"/>
      <c r="AA21" s="36"/>
      <c r="AB21" s="10"/>
      <c r="AC21" s="43"/>
      <c r="AD21" s="44"/>
      <c r="AE21" s="45"/>
      <c r="AF21" s="36"/>
      <c r="AG21" s="10"/>
      <c r="AH21" s="43"/>
      <c r="AI21" s="44"/>
      <c r="AJ21" s="45"/>
      <c r="AK21" s="36"/>
      <c r="AL21" s="10"/>
      <c r="AM21" s="43"/>
      <c r="AN21" s="44"/>
      <c r="AO21" s="45"/>
      <c r="AP21" s="36"/>
      <c r="AQ21" s="10"/>
      <c r="AR21" s="43"/>
      <c r="AS21" s="44"/>
      <c r="AT21" s="45"/>
      <c r="AU21" s="36"/>
      <c r="AV21" s="10"/>
      <c r="AW21" s="43"/>
      <c r="AX21" s="44"/>
      <c r="AY21" s="45"/>
      <c r="AZ21" s="36"/>
      <c r="BA21" s="10"/>
      <c r="BB21" s="43"/>
      <c r="BC21" s="44"/>
      <c r="BD21" s="45"/>
      <c r="BE21" s="36"/>
      <c r="BF21" s="10"/>
    </row>
    <row r="22" spans="1:58">
      <c r="A22" s="79"/>
      <c r="B22" s="17" t="s">
        <v>14</v>
      </c>
      <c r="C22" s="12">
        <f>H22+M22+R22+W22+AB22+AG22+AL22+AQ22+AV22+BA22+BF22</f>
        <v>0</v>
      </c>
      <c r="D22" s="38" t="str">
        <f>IF(D21="","",LOOKUP(y8_results!D21,point_allocations_standard!$A$3:$A$29,point_allocations_standard!$E$3:$E$29))</f>
        <v/>
      </c>
      <c r="E22" s="39" t="str">
        <f>IF(E21="","",LOOKUP(y8_results!E21,point_allocations_standard!$A$3:$A$29,point_allocations_standard!$E$3:$E$29))</f>
        <v/>
      </c>
      <c r="F22" s="40" t="str">
        <f>IF(F21="","",LOOKUP(y8_results!F21,point_allocations_standard!$A$3:$A$29,point_allocations_standard!$E$3:$E$29))</f>
        <v/>
      </c>
      <c r="G22" s="41">
        <f>IF(VLOOKUP(D$3,records8,8,FALSE)=$A21,VLOOKUP(D$3,records8,10,FALSE),0)</f>
        <v>0</v>
      </c>
      <c r="H22" s="13">
        <f>IF(COUNT(D22:G22=0),"",SUM(D22:G22))</f>
        <v>0</v>
      </c>
      <c r="I22" s="38" t="str">
        <f>IF(I21="","",LOOKUP(y8_results!I21,point_allocations_standard!$A$3:$A$29,point_allocations_standard!$E$3:$E$29))</f>
        <v/>
      </c>
      <c r="J22" s="39" t="str">
        <f>IF(J21="","",LOOKUP(y8_results!J21,point_allocations_standard!$A$3:$A$29,point_allocations_standard!$E$3:$E$29))</f>
        <v/>
      </c>
      <c r="K22" s="40" t="str">
        <f>IF(K21="","",LOOKUP(y8_results!K21,point_allocations_standard!$A$3:$A$29,point_allocations_standard!$E$3:$E$29))</f>
        <v/>
      </c>
      <c r="L22" s="41">
        <f>IF(VLOOKUP(I$3,records8,8,FALSE)=$A21,VLOOKUP(I$3,records8,10,FALSE),0)</f>
        <v>0</v>
      </c>
      <c r="M22" s="13">
        <f>IF(COUNT(I22:L22=0),"",SUM(I22:L22))</f>
        <v>0</v>
      </c>
      <c r="N22" s="38" t="str">
        <f>IF(N21="","",LOOKUP(N21,point_allocations_standard!$A$2:$A$31,point_allocations_standard!$B$2:$B$10))</f>
        <v/>
      </c>
      <c r="O22" s="38" t="str">
        <f>IF(O21="","",LOOKUP(O21,point_allocations_standard!$A$2:$A$31,point_allocations_standard!$C$2:$C$10))</f>
        <v/>
      </c>
      <c r="P22" s="38" t="str">
        <f>IF(P21="","",LOOKUP(P21,point_allocations_standard!$A$2:$A$31,point_allocations_standard!$D$2:$D$10))</f>
        <v/>
      </c>
      <c r="Q22" s="41">
        <f>IF(VLOOKUP(N$3,records8,8,FALSE)=$A21,VLOOKUP(N$3,records8,10,FALSE),0)</f>
        <v>0</v>
      </c>
      <c r="R22" s="13">
        <f>IF(COUNT(N22:Q22=0),"",SUM(N22:Q22))</f>
        <v>0</v>
      </c>
      <c r="S22" s="38" t="str">
        <f>IF(S21="","",LOOKUP(S21,point_allocations_standard!$A$2:$A$31,point_allocations_standard!$B$2:$B$10))</f>
        <v/>
      </c>
      <c r="T22" s="38" t="str">
        <f>IF(T21="","",LOOKUP(T21,point_allocations_standard!$A$2:$A$31,point_allocations_standard!$C$2:$C$10))</f>
        <v/>
      </c>
      <c r="U22" s="38" t="str">
        <f>IF(U21="","",LOOKUP(U21,point_allocations_standard!$A$2:$A$31,point_allocations_standard!$D$2:$D$10))</f>
        <v/>
      </c>
      <c r="V22" s="41">
        <f>IF(VLOOKUP(S$3,records8,8,FALSE)=$A21,VLOOKUP(S$3,records8,10,FALSE),0)</f>
        <v>0</v>
      </c>
      <c r="W22" s="13">
        <f>IF(COUNT(S22:V22=0),"",SUM(S22:V22))</f>
        <v>0</v>
      </c>
      <c r="X22" s="38" t="str">
        <f>IF(X21="","",LOOKUP(X21,point_allocations_standard!$A$2:$A$31,point_allocations_standard!$B$2:$B$10))</f>
        <v/>
      </c>
      <c r="Y22" s="38" t="str">
        <f>IF(Y21="","",LOOKUP(Y21,point_allocations_standard!$A$2:$A$31,point_allocations_standard!$C$2:$C$10))</f>
        <v/>
      </c>
      <c r="Z22" s="38" t="str">
        <f>IF(Z21="","",LOOKUP(Z21,point_allocations_standard!$A$2:$A$31,point_allocations_standard!$D$2:$D$10))</f>
        <v/>
      </c>
      <c r="AA22" s="41">
        <f>IF(VLOOKUP(X$3,records8,8,FALSE)=$A21,VLOOKUP(X$3,records8,10,FALSE),0)</f>
        <v>0</v>
      </c>
      <c r="AB22" s="13">
        <f>IF(COUNT(X22:AA22=0),"",SUM(X22:AA22))</f>
        <v>0</v>
      </c>
      <c r="AC22" s="38" t="str">
        <f>IF(AC21="","",LOOKUP(AC21,point_allocations_standard!$A$2:$A$31,point_allocations_standard!$B$2:$B$10))</f>
        <v/>
      </c>
      <c r="AD22" s="38" t="str">
        <f>IF(AD21="","",LOOKUP(AD21,point_allocations_standard!$A$2:$A$31,point_allocations_standard!$C$2:$C$10))</f>
        <v/>
      </c>
      <c r="AE22" s="38" t="str">
        <f>IF(AE21="","",LOOKUP(AE21,point_allocations_standard!$A$2:$A$31,point_allocations_standard!$D$2:$D$10))</f>
        <v/>
      </c>
      <c r="AF22" s="41">
        <f>IF(VLOOKUP(AC$3,records8,8,FALSE)=$A21,VLOOKUP(AC$3,records8,10,FALSE),0)</f>
        <v>0</v>
      </c>
      <c r="AG22" s="13">
        <f>IF(COUNT(AC22:AF22=0),"",SUM(AC22:AF22))</f>
        <v>0</v>
      </c>
      <c r="AH22" s="38" t="str">
        <f>IF(AH21="","",LOOKUP(AH21,point_allocations_standard!$A$2:$A$31,point_allocations_standard!$B$2:$B$10))</f>
        <v/>
      </c>
      <c r="AI22" s="38" t="str">
        <f>IF(AI21="","",LOOKUP(AI21,point_allocations_standard!$A$2:$A$31,point_allocations_standard!$C$2:$C$10))</f>
        <v/>
      </c>
      <c r="AJ22" s="38" t="str">
        <f>IF(AJ21="","",LOOKUP(AJ21,point_allocations_standard!$A$2:$A$31,point_allocations_standard!$D$2:$D$10))</f>
        <v/>
      </c>
      <c r="AK22" s="41">
        <f>IF(VLOOKUP(AH$3,records8,8,FALSE)=$A21,VLOOKUP(AH$3,records8,10,FALSE),0)</f>
        <v>0</v>
      </c>
      <c r="AL22" s="13">
        <f>IF(COUNT(AH22:AK22=0),"",SUM(AH22:AK22))</f>
        <v>0</v>
      </c>
      <c r="AM22" s="38" t="str">
        <f>IF(AM21="","",LOOKUP(AM21,point_allocations_standard!$A$2:$A$31,point_allocations_standard!$B$2:$B$10))</f>
        <v/>
      </c>
      <c r="AN22" s="38" t="str">
        <f>IF(AN21="","",LOOKUP(AN21,point_allocations_standard!$A$2:$A$31,point_allocations_standard!$C$2:$C$10))</f>
        <v/>
      </c>
      <c r="AO22" s="38" t="str">
        <f>IF(AO21="","",LOOKUP(AO21,point_allocations_standard!$A$2:$A$31,point_allocations_standard!$D$2:$D$10))</f>
        <v/>
      </c>
      <c r="AP22" s="41">
        <f>IF(VLOOKUP(AM$3,records8,8,FALSE)=$A21,VLOOKUP(AM$3,records8,10,FALSE),0)</f>
        <v>0</v>
      </c>
      <c r="AQ22" s="13">
        <f>IF(COUNT(AM22:AP22=0),"",SUM(AM22:AP22))</f>
        <v>0</v>
      </c>
      <c r="AR22" s="38" t="str">
        <f>IF(AR21="","",LOOKUP(AR21,point_allocations_standard!$A$2:$A$31,point_allocations_standard!$B$2:$B$10))</f>
        <v/>
      </c>
      <c r="AS22" s="38" t="str">
        <f>IF(AS21="","",LOOKUP(AS21,point_allocations_standard!$A$2:$A$31,point_allocations_standard!$C$2:$C$10))</f>
        <v/>
      </c>
      <c r="AT22" s="38" t="str">
        <f>IF(AT21="","",LOOKUP(AT21,point_allocations_standard!$A$2:$A$31,point_allocations_standard!$D$2:$D$10))</f>
        <v/>
      </c>
      <c r="AU22" s="41">
        <f>IF(VLOOKUP(AR$3,records8,8,FALSE)=$A21,VLOOKUP(AR$3,records8,10,FALSE),0)</f>
        <v>0</v>
      </c>
      <c r="AV22" s="13">
        <f>IF(COUNT(AR22:AU22=0),"",SUM(AR22:AU22))</f>
        <v>0</v>
      </c>
      <c r="AW22" s="38" t="str">
        <f>IF(AW21="","",LOOKUP(AW21,point_allocations_standard!$A$2:$A$31,point_allocations_standard!$B$2:$B$10))</f>
        <v/>
      </c>
      <c r="AX22" s="38" t="str">
        <f>IF(AX21="","",LOOKUP(AX21,point_allocations_standard!$A$2:$A$31,point_allocations_standard!$C$2:$C$10))</f>
        <v/>
      </c>
      <c r="AY22" s="38" t="str">
        <f>IF(AY21="","",LOOKUP(AY21,point_allocations_standard!$A$2:$A$31,point_allocations_standard!$D$2:$D$10))</f>
        <v/>
      </c>
      <c r="AZ22" s="41">
        <f>IF(VLOOKUP(AW$3,records8,8,FALSE)=$A21,VLOOKUP(AW$3,records8,10,FALSE),0)</f>
        <v>0</v>
      </c>
      <c r="BA22" s="13">
        <f>IF(COUNT(AW22:AZ22=0),"",SUM(AW22:AZ22))</f>
        <v>0</v>
      </c>
      <c r="BB22" s="38" t="str">
        <f>IF(BB21="","",LOOKUP(BB21,point_allocations_standard!$A$2:$A$31,point_allocations_standard!$B$2:$B$10))</f>
        <v/>
      </c>
      <c r="BC22" s="38" t="str">
        <f>IF(BC21="","",LOOKUP(BC21,point_allocations_standard!$A$2:$A$31,point_allocations_standard!$C$2:$C$10))</f>
        <v/>
      </c>
      <c r="BD22" s="38" t="str">
        <f>IF(BD21="","",LOOKUP(BD21,point_allocations_standard!$A$2:$A$31,point_allocations_standard!$D$2:$D$10))</f>
        <v/>
      </c>
      <c r="BE22" s="41">
        <f>IF(VLOOKUP(BB$3,records8,8,FALSE)=$A21,VLOOKUP(BB$3,records8,10,FALSE),0)</f>
        <v>0</v>
      </c>
      <c r="BF22" s="13">
        <f>IF(COUNT(BB22:BE22=0),"",SUM(BB22:BE22))</f>
        <v>0</v>
      </c>
    </row>
    <row r="23" spans="1:58">
      <c r="A23" s="86" t="s">
        <v>21</v>
      </c>
      <c r="B23" s="17" t="s">
        <v>13</v>
      </c>
      <c r="C23" s="11" t="str">
        <f>summary!D19</f>
        <v/>
      </c>
      <c r="D23" s="43"/>
      <c r="E23" s="44"/>
      <c r="F23" s="45"/>
      <c r="G23" s="36"/>
      <c r="H23" s="10"/>
      <c r="I23" s="43"/>
      <c r="J23" s="44"/>
      <c r="K23" s="45"/>
      <c r="L23" s="36"/>
      <c r="M23" s="10"/>
      <c r="N23" s="43"/>
      <c r="O23" s="44"/>
      <c r="P23" s="45"/>
      <c r="Q23" s="36"/>
      <c r="R23" s="10"/>
      <c r="S23" s="43"/>
      <c r="T23" s="44"/>
      <c r="U23" s="45"/>
      <c r="V23" s="36"/>
      <c r="W23" s="10"/>
      <c r="X23" s="43"/>
      <c r="Y23" s="44"/>
      <c r="Z23" s="45"/>
      <c r="AA23" s="36"/>
      <c r="AB23" s="10"/>
      <c r="AC23" s="43"/>
      <c r="AD23" s="44"/>
      <c r="AE23" s="45"/>
      <c r="AF23" s="36"/>
      <c r="AG23" s="10"/>
      <c r="AH23" s="43"/>
      <c r="AI23" s="44"/>
      <c r="AJ23" s="45"/>
      <c r="AK23" s="36"/>
      <c r="AL23" s="10"/>
      <c r="AM23" s="43"/>
      <c r="AN23" s="44"/>
      <c r="AO23" s="45"/>
      <c r="AP23" s="36"/>
      <c r="AQ23" s="10"/>
      <c r="AR23" s="43"/>
      <c r="AS23" s="44"/>
      <c r="AT23" s="45"/>
      <c r="AU23" s="36"/>
      <c r="AV23" s="10"/>
      <c r="AW23" s="43"/>
      <c r="AX23" s="44"/>
      <c r="AY23" s="45"/>
      <c r="AZ23" s="36"/>
      <c r="BA23" s="10"/>
      <c r="BB23" s="43"/>
      <c r="BC23" s="44"/>
      <c r="BD23" s="45"/>
      <c r="BE23" s="36"/>
      <c r="BF23" s="10"/>
    </row>
    <row r="24" spans="1:58">
      <c r="A24" s="79"/>
      <c r="B24" s="17" t="s">
        <v>14</v>
      </c>
      <c r="C24" s="12">
        <f>H24+M24+R24+W24+AB24+AG24+AL24+AQ24+AV24+BA24+BF24</f>
        <v>0</v>
      </c>
      <c r="D24" s="38" t="str">
        <f>IF(D23="","",LOOKUP(y8_results!D23,point_allocations_standard!$A$3:$A$29,point_allocations_standard!$E$3:$E$29))</f>
        <v/>
      </c>
      <c r="E24" s="39" t="str">
        <f>IF(E23="","",LOOKUP(y8_results!E23,point_allocations_standard!$A$3:$A$29,point_allocations_standard!$E$3:$E$29))</f>
        <v/>
      </c>
      <c r="F24" s="40" t="str">
        <f>IF(F23="","",LOOKUP(y8_results!F23,point_allocations_standard!$A$3:$A$29,point_allocations_standard!$E$3:$E$29))</f>
        <v/>
      </c>
      <c r="G24" s="41">
        <f>IF(VLOOKUP(D$3,records8,8,FALSE)=$A23,VLOOKUP(D$3,records8,10,FALSE),0)</f>
        <v>0</v>
      </c>
      <c r="H24" s="13">
        <f>IF(COUNT(D24:G24=0),"",SUM(D24:G24))</f>
        <v>0</v>
      </c>
      <c r="I24" s="38" t="str">
        <f>IF(I23="","",LOOKUP(y8_results!I23,point_allocations_standard!$A$3:$A$29,point_allocations_standard!$E$3:$E$29))</f>
        <v/>
      </c>
      <c r="J24" s="39" t="str">
        <f>IF(J23="","",LOOKUP(y8_results!J23,point_allocations_standard!$A$3:$A$29,point_allocations_standard!$E$3:$E$29))</f>
        <v/>
      </c>
      <c r="K24" s="40" t="str">
        <f>IF(K23="","",LOOKUP(y8_results!K23,point_allocations_standard!$A$3:$A$29,point_allocations_standard!$E$3:$E$29))</f>
        <v/>
      </c>
      <c r="L24" s="41">
        <f>IF(VLOOKUP(I$3,records8,8,FALSE)=$A23,VLOOKUP(I$3,records8,10,FALSE),0)</f>
        <v>0</v>
      </c>
      <c r="M24" s="13">
        <f>IF(COUNT(I24:L24=0),"",SUM(I24:L24))</f>
        <v>0</v>
      </c>
      <c r="N24" s="38" t="str">
        <f>IF(N23="","",LOOKUP(N23,point_allocations_standard!$A$2:$A$31,point_allocations_standard!$B$2:$B$10))</f>
        <v/>
      </c>
      <c r="O24" s="38" t="str">
        <f>IF(O23="","",LOOKUP(O23,point_allocations_standard!$A$2:$A$31,point_allocations_standard!$C$2:$C$10))</f>
        <v/>
      </c>
      <c r="P24" s="38" t="str">
        <f>IF(P23="","",LOOKUP(P23,point_allocations_standard!$A$2:$A$31,point_allocations_standard!$D$2:$D$10))</f>
        <v/>
      </c>
      <c r="Q24" s="41">
        <f>IF(VLOOKUP(N$3,records8,8,FALSE)=$A23,VLOOKUP(N$3,records8,10,FALSE),0)</f>
        <v>0</v>
      </c>
      <c r="R24" s="13">
        <f>IF(COUNT(N24:Q24=0),"",SUM(N24:Q24))</f>
        <v>0</v>
      </c>
      <c r="S24" s="38" t="str">
        <f>IF(S23="","",LOOKUP(S23,point_allocations_standard!$A$2:$A$31,point_allocations_standard!$B$2:$B$10))</f>
        <v/>
      </c>
      <c r="T24" s="38" t="str">
        <f>IF(T23="","",LOOKUP(T23,point_allocations_standard!$A$2:$A$31,point_allocations_standard!$C$2:$C$10))</f>
        <v/>
      </c>
      <c r="U24" s="38" t="str">
        <f>IF(U23="","",LOOKUP(U23,point_allocations_standard!$A$2:$A$31,point_allocations_standard!$D$2:$D$10))</f>
        <v/>
      </c>
      <c r="V24" s="41">
        <f>IF(VLOOKUP(S$3,records8,8,FALSE)=$A23,VLOOKUP(S$3,records8,10,FALSE),0)</f>
        <v>0</v>
      </c>
      <c r="W24" s="13">
        <f>IF(COUNT(S24:V24=0),"",SUM(S24:V24))</f>
        <v>0</v>
      </c>
      <c r="X24" s="38" t="str">
        <f>IF(X23="","",LOOKUP(X23,point_allocations_standard!$A$2:$A$31,point_allocations_standard!$B$2:$B$10))</f>
        <v/>
      </c>
      <c r="Y24" s="38" t="str">
        <f>IF(Y23="","",LOOKUP(Y23,point_allocations_standard!$A$2:$A$31,point_allocations_standard!$C$2:$C$10))</f>
        <v/>
      </c>
      <c r="Z24" s="38" t="str">
        <f>IF(Z23="","",LOOKUP(Z23,point_allocations_standard!$A$2:$A$31,point_allocations_standard!$D$2:$D$10))</f>
        <v/>
      </c>
      <c r="AA24" s="41">
        <f>IF(VLOOKUP(X$3,records8,8,FALSE)=$A23,VLOOKUP(X$3,records8,10,FALSE),0)</f>
        <v>0</v>
      </c>
      <c r="AB24" s="13">
        <f>IF(COUNT(X24:AA24=0),"",SUM(X24:AA24))</f>
        <v>0</v>
      </c>
      <c r="AC24" s="38" t="str">
        <f>IF(AC23="","",LOOKUP(AC23,point_allocations_standard!$A$2:$A$31,point_allocations_standard!$B$2:$B$10))</f>
        <v/>
      </c>
      <c r="AD24" s="38" t="str">
        <f>IF(AD23="","",LOOKUP(AD23,point_allocations_standard!$A$2:$A$31,point_allocations_standard!$C$2:$C$10))</f>
        <v/>
      </c>
      <c r="AE24" s="38" t="str">
        <f>IF(AE23="","",LOOKUP(AE23,point_allocations_standard!$A$2:$A$31,point_allocations_standard!$D$2:$D$10))</f>
        <v/>
      </c>
      <c r="AF24" s="41">
        <f>IF(VLOOKUP(AC$3,records8,8,FALSE)=$A23,VLOOKUP(AC$3,records8,10,FALSE),0)</f>
        <v>0</v>
      </c>
      <c r="AG24" s="13">
        <f>IF(COUNT(AC24:AF24=0),"",SUM(AC24:AF24))</f>
        <v>0</v>
      </c>
      <c r="AH24" s="38" t="str">
        <f>IF(AH23="","",LOOKUP(AH23,point_allocations_standard!$A$2:$A$31,point_allocations_standard!$B$2:$B$10))</f>
        <v/>
      </c>
      <c r="AI24" s="38" t="str">
        <f>IF(AI23="","",LOOKUP(AI23,point_allocations_standard!$A$2:$A$31,point_allocations_standard!$C$2:$C$10))</f>
        <v/>
      </c>
      <c r="AJ24" s="38" t="str">
        <f>IF(AJ23="","",LOOKUP(AJ23,point_allocations_standard!$A$2:$A$31,point_allocations_standard!$D$2:$D$10))</f>
        <v/>
      </c>
      <c r="AK24" s="41">
        <f>IF(VLOOKUP(AH$3,records8,8,FALSE)=$A23,VLOOKUP(AH$3,records8,10,FALSE),0)</f>
        <v>0</v>
      </c>
      <c r="AL24" s="13">
        <f>IF(COUNT(AH24:AK24=0),"",SUM(AH24:AK24))</f>
        <v>0</v>
      </c>
      <c r="AM24" s="38" t="str">
        <f>IF(AM23="","",LOOKUP(AM23,point_allocations_standard!$A$2:$A$31,point_allocations_standard!$B$2:$B$10))</f>
        <v/>
      </c>
      <c r="AN24" s="38" t="str">
        <f>IF(AN23="","",LOOKUP(AN23,point_allocations_standard!$A$2:$A$31,point_allocations_standard!$C$2:$C$10))</f>
        <v/>
      </c>
      <c r="AO24" s="38" t="str">
        <f>IF(AO23="","",LOOKUP(AO23,point_allocations_standard!$A$2:$A$31,point_allocations_standard!$D$2:$D$10))</f>
        <v/>
      </c>
      <c r="AP24" s="41">
        <f>IF(VLOOKUP(AM$3,records8,8,FALSE)=$A23,VLOOKUP(AM$3,records8,10,FALSE),0)</f>
        <v>0</v>
      </c>
      <c r="AQ24" s="13">
        <f>IF(COUNT(AM24:AP24=0),"",SUM(AM24:AP24))</f>
        <v>0</v>
      </c>
      <c r="AR24" s="38" t="str">
        <f>IF(AR23="","",LOOKUP(AR23,point_allocations_standard!$A$2:$A$31,point_allocations_standard!$B$2:$B$10))</f>
        <v/>
      </c>
      <c r="AS24" s="38" t="str">
        <f>IF(AS23="","",LOOKUP(AS23,point_allocations_standard!$A$2:$A$31,point_allocations_standard!$C$2:$C$10))</f>
        <v/>
      </c>
      <c r="AT24" s="38" t="str">
        <f>IF(AT23="","",LOOKUP(AT23,point_allocations_standard!$A$2:$A$31,point_allocations_standard!$D$2:$D$10))</f>
        <v/>
      </c>
      <c r="AU24" s="41">
        <f>IF(VLOOKUP(AR$3,records8,8,FALSE)=$A23,VLOOKUP(AR$3,records8,10,FALSE),0)</f>
        <v>0</v>
      </c>
      <c r="AV24" s="13">
        <f>IF(COUNT(AR24:AU24=0),"",SUM(AR24:AU24))</f>
        <v>0</v>
      </c>
      <c r="AW24" s="38" t="str">
        <f>IF(AW23="","",LOOKUP(AW23,point_allocations_standard!$A$2:$A$31,point_allocations_standard!$B$2:$B$10))</f>
        <v/>
      </c>
      <c r="AX24" s="38" t="str">
        <f>IF(AX23="","",LOOKUP(AX23,point_allocations_standard!$A$2:$A$31,point_allocations_standard!$C$2:$C$10))</f>
        <v/>
      </c>
      <c r="AY24" s="38" t="str">
        <f>IF(AY23="","",LOOKUP(AY23,point_allocations_standard!$A$2:$A$31,point_allocations_standard!$D$2:$D$10))</f>
        <v/>
      </c>
      <c r="AZ24" s="41">
        <f>IF(VLOOKUP(AW$3,records8,8,FALSE)=$A23,VLOOKUP(AW$3,records8,10,FALSE),0)</f>
        <v>0</v>
      </c>
      <c r="BA24" s="13">
        <f>IF(COUNT(AW24:AZ24=0),"",SUM(AW24:AZ24))</f>
        <v>0</v>
      </c>
      <c r="BB24" s="38" t="str">
        <f>IF(BB23="","",LOOKUP(BB23,point_allocations_standard!$A$2:$A$31,point_allocations_standard!$B$2:$B$10))</f>
        <v/>
      </c>
      <c r="BC24" s="38" t="str">
        <f>IF(BC23="","",LOOKUP(BC23,point_allocations_standard!$A$2:$A$31,point_allocations_standard!$C$2:$C$10))</f>
        <v/>
      </c>
      <c r="BD24" s="38" t="str">
        <f>IF(BD23="","",LOOKUP(BD23,point_allocations_standard!$A$2:$A$31,point_allocations_standard!$D$2:$D$10))</f>
        <v/>
      </c>
      <c r="BE24" s="41">
        <f>IF(VLOOKUP(BB$3,records8,8,FALSE)=$A23,VLOOKUP(BB$3,records8,10,FALSE),0)</f>
        <v>0</v>
      </c>
      <c r="BF24" s="13">
        <f>IF(COUNT(BB24:BE24=0),"",SUM(BB24:BE24))</f>
        <v>0</v>
      </c>
    </row>
  </sheetData>
  <mergeCells count="47">
    <mergeCell ref="A19:A20"/>
    <mergeCell ref="A21:A22"/>
    <mergeCell ref="A23:A24"/>
    <mergeCell ref="A8:B8"/>
    <mergeCell ref="A9:A10"/>
    <mergeCell ref="A11:A12"/>
    <mergeCell ref="A13:A14"/>
    <mergeCell ref="A15:A16"/>
    <mergeCell ref="A17:A18"/>
    <mergeCell ref="A6:B6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X3:AB3"/>
    <mergeCell ref="AC3:AG3"/>
    <mergeCell ref="AH3:AL3"/>
    <mergeCell ref="AM3:AQ3"/>
    <mergeCell ref="AR3:AV3"/>
    <mergeCell ref="AW3:BA3"/>
    <mergeCell ref="S3:W3"/>
    <mergeCell ref="A1:C1"/>
    <mergeCell ref="A3:C3"/>
    <mergeCell ref="D3:H3"/>
    <mergeCell ref="I3:M3"/>
    <mergeCell ref="N3:R3"/>
  </mergeCells>
  <pageMargins left="0.7" right="0.7" top="0.75" bottom="0.75" header="0" footer="0"/>
  <pageSetup paperSize="9" orientation="portrait" r:id="rId1"/>
  <ignoredErrors>
    <ignoredError sqref="C11 C13 C15 C17 C19 C21 C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H15" sqref="H15"/>
    </sheetView>
  </sheetViews>
  <sheetFormatPr defaultRowHeight="15"/>
  <cols>
    <col min="1" max="10" width="15.7109375" style="37" customWidth="1"/>
    <col min="11" max="16384" width="9.140625" style="37"/>
  </cols>
  <sheetData>
    <row r="1" spans="1:10" ht="44.25" customHeight="1" thickBot="1">
      <c r="A1" s="98" t="s">
        <v>110</v>
      </c>
      <c r="B1" s="99"/>
      <c r="C1" s="99"/>
      <c r="D1" s="99"/>
      <c r="E1" s="99"/>
      <c r="F1" s="99"/>
      <c r="G1" s="99"/>
      <c r="H1" s="99"/>
      <c r="I1" s="99"/>
      <c r="J1" s="100"/>
    </row>
    <row r="2" spans="1:10" ht="18.75">
      <c r="A2" s="94" t="s">
        <v>106</v>
      </c>
      <c r="B2" s="94"/>
      <c r="C2" s="94"/>
      <c r="D2" s="94"/>
      <c r="E2" s="94"/>
      <c r="F2" s="94"/>
      <c r="G2" s="94"/>
      <c r="H2" s="94"/>
      <c r="I2" s="94"/>
      <c r="J2" s="94"/>
    </row>
    <row r="4" spans="1:10">
      <c r="A4" s="51" t="s">
        <v>38</v>
      </c>
      <c r="B4" s="51" t="s">
        <v>49</v>
      </c>
      <c r="C4" s="50" t="s">
        <v>76</v>
      </c>
      <c r="D4" s="50" t="s">
        <v>77</v>
      </c>
      <c r="E4" s="50" t="s">
        <v>78</v>
      </c>
      <c r="F4" s="50" t="s">
        <v>79</v>
      </c>
      <c r="G4" s="50" t="s">
        <v>80</v>
      </c>
      <c r="H4" s="50" t="s">
        <v>83</v>
      </c>
      <c r="I4" s="50" t="s">
        <v>81</v>
      </c>
      <c r="J4" s="50" t="s">
        <v>82</v>
      </c>
    </row>
    <row r="5" spans="1:10">
      <c r="A5" s="26" t="s">
        <v>63</v>
      </c>
      <c r="B5" s="26" t="str">
        <f t="shared" ref="B5:B15" si="0">VLOOKUP(A5,defsEvent,5,FALSE)</f>
        <v>metre</v>
      </c>
      <c r="C5" s="34">
        <v>3.78</v>
      </c>
      <c r="D5" s="26" t="s">
        <v>92</v>
      </c>
      <c r="E5" s="26">
        <v>2018</v>
      </c>
      <c r="F5" s="25"/>
      <c r="G5" s="22"/>
      <c r="H5" s="22"/>
      <c r="I5" s="22">
        <v>2019</v>
      </c>
      <c r="J5" s="26">
        <f t="shared" ref="J5:J15" si="1">IF(ISBLANK(F5),0, IF(B5="second",IF(F5&gt;C5,VLOOKUP("noRecord", defsBonus,2,FALSE),IF(F5=C5,VLOOKUP("equal",defsBonus,2,FALSE),VLOOKUP("beat",defsBonus,2,FALSE))),IF(B5="metre",IF(F5&lt;C5,0,IF(F5=C5,1,2)))))</f>
        <v>0</v>
      </c>
    </row>
    <row r="6" spans="1:10">
      <c r="A6" s="26" t="s">
        <v>64</v>
      </c>
      <c r="B6" s="26" t="str">
        <f t="shared" si="0"/>
        <v>metre</v>
      </c>
      <c r="C6" s="34">
        <v>1.25</v>
      </c>
      <c r="D6" s="26" t="s">
        <v>54</v>
      </c>
      <c r="E6" s="26">
        <v>2018</v>
      </c>
      <c r="F6" s="25"/>
      <c r="G6" s="22"/>
      <c r="H6" s="22"/>
      <c r="I6" s="22">
        <v>2019</v>
      </c>
      <c r="J6" s="26">
        <f t="shared" si="1"/>
        <v>0</v>
      </c>
    </row>
    <row r="7" spans="1:10">
      <c r="A7" s="26" t="s">
        <v>27</v>
      </c>
      <c r="B7" s="26" t="str">
        <f t="shared" si="0"/>
        <v>metre</v>
      </c>
      <c r="C7" s="34">
        <v>11.98</v>
      </c>
      <c r="D7" s="26" t="s">
        <v>56</v>
      </c>
      <c r="E7" s="26">
        <v>2018</v>
      </c>
      <c r="F7" s="25"/>
      <c r="G7" s="22"/>
      <c r="H7" s="22"/>
      <c r="I7" s="22">
        <v>2019</v>
      </c>
      <c r="J7" s="26">
        <f t="shared" si="1"/>
        <v>0</v>
      </c>
    </row>
    <row r="8" spans="1:10">
      <c r="A8" s="26" t="s">
        <v>29</v>
      </c>
      <c r="B8" s="26" t="str">
        <f t="shared" si="0"/>
        <v>metre</v>
      </c>
      <c r="C8" s="34">
        <v>24.6</v>
      </c>
      <c r="D8" s="26" t="s">
        <v>93</v>
      </c>
      <c r="E8" s="26">
        <v>2018</v>
      </c>
      <c r="F8" s="25"/>
      <c r="G8" s="22"/>
      <c r="H8" s="22"/>
      <c r="I8" s="22">
        <v>2019</v>
      </c>
      <c r="J8" s="26">
        <f t="shared" si="1"/>
        <v>0</v>
      </c>
    </row>
    <row r="9" spans="1:10">
      <c r="A9" s="26" t="s">
        <v>30</v>
      </c>
      <c r="B9" s="26" t="str">
        <f t="shared" si="0"/>
        <v>second</v>
      </c>
      <c r="C9" s="34">
        <v>12.6</v>
      </c>
      <c r="D9" s="26" t="s">
        <v>94</v>
      </c>
      <c r="E9" s="26">
        <v>2018</v>
      </c>
      <c r="F9" s="25"/>
      <c r="G9" s="22"/>
      <c r="H9" s="22"/>
      <c r="I9" s="22">
        <v>2019</v>
      </c>
      <c r="J9" s="26">
        <f t="shared" si="1"/>
        <v>0</v>
      </c>
    </row>
    <row r="10" spans="1:10">
      <c r="A10" s="26" t="s">
        <v>31</v>
      </c>
      <c r="B10" s="26" t="str">
        <f t="shared" si="0"/>
        <v>second</v>
      </c>
      <c r="C10" s="34">
        <v>28.6</v>
      </c>
      <c r="D10" s="26" t="s">
        <v>61</v>
      </c>
      <c r="E10" s="26">
        <v>2018</v>
      </c>
      <c r="F10" s="25"/>
      <c r="G10" s="22"/>
      <c r="H10" s="22"/>
      <c r="I10" s="22">
        <v>2019</v>
      </c>
      <c r="J10" s="26">
        <f t="shared" si="1"/>
        <v>0</v>
      </c>
    </row>
    <row r="11" spans="1:10">
      <c r="A11" s="26" t="s">
        <v>32</v>
      </c>
      <c r="B11" s="26" t="str">
        <f t="shared" si="0"/>
        <v>second</v>
      </c>
      <c r="C11" s="34">
        <v>45.2</v>
      </c>
      <c r="D11" s="26" t="s">
        <v>62</v>
      </c>
      <c r="E11" s="26">
        <v>2018</v>
      </c>
      <c r="F11" s="25"/>
      <c r="G11" s="22"/>
      <c r="H11" s="22"/>
      <c r="I11" s="22">
        <v>2019</v>
      </c>
      <c r="J11" s="26">
        <f t="shared" si="1"/>
        <v>0</v>
      </c>
    </row>
    <row r="12" spans="1:10">
      <c r="A12" s="26" t="s">
        <v>33</v>
      </c>
      <c r="B12" s="26" t="str">
        <f t="shared" si="0"/>
        <v>second</v>
      </c>
      <c r="C12" s="34">
        <v>237.8</v>
      </c>
      <c r="D12" s="26" t="s">
        <v>95</v>
      </c>
      <c r="E12" s="26">
        <v>2018</v>
      </c>
      <c r="F12" s="25"/>
      <c r="G12" s="22"/>
      <c r="H12" s="22"/>
      <c r="I12" s="22">
        <v>2019</v>
      </c>
      <c r="J12" s="26">
        <f t="shared" si="1"/>
        <v>0</v>
      </c>
    </row>
    <row r="13" spans="1:10">
      <c r="A13" s="26" t="s">
        <v>34</v>
      </c>
      <c r="B13" s="26" t="str">
        <f t="shared" si="0"/>
        <v>second</v>
      </c>
      <c r="C13" s="34">
        <v>519.9</v>
      </c>
      <c r="D13" s="26" t="s">
        <v>96</v>
      </c>
      <c r="E13" s="26">
        <v>2018</v>
      </c>
      <c r="F13" s="25"/>
      <c r="G13" s="22"/>
      <c r="H13" s="22"/>
      <c r="I13" s="22">
        <v>2019</v>
      </c>
      <c r="J13" s="26">
        <f t="shared" si="1"/>
        <v>0</v>
      </c>
    </row>
    <row r="14" spans="1:10">
      <c r="A14" s="26" t="s">
        <v>35</v>
      </c>
      <c r="B14" s="26" t="str">
        <f t="shared" si="0"/>
        <v>second</v>
      </c>
      <c r="C14" s="34">
        <v>199.1</v>
      </c>
      <c r="D14" s="26"/>
      <c r="E14" s="26">
        <v>2018</v>
      </c>
      <c r="F14" s="25"/>
      <c r="G14" s="22"/>
      <c r="H14" s="22"/>
      <c r="I14" s="22">
        <v>2019</v>
      </c>
      <c r="J14" s="26">
        <f t="shared" si="1"/>
        <v>0</v>
      </c>
    </row>
    <row r="15" spans="1:10">
      <c r="A15" s="26" t="s">
        <v>36</v>
      </c>
      <c r="B15" s="26" t="str">
        <f t="shared" si="0"/>
        <v>second</v>
      </c>
      <c r="C15" s="34">
        <v>58</v>
      </c>
      <c r="D15" s="26"/>
      <c r="E15" s="26">
        <v>2018</v>
      </c>
      <c r="F15" s="25"/>
      <c r="G15" s="22"/>
      <c r="H15" s="22"/>
      <c r="I15" s="22">
        <v>2019</v>
      </c>
      <c r="J15" s="26">
        <f t="shared" si="1"/>
        <v>0</v>
      </c>
    </row>
    <row r="19" spans="5:5">
      <c r="E19" s="23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24"/>
  <sheetViews>
    <sheetView zoomScaleNormal="100" workbookViewId="0">
      <pane xSplit="3" ySplit="7" topLeftCell="D8" activePane="bottomRight" state="frozen"/>
      <selection pane="topRight" activeCell="D1" sqref="D1"/>
      <selection pane="bottomLeft" activeCell="A6" sqref="A6"/>
      <selection pane="bottomRight" activeCell="G10" sqref="G10"/>
    </sheetView>
  </sheetViews>
  <sheetFormatPr defaultColWidth="14.42578125" defaultRowHeight="15" customHeight="1"/>
  <cols>
    <col min="1" max="1" width="20.7109375" style="52" customWidth="1"/>
    <col min="2" max="2" width="8" style="52" customWidth="1"/>
    <col min="3" max="3" width="10.5703125" style="52" customWidth="1"/>
    <col min="4" max="58" width="6.7109375" style="52" customWidth="1"/>
    <col min="59" max="16384" width="14.42578125" style="52"/>
  </cols>
  <sheetData>
    <row r="1" spans="1:58" ht="54.75" customHeight="1" thickBot="1">
      <c r="A1" s="101" t="s">
        <v>113</v>
      </c>
      <c r="B1" s="102"/>
      <c r="C1" s="103"/>
      <c r="D1" s="2"/>
      <c r="E1" s="2"/>
      <c r="F1" s="2"/>
      <c r="G1" s="2"/>
      <c r="H1" s="2"/>
    </row>
    <row r="3" spans="1:58" ht="15" customHeight="1">
      <c r="A3" s="89" t="s">
        <v>109</v>
      </c>
      <c r="B3" s="89"/>
      <c r="C3" s="89"/>
      <c r="D3" s="78" t="s">
        <v>63</v>
      </c>
      <c r="E3" s="79"/>
      <c r="F3" s="79"/>
      <c r="G3" s="79"/>
      <c r="H3" s="79"/>
      <c r="I3" s="78" t="s">
        <v>64</v>
      </c>
      <c r="J3" s="79"/>
      <c r="K3" s="79"/>
      <c r="L3" s="79"/>
      <c r="M3" s="79"/>
      <c r="N3" s="78" t="s">
        <v>27</v>
      </c>
      <c r="O3" s="79"/>
      <c r="P3" s="79"/>
      <c r="Q3" s="79"/>
      <c r="R3" s="79"/>
      <c r="S3" s="78" t="s">
        <v>29</v>
      </c>
      <c r="T3" s="79"/>
      <c r="U3" s="79"/>
      <c r="V3" s="79"/>
      <c r="W3" s="79"/>
      <c r="X3" s="78" t="s">
        <v>30</v>
      </c>
      <c r="Y3" s="79"/>
      <c r="Z3" s="79"/>
      <c r="AA3" s="79"/>
      <c r="AB3" s="79"/>
      <c r="AC3" s="78" t="s">
        <v>31</v>
      </c>
      <c r="AD3" s="79"/>
      <c r="AE3" s="79"/>
      <c r="AF3" s="79"/>
      <c r="AG3" s="79"/>
      <c r="AH3" s="78" t="s">
        <v>32</v>
      </c>
      <c r="AI3" s="79"/>
      <c r="AJ3" s="79"/>
      <c r="AK3" s="79"/>
      <c r="AL3" s="79"/>
      <c r="AM3" s="78" t="s">
        <v>33</v>
      </c>
      <c r="AN3" s="79"/>
      <c r="AO3" s="79"/>
      <c r="AP3" s="79"/>
      <c r="AQ3" s="79"/>
      <c r="AR3" s="78" t="s">
        <v>34</v>
      </c>
      <c r="AS3" s="79"/>
      <c r="AT3" s="79"/>
      <c r="AU3" s="79"/>
      <c r="AV3" s="79"/>
      <c r="AW3" s="78" t="s">
        <v>36</v>
      </c>
      <c r="AX3" s="79"/>
      <c r="AY3" s="79"/>
      <c r="AZ3" s="79"/>
      <c r="BA3" s="79"/>
      <c r="BB3" s="78" t="s">
        <v>35</v>
      </c>
      <c r="BC3" s="79"/>
      <c r="BD3" s="79"/>
      <c r="BE3" s="79"/>
      <c r="BF3" s="79"/>
    </row>
    <row r="4" spans="1:58" ht="15" customHeight="1">
      <c r="A4" s="90" t="s">
        <v>47</v>
      </c>
      <c r="B4" s="90"/>
      <c r="C4" s="90"/>
      <c r="D4" s="80" t="str">
        <f>VLOOKUP(D3,defsEvent,4,FALSE)</f>
        <v>overall</v>
      </c>
      <c r="E4" s="80"/>
      <c r="F4" s="80"/>
      <c r="G4" s="80"/>
      <c r="H4" s="80"/>
      <c r="I4" s="80" t="str">
        <f>VLOOKUP(I3,defsEvent,4,FALSE)</f>
        <v>overall</v>
      </c>
      <c r="J4" s="80"/>
      <c r="K4" s="80"/>
      <c r="L4" s="80"/>
      <c r="M4" s="80"/>
      <c r="N4" s="80" t="str">
        <f>VLOOKUP(N3,defsEvent,4,FALSE)</f>
        <v>abc</v>
      </c>
      <c r="O4" s="80"/>
      <c r="P4" s="80"/>
      <c r="Q4" s="80"/>
      <c r="R4" s="80"/>
      <c r="S4" s="80" t="str">
        <f>VLOOKUP(S3,defsEvent,4,FALSE)</f>
        <v>abc</v>
      </c>
      <c r="T4" s="80"/>
      <c r="U4" s="80"/>
      <c r="V4" s="80"/>
      <c r="W4" s="80"/>
      <c r="X4" s="80" t="str">
        <f>VLOOKUP(X3,defsEvent,4,FALSE)</f>
        <v>abc</v>
      </c>
      <c r="Y4" s="80"/>
      <c r="Z4" s="80"/>
      <c r="AA4" s="80"/>
      <c r="AB4" s="80"/>
      <c r="AC4" s="80" t="str">
        <f>VLOOKUP(AC3,defsEvent,4,FALSE)</f>
        <v>abc</v>
      </c>
      <c r="AD4" s="80"/>
      <c r="AE4" s="80"/>
      <c r="AF4" s="80"/>
      <c r="AG4" s="80"/>
      <c r="AH4" s="80" t="str">
        <f>VLOOKUP(AH3,defsEvent,4,FALSE)</f>
        <v>abc</v>
      </c>
      <c r="AI4" s="80"/>
      <c r="AJ4" s="80"/>
      <c r="AK4" s="80"/>
      <c r="AL4" s="80"/>
      <c r="AM4" s="80" t="str">
        <f>VLOOKUP(AM3,defsEvent,4,FALSE)</f>
        <v>abc</v>
      </c>
      <c r="AN4" s="80"/>
      <c r="AO4" s="80"/>
      <c r="AP4" s="80"/>
      <c r="AQ4" s="80"/>
      <c r="AR4" s="80" t="str">
        <f>VLOOKUP(AR3,defsEvent,4,FALSE)</f>
        <v>abc</v>
      </c>
      <c r="AS4" s="80"/>
      <c r="AT4" s="80"/>
      <c r="AU4" s="80"/>
      <c r="AV4" s="80"/>
      <c r="AW4" s="80" t="str">
        <f>VLOOKUP(AW3,defsEvent,4,FALSE)</f>
        <v>abc</v>
      </c>
      <c r="AX4" s="80"/>
      <c r="AY4" s="80"/>
      <c r="AZ4" s="80"/>
      <c r="BA4" s="80"/>
      <c r="BB4" s="80" t="str">
        <f>VLOOKUP(BB3,defsEvent,4,FALSE)</f>
        <v>abc</v>
      </c>
      <c r="BC4" s="80"/>
      <c r="BD4" s="80"/>
      <c r="BE4" s="80"/>
      <c r="BF4" s="80"/>
    </row>
    <row r="5" spans="1:58" ht="15" customHeight="1">
      <c r="A5" s="90" t="s">
        <v>48</v>
      </c>
      <c r="B5" s="90"/>
      <c r="C5" s="90"/>
      <c r="D5" s="80" t="str">
        <f>VLOOKUP(D3,defsEvent,3,FALSE)</f>
        <v>c</v>
      </c>
      <c r="E5" s="80"/>
      <c r="F5" s="80"/>
      <c r="G5" s="80"/>
      <c r="H5" s="80"/>
      <c r="I5" s="80" t="str">
        <f>VLOOKUP(I3,defsEvent,3,FALSE)</f>
        <v>c</v>
      </c>
      <c r="J5" s="80"/>
      <c r="K5" s="80"/>
      <c r="L5" s="80"/>
      <c r="M5" s="80"/>
      <c r="N5" s="80" t="str">
        <f>VLOOKUP(N3,defsEvent,3,FALSE)</f>
        <v>c</v>
      </c>
      <c r="O5" s="80"/>
      <c r="P5" s="80"/>
      <c r="Q5" s="80"/>
      <c r="R5" s="80"/>
      <c r="S5" s="80" t="str">
        <f>VLOOKUP(S3,defsEvent,3,FALSE)</f>
        <v>c</v>
      </c>
      <c r="T5" s="80"/>
      <c r="U5" s="80"/>
      <c r="V5" s="80"/>
      <c r="W5" s="80"/>
      <c r="X5" s="80" t="str">
        <f>VLOOKUP(X3,defsEvent,3,FALSE)</f>
        <v>c</v>
      </c>
      <c r="Y5" s="80"/>
      <c r="Z5" s="80"/>
      <c r="AA5" s="80"/>
      <c r="AB5" s="80"/>
      <c r="AC5" s="80" t="str">
        <f>VLOOKUP(AC3,defsEvent,3,FALSE)</f>
        <v>c</v>
      </c>
      <c r="AD5" s="80"/>
      <c r="AE5" s="80"/>
      <c r="AF5" s="80"/>
      <c r="AG5" s="80"/>
      <c r="AH5" s="80" t="str">
        <f>VLOOKUP(AH3,defsEvent,3,FALSE)</f>
        <v>c</v>
      </c>
      <c r="AI5" s="80"/>
      <c r="AJ5" s="80"/>
      <c r="AK5" s="80"/>
      <c r="AL5" s="80"/>
      <c r="AM5" s="80" t="str">
        <f>VLOOKUP(AM3,defsEvent,3,FALSE)</f>
        <v>c</v>
      </c>
      <c r="AN5" s="80"/>
      <c r="AO5" s="80"/>
      <c r="AP5" s="80"/>
      <c r="AQ5" s="80"/>
      <c r="AR5" s="80" t="str">
        <f>VLOOKUP(AR3,defsEvent,3,FALSE)</f>
        <v>b</v>
      </c>
      <c r="AS5" s="80"/>
      <c r="AT5" s="80"/>
      <c r="AU5" s="80"/>
      <c r="AV5" s="80"/>
      <c r="AW5" s="80" t="str">
        <f>VLOOKUP(AW3,defsEvent,3,FALSE)</f>
        <v>a</v>
      </c>
      <c r="AX5" s="80"/>
      <c r="AY5" s="80"/>
      <c r="AZ5" s="80"/>
      <c r="BA5" s="80"/>
      <c r="BB5" s="80" t="str">
        <f>VLOOKUP(BB3,defsEvent,3,FALSE)</f>
        <v>a</v>
      </c>
      <c r="BC5" s="80"/>
      <c r="BD5" s="80"/>
      <c r="BE5" s="80"/>
      <c r="BF5" s="80"/>
    </row>
    <row r="6" spans="1:58" ht="15.75">
      <c r="A6" s="84" t="s">
        <v>8</v>
      </c>
      <c r="B6" s="85"/>
      <c r="C6" s="19" t="s">
        <v>7</v>
      </c>
      <c r="D6" s="46" t="s">
        <v>9</v>
      </c>
      <c r="E6" s="47" t="s">
        <v>10</v>
      </c>
      <c r="F6" s="48" t="s">
        <v>11</v>
      </c>
      <c r="G6" s="42" t="s">
        <v>108</v>
      </c>
      <c r="H6" s="21" t="s">
        <v>12</v>
      </c>
      <c r="I6" s="46" t="s">
        <v>9</v>
      </c>
      <c r="J6" s="47" t="s">
        <v>10</v>
      </c>
      <c r="K6" s="48" t="s">
        <v>11</v>
      </c>
      <c r="L6" s="42" t="s">
        <v>108</v>
      </c>
      <c r="M6" s="21" t="s">
        <v>12</v>
      </c>
      <c r="N6" s="46" t="s">
        <v>9</v>
      </c>
      <c r="O6" s="47" t="s">
        <v>10</v>
      </c>
      <c r="P6" s="48" t="s">
        <v>11</v>
      </c>
      <c r="Q6" s="42" t="s">
        <v>108</v>
      </c>
      <c r="R6" s="21" t="s">
        <v>12</v>
      </c>
      <c r="S6" s="46" t="s">
        <v>9</v>
      </c>
      <c r="T6" s="47" t="s">
        <v>10</v>
      </c>
      <c r="U6" s="48" t="s">
        <v>11</v>
      </c>
      <c r="V6" s="42" t="s">
        <v>108</v>
      </c>
      <c r="W6" s="21" t="s">
        <v>12</v>
      </c>
      <c r="X6" s="46" t="s">
        <v>9</v>
      </c>
      <c r="Y6" s="47" t="s">
        <v>10</v>
      </c>
      <c r="Z6" s="48" t="s">
        <v>11</v>
      </c>
      <c r="AA6" s="42" t="s">
        <v>108</v>
      </c>
      <c r="AB6" s="21" t="s">
        <v>12</v>
      </c>
      <c r="AC6" s="46" t="s">
        <v>9</v>
      </c>
      <c r="AD6" s="47" t="s">
        <v>10</v>
      </c>
      <c r="AE6" s="48" t="s">
        <v>11</v>
      </c>
      <c r="AF6" s="42" t="s">
        <v>108</v>
      </c>
      <c r="AG6" s="21" t="s">
        <v>12</v>
      </c>
      <c r="AH6" s="46" t="s">
        <v>9</v>
      </c>
      <c r="AI6" s="47" t="s">
        <v>10</v>
      </c>
      <c r="AJ6" s="48" t="s">
        <v>11</v>
      </c>
      <c r="AK6" s="42" t="s">
        <v>108</v>
      </c>
      <c r="AL6" s="21" t="s">
        <v>12</v>
      </c>
      <c r="AM6" s="46" t="s">
        <v>9</v>
      </c>
      <c r="AN6" s="47" t="s">
        <v>10</v>
      </c>
      <c r="AO6" s="48" t="s">
        <v>11</v>
      </c>
      <c r="AP6" s="42" t="s">
        <v>108</v>
      </c>
      <c r="AQ6" s="21" t="s">
        <v>12</v>
      </c>
      <c r="AR6" s="46" t="s">
        <v>9</v>
      </c>
      <c r="AS6" s="47" t="s">
        <v>10</v>
      </c>
      <c r="AT6" s="48" t="s">
        <v>11</v>
      </c>
      <c r="AU6" s="42" t="s">
        <v>108</v>
      </c>
      <c r="AV6" s="21" t="s">
        <v>12</v>
      </c>
      <c r="AW6" s="46" t="s">
        <v>9</v>
      </c>
      <c r="AX6" s="47" t="s">
        <v>10</v>
      </c>
      <c r="AY6" s="48" t="s">
        <v>11</v>
      </c>
      <c r="AZ6" s="42" t="s">
        <v>108</v>
      </c>
      <c r="BA6" s="21" t="s">
        <v>12</v>
      </c>
      <c r="BB6" s="46" t="s">
        <v>9</v>
      </c>
      <c r="BC6" s="47" t="s">
        <v>10</v>
      </c>
      <c r="BD6" s="48" t="s">
        <v>11</v>
      </c>
      <c r="BE6" s="42" t="s">
        <v>108</v>
      </c>
      <c r="BF6" s="21" t="s">
        <v>12</v>
      </c>
    </row>
    <row r="7" spans="1:58">
      <c r="A7" s="4"/>
      <c r="B7" s="4"/>
      <c r="C7" s="4"/>
      <c r="D7" s="5"/>
      <c r="E7" s="5"/>
      <c r="F7" s="5"/>
      <c r="G7" s="35"/>
      <c r="H7" s="6"/>
      <c r="I7" s="5"/>
      <c r="J7" s="5"/>
      <c r="K7" s="5"/>
      <c r="L7" s="35"/>
      <c r="M7" s="6"/>
      <c r="N7" s="5"/>
      <c r="O7" s="5"/>
      <c r="P7" s="5"/>
      <c r="Q7" s="35"/>
      <c r="R7" s="6"/>
      <c r="S7" s="5"/>
      <c r="T7" s="5"/>
      <c r="U7" s="5"/>
      <c r="V7" s="35"/>
      <c r="W7" s="6"/>
      <c r="X7" s="5"/>
      <c r="Y7" s="5"/>
      <c r="Z7" s="5"/>
      <c r="AA7" s="35"/>
      <c r="AB7" s="6"/>
      <c r="AC7" s="5"/>
      <c r="AD7" s="5"/>
      <c r="AE7" s="5"/>
      <c r="AF7" s="35"/>
      <c r="AG7" s="6"/>
      <c r="AH7" s="5"/>
      <c r="AI7" s="5"/>
      <c r="AJ7" s="5"/>
      <c r="AK7" s="35"/>
      <c r="AL7" s="6"/>
      <c r="AM7" s="5"/>
      <c r="AN7" s="5"/>
      <c r="AO7" s="5"/>
      <c r="AP7" s="35"/>
      <c r="AQ7" s="6"/>
      <c r="AR7" s="5"/>
      <c r="AS7" s="5"/>
      <c r="AT7" s="5"/>
      <c r="AU7" s="35"/>
      <c r="AV7" s="6"/>
      <c r="AW7" s="5"/>
      <c r="AX7" s="5"/>
      <c r="AY7" s="5"/>
      <c r="AZ7" s="35"/>
      <c r="BA7" s="6"/>
      <c r="BB7" s="5"/>
      <c r="BC7" s="5"/>
      <c r="BD7" s="5"/>
      <c r="BE7" s="35"/>
      <c r="BF7" s="6"/>
    </row>
    <row r="8" spans="1:58">
      <c r="A8" s="87" t="s">
        <v>2</v>
      </c>
      <c r="B8" s="88"/>
      <c r="C8" s="7"/>
      <c r="D8" s="8"/>
      <c r="E8" s="8"/>
      <c r="F8" s="8"/>
      <c r="G8" s="8"/>
      <c r="H8" s="9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9"/>
      <c r="X8" s="8"/>
      <c r="Y8" s="8"/>
      <c r="Z8" s="8"/>
      <c r="AA8" s="8"/>
      <c r="AB8" s="9"/>
      <c r="AC8" s="8"/>
      <c r="AD8" s="8"/>
      <c r="AE8" s="8"/>
      <c r="AF8" s="8"/>
      <c r="AG8" s="9"/>
      <c r="AH8" s="8"/>
      <c r="AI8" s="8"/>
      <c r="AJ8" s="8"/>
      <c r="AK8" s="8"/>
      <c r="AL8" s="9"/>
      <c r="AM8" s="8"/>
      <c r="AN8" s="8"/>
      <c r="AO8" s="8"/>
      <c r="AP8" s="8"/>
      <c r="AQ8" s="9"/>
      <c r="AR8" s="8"/>
      <c r="AS8" s="8"/>
      <c r="AT8" s="8"/>
      <c r="AU8" s="8"/>
      <c r="AV8" s="9"/>
      <c r="AW8" s="8"/>
      <c r="AX8" s="8"/>
      <c r="AY8" s="8"/>
      <c r="AZ8" s="8"/>
      <c r="BA8" s="9"/>
      <c r="BB8" s="8"/>
      <c r="BC8" s="8"/>
      <c r="BD8" s="8"/>
      <c r="BE8" s="8"/>
      <c r="BF8" s="9"/>
    </row>
    <row r="9" spans="1:58">
      <c r="A9" s="86" t="s">
        <v>114</v>
      </c>
      <c r="B9" s="17" t="s">
        <v>13</v>
      </c>
      <c r="C9" s="11" t="str">
        <f>summary!D20</f>
        <v/>
      </c>
      <c r="D9" s="43"/>
      <c r="E9" s="44"/>
      <c r="F9" s="45"/>
      <c r="G9" s="36"/>
      <c r="H9" s="10"/>
      <c r="I9" s="43"/>
      <c r="J9" s="44"/>
      <c r="K9" s="45"/>
      <c r="L9" s="36"/>
      <c r="M9" s="10"/>
      <c r="N9" s="43"/>
      <c r="O9" s="44"/>
      <c r="P9" s="44"/>
      <c r="Q9" s="36"/>
      <c r="R9" s="10"/>
      <c r="S9" s="43"/>
      <c r="T9" s="44"/>
      <c r="U9" s="44"/>
      <c r="V9" s="36"/>
      <c r="W9" s="10"/>
      <c r="X9" s="43"/>
      <c r="Y9" s="44"/>
      <c r="Z9" s="44"/>
      <c r="AA9" s="36"/>
      <c r="AB9" s="10"/>
      <c r="AC9" s="43"/>
      <c r="AD9" s="44"/>
      <c r="AE9" s="44"/>
      <c r="AF9" s="36"/>
      <c r="AG9" s="10"/>
      <c r="AH9" s="43"/>
      <c r="AI9" s="44"/>
      <c r="AJ9" s="44"/>
      <c r="AK9" s="36"/>
      <c r="AL9" s="10"/>
      <c r="AM9" s="43"/>
      <c r="AN9" s="44"/>
      <c r="AO9" s="44"/>
      <c r="AP9" s="36"/>
      <c r="AQ9" s="10"/>
      <c r="AR9" s="43"/>
      <c r="AS9" s="44"/>
      <c r="AT9" s="44"/>
      <c r="AU9" s="36"/>
      <c r="AV9" s="10"/>
      <c r="AW9" s="43"/>
      <c r="AX9" s="44"/>
      <c r="AY9" s="44"/>
      <c r="AZ9" s="36"/>
      <c r="BA9" s="10"/>
      <c r="BB9" s="43"/>
      <c r="BC9" s="44"/>
      <c r="BD9" s="44"/>
      <c r="BE9" s="36"/>
      <c r="BF9" s="10"/>
    </row>
    <row r="10" spans="1:58">
      <c r="A10" s="79"/>
      <c r="B10" s="24" t="s">
        <v>14</v>
      </c>
      <c r="C10" s="12">
        <f>H10+M10+R10+W10+AB10+AG10+AL10+AQ10+AV10+BA10+BF10</f>
        <v>0</v>
      </c>
      <c r="D10" s="38" t="str">
        <f>IF(D9="","",LOOKUP(y9_results!D9,point_allocations_standard!$A$3:$A$29,point_allocations_standard!$E$3:$E$29))</f>
        <v/>
      </c>
      <c r="E10" s="39" t="str">
        <f>IF(E9="","",LOOKUP(y9_results!E9,point_allocations_standard!$A$3:$A$29,point_allocations_standard!$E$3:$E$29))</f>
        <v/>
      </c>
      <c r="F10" s="40" t="str">
        <f>IF(F9="","",LOOKUP(y9_results!F9,point_allocations_standard!$A$3:$A$29,point_allocations_standard!$E$3:$E$29))</f>
        <v/>
      </c>
      <c r="G10" s="41">
        <f>IF(VLOOKUP(D$3,records9,8,FALSE)=$A9,VLOOKUP(D$3,records9,10,FALSE),0)</f>
        <v>0</v>
      </c>
      <c r="H10" s="13">
        <f>IF(COUNT(D10:G10=0),"",SUM(D10:G10))</f>
        <v>0</v>
      </c>
      <c r="I10" s="38" t="str">
        <f>IF(I9="","",LOOKUP(y9_results!I9,point_allocations_standard!$A$3:$A$29,point_allocations_standard!$E$3:$E$29))</f>
        <v/>
      </c>
      <c r="J10" s="39" t="str">
        <f>IF(J9="","",LOOKUP(y9_results!J9,point_allocations_standard!$A$3:$A$29,point_allocations_standard!$E$3:$E$29))</f>
        <v/>
      </c>
      <c r="K10" s="40" t="str">
        <f>IF(K9="","",LOOKUP(y9_results!K9,point_allocations_standard!$A$3:$A$29,point_allocations_standard!$E$3:$E$29))</f>
        <v/>
      </c>
      <c r="L10" s="41">
        <f>IF(VLOOKUP(I$3,records9,8,FALSE)=$A9,VLOOKUP(I$3,records9,10,FALSE),0)</f>
        <v>0</v>
      </c>
      <c r="M10" s="13">
        <f>IF(COUNT(I10:L10=0),"",SUM(I10:L10))</f>
        <v>0</v>
      </c>
      <c r="N10" s="38" t="str">
        <f>IF(N9="","",LOOKUP(N9,point_allocations_standard!$A$2:$A$31,point_allocations_standard!$B$2:$B$10))</f>
        <v/>
      </c>
      <c r="O10" s="38" t="str">
        <f>IF(O9="","",LOOKUP(O9,point_allocations_standard!$A$2:$A$31,point_allocations_standard!$C$2:$C$10))</f>
        <v/>
      </c>
      <c r="P10" s="38" t="str">
        <f>IF(P9="","",LOOKUP(P9,point_allocations_standard!$A$2:$A$31,point_allocations_standard!$D$2:$D$10))</f>
        <v/>
      </c>
      <c r="Q10" s="41">
        <f>IF(VLOOKUP(N$3,records9,8,FALSE)=$A9,VLOOKUP(N$3,records9,10,FALSE),0)</f>
        <v>0</v>
      </c>
      <c r="R10" s="13">
        <f>IF(COUNT(N10:Q10=0),"",SUM(N10:Q10))</f>
        <v>0</v>
      </c>
      <c r="S10" s="38" t="str">
        <f>IF(S9="","",LOOKUP(S9,point_allocations_standard!$A$2:$A$31,point_allocations_standard!$B$2:$B$10))</f>
        <v/>
      </c>
      <c r="T10" s="38" t="str">
        <f>IF(T9="","",LOOKUP(T9,point_allocations_standard!$A$2:$A$31,point_allocations_standard!$C$2:$C$10))</f>
        <v/>
      </c>
      <c r="U10" s="38" t="str">
        <f>IF(U9="","",LOOKUP(U9,point_allocations_standard!$A$2:$A$31,point_allocations_standard!$D$2:$D$10))</f>
        <v/>
      </c>
      <c r="V10" s="41">
        <f>IF(VLOOKUP(S$3,records9,8,FALSE)=$A9,VLOOKUP(S$3,records9,10,FALSE),0)</f>
        <v>0</v>
      </c>
      <c r="W10" s="13">
        <f>IF(COUNT(S10:V10=0),"",SUM(S10:V10))</f>
        <v>0</v>
      </c>
      <c r="X10" s="38" t="str">
        <f>IF(X9="","",LOOKUP(X9,point_allocations_standard!$A$2:$A$31,point_allocations_standard!$B$2:$B$10))</f>
        <v/>
      </c>
      <c r="Y10" s="38" t="str">
        <f>IF(Y9="","",LOOKUP(Y9,point_allocations_standard!$A$2:$A$31,point_allocations_standard!$C$2:$C$10))</f>
        <v/>
      </c>
      <c r="Z10" s="38" t="str">
        <f>IF(Z9="","",LOOKUP(Z9,point_allocations_standard!$A$2:$A$31,point_allocations_standard!$D$2:$D$10))</f>
        <v/>
      </c>
      <c r="AA10" s="41">
        <f>IF(VLOOKUP(X$3,records9,8,FALSE)=$A9,VLOOKUP(X$3,records9,10,FALSE),0)</f>
        <v>0</v>
      </c>
      <c r="AB10" s="13">
        <f>IF(COUNT(X10:AA10=0),"",SUM(X10:AA10))</f>
        <v>0</v>
      </c>
      <c r="AC10" s="38" t="str">
        <f>IF(AC9="","",LOOKUP(AC9,point_allocations_standard!$A$2:$A$31,point_allocations_standard!$B$2:$B$10))</f>
        <v/>
      </c>
      <c r="AD10" s="38" t="str">
        <f>IF(AD9="","",LOOKUP(AD9,point_allocations_standard!$A$2:$A$31,point_allocations_standard!$C$2:$C$10))</f>
        <v/>
      </c>
      <c r="AE10" s="38" t="str">
        <f>IF(AE9="","",LOOKUP(AE9,point_allocations_standard!$A$2:$A$31,point_allocations_standard!$D$2:$D$10))</f>
        <v/>
      </c>
      <c r="AF10" s="41">
        <f>IF(VLOOKUP(AC$3,records9,8,FALSE)=$A9,VLOOKUP(AC$3,records9,10,FALSE),0)</f>
        <v>0</v>
      </c>
      <c r="AG10" s="13">
        <f>IF(COUNT(AC10:AF10=0),"",SUM(AC10:AF10))</f>
        <v>0</v>
      </c>
      <c r="AH10" s="38" t="str">
        <f>IF(AH9="","",LOOKUP(AH9,point_allocations_standard!$A$2:$A$31,point_allocations_standard!$B$2:$B$10))</f>
        <v/>
      </c>
      <c r="AI10" s="38" t="str">
        <f>IF(AI9="","",LOOKUP(AI9,point_allocations_standard!$A$2:$A$31,point_allocations_standard!$C$2:$C$10))</f>
        <v/>
      </c>
      <c r="AJ10" s="38" t="str">
        <f>IF(AJ9="","",LOOKUP(AJ9,point_allocations_standard!$A$2:$A$31,point_allocations_standard!$D$2:$D$10))</f>
        <v/>
      </c>
      <c r="AK10" s="41">
        <f>IF(VLOOKUP(AH$3,records9,8,FALSE)=$A9,VLOOKUP(AH$3,records9,10,FALSE),0)</f>
        <v>0</v>
      </c>
      <c r="AL10" s="13">
        <f>IF(COUNT(AH10:AK10=0),"",SUM(AH10:AK10))</f>
        <v>0</v>
      </c>
      <c r="AM10" s="38" t="str">
        <f>IF(AM9="","",LOOKUP(AM9,point_allocations_standard!$A$2:$A$31,point_allocations_standard!$B$2:$B$10))</f>
        <v/>
      </c>
      <c r="AN10" s="38" t="str">
        <f>IF(AN9="","",LOOKUP(AN9,point_allocations_standard!$A$2:$A$31,point_allocations_standard!$C$2:$C$10))</f>
        <v/>
      </c>
      <c r="AO10" s="38" t="str">
        <f>IF(AO9="","",LOOKUP(AO9,point_allocations_standard!$A$2:$A$31,point_allocations_standard!$D$2:$D$10))</f>
        <v/>
      </c>
      <c r="AP10" s="41">
        <f>IF(VLOOKUP(AM$3,records9,8,FALSE)=$A9,VLOOKUP(AM$3,records9,10,FALSE),0)</f>
        <v>0</v>
      </c>
      <c r="AQ10" s="13">
        <f>IF(COUNT(AM10:AP10=0),"",SUM(AM10:AP10))</f>
        <v>0</v>
      </c>
      <c r="AR10" s="38" t="str">
        <f>IF(AR9="","",LOOKUP(AR9,point_allocations_standard!$A$2:$A$31,point_allocations_standard!$B$2:$B$10))</f>
        <v/>
      </c>
      <c r="AS10" s="38" t="str">
        <f>IF(AS9="","",LOOKUP(AS9,point_allocations_standard!$A$2:$A$31,point_allocations_standard!$C$2:$C$10))</f>
        <v/>
      </c>
      <c r="AT10" s="38" t="str">
        <f>IF(AT9="","",LOOKUP(AT9,point_allocations_standard!$A$2:$A$31,point_allocations_standard!$D$2:$D$10))</f>
        <v/>
      </c>
      <c r="AU10" s="41">
        <f>IF(VLOOKUP(AR$3,records9,8,FALSE)=$A9,VLOOKUP(AR$3,records9,10,FALSE),0)</f>
        <v>0</v>
      </c>
      <c r="AV10" s="13">
        <f>IF(COUNT(AR10:AU10=0),"",SUM(AR10:AU10))</f>
        <v>0</v>
      </c>
      <c r="AW10" s="38" t="str">
        <f>IF(AW9="","",LOOKUP(AW9,point_allocations_standard!$A$2:$A$31,point_allocations_standard!$B$2:$B$10))</f>
        <v/>
      </c>
      <c r="AX10" s="38" t="str">
        <f>IF(AX9="","",LOOKUP(AX9,point_allocations_standard!$A$2:$A$31,point_allocations_standard!$C$2:$C$10))</f>
        <v/>
      </c>
      <c r="AY10" s="38" t="str">
        <f>IF(AY9="","",LOOKUP(AY9,point_allocations_standard!$A$2:$A$31,point_allocations_standard!$D$2:$D$10))</f>
        <v/>
      </c>
      <c r="AZ10" s="41">
        <f>IF(VLOOKUP(AW$3,records9,8,FALSE)=$A9,VLOOKUP(AW$3,records9,10,FALSE),0)</f>
        <v>0</v>
      </c>
      <c r="BA10" s="13">
        <f>IF(COUNT(AW10:AZ10=0),"",SUM(AW10:AZ10))</f>
        <v>0</v>
      </c>
      <c r="BB10" s="38" t="str">
        <f>IF(BB9="","",LOOKUP(BB9,point_allocations_standard!$A$2:$A$31,point_allocations_standard!$B$2:$B$10))</f>
        <v/>
      </c>
      <c r="BC10" s="38" t="str">
        <f>IF(BC9="","",LOOKUP(BC9,point_allocations_standard!$A$2:$A$31,point_allocations_standard!$C$2:$C$10))</f>
        <v/>
      </c>
      <c r="BD10" s="38" t="str">
        <f>IF(BD9="","",LOOKUP(BD9,point_allocations_standard!$A$2:$A$31,point_allocations_standard!$D$2:$D$10))</f>
        <v/>
      </c>
      <c r="BE10" s="41">
        <f>IF(VLOOKUP(BB$3,records9,8,FALSE)=$A9,VLOOKUP(BB$3,records9,10,FALSE),0)</f>
        <v>0</v>
      </c>
      <c r="BF10" s="13">
        <f>IF(COUNT(BB10:BE10=0),"",SUM(BB10:BE10))</f>
        <v>0</v>
      </c>
    </row>
    <row r="11" spans="1:58">
      <c r="A11" s="86" t="s">
        <v>115</v>
      </c>
      <c r="B11" s="17" t="s">
        <v>13</v>
      </c>
      <c r="C11" s="11" t="str">
        <f>summary!D21</f>
        <v/>
      </c>
      <c r="D11" s="43"/>
      <c r="E11" s="44"/>
      <c r="F11" s="45"/>
      <c r="G11" s="36"/>
      <c r="H11" s="10"/>
      <c r="I11" s="43"/>
      <c r="J11" s="44"/>
      <c r="K11" s="45"/>
      <c r="L11" s="36"/>
      <c r="M11" s="10"/>
      <c r="N11" s="43"/>
      <c r="O11" s="44"/>
      <c r="P11" s="45"/>
      <c r="Q11" s="36"/>
      <c r="R11" s="10"/>
      <c r="S11" s="43"/>
      <c r="T11" s="44"/>
      <c r="U11" s="45"/>
      <c r="V11" s="36"/>
      <c r="W11" s="10"/>
      <c r="X11" s="43"/>
      <c r="Y11" s="44"/>
      <c r="Z11" s="45"/>
      <c r="AA11" s="36"/>
      <c r="AB11" s="10"/>
      <c r="AC11" s="43"/>
      <c r="AD11" s="44"/>
      <c r="AE11" s="45"/>
      <c r="AF11" s="36"/>
      <c r="AG11" s="10"/>
      <c r="AH11" s="43"/>
      <c r="AI11" s="44"/>
      <c r="AJ11" s="45"/>
      <c r="AK11" s="36"/>
      <c r="AL11" s="10"/>
      <c r="AM11" s="43"/>
      <c r="AN11" s="44"/>
      <c r="AO11" s="45"/>
      <c r="AP11" s="36"/>
      <c r="AQ11" s="10"/>
      <c r="AR11" s="43"/>
      <c r="AS11" s="44"/>
      <c r="AT11" s="45"/>
      <c r="AU11" s="36"/>
      <c r="AV11" s="10"/>
      <c r="AW11" s="43"/>
      <c r="AX11" s="44"/>
      <c r="AY11" s="45"/>
      <c r="AZ11" s="36"/>
      <c r="BA11" s="10"/>
      <c r="BB11" s="43"/>
      <c r="BC11" s="44"/>
      <c r="BD11" s="45"/>
      <c r="BE11" s="36"/>
      <c r="BF11" s="10"/>
    </row>
    <row r="12" spans="1:58">
      <c r="A12" s="79"/>
      <c r="B12" s="17" t="s">
        <v>14</v>
      </c>
      <c r="C12" s="12">
        <f>H12+M12+R12+W12+AB12+AG12+AL12+AQ12+AV12+BA12+BF12</f>
        <v>0</v>
      </c>
      <c r="D12" s="38" t="str">
        <f>IF(D11="","",LOOKUP(y9_results!D11,point_allocations_standard!$A$3:$A$29,point_allocations_standard!$E$3:$E$29))</f>
        <v/>
      </c>
      <c r="E12" s="39" t="str">
        <f>IF(E11="","",LOOKUP(y9_results!E11,point_allocations_standard!$A$3:$A$29,point_allocations_standard!$E$3:$E$29))</f>
        <v/>
      </c>
      <c r="F12" s="40" t="str">
        <f>IF(F11="","",LOOKUP(y9_results!F11,point_allocations_standard!$A$3:$A$29,point_allocations_standard!$E$3:$E$29))</f>
        <v/>
      </c>
      <c r="G12" s="41">
        <f>IF(VLOOKUP(D$3,records9,8,FALSE)=$A11,VLOOKUP(D$3,records9,10,FALSE),0)</f>
        <v>0</v>
      </c>
      <c r="H12" s="13">
        <f>IF(COUNT(D12:G12=0),"",SUM(D12:G12))</f>
        <v>0</v>
      </c>
      <c r="I12" s="38" t="str">
        <f>IF(I11="","",LOOKUP(y9_results!I11,point_allocations_standard!$A$3:$A$29,point_allocations_standard!$E$3:$E$29))</f>
        <v/>
      </c>
      <c r="J12" s="39" t="str">
        <f>IF(J11="","",LOOKUP(y9_results!J11,point_allocations_standard!$A$3:$A$29,point_allocations_standard!$E$3:$E$29))</f>
        <v/>
      </c>
      <c r="K12" s="40" t="str">
        <f>IF(K11="","",LOOKUP(y9_results!K11,point_allocations_standard!$A$3:$A$29,point_allocations_standard!$E$3:$E$29))</f>
        <v/>
      </c>
      <c r="L12" s="41">
        <f>IF(VLOOKUP(I$3,records9,8,FALSE)=$A11,VLOOKUP(I$3,records9,10,FALSE),0)</f>
        <v>0</v>
      </c>
      <c r="M12" s="13">
        <f>IF(COUNT(I12:L12=0),"",SUM(I12:L12))</f>
        <v>0</v>
      </c>
      <c r="N12" s="38" t="str">
        <f>IF(N11="","",LOOKUP(N11,point_allocations_standard!$A$2:$A$31,point_allocations_standard!$B$2:$B$10))</f>
        <v/>
      </c>
      <c r="O12" s="38" t="str">
        <f>IF(O11="","",LOOKUP(O11,point_allocations_standard!$A$2:$A$31,point_allocations_standard!$C$2:$C$10))</f>
        <v/>
      </c>
      <c r="P12" s="38" t="str">
        <f>IF(P11="","",LOOKUP(P11,point_allocations_standard!$A$2:$A$31,point_allocations_standard!$D$2:$D$10))</f>
        <v/>
      </c>
      <c r="Q12" s="41">
        <f>IF(VLOOKUP(N$3,records9,8,FALSE)=$A11,VLOOKUP(N$3,records9,10,FALSE),0)</f>
        <v>0</v>
      </c>
      <c r="R12" s="13">
        <f>IF(COUNT(N12:Q12=0),"",SUM(N12:Q12))</f>
        <v>0</v>
      </c>
      <c r="S12" s="38" t="str">
        <f>IF(S11="","",LOOKUP(S11,point_allocations_standard!$A$2:$A$31,point_allocations_standard!$B$2:$B$10))</f>
        <v/>
      </c>
      <c r="T12" s="38" t="str">
        <f>IF(T11="","",LOOKUP(T11,point_allocations_standard!$A$2:$A$31,point_allocations_standard!$C$2:$C$10))</f>
        <v/>
      </c>
      <c r="U12" s="38" t="str">
        <f>IF(U11="","",LOOKUP(U11,point_allocations_standard!$A$2:$A$31,point_allocations_standard!$D$2:$D$10))</f>
        <v/>
      </c>
      <c r="V12" s="41">
        <f>IF(VLOOKUP(S$3,records9,8,FALSE)=$A11,VLOOKUP(S$3,records9,10,FALSE),0)</f>
        <v>0</v>
      </c>
      <c r="W12" s="13">
        <f>IF(COUNT(S12:V12=0),"",SUM(S12:V12))</f>
        <v>0</v>
      </c>
      <c r="X12" s="38" t="str">
        <f>IF(X11="","",LOOKUP(X11,point_allocations_standard!$A$2:$A$31,point_allocations_standard!$B$2:$B$10))</f>
        <v/>
      </c>
      <c r="Y12" s="38" t="str">
        <f>IF(Y11="","",LOOKUP(Y11,point_allocations_standard!$A$2:$A$31,point_allocations_standard!$C$2:$C$10))</f>
        <v/>
      </c>
      <c r="Z12" s="38" t="str">
        <f>IF(Z11="","",LOOKUP(Z11,point_allocations_standard!$A$2:$A$31,point_allocations_standard!$D$2:$D$10))</f>
        <v/>
      </c>
      <c r="AA12" s="41">
        <f>IF(VLOOKUP(X$3,records9,8,FALSE)=$A11,VLOOKUP(X$3,records9,10,FALSE),0)</f>
        <v>0</v>
      </c>
      <c r="AB12" s="13">
        <f>IF(COUNT(X12:AA12=0),"",SUM(X12:AA12))</f>
        <v>0</v>
      </c>
      <c r="AC12" s="38" t="str">
        <f>IF(AC11="","",LOOKUP(AC11,point_allocations_standard!$A$2:$A$31,point_allocations_standard!$B$2:$B$10))</f>
        <v/>
      </c>
      <c r="AD12" s="38" t="str">
        <f>IF(AD11="","",LOOKUP(AD11,point_allocations_standard!$A$2:$A$31,point_allocations_standard!$C$2:$C$10))</f>
        <v/>
      </c>
      <c r="AE12" s="38" t="str">
        <f>IF(AE11="","",LOOKUP(AE11,point_allocations_standard!$A$2:$A$31,point_allocations_standard!$D$2:$D$10))</f>
        <v/>
      </c>
      <c r="AF12" s="41">
        <f>IF(VLOOKUP(AC$3,records9,8,FALSE)=$A11,VLOOKUP(AC$3,records9,10,FALSE),0)</f>
        <v>0</v>
      </c>
      <c r="AG12" s="13">
        <f>IF(COUNT(AC12:AF12=0),"",SUM(AC12:AF12))</f>
        <v>0</v>
      </c>
      <c r="AH12" s="38" t="str">
        <f>IF(AH11="","",LOOKUP(AH11,point_allocations_standard!$A$2:$A$31,point_allocations_standard!$B$2:$B$10))</f>
        <v/>
      </c>
      <c r="AI12" s="38" t="str">
        <f>IF(AI11="","",LOOKUP(AI11,point_allocations_standard!$A$2:$A$31,point_allocations_standard!$C$2:$C$10))</f>
        <v/>
      </c>
      <c r="AJ12" s="38" t="str">
        <f>IF(AJ11="","",LOOKUP(AJ11,point_allocations_standard!$A$2:$A$31,point_allocations_standard!$D$2:$D$10))</f>
        <v/>
      </c>
      <c r="AK12" s="41">
        <f>IF(VLOOKUP(AH$3,records9,8,FALSE)=$A11,VLOOKUP(AH$3,records9,10,FALSE),0)</f>
        <v>0</v>
      </c>
      <c r="AL12" s="13">
        <f>IF(COUNT(AH12:AK12=0),"",SUM(AH12:AK12))</f>
        <v>0</v>
      </c>
      <c r="AM12" s="38" t="str">
        <f>IF(AM11="","",LOOKUP(AM11,point_allocations_standard!$A$2:$A$31,point_allocations_standard!$B$2:$B$10))</f>
        <v/>
      </c>
      <c r="AN12" s="38" t="str">
        <f>IF(AN11="","",LOOKUP(AN11,point_allocations_standard!$A$2:$A$31,point_allocations_standard!$C$2:$C$10))</f>
        <v/>
      </c>
      <c r="AO12" s="38" t="str">
        <f>IF(AO11="","",LOOKUP(AO11,point_allocations_standard!$A$2:$A$31,point_allocations_standard!$D$2:$D$10))</f>
        <v/>
      </c>
      <c r="AP12" s="41">
        <f>IF(VLOOKUP(AM$3,records9,8,FALSE)=$A11,VLOOKUP(AM$3,records9,10,FALSE),0)</f>
        <v>0</v>
      </c>
      <c r="AQ12" s="13">
        <f>IF(COUNT(AM12:AP12=0),"",SUM(AM12:AP12))</f>
        <v>0</v>
      </c>
      <c r="AR12" s="38" t="str">
        <f>IF(AR11="","",LOOKUP(AR11,point_allocations_standard!$A$2:$A$31,point_allocations_standard!$B$2:$B$10))</f>
        <v/>
      </c>
      <c r="AS12" s="38" t="str">
        <f>IF(AS11="","",LOOKUP(AS11,point_allocations_standard!$A$2:$A$31,point_allocations_standard!$C$2:$C$10))</f>
        <v/>
      </c>
      <c r="AT12" s="38" t="str">
        <f>IF(AT11="","",LOOKUP(AT11,point_allocations_standard!$A$2:$A$31,point_allocations_standard!$D$2:$D$10))</f>
        <v/>
      </c>
      <c r="AU12" s="41">
        <f>IF(VLOOKUP(AR$3,records9,8,FALSE)=$A11,VLOOKUP(AR$3,records9,10,FALSE),0)</f>
        <v>0</v>
      </c>
      <c r="AV12" s="13">
        <f>IF(COUNT(AR12:AU12=0),"",SUM(AR12:AU12))</f>
        <v>0</v>
      </c>
      <c r="AW12" s="38" t="str">
        <f>IF(AW11="","",LOOKUP(AW11,point_allocations_standard!$A$2:$A$31,point_allocations_standard!$B$2:$B$10))</f>
        <v/>
      </c>
      <c r="AX12" s="38" t="str">
        <f>IF(AX11="","",LOOKUP(AX11,point_allocations_standard!$A$2:$A$31,point_allocations_standard!$C$2:$C$10))</f>
        <v/>
      </c>
      <c r="AY12" s="38" t="str">
        <f>IF(AY11="","",LOOKUP(AY11,point_allocations_standard!$A$2:$A$31,point_allocations_standard!$D$2:$D$10))</f>
        <v/>
      </c>
      <c r="AZ12" s="41">
        <f>IF(VLOOKUP(AW$3,records9,8,FALSE)=$A11,VLOOKUP(AW$3,records9,10,FALSE),0)</f>
        <v>0</v>
      </c>
      <c r="BA12" s="13">
        <f>IF(COUNT(AW12:AZ12=0),"",SUM(AW12:AZ12))</f>
        <v>0</v>
      </c>
      <c r="BB12" s="38" t="str">
        <f>IF(BB11="","",LOOKUP(BB11,point_allocations_standard!$A$2:$A$31,point_allocations_standard!$B$2:$B$10))</f>
        <v/>
      </c>
      <c r="BC12" s="38" t="str">
        <f>IF(BC11="","",LOOKUP(BC11,point_allocations_standard!$A$2:$A$31,point_allocations_standard!$C$2:$C$10))</f>
        <v/>
      </c>
      <c r="BD12" s="38" t="str">
        <f>IF(BD11="","",LOOKUP(BD11,point_allocations_standard!$A$2:$A$31,point_allocations_standard!$D$2:$D$10))</f>
        <v/>
      </c>
      <c r="BE12" s="41">
        <f>IF(VLOOKUP(BB$3,records9,8,FALSE)=$A11,VLOOKUP(BB$3,records9,10,FALSE),0)</f>
        <v>0</v>
      </c>
      <c r="BF12" s="13">
        <f>IF(COUNT(BB12:BE12=0),"",SUM(BB12:BE12))</f>
        <v>0</v>
      </c>
    </row>
    <row r="13" spans="1:58">
      <c r="A13" s="86" t="s">
        <v>116</v>
      </c>
      <c r="B13" s="17" t="s">
        <v>13</v>
      </c>
      <c r="C13" s="11" t="str">
        <f>summary!D22</f>
        <v/>
      </c>
      <c r="D13" s="43"/>
      <c r="E13" s="44"/>
      <c r="F13" s="45"/>
      <c r="G13" s="36"/>
      <c r="H13" s="10"/>
      <c r="I13" s="43"/>
      <c r="J13" s="44"/>
      <c r="K13" s="45"/>
      <c r="L13" s="36"/>
      <c r="M13" s="10"/>
      <c r="N13" s="43"/>
      <c r="O13" s="44"/>
      <c r="P13" s="45"/>
      <c r="Q13" s="36"/>
      <c r="R13" s="10"/>
      <c r="S13" s="43"/>
      <c r="T13" s="44"/>
      <c r="U13" s="45"/>
      <c r="V13" s="36"/>
      <c r="W13" s="10"/>
      <c r="X13" s="43"/>
      <c r="Y13" s="44"/>
      <c r="Z13" s="45"/>
      <c r="AA13" s="36"/>
      <c r="AB13" s="10"/>
      <c r="AC13" s="43"/>
      <c r="AD13" s="44"/>
      <c r="AE13" s="45"/>
      <c r="AF13" s="36"/>
      <c r="AG13" s="10"/>
      <c r="AH13" s="43"/>
      <c r="AI13" s="44"/>
      <c r="AJ13" s="45"/>
      <c r="AK13" s="36"/>
      <c r="AL13" s="10"/>
      <c r="AM13" s="43"/>
      <c r="AN13" s="44"/>
      <c r="AO13" s="45"/>
      <c r="AP13" s="36"/>
      <c r="AQ13" s="10"/>
      <c r="AR13" s="43"/>
      <c r="AS13" s="44"/>
      <c r="AT13" s="45"/>
      <c r="AU13" s="36"/>
      <c r="AV13" s="10"/>
      <c r="AW13" s="43"/>
      <c r="AX13" s="44"/>
      <c r="AY13" s="45"/>
      <c r="AZ13" s="36"/>
      <c r="BA13" s="10"/>
      <c r="BB13" s="43"/>
      <c r="BC13" s="44"/>
      <c r="BD13" s="45"/>
      <c r="BE13" s="36"/>
      <c r="BF13" s="10"/>
    </row>
    <row r="14" spans="1:58">
      <c r="A14" s="79"/>
      <c r="B14" s="17" t="s">
        <v>14</v>
      </c>
      <c r="C14" s="12">
        <f>H14+M14+R14+W14+AB14+AG14+AL14+AQ14+AV14+BA14+BF14</f>
        <v>0</v>
      </c>
      <c r="D14" s="38" t="str">
        <f>IF(D13="","",LOOKUP(y9_results!D13,point_allocations_standard!$A$3:$A$29,point_allocations_standard!$E$3:$E$29))</f>
        <v/>
      </c>
      <c r="E14" s="39" t="str">
        <f>IF(E13="","",LOOKUP(y9_results!E13,point_allocations_standard!$A$3:$A$29,point_allocations_standard!$E$3:$E$29))</f>
        <v/>
      </c>
      <c r="F14" s="40" t="str">
        <f>IF(F13="","",LOOKUP(y9_results!F13,point_allocations_standard!$A$3:$A$29,point_allocations_standard!$E$3:$E$29))</f>
        <v/>
      </c>
      <c r="G14" s="41">
        <f>IF(VLOOKUP(D$3,records9,8,FALSE)=$A13,VLOOKUP(D$3,records9,10,FALSE),0)</f>
        <v>0</v>
      </c>
      <c r="H14" s="13">
        <f>IF(COUNT(D14:G14=0),"",SUM(D14:G14))</f>
        <v>0</v>
      </c>
      <c r="I14" s="38" t="str">
        <f>IF(I13="","",LOOKUP(y9_results!I13,point_allocations_standard!$A$3:$A$29,point_allocations_standard!$E$3:$E$29))</f>
        <v/>
      </c>
      <c r="J14" s="39" t="str">
        <f>IF(J13="","",LOOKUP(y9_results!J13,point_allocations_standard!$A$3:$A$29,point_allocations_standard!$E$3:$E$29))</f>
        <v/>
      </c>
      <c r="K14" s="40" t="str">
        <f>IF(K13="","",LOOKUP(y9_results!K13,point_allocations_standard!$A$3:$A$29,point_allocations_standard!$E$3:$E$29))</f>
        <v/>
      </c>
      <c r="L14" s="41">
        <f>IF(VLOOKUP(I$3,records9,8,FALSE)=$A13,VLOOKUP(I$3,records9,10,FALSE),0)</f>
        <v>0</v>
      </c>
      <c r="M14" s="13">
        <f>IF(COUNT(I14:L14=0),"",SUM(I14:L14))</f>
        <v>0</v>
      </c>
      <c r="N14" s="38" t="str">
        <f>IF(N13="","",LOOKUP(N13,point_allocations_standard!$A$2:$A$31,point_allocations_standard!$B$2:$B$10))</f>
        <v/>
      </c>
      <c r="O14" s="38" t="str">
        <f>IF(O13="","",LOOKUP(O13,point_allocations_standard!$A$2:$A$31,point_allocations_standard!$C$2:$C$10))</f>
        <v/>
      </c>
      <c r="P14" s="38" t="str">
        <f>IF(P13="","",LOOKUP(P13,point_allocations_standard!$A$2:$A$31,point_allocations_standard!$D$2:$D$10))</f>
        <v/>
      </c>
      <c r="Q14" s="41">
        <f>IF(VLOOKUP(N$3,records9,8,FALSE)=$A13,VLOOKUP(N$3,records9,10,FALSE),0)</f>
        <v>0</v>
      </c>
      <c r="R14" s="13">
        <f>IF(COUNT(N14:Q14=0),"",SUM(N14:Q14))</f>
        <v>0</v>
      </c>
      <c r="S14" s="38" t="str">
        <f>IF(S13="","",LOOKUP(S13,point_allocations_standard!$A$2:$A$31,point_allocations_standard!$B$2:$B$10))</f>
        <v/>
      </c>
      <c r="T14" s="38" t="str">
        <f>IF(T13="","",LOOKUP(T13,point_allocations_standard!$A$2:$A$31,point_allocations_standard!$C$2:$C$10))</f>
        <v/>
      </c>
      <c r="U14" s="38" t="str">
        <f>IF(U13="","",LOOKUP(U13,point_allocations_standard!$A$2:$A$31,point_allocations_standard!$D$2:$D$10))</f>
        <v/>
      </c>
      <c r="V14" s="41">
        <f>IF(VLOOKUP(S$3,records9,8,FALSE)=$A13,VLOOKUP(S$3,records9,10,FALSE),0)</f>
        <v>0</v>
      </c>
      <c r="W14" s="13">
        <f>IF(COUNT(S14:V14=0),"",SUM(S14:V14))</f>
        <v>0</v>
      </c>
      <c r="X14" s="38" t="str">
        <f>IF(X13="","",LOOKUP(X13,point_allocations_standard!$A$2:$A$31,point_allocations_standard!$B$2:$B$10))</f>
        <v/>
      </c>
      <c r="Y14" s="38" t="str">
        <f>IF(Y13="","",LOOKUP(Y13,point_allocations_standard!$A$2:$A$31,point_allocations_standard!$C$2:$C$10))</f>
        <v/>
      </c>
      <c r="Z14" s="38" t="str">
        <f>IF(Z13="","",LOOKUP(Z13,point_allocations_standard!$A$2:$A$31,point_allocations_standard!$D$2:$D$10))</f>
        <v/>
      </c>
      <c r="AA14" s="41">
        <f>IF(VLOOKUP(X$3,records9,8,FALSE)=$A13,VLOOKUP(X$3,records9,10,FALSE),0)</f>
        <v>0</v>
      </c>
      <c r="AB14" s="13">
        <f>IF(COUNT(X14:AA14=0),"",SUM(X14:AA14))</f>
        <v>0</v>
      </c>
      <c r="AC14" s="38" t="str">
        <f>IF(AC13="","",LOOKUP(AC13,point_allocations_standard!$A$2:$A$31,point_allocations_standard!$B$2:$B$10))</f>
        <v/>
      </c>
      <c r="AD14" s="38" t="str">
        <f>IF(AD13="","",LOOKUP(AD13,point_allocations_standard!$A$2:$A$31,point_allocations_standard!$C$2:$C$10))</f>
        <v/>
      </c>
      <c r="AE14" s="38" t="str">
        <f>IF(AE13="","",LOOKUP(AE13,point_allocations_standard!$A$2:$A$31,point_allocations_standard!$D$2:$D$10))</f>
        <v/>
      </c>
      <c r="AF14" s="41">
        <f>IF(VLOOKUP(AC$3,records9,8,FALSE)=$A13,VLOOKUP(AC$3,records9,10,FALSE),0)</f>
        <v>0</v>
      </c>
      <c r="AG14" s="13">
        <f>IF(COUNT(AC14:AF14=0),"",SUM(AC14:AF14))</f>
        <v>0</v>
      </c>
      <c r="AH14" s="38" t="str">
        <f>IF(AH13="","",LOOKUP(AH13,point_allocations_standard!$A$2:$A$31,point_allocations_standard!$B$2:$B$10))</f>
        <v/>
      </c>
      <c r="AI14" s="38" t="str">
        <f>IF(AI13="","",LOOKUP(AI13,point_allocations_standard!$A$2:$A$31,point_allocations_standard!$C$2:$C$10))</f>
        <v/>
      </c>
      <c r="AJ14" s="38" t="str">
        <f>IF(AJ13="","",LOOKUP(AJ13,point_allocations_standard!$A$2:$A$31,point_allocations_standard!$D$2:$D$10))</f>
        <v/>
      </c>
      <c r="AK14" s="41">
        <f>IF(VLOOKUP(AH$3,records9,8,FALSE)=$A13,VLOOKUP(AH$3,records9,10,FALSE),0)</f>
        <v>0</v>
      </c>
      <c r="AL14" s="13">
        <f>IF(COUNT(AH14:AK14=0),"",SUM(AH14:AK14))</f>
        <v>0</v>
      </c>
      <c r="AM14" s="38" t="str">
        <f>IF(AM13="","",LOOKUP(AM13,point_allocations_standard!$A$2:$A$31,point_allocations_standard!$B$2:$B$10))</f>
        <v/>
      </c>
      <c r="AN14" s="38" t="str">
        <f>IF(AN13="","",LOOKUP(AN13,point_allocations_standard!$A$2:$A$31,point_allocations_standard!$C$2:$C$10))</f>
        <v/>
      </c>
      <c r="AO14" s="38" t="str">
        <f>IF(AO13="","",LOOKUP(AO13,point_allocations_standard!$A$2:$A$31,point_allocations_standard!$D$2:$D$10))</f>
        <v/>
      </c>
      <c r="AP14" s="41">
        <f>IF(VLOOKUP(AM$3,records9,8,FALSE)=$A13,VLOOKUP(AM$3,records9,10,FALSE),0)</f>
        <v>0</v>
      </c>
      <c r="AQ14" s="13">
        <f>IF(COUNT(AM14:AP14=0),"",SUM(AM14:AP14))</f>
        <v>0</v>
      </c>
      <c r="AR14" s="38" t="str">
        <f>IF(AR13="","",LOOKUP(AR13,point_allocations_standard!$A$2:$A$31,point_allocations_standard!$B$2:$B$10))</f>
        <v/>
      </c>
      <c r="AS14" s="38" t="str">
        <f>IF(AS13="","",LOOKUP(AS13,point_allocations_standard!$A$2:$A$31,point_allocations_standard!$C$2:$C$10))</f>
        <v/>
      </c>
      <c r="AT14" s="38" t="str">
        <f>IF(AT13="","",LOOKUP(AT13,point_allocations_standard!$A$2:$A$31,point_allocations_standard!$D$2:$D$10))</f>
        <v/>
      </c>
      <c r="AU14" s="41">
        <f>IF(VLOOKUP(AR$3,records9,8,FALSE)=$A13,VLOOKUP(AR$3,records9,10,FALSE),0)</f>
        <v>0</v>
      </c>
      <c r="AV14" s="13">
        <f>IF(COUNT(AR14:AU14=0),"",SUM(AR14:AU14))</f>
        <v>0</v>
      </c>
      <c r="AW14" s="38" t="str">
        <f>IF(AW13="","",LOOKUP(AW13,point_allocations_standard!$A$2:$A$31,point_allocations_standard!$B$2:$B$10))</f>
        <v/>
      </c>
      <c r="AX14" s="38" t="str">
        <f>IF(AX13="","",LOOKUP(AX13,point_allocations_standard!$A$2:$A$31,point_allocations_standard!$C$2:$C$10))</f>
        <v/>
      </c>
      <c r="AY14" s="38" t="str">
        <f>IF(AY13="","",LOOKUP(AY13,point_allocations_standard!$A$2:$A$31,point_allocations_standard!$D$2:$D$10))</f>
        <v/>
      </c>
      <c r="AZ14" s="41">
        <f>IF(VLOOKUP(AW$3,records9,8,FALSE)=$A13,VLOOKUP(AW$3,records9,10,FALSE),0)</f>
        <v>0</v>
      </c>
      <c r="BA14" s="13">
        <f>IF(COUNT(AW14:AZ14=0),"",SUM(AW14:AZ14))</f>
        <v>0</v>
      </c>
      <c r="BB14" s="38" t="str">
        <f>IF(BB13="","",LOOKUP(BB13,point_allocations_standard!$A$2:$A$31,point_allocations_standard!$B$2:$B$10))</f>
        <v/>
      </c>
      <c r="BC14" s="38" t="str">
        <f>IF(BC13="","",LOOKUP(BC13,point_allocations_standard!$A$2:$A$31,point_allocations_standard!$C$2:$C$10))</f>
        <v/>
      </c>
      <c r="BD14" s="38" t="str">
        <f>IF(BD13="","",LOOKUP(BD13,point_allocations_standard!$A$2:$A$31,point_allocations_standard!$D$2:$D$10))</f>
        <v/>
      </c>
      <c r="BE14" s="41">
        <f>IF(VLOOKUP(BB$3,records9,8,FALSE)=$A13,VLOOKUP(BB$3,records9,10,FALSE),0)</f>
        <v>0</v>
      </c>
      <c r="BF14" s="13">
        <f>IF(COUNT(BB14:BE14=0),"",SUM(BB14:BE14))</f>
        <v>0</v>
      </c>
    </row>
    <row r="15" spans="1:58">
      <c r="A15" s="86" t="s">
        <v>117</v>
      </c>
      <c r="B15" s="17" t="s">
        <v>13</v>
      </c>
      <c r="C15" s="11" t="str">
        <f>summary!D23</f>
        <v/>
      </c>
      <c r="D15" s="43"/>
      <c r="E15" s="44"/>
      <c r="F15" s="45"/>
      <c r="G15" s="36"/>
      <c r="H15" s="10"/>
      <c r="I15" s="43"/>
      <c r="J15" s="44"/>
      <c r="K15" s="45"/>
      <c r="L15" s="36"/>
      <c r="M15" s="10"/>
      <c r="N15" s="43"/>
      <c r="O15" s="44"/>
      <c r="P15" s="45"/>
      <c r="Q15" s="36"/>
      <c r="R15" s="10"/>
      <c r="S15" s="43"/>
      <c r="T15" s="44"/>
      <c r="U15" s="45"/>
      <c r="V15" s="36"/>
      <c r="W15" s="10"/>
      <c r="X15" s="43"/>
      <c r="Y15" s="44"/>
      <c r="Z15" s="45"/>
      <c r="AA15" s="36"/>
      <c r="AB15" s="10"/>
      <c r="AC15" s="43"/>
      <c r="AD15" s="44"/>
      <c r="AE15" s="45"/>
      <c r="AF15" s="36"/>
      <c r="AG15" s="10"/>
      <c r="AH15" s="43"/>
      <c r="AI15" s="44"/>
      <c r="AJ15" s="45"/>
      <c r="AK15" s="36"/>
      <c r="AL15" s="10"/>
      <c r="AM15" s="43"/>
      <c r="AN15" s="44"/>
      <c r="AO15" s="45"/>
      <c r="AP15" s="36"/>
      <c r="AQ15" s="10"/>
      <c r="AR15" s="43"/>
      <c r="AS15" s="44"/>
      <c r="AT15" s="45"/>
      <c r="AU15" s="36"/>
      <c r="AV15" s="10"/>
      <c r="AW15" s="43"/>
      <c r="AX15" s="44"/>
      <c r="AY15" s="45"/>
      <c r="AZ15" s="36"/>
      <c r="BA15" s="10"/>
      <c r="BB15" s="43"/>
      <c r="BC15" s="44"/>
      <c r="BD15" s="45"/>
      <c r="BE15" s="36"/>
      <c r="BF15" s="10"/>
    </row>
    <row r="16" spans="1:58">
      <c r="A16" s="79"/>
      <c r="B16" s="17" t="s">
        <v>14</v>
      </c>
      <c r="C16" s="12">
        <f>H16+M16+R16+W16+AB16+AG16+AL16+AQ16+AV16+BA16+BF16</f>
        <v>0</v>
      </c>
      <c r="D16" s="38" t="str">
        <f>IF(D15="","",LOOKUP(y9_results!D15,point_allocations_standard!$A$3:$A$29,point_allocations_standard!$E$3:$E$29))</f>
        <v/>
      </c>
      <c r="E16" s="39" t="str">
        <f>IF(E15="","",LOOKUP(y9_results!E15,point_allocations_standard!$A$3:$A$29,point_allocations_standard!$E$3:$E$29))</f>
        <v/>
      </c>
      <c r="F16" s="40" t="str">
        <f>IF(F15="","",LOOKUP(y9_results!F15,point_allocations_standard!$A$3:$A$29,point_allocations_standard!$E$3:$E$29))</f>
        <v/>
      </c>
      <c r="G16" s="41">
        <f>IF(VLOOKUP(D$3,records9,8,FALSE)=$A15,VLOOKUP(D$3,records9,10,FALSE),0)</f>
        <v>0</v>
      </c>
      <c r="H16" s="13">
        <f>IF(COUNT(D16:G16=0),"",SUM(D16:G16))</f>
        <v>0</v>
      </c>
      <c r="I16" s="38" t="str">
        <f>IF(I15="","",LOOKUP(y9_results!I15,point_allocations_standard!$A$3:$A$29,point_allocations_standard!$E$3:$E$29))</f>
        <v/>
      </c>
      <c r="J16" s="39" t="str">
        <f>IF(J15="","",LOOKUP(y9_results!J15,point_allocations_standard!$A$3:$A$29,point_allocations_standard!$E$3:$E$29))</f>
        <v/>
      </c>
      <c r="K16" s="40" t="str">
        <f>IF(K15="","",LOOKUP(y9_results!K15,point_allocations_standard!$A$3:$A$29,point_allocations_standard!$E$3:$E$29))</f>
        <v/>
      </c>
      <c r="L16" s="41">
        <f>IF(VLOOKUP(I$3,records9,8,FALSE)=$A15,VLOOKUP(I$3,records9,10,FALSE),0)</f>
        <v>0</v>
      </c>
      <c r="M16" s="13">
        <f>IF(COUNT(I16:L16=0),"",SUM(I16:L16))</f>
        <v>0</v>
      </c>
      <c r="N16" s="38" t="str">
        <f>IF(N15="","",LOOKUP(N15,point_allocations_standard!$A$2:$A$31,point_allocations_standard!$B$2:$B$10))</f>
        <v/>
      </c>
      <c r="O16" s="38" t="str">
        <f>IF(O15="","",LOOKUP(O15,point_allocations_standard!$A$2:$A$31,point_allocations_standard!$C$2:$C$10))</f>
        <v/>
      </c>
      <c r="P16" s="38" t="str">
        <f>IF(P15="","",LOOKUP(P15,point_allocations_standard!$A$2:$A$31,point_allocations_standard!$D$2:$D$10))</f>
        <v/>
      </c>
      <c r="Q16" s="41">
        <f>IF(VLOOKUP(N$3,records9,8,FALSE)=$A15,VLOOKUP(N$3,records9,10,FALSE),0)</f>
        <v>0</v>
      </c>
      <c r="R16" s="13">
        <f>IF(COUNT(N16:Q16=0),"",SUM(N16:Q16))</f>
        <v>0</v>
      </c>
      <c r="S16" s="38" t="str">
        <f>IF(S15="","",LOOKUP(S15,point_allocations_standard!$A$2:$A$31,point_allocations_standard!$B$2:$B$10))</f>
        <v/>
      </c>
      <c r="T16" s="38" t="str">
        <f>IF(T15="","",LOOKUP(T15,point_allocations_standard!$A$2:$A$31,point_allocations_standard!$C$2:$C$10))</f>
        <v/>
      </c>
      <c r="U16" s="38" t="str">
        <f>IF(U15="","",LOOKUP(U15,point_allocations_standard!$A$2:$A$31,point_allocations_standard!$D$2:$D$10))</f>
        <v/>
      </c>
      <c r="V16" s="41">
        <f>IF(VLOOKUP(S$3,records9,8,FALSE)=$A15,VLOOKUP(S$3,records9,10,FALSE),0)</f>
        <v>0</v>
      </c>
      <c r="W16" s="13">
        <f>IF(COUNT(S16:V16=0),"",SUM(S16:V16))</f>
        <v>0</v>
      </c>
      <c r="X16" s="38" t="str">
        <f>IF(X15="","",LOOKUP(X15,point_allocations_standard!$A$2:$A$31,point_allocations_standard!$B$2:$B$10))</f>
        <v/>
      </c>
      <c r="Y16" s="38" t="str">
        <f>IF(Y15="","",LOOKUP(Y15,point_allocations_standard!$A$2:$A$31,point_allocations_standard!$C$2:$C$10))</f>
        <v/>
      </c>
      <c r="Z16" s="38" t="str">
        <f>IF(Z15="","",LOOKUP(Z15,point_allocations_standard!$A$2:$A$31,point_allocations_standard!$D$2:$D$10))</f>
        <v/>
      </c>
      <c r="AA16" s="41">
        <f>IF(VLOOKUP(X$3,records9,8,FALSE)=$A15,VLOOKUP(X$3,records9,10,FALSE),0)</f>
        <v>0</v>
      </c>
      <c r="AB16" s="13">
        <f>IF(COUNT(X16:AA16=0),"",SUM(X16:AA16))</f>
        <v>0</v>
      </c>
      <c r="AC16" s="38" t="str">
        <f>IF(AC15="","",LOOKUP(AC15,point_allocations_standard!$A$2:$A$31,point_allocations_standard!$B$2:$B$10))</f>
        <v/>
      </c>
      <c r="AD16" s="38" t="str">
        <f>IF(AD15="","",LOOKUP(AD15,point_allocations_standard!$A$2:$A$31,point_allocations_standard!$C$2:$C$10))</f>
        <v/>
      </c>
      <c r="AE16" s="38" t="str">
        <f>IF(AE15="","",LOOKUP(AE15,point_allocations_standard!$A$2:$A$31,point_allocations_standard!$D$2:$D$10))</f>
        <v/>
      </c>
      <c r="AF16" s="41">
        <f>IF(VLOOKUP(AC$3,records9,8,FALSE)=$A15,VLOOKUP(AC$3,records9,10,FALSE),0)</f>
        <v>0</v>
      </c>
      <c r="AG16" s="13">
        <f>IF(COUNT(AC16:AF16=0),"",SUM(AC16:AF16))</f>
        <v>0</v>
      </c>
      <c r="AH16" s="38" t="str">
        <f>IF(AH15="","",LOOKUP(AH15,point_allocations_standard!$A$2:$A$31,point_allocations_standard!$B$2:$B$10))</f>
        <v/>
      </c>
      <c r="AI16" s="38" t="str">
        <f>IF(AI15="","",LOOKUP(AI15,point_allocations_standard!$A$2:$A$31,point_allocations_standard!$C$2:$C$10))</f>
        <v/>
      </c>
      <c r="AJ16" s="38" t="str">
        <f>IF(AJ15="","",LOOKUP(AJ15,point_allocations_standard!$A$2:$A$31,point_allocations_standard!$D$2:$D$10))</f>
        <v/>
      </c>
      <c r="AK16" s="41">
        <f>IF(VLOOKUP(AH$3,records9,8,FALSE)=$A15,VLOOKUP(AH$3,records9,10,FALSE),0)</f>
        <v>0</v>
      </c>
      <c r="AL16" s="13">
        <f>IF(COUNT(AH16:AK16=0),"",SUM(AH16:AK16))</f>
        <v>0</v>
      </c>
      <c r="AM16" s="38" t="str">
        <f>IF(AM15="","",LOOKUP(AM15,point_allocations_standard!$A$2:$A$31,point_allocations_standard!$B$2:$B$10))</f>
        <v/>
      </c>
      <c r="AN16" s="38" t="str">
        <f>IF(AN15="","",LOOKUP(AN15,point_allocations_standard!$A$2:$A$31,point_allocations_standard!$C$2:$C$10))</f>
        <v/>
      </c>
      <c r="AO16" s="38" t="str">
        <f>IF(AO15="","",LOOKUP(AO15,point_allocations_standard!$A$2:$A$31,point_allocations_standard!$D$2:$D$10))</f>
        <v/>
      </c>
      <c r="AP16" s="41">
        <f>IF(VLOOKUP(AM$3,records9,8,FALSE)=$A15,VLOOKUP(AM$3,records9,10,FALSE),0)</f>
        <v>0</v>
      </c>
      <c r="AQ16" s="13">
        <f>IF(COUNT(AM16:AP16=0),"",SUM(AM16:AP16))</f>
        <v>0</v>
      </c>
      <c r="AR16" s="38" t="str">
        <f>IF(AR15="","",LOOKUP(AR15,point_allocations_standard!$A$2:$A$31,point_allocations_standard!$B$2:$B$10))</f>
        <v/>
      </c>
      <c r="AS16" s="38" t="str">
        <f>IF(AS15="","",LOOKUP(AS15,point_allocations_standard!$A$2:$A$31,point_allocations_standard!$C$2:$C$10))</f>
        <v/>
      </c>
      <c r="AT16" s="38" t="str">
        <f>IF(AT15="","",LOOKUP(AT15,point_allocations_standard!$A$2:$A$31,point_allocations_standard!$D$2:$D$10))</f>
        <v/>
      </c>
      <c r="AU16" s="41">
        <f>IF(VLOOKUP(AR$3,records9,8,FALSE)=$A15,VLOOKUP(AR$3,records9,10,FALSE),0)</f>
        <v>0</v>
      </c>
      <c r="AV16" s="13">
        <f>IF(COUNT(AR16:AU16=0),"",SUM(AR16:AU16))</f>
        <v>0</v>
      </c>
      <c r="AW16" s="38" t="str">
        <f>IF(AW15="","",LOOKUP(AW15,point_allocations_standard!$A$2:$A$31,point_allocations_standard!$B$2:$B$10))</f>
        <v/>
      </c>
      <c r="AX16" s="38" t="str">
        <f>IF(AX15="","",LOOKUP(AX15,point_allocations_standard!$A$2:$A$31,point_allocations_standard!$C$2:$C$10))</f>
        <v/>
      </c>
      <c r="AY16" s="38" t="str">
        <f>IF(AY15="","",LOOKUP(AY15,point_allocations_standard!$A$2:$A$31,point_allocations_standard!$D$2:$D$10))</f>
        <v/>
      </c>
      <c r="AZ16" s="41">
        <f>IF(VLOOKUP(AW$3,records9,8,FALSE)=$A15,VLOOKUP(AW$3,records9,10,FALSE),0)</f>
        <v>0</v>
      </c>
      <c r="BA16" s="13">
        <f>IF(COUNT(AW16:AZ16=0),"",SUM(AW16:AZ16))</f>
        <v>0</v>
      </c>
      <c r="BB16" s="38" t="str">
        <f>IF(BB15="","",LOOKUP(BB15,point_allocations_standard!$A$2:$A$31,point_allocations_standard!$B$2:$B$10))</f>
        <v/>
      </c>
      <c r="BC16" s="38" t="str">
        <f>IF(BC15="","",LOOKUP(BC15,point_allocations_standard!$A$2:$A$31,point_allocations_standard!$C$2:$C$10))</f>
        <v/>
      </c>
      <c r="BD16" s="38" t="str">
        <f>IF(BD15="","",LOOKUP(BD15,point_allocations_standard!$A$2:$A$31,point_allocations_standard!$D$2:$D$10))</f>
        <v/>
      </c>
      <c r="BE16" s="41">
        <f>IF(VLOOKUP(BB$3,records9,8,FALSE)=$A15,VLOOKUP(BB$3,records9,10,FALSE),0)</f>
        <v>0</v>
      </c>
      <c r="BF16" s="13">
        <f>IF(COUNT(BB16:BE16=0),"",SUM(BB16:BE16))</f>
        <v>0</v>
      </c>
    </row>
    <row r="17" spans="1:58">
      <c r="A17" s="86" t="s">
        <v>118</v>
      </c>
      <c r="B17" s="17" t="s">
        <v>13</v>
      </c>
      <c r="C17" s="11" t="str">
        <f>summary!D24</f>
        <v/>
      </c>
      <c r="D17" s="43"/>
      <c r="E17" s="44"/>
      <c r="F17" s="45"/>
      <c r="G17" s="36"/>
      <c r="H17" s="10"/>
      <c r="I17" s="43"/>
      <c r="J17" s="44"/>
      <c r="K17" s="45"/>
      <c r="L17" s="36"/>
      <c r="M17" s="10"/>
      <c r="N17" s="43"/>
      <c r="O17" s="44"/>
      <c r="P17" s="45"/>
      <c r="Q17" s="36"/>
      <c r="R17" s="10"/>
      <c r="S17" s="43"/>
      <c r="T17" s="44"/>
      <c r="U17" s="45"/>
      <c r="V17" s="36"/>
      <c r="W17" s="10"/>
      <c r="X17" s="43"/>
      <c r="Y17" s="44"/>
      <c r="Z17" s="45"/>
      <c r="AA17" s="36"/>
      <c r="AB17" s="10"/>
      <c r="AC17" s="43"/>
      <c r="AD17" s="44"/>
      <c r="AE17" s="45"/>
      <c r="AF17" s="36"/>
      <c r="AG17" s="10"/>
      <c r="AH17" s="43"/>
      <c r="AI17" s="44"/>
      <c r="AJ17" s="45"/>
      <c r="AK17" s="36"/>
      <c r="AL17" s="10"/>
      <c r="AM17" s="43"/>
      <c r="AN17" s="44"/>
      <c r="AO17" s="45"/>
      <c r="AP17" s="36"/>
      <c r="AQ17" s="10"/>
      <c r="AR17" s="43"/>
      <c r="AS17" s="44"/>
      <c r="AT17" s="45"/>
      <c r="AU17" s="36"/>
      <c r="AV17" s="10"/>
      <c r="AW17" s="43"/>
      <c r="AX17" s="44"/>
      <c r="AY17" s="45"/>
      <c r="AZ17" s="36"/>
      <c r="BA17" s="10"/>
      <c r="BB17" s="43"/>
      <c r="BC17" s="44"/>
      <c r="BD17" s="45"/>
      <c r="BE17" s="36"/>
      <c r="BF17" s="10"/>
    </row>
    <row r="18" spans="1:58">
      <c r="A18" s="79"/>
      <c r="B18" s="17" t="s">
        <v>14</v>
      </c>
      <c r="C18" s="12">
        <f>H18+M18+R18+W18+AB18+AG18+AL18+AQ18+AV18+BA18+BF18</f>
        <v>0</v>
      </c>
      <c r="D18" s="38" t="str">
        <f>IF(D17="","",LOOKUP(y9_results!D17,point_allocations_standard!$A$3:$A$29,point_allocations_standard!$E$3:$E$29))</f>
        <v/>
      </c>
      <c r="E18" s="39" t="str">
        <f>IF(E17="","",LOOKUP(y9_results!E17,point_allocations_standard!$A$3:$A$29,point_allocations_standard!$E$3:$E$29))</f>
        <v/>
      </c>
      <c r="F18" s="40" t="str">
        <f>IF(F17="","",LOOKUP(y9_results!F17,point_allocations_standard!$A$3:$A$29,point_allocations_standard!$E$3:$E$29))</f>
        <v/>
      </c>
      <c r="G18" s="41">
        <f>IF(VLOOKUP(D$3,records9,8,FALSE)=$A17,VLOOKUP(D$3,records9,10,FALSE),0)</f>
        <v>0</v>
      </c>
      <c r="H18" s="13">
        <f>IF(COUNT(D18:G18=0),"",SUM(D18:G18))</f>
        <v>0</v>
      </c>
      <c r="I18" s="38" t="str">
        <f>IF(I17="","",LOOKUP(y9_results!I17,point_allocations_standard!$A$3:$A$29,point_allocations_standard!$E$3:$E$29))</f>
        <v/>
      </c>
      <c r="J18" s="39" t="str">
        <f>IF(J17="","",LOOKUP(y9_results!J17,point_allocations_standard!$A$3:$A$29,point_allocations_standard!$E$3:$E$29))</f>
        <v/>
      </c>
      <c r="K18" s="40" t="str">
        <f>IF(K17="","",LOOKUP(y9_results!K17,point_allocations_standard!$A$3:$A$29,point_allocations_standard!$E$3:$E$29))</f>
        <v/>
      </c>
      <c r="L18" s="41">
        <f>IF(VLOOKUP(I$3,records9,8,FALSE)=$A17,VLOOKUP(I$3,records9,10,FALSE),0)</f>
        <v>0</v>
      </c>
      <c r="M18" s="13">
        <f>IF(COUNT(I18:L18=0),"",SUM(I18:L18))</f>
        <v>0</v>
      </c>
      <c r="N18" s="38" t="str">
        <f>IF(N17="","",LOOKUP(N17,point_allocations_standard!$A$2:$A$31,point_allocations_standard!$B$2:$B$10))</f>
        <v/>
      </c>
      <c r="O18" s="38" t="str">
        <f>IF(O17="","",LOOKUP(O17,point_allocations_standard!$A$2:$A$31,point_allocations_standard!$C$2:$C$10))</f>
        <v/>
      </c>
      <c r="P18" s="38" t="str">
        <f>IF(P17="","",LOOKUP(P17,point_allocations_standard!$A$2:$A$31,point_allocations_standard!$D$2:$D$10))</f>
        <v/>
      </c>
      <c r="Q18" s="41">
        <f>IF(VLOOKUP(N$3,records9,8,FALSE)=$A17,VLOOKUP(N$3,records9,10,FALSE),0)</f>
        <v>0</v>
      </c>
      <c r="R18" s="13">
        <f>IF(COUNT(N18:Q18=0),"",SUM(N18:Q18))</f>
        <v>0</v>
      </c>
      <c r="S18" s="38" t="str">
        <f>IF(S17="","",LOOKUP(S17,point_allocations_standard!$A$2:$A$31,point_allocations_standard!$B$2:$B$10))</f>
        <v/>
      </c>
      <c r="T18" s="38" t="str">
        <f>IF(T17="","",LOOKUP(T17,point_allocations_standard!$A$2:$A$31,point_allocations_standard!$C$2:$C$10))</f>
        <v/>
      </c>
      <c r="U18" s="38" t="str">
        <f>IF(U17="","",LOOKUP(U17,point_allocations_standard!$A$2:$A$31,point_allocations_standard!$D$2:$D$10))</f>
        <v/>
      </c>
      <c r="V18" s="41">
        <f>IF(VLOOKUP(S$3,records9,8,FALSE)=$A17,VLOOKUP(S$3,records9,10,FALSE),0)</f>
        <v>0</v>
      </c>
      <c r="W18" s="13">
        <f>IF(COUNT(S18:V18=0),"",SUM(S18:V18))</f>
        <v>0</v>
      </c>
      <c r="X18" s="38" t="str">
        <f>IF(X17="","",LOOKUP(X17,point_allocations_standard!$A$2:$A$31,point_allocations_standard!$B$2:$B$10))</f>
        <v/>
      </c>
      <c r="Y18" s="38" t="str">
        <f>IF(Y17="","",LOOKUP(Y17,point_allocations_standard!$A$2:$A$31,point_allocations_standard!$C$2:$C$10))</f>
        <v/>
      </c>
      <c r="Z18" s="38" t="str">
        <f>IF(Z17="","",LOOKUP(Z17,point_allocations_standard!$A$2:$A$31,point_allocations_standard!$D$2:$D$10))</f>
        <v/>
      </c>
      <c r="AA18" s="41">
        <f>IF(VLOOKUP(X$3,records9,8,FALSE)=$A17,VLOOKUP(X$3,records9,10,FALSE),0)</f>
        <v>0</v>
      </c>
      <c r="AB18" s="13">
        <f>IF(COUNT(X18:AA18=0),"",SUM(X18:AA18))</f>
        <v>0</v>
      </c>
      <c r="AC18" s="38" t="str">
        <f>IF(AC17="","",LOOKUP(AC17,point_allocations_standard!$A$2:$A$31,point_allocations_standard!$B$2:$B$10))</f>
        <v/>
      </c>
      <c r="AD18" s="38" t="str">
        <f>IF(AD17="","",LOOKUP(AD17,point_allocations_standard!$A$2:$A$31,point_allocations_standard!$C$2:$C$10))</f>
        <v/>
      </c>
      <c r="AE18" s="38" t="str">
        <f>IF(AE17="","",LOOKUP(AE17,point_allocations_standard!$A$2:$A$31,point_allocations_standard!$D$2:$D$10))</f>
        <v/>
      </c>
      <c r="AF18" s="41">
        <f>IF(VLOOKUP(AC$3,records9,8,FALSE)=$A17,VLOOKUP(AC$3,records9,10,FALSE),0)</f>
        <v>0</v>
      </c>
      <c r="AG18" s="13">
        <f>IF(COUNT(AC18:AF18=0),"",SUM(AC18:AF18))</f>
        <v>0</v>
      </c>
      <c r="AH18" s="38" t="str">
        <f>IF(AH17="","",LOOKUP(AH17,point_allocations_standard!$A$2:$A$31,point_allocations_standard!$B$2:$B$10))</f>
        <v/>
      </c>
      <c r="AI18" s="38" t="str">
        <f>IF(AI17="","",LOOKUP(AI17,point_allocations_standard!$A$2:$A$31,point_allocations_standard!$C$2:$C$10))</f>
        <v/>
      </c>
      <c r="AJ18" s="38" t="str">
        <f>IF(AJ17="","",LOOKUP(AJ17,point_allocations_standard!$A$2:$A$31,point_allocations_standard!$D$2:$D$10))</f>
        <v/>
      </c>
      <c r="AK18" s="41">
        <f>IF(VLOOKUP(AH$3,records9,8,FALSE)=$A17,VLOOKUP(AH$3,records9,10,FALSE),0)</f>
        <v>0</v>
      </c>
      <c r="AL18" s="13">
        <f>IF(COUNT(AH18:AK18=0),"",SUM(AH18:AK18))</f>
        <v>0</v>
      </c>
      <c r="AM18" s="38" t="str">
        <f>IF(AM17="","",LOOKUP(AM17,point_allocations_standard!$A$2:$A$31,point_allocations_standard!$B$2:$B$10))</f>
        <v/>
      </c>
      <c r="AN18" s="38" t="str">
        <f>IF(AN17="","",LOOKUP(AN17,point_allocations_standard!$A$2:$A$31,point_allocations_standard!$C$2:$C$10))</f>
        <v/>
      </c>
      <c r="AO18" s="38" t="str">
        <f>IF(AO17="","",LOOKUP(AO17,point_allocations_standard!$A$2:$A$31,point_allocations_standard!$D$2:$D$10))</f>
        <v/>
      </c>
      <c r="AP18" s="41">
        <f>IF(VLOOKUP(AM$3,records9,8,FALSE)=$A17,VLOOKUP(AM$3,records9,10,FALSE),0)</f>
        <v>0</v>
      </c>
      <c r="AQ18" s="13">
        <f>IF(COUNT(AM18:AP18=0),"",SUM(AM18:AP18))</f>
        <v>0</v>
      </c>
      <c r="AR18" s="38" t="str">
        <f>IF(AR17="","",LOOKUP(AR17,point_allocations_standard!$A$2:$A$31,point_allocations_standard!$B$2:$B$10))</f>
        <v/>
      </c>
      <c r="AS18" s="38" t="str">
        <f>IF(AS17="","",LOOKUP(AS17,point_allocations_standard!$A$2:$A$31,point_allocations_standard!$C$2:$C$10))</f>
        <v/>
      </c>
      <c r="AT18" s="38" t="str">
        <f>IF(AT17="","",LOOKUP(AT17,point_allocations_standard!$A$2:$A$31,point_allocations_standard!$D$2:$D$10))</f>
        <v/>
      </c>
      <c r="AU18" s="41">
        <f>IF(VLOOKUP(AR$3,records9,8,FALSE)=$A17,VLOOKUP(AR$3,records9,10,FALSE),0)</f>
        <v>0</v>
      </c>
      <c r="AV18" s="13">
        <f>IF(COUNT(AR18:AU18=0),"",SUM(AR18:AU18))</f>
        <v>0</v>
      </c>
      <c r="AW18" s="38" t="str">
        <f>IF(AW17="","",LOOKUP(AW17,point_allocations_standard!$A$2:$A$31,point_allocations_standard!$B$2:$B$10))</f>
        <v/>
      </c>
      <c r="AX18" s="38" t="str">
        <f>IF(AX17="","",LOOKUP(AX17,point_allocations_standard!$A$2:$A$31,point_allocations_standard!$C$2:$C$10))</f>
        <v/>
      </c>
      <c r="AY18" s="38" t="str">
        <f>IF(AY17="","",LOOKUP(AY17,point_allocations_standard!$A$2:$A$31,point_allocations_standard!$D$2:$D$10))</f>
        <v/>
      </c>
      <c r="AZ18" s="41">
        <f>IF(VLOOKUP(AW$3,records9,8,FALSE)=$A17,VLOOKUP(AW$3,records9,10,FALSE),0)</f>
        <v>0</v>
      </c>
      <c r="BA18" s="13">
        <f>IF(COUNT(AW18:AZ18=0),"",SUM(AW18:AZ18))</f>
        <v>0</v>
      </c>
      <c r="BB18" s="38" t="str">
        <f>IF(BB17="","",LOOKUP(BB17,point_allocations_standard!$A$2:$A$31,point_allocations_standard!$B$2:$B$10))</f>
        <v/>
      </c>
      <c r="BC18" s="38" t="str">
        <f>IF(BC17="","",LOOKUP(BC17,point_allocations_standard!$A$2:$A$31,point_allocations_standard!$C$2:$C$10))</f>
        <v/>
      </c>
      <c r="BD18" s="38" t="str">
        <f>IF(BD17="","",LOOKUP(BD17,point_allocations_standard!$A$2:$A$31,point_allocations_standard!$D$2:$D$10))</f>
        <v/>
      </c>
      <c r="BE18" s="41">
        <f>IF(VLOOKUP(BB$3,records9,8,FALSE)=$A17,VLOOKUP(BB$3,records9,10,FALSE),0)</f>
        <v>0</v>
      </c>
      <c r="BF18" s="13">
        <f>IF(COUNT(BB18:BE18=0),"",SUM(BB18:BE18))</f>
        <v>0</v>
      </c>
    </row>
    <row r="19" spans="1:58">
      <c r="A19" s="86" t="s">
        <v>119</v>
      </c>
      <c r="B19" s="17" t="s">
        <v>13</v>
      </c>
      <c r="C19" s="11" t="str">
        <f>summary!D25</f>
        <v/>
      </c>
      <c r="D19" s="43"/>
      <c r="E19" s="44"/>
      <c r="F19" s="45"/>
      <c r="G19" s="36"/>
      <c r="H19" s="10"/>
      <c r="I19" s="43"/>
      <c r="J19" s="44"/>
      <c r="K19" s="45"/>
      <c r="L19" s="36"/>
      <c r="M19" s="10"/>
      <c r="N19" s="43"/>
      <c r="O19" s="44"/>
      <c r="P19" s="45"/>
      <c r="Q19" s="36"/>
      <c r="R19" s="10"/>
      <c r="S19" s="43"/>
      <c r="T19" s="44"/>
      <c r="U19" s="45"/>
      <c r="V19" s="36"/>
      <c r="W19" s="10"/>
      <c r="X19" s="43"/>
      <c r="Y19" s="44"/>
      <c r="Z19" s="45"/>
      <c r="AA19" s="36"/>
      <c r="AB19" s="10"/>
      <c r="AC19" s="43"/>
      <c r="AD19" s="44"/>
      <c r="AE19" s="45"/>
      <c r="AF19" s="36"/>
      <c r="AG19" s="10"/>
      <c r="AH19" s="43"/>
      <c r="AI19" s="44"/>
      <c r="AJ19" s="45"/>
      <c r="AK19" s="36"/>
      <c r="AL19" s="10"/>
      <c r="AM19" s="43"/>
      <c r="AN19" s="44"/>
      <c r="AO19" s="45"/>
      <c r="AP19" s="36"/>
      <c r="AQ19" s="10"/>
      <c r="AR19" s="43"/>
      <c r="AS19" s="44"/>
      <c r="AT19" s="45"/>
      <c r="AU19" s="36"/>
      <c r="AV19" s="10"/>
      <c r="AW19" s="43"/>
      <c r="AX19" s="44"/>
      <c r="AY19" s="45"/>
      <c r="AZ19" s="36"/>
      <c r="BA19" s="10"/>
      <c r="BB19" s="43"/>
      <c r="BC19" s="44"/>
      <c r="BD19" s="45"/>
      <c r="BE19" s="36"/>
      <c r="BF19" s="10"/>
    </row>
    <row r="20" spans="1:58">
      <c r="A20" s="79"/>
      <c r="B20" s="17" t="s">
        <v>14</v>
      </c>
      <c r="C20" s="12">
        <f>H20+M20+R20+W20+AB20+AG20+AL20+AQ20+AV20+BA20+BF20</f>
        <v>0</v>
      </c>
      <c r="D20" s="38" t="str">
        <f>IF(D19="","",LOOKUP(y9_results!D19,point_allocations_standard!$A$3:$A$29,point_allocations_standard!$E$3:$E$29))</f>
        <v/>
      </c>
      <c r="E20" s="39" t="str">
        <f>IF(E19="","",LOOKUP(y9_results!E19,point_allocations_standard!$A$3:$A$29,point_allocations_standard!$E$3:$E$29))</f>
        <v/>
      </c>
      <c r="F20" s="40" t="str">
        <f>IF(F19="","",LOOKUP(y9_results!F19,point_allocations_standard!$A$3:$A$29,point_allocations_standard!$E$3:$E$29))</f>
        <v/>
      </c>
      <c r="G20" s="41">
        <f>IF(VLOOKUP(D$3,records9,8,FALSE)=$A19,VLOOKUP(D$3,records9,10,FALSE),0)</f>
        <v>0</v>
      </c>
      <c r="H20" s="13">
        <f>IF(COUNT(D20:G20=0),"",SUM(D20:G20))</f>
        <v>0</v>
      </c>
      <c r="I20" s="38" t="str">
        <f>IF(I19="","",LOOKUP(y9_results!I19,point_allocations_standard!$A$3:$A$29,point_allocations_standard!$E$3:$E$29))</f>
        <v/>
      </c>
      <c r="J20" s="39" t="str">
        <f>IF(J19="","",LOOKUP(y9_results!J19,point_allocations_standard!$A$3:$A$29,point_allocations_standard!$E$3:$E$29))</f>
        <v/>
      </c>
      <c r="K20" s="40" t="str">
        <f>IF(K19="","",LOOKUP(y9_results!K19,point_allocations_standard!$A$3:$A$29,point_allocations_standard!$E$3:$E$29))</f>
        <v/>
      </c>
      <c r="L20" s="41">
        <f>IF(VLOOKUP(I$3,records9,8,FALSE)=$A19,VLOOKUP(I$3,records9,10,FALSE),0)</f>
        <v>0</v>
      </c>
      <c r="M20" s="13">
        <f>IF(COUNT(I20:L20=0),"",SUM(I20:L20))</f>
        <v>0</v>
      </c>
      <c r="N20" s="38" t="str">
        <f>IF(N19="","",LOOKUP(N19,point_allocations_standard!$A$2:$A$31,point_allocations_standard!$B$2:$B$10))</f>
        <v/>
      </c>
      <c r="O20" s="38" t="str">
        <f>IF(O19="","",LOOKUP(O19,point_allocations_standard!$A$2:$A$31,point_allocations_standard!$C$2:$C$10))</f>
        <v/>
      </c>
      <c r="P20" s="38" t="str">
        <f>IF(P19="","",LOOKUP(P19,point_allocations_standard!$A$2:$A$31,point_allocations_standard!$D$2:$D$10))</f>
        <v/>
      </c>
      <c r="Q20" s="41">
        <f>IF(VLOOKUP(N$3,records9,8,FALSE)=$A19,VLOOKUP(N$3,records9,10,FALSE),0)</f>
        <v>0</v>
      </c>
      <c r="R20" s="13">
        <f>IF(COUNT(N20:Q20=0),"",SUM(N20:Q20))</f>
        <v>0</v>
      </c>
      <c r="S20" s="38" t="str">
        <f>IF(S19="","",LOOKUP(S19,point_allocations_standard!$A$2:$A$31,point_allocations_standard!$B$2:$B$10))</f>
        <v/>
      </c>
      <c r="T20" s="38" t="str">
        <f>IF(T19="","",LOOKUP(T19,point_allocations_standard!$A$2:$A$31,point_allocations_standard!$C$2:$C$10))</f>
        <v/>
      </c>
      <c r="U20" s="38" t="str">
        <f>IF(U19="","",LOOKUP(U19,point_allocations_standard!$A$2:$A$31,point_allocations_standard!$D$2:$D$10))</f>
        <v/>
      </c>
      <c r="V20" s="41">
        <f>IF(VLOOKUP(S$3,records9,8,FALSE)=$A19,VLOOKUP(S$3,records9,10,FALSE),0)</f>
        <v>0</v>
      </c>
      <c r="W20" s="13">
        <f>IF(COUNT(S20:V20=0),"",SUM(S20:V20))</f>
        <v>0</v>
      </c>
      <c r="X20" s="38" t="str">
        <f>IF(X19="","",LOOKUP(X19,point_allocations_standard!$A$2:$A$31,point_allocations_standard!$B$2:$B$10))</f>
        <v/>
      </c>
      <c r="Y20" s="38" t="str">
        <f>IF(Y19="","",LOOKUP(Y19,point_allocations_standard!$A$2:$A$31,point_allocations_standard!$C$2:$C$10))</f>
        <v/>
      </c>
      <c r="Z20" s="38" t="str">
        <f>IF(Z19="","",LOOKUP(Z19,point_allocations_standard!$A$2:$A$31,point_allocations_standard!$D$2:$D$10))</f>
        <v/>
      </c>
      <c r="AA20" s="41">
        <f>IF(VLOOKUP(X$3,records9,8,FALSE)=$A19,VLOOKUP(X$3,records9,10,FALSE),0)</f>
        <v>0</v>
      </c>
      <c r="AB20" s="13">
        <f>IF(COUNT(X20:AA20=0),"",SUM(X20:AA20))</f>
        <v>0</v>
      </c>
      <c r="AC20" s="38" t="str">
        <f>IF(AC19="","",LOOKUP(AC19,point_allocations_standard!$A$2:$A$31,point_allocations_standard!$B$2:$B$10))</f>
        <v/>
      </c>
      <c r="AD20" s="38" t="str">
        <f>IF(AD19="","",LOOKUP(AD19,point_allocations_standard!$A$2:$A$31,point_allocations_standard!$C$2:$C$10))</f>
        <v/>
      </c>
      <c r="AE20" s="38" t="str">
        <f>IF(AE19="","",LOOKUP(AE19,point_allocations_standard!$A$2:$A$31,point_allocations_standard!$D$2:$D$10))</f>
        <v/>
      </c>
      <c r="AF20" s="41">
        <f>IF(VLOOKUP(AC$3,records9,8,FALSE)=$A19,VLOOKUP(AC$3,records9,10,FALSE),0)</f>
        <v>0</v>
      </c>
      <c r="AG20" s="13">
        <f>IF(COUNT(AC20:AF20=0),"",SUM(AC20:AF20))</f>
        <v>0</v>
      </c>
      <c r="AH20" s="38" t="str">
        <f>IF(AH19="","",LOOKUP(AH19,point_allocations_standard!$A$2:$A$31,point_allocations_standard!$B$2:$B$10))</f>
        <v/>
      </c>
      <c r="AI20" s="38" t="str">
        <f>IF(AI19="","",LOOKUP(AI19,point_allocations_standard!$A$2:$A$31,point_allocations_standard!$C$2:$C$10))</f>
        <v/>
      </c>
      <c r="AJ20" s="38" t="str">
        <f>IF(AJ19="","",LOOKUP(AJ19,point_allocations_standard!$A$2:$A$31,point_allocations_standard!$D$2:$D$10))</f>
        <v/>
      </c>
      <c r="AK20" s="41">
        <f>IF(VLOOKUP(AH$3,records9,8,FALSE)=$A19,VLOOKUP(AH$3,records9,10,FALSE),0)</f>
        <v>0</v>
      </c>
      <c r="AL20" s="13">
        <f>IF(COUNT(AH20:AK20=0),"",SUM(AH20:AK20))</f>
        <v>0</v>
      </c>
      <c r="AM20" s="38" t="str">
        <f>IF(AM19="","",LOOKUP(AM19,point_allocations_standard!$A$2:$A$31,point_allocations_standard!$B$2:$B$10))</f>
        <v/>
      </c>
      <c r="AN20" s="38" t="str">
        <f>IF(AN19="","",LOOKUP(AN19,point_allocations_standard!$A$2:$A$31,point_allocations_standard!$C$2:$C$10))</f>
        <v/>
      </c>
      <c r="AO20" s="38" t="str">
        <f>IF(AO19="","",LOOKUP(AO19,point_allocations_standard!$A$2:$A$31,point_allocations_standard!$D$2:$D$10))</f>
        <v/>
      </c>
      <c r="AP20" s="41">
        <f>IF(VLOOKUP(AM$3,records9,8,FALSE)=$A19,VLOOKUP(AM$3,records9,10,FALSE),0)</f>
        <v>0</v>
      </c>
      <c r="AQ20" s="13">
        <f>IF(COUNT(AM20:AP20=0),"",SUM(AM20:AP20))</f>
        <v>0</v>
      </c>
      <c r="AR20" s="38" t="str">
        <f>IF(AR19="","",LOOKUP(AR19,point_allocations_standard!$A$2:$A$31,point_allocations_standard!$B$2:$B$10))</f>
        <v/>
      </c>
      <c r="AS20" s="38" t="str">
        <f>IF(AS19="","",LOOKUP(AS19,point_allocations_standard!$A$2:$A$31,point_allocations_standard!$C$2:$C$10))</f>
        <v/>
      </c>
      <c r="AT20" s="38" t="str">
        <f>IF(AT19="","",LOOKUP(AT19,point_allocations_standard!$A$2:$A$31,point_allocations_standard!$D$2:$D$10))</f>
        <v/>
      </c>
      <c r="AU20" s="41">
        <f>IF(VLOOKUP(AR$3,records9,8,FALSE)=$A19,VLOOKUP(AR$3,records9,10,FALSE),0)</f>
        <v>0</v>
      </c>
      <c r="AV20" s="13">
        <f>IF(COUNT(AR20:AU20=0),"",SUM(AR20:AU20))</f>
        <v>0</v>
      </c>
      <c r="AW20" s="38" t="str">
        <f>IF(AW19="","",LOOKUP(AW19,point_allocations_standard!$A$2:$A$31,point_allocations_standard!$B$2:$B$10))</f>
        <v/>
      </c>
      <c r="AX20" s="38" t="str">
        <f>IF(AX19="","",LOOKUP(AX19,point_allocations_standard!$A$2:$A$31,point_allocations_standard!$C$2:$C$10))</f>
        <v/>
      </c>
      <c r="AY20" s="38" t="str">
        <f>IF(AY19="","",LOOKUP(AY19,point_allocations_standard!$A$2:$A$31,point_allocations_standard!$D$2:$D$10))</f>
        <v/>
      </c>
      <c r="AZ20" s="41">
        <f>IF(VLOOKUP(AW$3,records9,8,FALSE)=$A19,VLOOKUP(AW$3,records9,10,FALSE),0)</f>
        <v>0</v>
      </c>
      <c r="BA20" s="13">
        <f>IF(COUNT(AW20:AZ20=0),"",SUM(AW20:AZ20))</f>
        <v>0</v>
      </c>
      <c r="BB20" s="38" t="str">
        <f>IF(BB19="","",LOOKUP(BB19,point_allocations_standard!$A$2:$A$31,point_allocations_standard!$B$2:$B$10))</f>
        <v/>
      </c>
      <c r="BC20" s="38" t="str">
        <f>IF(BC19="","",LOOKUP(BC19,point_allocations_standard!$A$2:$A$31,point_allocations_standard!$C$2:$C$10))</f>
        <v/>
      </c>
      <c r="BD20" s="38" t="str">
        <f>IF(BD19="","",LOOKUP(BD19,point_allocations_standard!$A$2:$A$31,point_allocations_standard!$D$2:$D$10))</f>
        <v/>
      </c>
      <c r="BE20" s="41">
        <f>IF(VLOOKUP(BB$3,records9,8,FALSE)=$A19,VLOOKUP(BB$3,records9,10,FALSE),0)</f>
        <v>0</v>
      </c>
      <c r="BF20" s="13">
        <f>IF(COUNT(BB20:BE20=0),"",SUM(BB20:BE20))</f>
        <v>0</v>
      </c>
    </row>
    <row r="21" spans="1:58">
      <c r="A21" s="86" t="s">
        <v>120</v>
      </c>
      <c r="B21" s="17" t="s">
        <v>13</v>
      </c>
      <c r="C21" s="11" t="str">
        <f>summary!D26</f>
        <v/>
      </c>
      <c r="D21" s="43"/>
      <c r="E21" s="44"/>
      <c r="F21" s="45"/>
      <c r="G21" s="36"/>
      <c r="H21" s="10"/>
      <c r="I21" s="43"/>
      <c r="J21" s="44"/>
      <c r="K21" s="45"/>
      <c r="L21" s="36"/>
      <c r="M21" s="10"/>
      <c r="N21" s="43"/>
      <c r="O21" s="44"/>
      <c r="P21" s="45"/>
      <c r="Q21" s="36"/>
      <c r="R21" s="10"/>
      <c r="S21" s="43"/>
      <c r="T21" s="44"/>
      <c r="U21" s="45"/>
      <c r="V21" s="36"/>
      <c r="W21" s="10"/>
      <c r="X21" s="43"/>
      <c r="Y21" s="44"/>
      <c r="Z21" s="45"/>
      <c r="AA21" s="36"/>
      <c r="AB21" s="10"/>
      <c r="AC21" s="43"/>
      <c r="AD21" s="44"/>
      <c r="AE21" s="45"/>
      <c r="AF21" s="36"/>
      <c r="AG21" s="10"/>
      <c r="AH21" s="43"/>
      <c r="AI21" s="44"/>
      <c r="AJ21" s="45"/>
      <c r="AK21" s="36"/>
      <c r="AL21" s="10"/>
      <c r="AM21" s="43"/>
      <c r="AN21" s="44"/>
      <c r="AO21" s="45"/>
      <c r="AP21" s="36"/>
      <c r="AQ21" s="10"/>
      <c r="AR21" s="43"/>
      <c r="AS21" s="44"/>
      <c r="AT21" s="45"/>
      <c r="AU21" s="36"/>
      <c r="AV21" s="10"/>
      <c r="AW21" s="43"/>
      <c r="AX21" s="44"/>
      <c r="AY21" s="45"/>
      <c r="AZ21" s="36"/>
      <c r="BA21" s="10"/>
      <c r="BB21" s="43"/>
      <c r="BC21" s="44"/>
      <c r="BD21" s="45"/>
      <c r="BE21" s="36"/>
      <c r="BF21" s="10"/>
    </row>
    <row r="22" spans="1:58">
      <c r="A22" s="79"/>
      <c r="B22" s="17" t="s">
        <v>14</v>
      </c>
      <c r="C22" s="12">
        <f>H22+M22+R22+W22+AB22+AG22+AL22+AQ22+AV22+BA22+BF22</f>
        <v>0</v>
      </c>
      <c r="D22" s="38" t="str">
        <f>IF(D21="","",LOOKUP(y9_results!D21,point_allocations_standard!$A$3:$A$29,point_allocations_standard!$E$3:$E$29))</f>
        <v/>
      </c>
      <c r="E22" s="39" t="str">
        <f>IF(E21="","",LOOKUP(y9_results!E21,point_allocations_standard!$A$3:$A$29,point_allocations_standard!$E$3:$E$29))</f>
        <v/>
      </c>
      <c r="F22" s="40" t="str">
        <f>IF(F21="","",LOOKUP(y9_results!F21,point_allocations_standard!$A$3:$A$29,point_allocations_standard!$E$3:$E$29))</f>
        <v/>
      </c>
      <c r="G22" s="41">
        <f>IF(VLOOKUP(D$3,records9,8,FALSE)=$A21,VLOOKUP(D$3,records9,10,FALSE),0)</f>
        <v>0</v>
      </c>
      <c r="H22" s="13">
        <f>IF(COUNT(D22:G22=0),"",SUM(D22:G22))</f>
        <v>0</v>
      </c>
      <c r="I22" s="38" t="str">
        <f>IF(I21="","",LOOKUP(y9_results!I21,point_allocations_standard!$A$3:$A$29,point_allocations_standard!$E$3:$E$29))</f>
        <v/>
      </c>
      <c r="J22" s="39" t="str">
        <f>IF(J21="","",LOOKUP(y9_results!J21,point_allocations_standard!$A$3:$A$29,point_allocations_standard!$E$3:$E$29))</f>
        <v/>
      </c>
      <c r="K22" s="40" t="str">
        <f>IF(K21="","",LOOKUP(y9_results!K21,point_allocations_standard!$A$3:$A$29,point_allocations_standard!$E$3:$E$29))</f>
        <v/>
      </c>
      <c r="L22" s="41">
        <f>IF(VLOOKUP(I$3,records9,8,FALSE)=$A21,VLOOKUP(I$3,records9,10,FALSE),0)</f>
        <v>0</v>
      </c>
      <c r="M22" s="13">
        <f>IF(COUNT(I22:L22=0),"",SUM(I22:L22))</f>
        <v>0</v>
      </c>
      <c r="N22" s="38" t="str">
        <f>IF(N21="","",LOOKUP(N21,point_allocations_standard!$A$2:$A$31,point_allocations_standard!$B$2:$B$10))</f>
        <v/>
      </c>
      <c r="O22" s="38" t="str">
        <f>IF(O21="","",LOOKUP(O21,point_allocations_standard!$A$2:$A$31,point_allocations_standard!$C$2:$C$10))</f>
        <v/>
      </c>
      <c r="P22" s="38" t="str">
        <f>IF(P21="","",LOOKUP(P21,point_allocations_standard!$A$2:$A$31,point_allocations_standard!$D$2:$D$10))</f>
        <v/>
      </c>
      <c r="Q22" s="41">
        <f>IF(VLOOKUP(N$3,records9,8,FALSE)=$A21,VLOOKUP(N$3,records9,10,FALSE),0)</f>
        <v>0</v>
      </c>
      <c r="R22" s="13">
        <f>IF(COUNT(N22:Q22=0),"",SUM(N22:Q22))</f>
        <v>0</v>
      </c>
      <c r="S22" s="38" t="str">
        <f>IF(S21="","",LOOKUP(S21,point_allocations_standard!$A$2:$A$31,point_allocations_standard!$B$2:$B$10))</f>
        <v/>
      </c>
      <c r="T22" s="38" t="str">
        <f>IF(T21="","",LOOKUP(T21,point_allocations_standard!$A$2:$A$31,point_allocations_standard!$C$2:$C$10))</f>
        <v/>
      </c>
      <c r="U22" s="38" t="str">
        <f>IF(U21="","",LOOKUP(U21,point_allocations_standard!$A$2:$A$31,point_allocations_standard!$D$2:$D$10))</f>
        <v/>
      </c>
      <c r="V22" s="41">
        <f>IF(VLOOKUP(S$3,records9,8,FALSE)=$A21,VLOOKUP(S$3,records9,10,FALSE),0)</f>
        <v>0</v>
      </c>
      <c r="W22" s="13">
        <f>IF(COUNT(S22:V22=0),"",SUM(S22:V22))</f>
        <v>0</v>
      </c>
      <c r="X22" s="38" t="str">
        <f>IF(X21="","",LOOKUP(X21,point_allocations_standard!$A$2:$A$31,point_allocations_standard!$B$2:$B$10))</f>
        <v/>
      </c>
      <c r="Y22" s="38" t="str">
        <f>IF(Y21="","",LOOKUP(Y21,point_allocations_standard!$A$2:$A$31,point_allocations_standard!$C$2:$C$10))</f>
        <v/>
      </c>
      <c r="Z22" s="38" t="str">
        <f>IF(Z21="","",LOOKUP(Z21,point_allocations_standard!$A$2:$A$31,point_allocations_standard!$D$2:$D$10))</f>
        <v/>
      </c>
      <c r="AA22" s="41">
        <f>IF(VLOOKUP(X$3,records9,8,FALSE)=$A21,VLOOKUP(X$3,records9,10,FALSE),0)</f>
        <v>0</v>
      </c>
      <c r="AB22" s="13">
        <f>IF(COUNT(X22:AA22=0),"",SUM(X22:AA22))</f>
        <v>0</v>
      </c>
      <c r="AC22" s="38" t="str">
        <f>IF(AC21="","",LOOKUP(AC21,point_allocations_standard!$A$2:$A$31,point_allocations_standard!$B$2:$B$10))</f>
        <v/>
      </c>
      <c r="AD22" s="38" t="str">
        <f>IF(AD21="","",LOOKUP(AD21,point_allocations_standard!$A$2:$A$31,point_allocations_standard!$C$2:$C$10))</f>
        <v/>
      </c>
      <c r="AE22" s="38" t="str">
        <f>IF(AE21="","",LOOKUP(AE21,point_allocations_standard!$A$2:$A$31,point_allocations_standard!$D$2:$D$10))</f>
        <v/>
      </c>
      <c r="AF22" s="41">
        <f>IF(VLOOKUP(AC$3,records9,8,FALSE)=$A21,VLOOKUP(AC$3,records9,10,FALSE),0)</f>
        <v>0</v>
      </c>
      <c r="AG22" s="13">
        <f>IF(COUNT(AC22:AF22=0),"",SUM(AC22:AF22))</f>
        <v>0</v>
      </c>
      <c r="AH22" s="38" t="str">
        <f>IF(AH21="","",LOOKUP(AH21,point_allocations_standard!$A$2:$A$31,point_allocations_standard!$B$2:$B$10))</f>
        <v/>
      </c>
      <c r="AI22" s="38" t="str">
        <f>IF(AI21="","",LOOKUP(AI21,point_allocations_standard!$A$2:$A$31,point_allocations_standard!$C$2:$C$10))</f>
        <v/>
      </c>
      <c r="AJ22" s="38" t="str">
        <f>IF(AJ21="","",LOOKUP(AJ21,point_allocations_standard!$A$2:$A$31,point_allocations_standard!$D$2:$D$10))</f>
        <v/>
      </c>
      <c r="AK22" s="41">
        <f>IF(VLOOKUP(AH$3,records9,8,FALSE)=$A21,VLOOKUP(AH$3,records9,10,FALSE),0)</f>
        <v>0</v>
      </c>
      <c r="AL22" s="13">
        <f>IF(COUNT(AH22:AK22=0),"",SUM(AH22:AK22))</f>
        <v>0</v>
      </c>
      <c r="AM22" s="38" t="str">
        <f>IF(AM21="","",LOOKUP(AM21,point_allocations_standard!$A$2:$A$31,point_allocations_standard!$B$2:$B$10))</f>
        <v/>
      </c>
      <c r="AN22" s="38" t="str">
        <f>IF(AN21="","",LOOKUP(AN21,point_allocations_standard!$A$2:$A$31,point_allocations_standard!$C$2:$C$10))</f>
        <v/>
      </c>
      <c r="AO22" s="38" t="str">
        <f>IF(AO21="","",LOOKUP(AO21,point_allocations_standard!$A$2:$A$31,point_allocations_standard!$D$2:$D$10))</f>
        <v/>
      </c>
      <c r="AP22" s="41">
        <f>IF(VLOOKUP(AM$3,records9,8,FALSE)=$A21,VLOOKUP(AM$3,records9,10,FALSE),0)</f>
        <v>0</v>
      </c>
      <c r="AQ22" s="13">
        <f>IF(COUNT(AM22:AP22=0),"",SUM(AM22:AP22))</f>
        <v>0</v>
      </c>
      <c r="AR22" s="38" t="str">
        <f>IF(AR21="","",LOOKUP(AR21,point_allocations_standard!$A$2:$A$31,point_allocations_standard!$B$2:$B$10))</f>
        <v/>
      </c>
      <c r="AS22" s="38" t="str">
        <f>IF(AS21="","",LOOKUP(AS21,point_allocations_standard!$A$2:$A$31,point_allocations_standard!$C$2:$C$10))</f>
        <v/>
      </c>
      <c r="AT22" s="38" t="str">
        <f>IF(AT21="","",LOOKUP(AT21,point_allocations_standard!$A$2:$A$31,point_allocations_standard!$D$2:$D$10))</f>
        <v/>
      </c>
      <c r="AU22" s="41">
        <f>IF(VLOOKUP(AR$3,records9,8,FALSE)=$A21,VLOOKUP(AR$3,records9,10,FALSE),0)</f>
        <v>0</v>
      </c>
      <c r="AV22" s="13">
        <f>IF(COUNT(AR22:AU22=0),"",SUM(AR22:AU22))</f>
        <v>0</v>
      </c>
      <c r="AW22" s="38" t="str">
        <f>IF(AW21="","",LOOKUP(AW21,point_allocations_standard!$A$2:$A$31,point_allocations_standard!$B$2:$B$10))</f>
        <v/>
      </c>
      <c r="AX22" s="38" t="str">
        <f>IF(AX21="","",LOOKUP(AX21,point_allocations_standard!$A$2:$A$31,point_allocations_standard!$C$2:$C$10))</f>
        <v/>
      </c>
      <c r="AY22" s="38" t="str">
        <f>IF(AY21="","",LOOKUP(AY21,point_allocations_standard!$A$2:$A$31,point_allocations_standard!$D$2:$D$10))</f>
        <v/>
      </c>
      <c r="AZ22" s="41">
        <f>IF(VLOOKUP(AW$3,records9,8,FALSE)=$A21,VLOOKUP(AW$3,records9,10,FALSE),0)</f>
        <v>0</v>
      </c>
      <c r="BA22" s="13">
        <f>IF(COUNT(AW22:AZ22=0),"",SUM(AW22:AZ22))</f>
        <v>0</v>
      </c>
      <c r="BB22" s="38" t="str">
        <f>IF(BB21="","",LOOKUP(BB21,point_allocations_standard!$A$2:$A$31,point_allocations_standard!$B$2:$B$10))</f>
        <v/>
      </c>
      <c r="BC22" s="38" t="str">
        <f>IF(BC21="","",LOOKUP(BC21,point_allocations_standard!$A$2:$A$31,point_allocations_standard!$C$2:$C$10))</f>
        <v/>
      </c>
      <c r="BD22" s="38" t="str">
        <f>IF(BD21="","",LOOKUP(BD21,point_allocations_standard!$A$2:$A$31,point_allocations_standard!$D$2:$D$10))</f>
        <v/>
      </c>
      <c r="BE22" s="41">
        <f>IF(VLOOKUP(BB$3,records9,8,FALSE)=$A21,VLOOKUP(BB$3,records9,10,FALSE),0)</f>
        <v>0</v>
      </c>
      <c r="BF22" s="13">
        <f>IF(COUNT(BB22:BE22=0),"",SUM(BB22:BE22))</f>
        <v>0</v>
      </c>
    </row>
    <row r="23" spans="1:58">
      <c r="A23" s="86" t="s">
        <v>121</v>
      </c>
      <c r="B23" s="17" t="s">
        <v>13</v>
      </c>
      <c r="C23" s="11" t="str">
        <f>summary!D27</f>
        <v/>
      </c>
      <c r="D23" s="43"/>
      <c r="E23" s="44"/>
      <c r="F23" s="45"/>
      <c r="G23" s="36"/>
      <c r="H23" s="10"/>
      <c r="I23" s="43"/>
      <c r="J23" s="44"/>
      <c r="K23" s="45"/>
      <c r="L23" s="36"/>
      <c r="M23" s="10"/>
      <c r="N23" s="43"/>
      <c r="O23" s="44"/>
      <c r="P23" s="45"/>
      <c r="Q23" s="36"/>
      <c r="R23" s="10"/>
      <c r="S23" s="43"/>
      <c r="T23" s="44"/>
      <c r="U23" s="45"/>
      <c r="V23" s="36"/>
      <c r="W23" s="10"/>
      <c r="X23" s="43"/>
      <c r="Y23" s="44"/>
      <c r="Z23" s="45"/>
      <c r="AA23" s="36"/>
      <c r="AB23" s="10"/>
      <c r="AC23" s="43"/>
      <c r="AD23" s="44"/>
      <c r="AE23" s="45"/>
      <c r="AF23" s="36"/>
      <c r="AG23" s="10"/>
      <c r="AH23" s="43"/>
      <c r="AI23" s="44"/>
      <c r="AJ23" s="45"/>
      <c r="AK23" s="36"/>
      <c r="AL23" s="10"/>
      <c r="AM23" s="43"/>
      <c r="AN23" s="44"/>
      <c r="AO23" s="45"/>
      <c r="AP23" s="36"/>
      <c r="AQ23" s="10"/>
      <c r="AR23" s="43"/>
      <c r="AS23" s="44"/>
      <c r="AT23" s="45"/>
      <c r="AU23" s="36"/>
      <c r="AV23" s="10"/>
      <c r="AW23" s="43"/>
      <c r="AX23" s="44"/>
      <c r="AY23" s="45"/>
      <c r="AZ23" s="36"/>
      <c r="BA23" s="10"/>
      <c r="BB23" s="43"/>
      <c r="BC23" s="44"/>
      <c r="BD23" s="45"/>
      <c r="BE23" s="36"/>
      <c r="BF23" s="10"/>
    </row>
    <row r="24" spans="1:58">
      <c r="A24" s="79"/>
      <c r="B24" s="17" t="s">
        <v>14</v>
      </c>
      <c r="C24" s="12">
        <f>H24+M24+R24+W24+AB24+AG24+AL24+AQ24+AV24+BA24+BF24</f>
        <v>0</v>
      </c>
      <c r="D24" s="38" t="str">
        <f>IF(D23="","",LOOKUP(y9_results!D23,point_allocations_standard!$A$3:$A$29,point_allocations_standard!$E$3:$E$29))</f>
        <v/>
      </c>
      <c r="E24" s="39" t="str">
        <f>IF(E23="","",LOOKUP(y9_results!E23,point_allocations_standard!$A$3:$A$29,point_allocations_standard!$E$3:$E$29))</f>
        <v/>
      </c>
      <c r="F24" s="40" t="str">
        <f>IF(F23="","",LOOKUP(y9_results!F23,point_allocations_standard!$A$3:$A$29,point_allocations_standard!$E$3:$E$29))</f>
        <v/>
      </c>
      <c r="G24" s="41">
        <f>IF(VLOOKUP(D$3,records9,8,FALSE)=$A23,VLOOKUP(D$3,records9,10,FALSE),0)</f>
        <v>0</v>
      </c>
      <c r="H24" s="13">
        <f>IF(COUNT(D24:G24=0),"",SUM(D24:G24))</f>
        <v>0</v>
      </c>
      <c r="I24" s="38" t="str">
        <f>IF(I23="","",LOOKUP(y9_results!I23,point_allocations_standard!$A$3:$A$29,point_allocations_standard!$E$3:$E$29))</f>
        <v/>
      </c>
      <c r="J24" s="39" t="str">
        <f>IF(J23="","",LOOKUP(y9_results!J23,point_allocations_standard!$A$3:$A$29,point_allocations_standard!$E$3:$E$29))</f>
        <v/>
      </c>
      <c r="K24" s="40" t="str">
        <f>IF(K23="","",LOOKUP(y9_results!K23,point_allocations_standard!$A$3:$A$29,point_allocations_standard!$E$3:$E$29))</f>
        <v/>
      </c>
      <c r="L24" s="41">
        <f>IF(VLOOKUP(I$3,records9,8,FALSE)=$A23,VLOOKUP(I$3,records9,10,FALSE),0)</f>
        <v>0</v>
      </c>
      <c r="M24" s="13">
        <f>IF(COUNT(I24:L24=0),"",SUM(I24:L24))</f>
        <v>0</v>
      </c>
      <c r="N24" s="38" t="str">
        <f>IF(N23="","",LOOKUP(N23,point_allocations_standard!$A$2:$A$31,point_allocations_standard!$B$2:$B$10))</f>
        <v/>
      </c>
      <c r="O24" s="38" t="str">
        <f>IF(O23="","",LOOKUP(O23,point_allocations_standard!$A$2:$A$31,point_allocations_standard!$C$2:$C$10))</f>
        <v/>
      </c>
      <c r="P24" s="38" t="str">
        <f>IF(P23="","",LOOKUP(P23,point_allocations_standard!$A$2:$A$31,point_allocations_standard!$D$2:$D$10))</f>
        <v/>
      </c>
      <c r="Q24" s="41">
        <f>IF(VLOOKUP(N$3,records9,8,FALSE)=$A23,VLOOKUP(N$3,records9,10,FALSE),0)</f>
        <v>0</v>
      </c>
      <c r="R24" s="13">
        <f>IF(COUNT(N24:Q24=0),"",SUM(N24:Q24))</f>
        <v>0</v>
      </c>
      <c r="S24" s="38" t="str">
        <f>IF(S23="","",LOOKUP(S23,point_allocations_standard!$A$2:$A$31,point_allocations_standard!$B$2:$B$10))</f>
        <v/>
      </c>
      <c r="T24" s="38" t="str">
        <f>IF(T23="","",LOOKUP(T23,point_allocations_standard!$A$2:$A$31,point_allocations_standard!$C$2:$C$10))</f>
        <v/>
      </c>
      <c r="U24" s="38" t="str">
        <f>IF(U23="","",LOOKUP(U23,point_allocations_standard!$A$2:$A$31,point_allocations_standard!$D$2:$D$10))</f>
        <v/>
      </c>
      <c r="V24" s="41">
        <f>IF(VLOOKUP(S$3,records9,8,FALSE)=$A23,VLOOKUP(S$3,records9,10,FALSE),0)</f>
        <v>0</v>
      </c>
      <c r="W24" s="13">
        <f>IF(COUNT(S24:V24=0),"",SUM(S24:V24))</f>
        <v>0</v>
      </c>
      <c r="X24" s="38" t="str">
        <f>IF(X23="","",LOOKUP(X23,point_allocations_standard!$A$2:$A$31,point_allocations_standard!$B$2:$B$10))</f>
        <v/>
      </c>
      <c r="Y24" s="38" t="str">
        <f>IF(Y23="","",LOOKUP(Y23,point_allocations_standard!$A$2:$A$31,point_allocations_standard!$C$2:$C$10))</f>
        <v/>
      </c>
      <c r="Z24" s="38" t="str">
        <f>IF(Z23="","",LOOKUP(Z23,point_allocations_standard!$A$2:$A$31,point_allocations_standard!$D$2:$D$10))</f>
        <v/>
      </c>
      <c r="AA24" s="41">
        <f>IF(VLOOKUP(X$3,records9,8,FALSE)=$A23,VLOOKUP(X$3,records9,10,FALSE),0)</f>
        <v>0</v>
      </c>
      <c r="AB24" s="13">
        <f>IF(COUNT(X24:AA24=0),"",SUM(X24:AA24))</f>
        <v>0</v>
      </c>
      <c r="AC24" s="38" t="str">
        <f>IF(AC23="","",LOOKUP(AC23,point_allocations_standard!$A$2:$A$31,point_allocations_standard!$B$2:$B$10))</f>
        <v/>
      </c>
      <c r="AD24" s="38" t="str">
        <f>IF(AD23="","",LOOKUP(AD23,point_allocations_standard!$A$2:$A$31,point_allocations_standard!$C$2:$C$10))</f>
        <v/>
      </c>
      <c r="AE24" s="38" t="str">
        <f>IF(AE23="","",LOOKUP(AE23,point_allocations_standard!$A$2:$A$31,point_allocations_standard!$D$2:$D$10))</f>
        <v/>
      </c>
      <c r="AF24" s="41">
        <f>IF(VLOOKUP(AC$3,records9,8,FALSE)=$A23,VLOOKUP(AC$3,records9,10,FALSE),0)</f>
        <v>0</v>
      </c>
      <c r="AG24" s="13">
        <f>IF(COUNT(AC24:AF24=0),"",SUM(AC24:AF24))</f>
        <v>0</v>
      </c>
      <c r="AH24" s="38" t="str">
        <f>IF(AH23="","",LOOKUP(AH23,point_allocations_standard!$A$2:$A$31,point_allocations_standard!$B$2:$B$10))</f>
        <v/>
      </c>
      <c r="AI24" s="38" t="str">
        <f>IF(AI23="","",LOOKUP(AI23,point_allocations_standard!$A$2:$A$31,point_allocations_standard!$C$2:$C$10))</f>
        <v/>
      </c>
      <c r="AJ24" s="38" t="str">
        <f>IF(AJ23="","",LOOKUP(AJ23,point_allocations_standard!$A$2:$A$31,point_allocations_standard!$D$2:$D$10))</f>
        <v/>
      </c>
      <c r="AK24" s="41">
        <f>IF(VLOOKUP(AH$3,records9,8,FALSE)=$A23,VLOOKUP(AH$3,records9,10,FALSE),0)</f>
        <v>0</v>
      </c>
      <c r="AL24" s="13">
        <f>IF(COUNT(AH24:AK24=0),"",SUM(AH24:AK24))</f>
        <v>0</v>
      </c>
      <c r="AM24" s="38" t="str">
        <f>IF(AM23="","",LOOKUP(AM23,point_allocations_standard!$A$2:$A$31,point_allocations_standard!$B$2:$B$10))</f>
        <v/>
      </c>
      <c r="AN24" s="38" t="str">
        <f>IF(AN23="","",LOOKUP(AN23,point_allocations_standard!$A$2:$A$31,point_allocations_standard!$C$2:$C$10))</f>
        <v/>
      </c>
      <c r="AO24" s="38" t="str">
        <f>IF(AO23="","",LOOKUP(AO23,point_allocations_standard!$A$2:$A$31,point_allocations_standard!$D$2:$D$10))</f>
        <v/>
      </c>
      <c r="AP24" s="41">
        <f>IF(VLOOKUP(AM$3,records9,8,FALSE)=$A23,VLOOKUP(AM$3,records9,10,FALSE),0)</f>
        <v>0</v>
      </c>
      <c r="AQ24" s="13">
        <f>IF(COUNT(AM24:AP24=0),"",SUM(AM24:AP24))</f>
        <v>0</v>
      </c>
      <c r="AR24" s="38" t="str">
        <f>IF(AR23="","",LOOKUP(AR23,point_allocations_standard!$A$2:$A$31,point_allocations_standard!$B$2:$B$10))</f>
        <v/>
      </c>
      <c r="AS24" s="38" t="str">
        <f>IF(AS23="","",LOOKUP(AS23,point_allocations_standard!$A$2:$A$31,point_allocations_standard!$C$2:$C$10))</f>
        <v/>
      </c>
      <c r="AT24" s="38" t="str">
        <f>IF(AT23="","",LOOKUP(AT23,point_allocations_standard!$A$2:$A$31,point_allocations_standard!$D$2:$D$10))</f>
        <v/>
      </c>
      <c r="AU24" s="41">
        <f>IF(VLOOKUP(AR$3,records9,8,FALSE)=$A23,VLOOKUP(AR$3,records9,10,FALSE),0)</f>
        <v>0</v>
      </c>
      <c r="AV24" s="13">
        <f>IF(COUNT(AR24:AU24=0),"",SUM(AR24:AU24))</f>
        <v>0</v>
      </c>
      <c r="AW24" s="38" t="str">
        <f>IF(AW23="","",LOOKUP(AW23,point_allocations_standard!$A$2:$A$31,point_allocations_standard!$B$2:$B$10))</f>
        <v/>
      </c>
      <c r="AX24" s="38" t="str">
        <f>IF(AX23="","",LOOKUP(AX23,point_allocations_standard!$A$2:$A$31,point_allocations_standard!$C$2:$C$10))</f>
        <v/>
      </c>
      <c r="AY24" s="38" t="str">
        <f>IF(AY23="","",LOOKUP(AY23,point_allocations_standard!$A$2:$A$31,point_allocations_standard!$D$2:$D$10))</f>
        <v/>
      </c>
      <c r="AZ24" s="41">
        <f>IF(VLOOKUP(AW$3,records9,8,FALSE)=$A23,VLOOKUP(AW$3,records9,10,FALSE),0)</f>
        <v>0</v>
      </c>
      <c r="BA24" s="13">
        <f>IF(COUNT(AW24:AZ24=0),"",SUM(AW24:AZ24))</f>
        <v>0</v>
      </c>
      <c r="BB24" s="38" t="str">
        <f>IF(BB23="","",LOOKUP(BB23,point_allocations_standard!$A$2:$A$31,point_allocations_standard!$B$2:$B$10))</f>
        <v/>
      </c>
      <c r="BC24" s="38" t="str">
        <f>IF(BC23="","",LOOKUP(BC23,point_allocations_standard!$A$2:$A$31,point_allocations_standard!$C$2:$C$10))</f>
        <v/>
      </c>
      <c r="BD24" s="38" t="str">
        <f>IF(BD23="","",LOOKUP(BD23,point_allocations_standard!$A$2:$A$31,point_allocations_standard!$D$2:$D$10))</f>
        <v/>
      </c>
      <c r="BE24" s="41">
        <f>IF(VLOOKUP(BB$3,records9,8,FALSE)=$A23,VLOOKUP(BB$3,records9,10,FALSE),0)</f>
        <v>0</v>
      </c>
      <c r="BF24" s="13">
        <f>IF(COUNT(BB24:BE24=0),"",SUM(BB24:BE24))</f>
        <v>0</v>
      </c>
    </row>
  </sheetData>
  <mergeCells count="47">
    <mergeCell ref="A19:A20"/>
    <mergeCell ref="A21:A22"/>
    <mergeCell ref="A23:A24"/>
    <mergeCell ref="A8:B8"/>
    <mergeCell ref="A9:A10"/>
    <mergeCell ref="A11:A12"/>
    <mergeCell ref="A13:A14"/>
    <mergeCell ref="A15:A16"/>
    <mergeCell ref="A17:A18"/>
    <mergeCell ref="A6:B6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X3:AB3"/>
    <mergeCell ref="AC3:AG3"/>
    <mergeCell ref="AH3:AL3"/>
    <mergeCell ref="AM3:AQ3"/>
    <mergeCell ref="AR3:AV3"/>
    <mergeCell ref="AW3:BA3"/>
    <mergeCell ref="S3:W3"/>
    <mergeCell ref="A1:C1"/>
    <mergeCell ref="A3:C3"/>
    <mergeCell ref="D3:H3"/>
    <mergeCell ref="I3:M3"/>
    <mergeCell ref="N3:R3"/>
  </mergeCells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F15" sqref="F15"/>
    </sheetView>
  </sheetViews>
  <sheetFormatPr defaultRowHeight="15"/>
  <cols>
    <col min="1" max="10" width="15.7109375" style="49" customWidth="1"/>
    <col min="11" max="16384" width="9.140625" style="49"/>
  </cols>
  <sheetData>
    <row r="1" spans="1:10" ht="44.25" customHeight="1" thickBot="1">
      <c r="A1" s="104" t="s">
        <v>112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ht="18.75">
      <c r="A2" s="94" t="s">
        <v>106</v>
      </c>
      <c r="B2" s="94"/>
      <c r="C2" s="94"/>
      <c r="D2" s="94"/>
      <c r="E2" s="94"/>
      <c r="F2" s="94"/>
      <c r="G2" s="94"/>
      <c r="H2" s="94"/>
      <c r="I2" s="94"/>
      <c r="J2" s="94"/>
    </row>
    <row r="4" spans="1:10">
      <c r="A4" s="54" t="s">
        <v>38</v>
      </c>
      <c r="B4" s="54" t="s">
        <v>49</v>
      </c>
      <c r="C4" s="53" t="s">
        <v>76</v>
      </c>
      <c r="D4" s="53" t="s">
        <v>77</v>
      </c>
      <c r="E4" s="53" t="s">
        <v>78</v>
      </c>
      <c r="F4" s="53" t="s">
        <v>79</v>
      </c>
      <c r="G4" s="53" t="s">
        <v>80</v>
      </c>
      <c r="H4" s="53" t="s">
        <v>83</v>
      </c>
      <c r="I4" s="53" t="s">
        <v>81</v>
      </c>
      <c r="J4" s="53" t="s">
        <v>82</v>
      </c>
    </row>
    <row r="5" spans="1:10">
      <c r="A5" s="26" t="s">
        <v>63</v>
      </c>
      <c r="B5" s="26" t="str">
        <f t="shared" ref="B5:B15" si="0">VLOOKUP(A5,defsEvent,5,FALSE)</f>
        <v>metre</v>
      </c>
      <c r="C5" s="34">
        <v>4.6399999999999997</v>
      </c>
      <c r="D5" s="34" t="s">
        <v>51</v>
      </c>
      <c r="E5" s="26">
        <v>2018</v>
      </c>
      <c r="F5" s="25"/>
      <c r="G5" s="22"/>
      <c r="H5" s="22"/>
      <c r="I5" s="22">
        <v>2019</v>
      </c>
      <c r="J5" s="26">
        <f t="shared" ref="J5:J15" si="1">IF(ISBLANK(F5),0, IF(B5="second",IF(F5&gt;C5,VLOOKUP("noRecord", defsBonus,2,FALSE),IF(F5=C5,VLOOKUP("equal",defsBonus,2,FALSE),VLOOKUP("beat",defsBonus,2,FALSE))),IF(B5="metre",IF(F5&lt;C5,0,IF(F5=C5,1,2)))))</f>
        <v>0</v>
      </c>
    </row>
    <row r="6" spans="1:10">
      <c r="A6" s="26" t="s">
        <v>64</v>
      </c>
      <c r="B6" s="26" t="str">
        <f t="shared" si="0"/>
        <v>metre</v>
      </c>
      <c r="C6" s="34">
        <v>1.25</v>
      </c>
      <c r="D6" s="34" t="s">
        <v>55</v>
      </c>
      <c r="E6" s="26">
        <v>2018</v>
      </c>
      <c r="F6" s="25"/>
      <c r="G6" s="22"/>
      <c r="H6" s="22"/>
      <c r="I6" s="22">
        <v>2019</v>
      </c>
      <c r="J6" s="26">
        <f t="shared" si="1"/>
        <v>0</v>
      </c>
    </row>
    <row r="7" spans="1:10">
      <c r="A7" s="26" t="s">
        <v>27</v>
      </c>
      <c r="B7" s="26" t="str">
        <f t="shared" si="0"/>
        <v>metre</v>
      </c>
      <c r="C7" s="34">
        <v>10.5</v>
      </c>
      <c r="D7" s="34" t="s">
        <v>57</v>
      </c>
      <c r="E7" s="26">
        <v>2018</v>
      </c>
      <c r="F7" s="25"/>
      <c r="G7" s="22"/>
      <c r="H7" s="22"/>
      <c r="I7" s="22">
        <v>2019</v>
      </c>
      <c r="J7" s="26">
        <f t="shared" si="1"/>
        <v>0</v>
      </c>
    </row>
    <row r="8" spans="1:10">
      <c r="A8" s="26" t="s">
        <v>29</v>
      </c>
      <c r="B8" s="26" t="str">
        <f t="shared" si="0"/>
        <v>metre</v>
      </c>
      <c r="C8" s="34">
        <v>12.5</v>
      </c>
      <c r="D8" s="34" t="s">
        <v>87</v>
      </c>
      <c r="E8" s="26">
        <v>2018</v>
      </c>
      <c r="F8" s="25"/>
      <c r="G8" s="22"/>
      <c r="H8" s="22"/>
      <c r="I8" s="22">
        <v>2019</v>
      </c>
      <c r="J8" s="26">
        <f t="shared" si="1"/>
        <v>0</v>
      </c>
    </row>
    <row r="9" spans="1:10">
      <c r="A9" s="26" t="s">
        <v>30</v>
      </c>
      <c r="B9" s="26" t="str">
        <f t="shared" si="0"/>
        <v>second</v>
      </c>
      <c r="C9" s="34">
        <v>12.1</v>
      </c>
      <c r="D9" s="34" t="s">
        <v>88</v>
      </c>
      <c r="E9" s="26">
        <v>2018</v>
      </c>
      <c r="F9" s="25"/>
      <c r="G9" s="22"/>
      <c r="H9" s="22"/>
      <c r="I9" s="22">
        <v>2019</v>
      </c>
      <c r="J9" s="26">
        <f t="shared" si="1"/>
        <v>0</v>
      </c>
    </row>
    <row r="10" spans="1:10">
      <c r="A10" s="26" t="s">
        <v>31</v>
      </c>
      <c r="B10" s="26" t="str">
        <f t="shared" si="0"/>
        <v>second</v>
      </c>
      <c r="C10" s="34">
        <v>25.8</v>
      </c>
      <c r="D10" s="34" t="s">
        <v>89</v>
      </c>
      <c r="E10" s="26">
        <v>2018</v>
      </c>
      <c r="F10" s="25"/>
      <c r="G10" s="22"/>
      <c r="H10" s="22"/>
      <c r="I10" s="22">
        <v>2019</v>
      </c>
      <c r="J10" s="26">
        <f t="shared" si="1"/>
        <v>0</v>
      </c>
    </row>
    <row r="11" spans="1:10">
      <c r="A11" s="26" t="s">
        <v>32</v>
      </c>
      <c r="B11" s="26" t="str">
        <f t="shared" si="0"/>
        <v>second</v>
      </c>
      <c r="C11" s="34">
        <v>42.4</v>
      </c>
      <c r="D11" s="34" t="s">
        <v>90</v>
      </c>
      <c r="E11" s="26">
        <v>2018</v>
      </c>
      <c r="F11" s="25"/>
      <c r="G11" s="22"/>
      <c r="H11" s="22"/>
      <c r="I11" s="22">
        <v>2019</v>
      </c>
      <c r="J11" s="26">
        <f t="shared" si="1"/>
        <v>0</v>
      </c>
    </row>
    <row r="12" spans="1:10">
      <c r="A12" s="26" t="s">
        <v>33</v>
      </c>
      <c r="B12" s="26" t="str">
        <f t="shared" si="0"/>
        <v>second</v>
      </c>
      <c r="C12" s="34">
        <v>225</v>
      </c>
      <c r="D12" s="34" t="s">
        <v>91</v>
      </c>
      <c r="E12" s="26">
        <v>2018</v>
      </c>
      <c r="F12" s="25"/>
      <c r="G12" s="22"/>
      <c r="H12" s="22"/>
      <c r="I12" s="22">
        <v>2019</v>
      </c>
      <c r="J12" s="26">
        <f t="shared" si="1"/>
        <v>0</v>
      </c>
    </row>
    <row r="13" spans="1:10">
      <c r="A13" s="26" t="s">
        <v>34</v>
      </c>
      <c r="B13" s="26" t="str">
        <f t="shared" si="0"/>
        <v>second</v>
      </c>
      <c r="C13" s="34">
        <v>501.5</v>
      </c>
      <c r="D13" s="34" t="s">
        <v>91</v>
      </c>
      <c r="E13" s="26">
        <v>2018</v>
      </c>
      <c r="F13" s="25"/>
      <c r="G13" s="22"/>
      <c r="H13" s="22"/>
      <c r="I13" s="22">
        <v>2019</v>
      </c>
      <c r="J13" s="26">
        <f t="shared" si="1"/>
        <v>0</v>
      </c>
    </row>
    <row r="14" spans="1:10">
      <c r="A14" s="26" t="s">
        <v>35</v>
      </c>
      <c r="B14" s="26" t="str">
        <f t="shared" si="0"/>
        <v>second</v>
      </c>
      <c r="C14" s="34">
        <v>204.8</v>
      </c>
      <c r="D14" s="34"/>
      <c r="E14" s="26">
        <v>2018</v>
      </c>
      <c r="F14" s="25"/>
      <c r="G14" s="22"/>
      <c r="H14" s="22"/>
      <c r="I14" s="22">
        <v>2019</v>
      </c>
      <c r="J14" s="26">
        <f t="shared" si="1"/>
        <v>0</v>
      </c>
    </row>
    <row r="15" spans="1:10">
      <c r="A15" s="26" t="s">
        <v>36</v>
      </c>
      <c r="B15" s="26" t="str">
        <f t="shared" si="0"/>
        <v>second</v>
      </c>
      <c r="C15" s="34">
        <v>54.5</v>
      </c>
      <c r="D15" s="34"/>
      <c r="E15" s="26">
        <v>2018</v>
      </c>
      <c r="F15" s="25"/>
      <c r="G15" s="22"/>
      <c r="H15" s="22"/>
      <c r="I15" s="22">
        <v>2019</v>
      </c>
      <c r="J15" s="26">
        <f t="shared" si="1"/>
        <v>0</v>
      </c>
    </row>
    <row r="19" spans="5:5">
      <c r="E19" s="23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24"/>
  <sheetViews>
    <sheetView zoomScaleNormal="100" workbookViewId="0">
      <pane xSplit="3" ySplit="7" topLeftCell="D8" activePane="bottomRight" state="frozen"/>
      <selection pane="topRight" activeCell="D1" sqref="D1"/>
      <selection pane="bottomLeft" activeCell="A6" sqref="A6"/>
      <selection pane="bottomRight" activeCell="A34" sqref="A34"/>
    </sheetView>
  </sheetViews>
  <sheetFormatPr defaultColWidth="14.42578125" defaultRowHeight="15" customHeight="1"/>
  <cols>
    <col min="1" max="1" width="20.7109375" style="52" customWidth="1"/>
    <col min="2" max="2" width="8" style="52" customWidth="1"/>
    <col min="3" max="3" width="10.5703125" style="52" customWidth="1"/>
    <col min="4" max="58" width="6.7109375" style="52" customWidth="1"/>
    <col min="59" max="16384" width="14.42578125" style="52"/>
  </cols>
  <sheetData>
    <row r="1" spans="1:58" ht="54.75" customHeight="1" thickBot="1">
      <c r="A1" s="107" t="s">
        <v>123</v>
      </c>
      <c r="B1" s="108"/>
      <c r="C1" s="109"/>
      <c r="D1" s="2"/>
      <c r="E1" s="2"/>
      <c r="F1" s="2"/>
      <c r="G1" s="2"/>
      <c r="H1" s="2"/>
    </row>
    <row r="3" spans="1:58" ht="15" customHeight="1">
      <c r="A3" s="89" t="s">
        <v>109</v>
      </c>
      <c r="B3" s="89"/>
      <c r="C3" s="89"/>
      <c r="D3" s="78" t="s">
        <v>63</v>
      </c>
      <c r="E3" s="79"/>
      <c r="F3" s="79"/>
      <c r="G3" s="79"/>
      <c r="H3" s="79"/>
      <c r="I3" s="78" t="s">
        <v>64</v>
      </c>
      <c r="J3" s="79"/>
      <c r="K3" s="79"/>
      <c r="L3" s="79"/>
      <c r="M3" s="79"/>
      <c r="N3" s="78" t="s">
        <v>27</v>
      </c>
      <c r="O3" s="79"/>
      <c r="P3" s="79"/>
      <c r="Q3" s="79"/>
      <c r="R3" s="79"/>
      <c r="S3" s="78" t="s">
        <v>29</v>
      </c>
      <c r="T3" s="79"/>
      <c r="U3" s="79"/>
      <c r="V3" s="79"/>
      <c r="W3" s="79"/>
      <c r="X3" s="78" t="s">
        <v>30</v>
      </c>
      <c r="Y3" s="79"/>
      <c r="Z3" s="79"/>
      <c r="AA3" s="79"/>
      <c r="AB3" s="79"/>
      <c r="AC3" s="78" t="s">
        <v>31</v>
      </c>
      <c r="AD3" s="79"/>
      <c r="AE3" s="79"/>
      <c r="AF3" s="79"/>
      <c r="AG3" s="79"/>
      <c r="AH3" s="78" t="s">
        <v>32</v>
      </c>
      <c r="AI3" s="79"/>
      <c r="AJ3" s="79"/>
      <c r="AK3" s="79"/>
      <c r="AL3" s="79"/>
      <c r="AM3" s="78" t="s">
        <v>33</v>
      </c>
      <c r="AN3" s="79"/>
      <c r="AO3" s="79"/>
      <c r="AP3" s="79"/>
      <c r="AQ3" s="79"/>
      <c r="AR3" s="78" t="s">
        <v>34</v>
      </c>
      <c r="AS3" s="79"/>
      <c r="AT3" s="79"/>
      <c r="AU3" s="79"/>
      <c r="AV3" s="79"/>
      <c r="AW3" s="78" t="s">
        <v>36</v>
      </c>
      <c r="AX3" s="79"/>
      <c r="AY3" s="79"/>
      <c r="AZ3" s="79"/>
      <c r="BA3" s="79"/>
      <c r="BB3" s="78" t="s">
        <v>35</v>
      </c>
      <c r="BC3" s="79"/>
      <c r="BD3" s="79"/>
      <c r="BE3" s="79"/>
      <c r="BF3" s="79"/>
    </row>
    <row r="4" spans="1:58" ht="15" customHeight="1">
      <c r="A4" s="90" t="s">
        <v>47</v>
      </c>
      <c r="B4" s="90"/>
      <c r="C4" s="90"/>
      <c r="D4" s="80" t="str">
        <f>VLOOKUP(D3,defsEvent,4,FALSE)</f>
        <v>overall</v>
      </c>
      <c r="E4" s="80"/>
      <c r="F4" s="80"/>
      <c r="G4" s="80"/>
      <c r="H4" s="80"/>
      <c r="I4" s="80" t="str">
        <f>VLOOKUP(I3,defsEvent,4,FALSE)</f>
        <v>overall</v>
      </c>
      <c r="J4" s="80"/>
      <c r="K4" s="80"/>
      <c r="L4" s="80"/>
      <c r="M4" s="80"/>
      <c r="N4" s="80" t="str">
        <f>VLOOKUP(N3,defsEvent,4,FALSE)</f>
        <v>abc</v>
      </c>
      <c r="O4" s="80"/>
      <c r="P4" s="80"/>
      <c r="Q4" s="80"/>
      <c r="R4" s="80"/>
      <c r="S4" s="80" t="str">
        <f>VLOOKUP(S3,defsEvent,4,FALSE)</f>
        <v>abc</v>
      </c>
      <c r="T4" s="80"/>
      <c r="U4" s="80"/>
      <c r="V4" s="80"/>
      <c r="W4" s="80"/>
      <c r="X4" s="80" t="str">
        <f>VLOOKUP(X3,defsEvent,4,FALSE)</f>
        <v>abc</v>
      </c>
      <c r="Y4" s="80"/>
      <c r="Z4" s="80"/>
      <c r="AA4" s="80"/>
      <c r="AB4" s="80"/>
      <c r="AC4" s="80" t="str">
        <f>VLOOKUP(AC3,defsEvent,4,FALSE)</f>
        <v>abc</v>
      </c>
      <c r="AD4" s="80"/>
      <c r="AE4" s="80"/>
      <c r="AF4" s="80"/>
      <c r="AG4" s="80"/>
      <c r="AH4" s="80" t="str">
        <f>VLOOKUP(AH3,defsEvent,4,FALSE)</f>
        <v>abc</v>
      </c>
      <c r="AI4" s="80"/>
      <c r="AJ4" s="80"/>
      <c r="AK4" s="80"/>
      <c r="AL4" s="80"/>
      <c r="AM4" s="80" t="str">
        <f>VLOOKUP(AM3,defsEvent,4,FALSE)</f>
        <v>abc</v>
      </c>
      <c r="AN4" s="80"/>
      <c r="AO4" s="80"/>
      <c r="AP4" s="80"/>
      <c r="AQ4" s="80"/>
      <c r="AR4" s="80" t="str">
        <f>VLOOKUP(AR3,defsEvent,4,FALSE)</f>
        <v>abc</v>
      </c>
      <c r="AS4" s="80"/>
      <c r="AT4" s="80"/>
      <c r="AU4" s="80"/>
      <c r="AV4" s="80"/>
      <c r="AW4" s="80" t="str">
        <f>VLOOKUP(AW3,defsEvent,4,FALSE)</f>
        <v>abc</v>
      </c>
      <c r="AX4" s="80"/>
      <c r="AY4" s="80"/>
      <c r="AZ4" s="80"/>
      <c r="BA4" s="80"/>
      <c r="BB4" s="80" t="str">
        <f>VLOOKUP(BB3,defsEvent,4,FALSE)</f>
        <v>abc</v>
      </c>
      <c r="BC4" s="80"/>
      <c r="BD4" s="80"/>
      <c r="BE4" s="80"/>
      <c r="BF4" s="80"/>
    </row>
    <row r="5" spans="1:58" ht="15" customHeight="1">
      <c r="A5" s="90" t="s">
        <v>48</v>
      </c>
      <c r="B5" s="90"/>
      <c r="C5" s="90"/>
      <c r="D5" s="80" t="str">
        <f>VLOOKUP(D3,defsEvent,3,FALSE)</f>
        <v>c</v>
      </c>
      <c r="E5" s="80"/>
      <c r="F5" s="80"/>
      <c r="G5" s="80"/>
      <c r="H5" s="80"/>
      <c r="I5" s="80" t="str">
        <f>VLOOKUP(I3,defsEvent,3,FALSE)</f>
        <v>c</v>
      </c>
      <c r="J5" s="80"/>
      <c r="K5" s="80"/>
      <c r="L5" s="80"/>
      <c r="M5" s="80"/>
      <c r="N5" s="80" t="str">
        <f>VLOOKUP(N3,defsEvent,3,FALSE)</f>
        <v>c</v>
      </c>
      <c r="O5" s="80"/>
      <c r="P5" s="80"/>
      <c r="Q5" s="80"/>
      <c r="R5" s="80"/>
      <c r="S5" s="80" t="str">
        <f>VLOOKUP(S3,defsEvent,3,FALSE)</f>
        <v>c</v>
      </c>
      <c r="T5" s="80"/>
      <c r="U5" s="80"/>
      <c r="V5" s="80"/>
      <c r="W5" s="80"/>
      <c r="X5" s="80" t="str">
        <f>VLOOKUP(X3,defsEvent,3,FALSE)</f>
        <v>c</v>
      </c>
      <c r="Y5" s="80"/>
      <c r="Z5" s="80"/>
      <c r="AA5" s="80"/>
      <c r="AB5" s="80"/>
      <c r="AC5" s="80" t="str">
        <f>VLOOKUP(AC3,defsEvent,3,FALSE)</f>
        <v>c</v>
      </c>
      <c r="AD5" s="80"/>
      <c r="AE5" s="80"/>
      <c r="AF5" s="80"/>
      <c r="AG5" s="80"/>
      <c r="AH5" s="80" t="str">
        <f>VLOOKUP(AH3,defsEvent,3,FALSE)</f>
        <v>c</v>
      </c>
      <c r="AI5" s="80"/>
      <c r="AJ5" s="80"/>
      <c r="AK5" s="80"/>
      <c r="AL5" s="80"/>
      <c r="AM5" s="80" t="str">
        <f>VLOOKUP(AM3,defsEvent,3,FALSE)</f>
        <v>c</v>
      </c>
      <c r="AN5" s="80"/>
      <c r="AO5" s="80"/>
      <c r="AP5" s="80"/>
      <c r="AQ5" s="80"/>
      <c r="AR5" s="80" t="str">
        <f>VLOOKUP(AR3,defsEvent,3,FALSE)</f>
        <v>b</v>
      </c>
      <c r="AS5" s="80"/>
      <c r="AT5" s="80"/>
      <c r="AU5" s="80"/>
      <c r="AV5" s="80"/>
      <c r="AW5" s="80" t="str">
        <f>VLOOKUP(AW3,defsEvent,3,FALSE)</f>
        <v>a</v>
      </c>
      <c r="AX5" s="80"/>
      <c r="AY5" s="80"/>
      <c r="AZ5" s="80"/>
      <c r="BA5" s="80"/>
      <c r="BB5" s="80" t="str">
        <f>VLOOKUP(BB3,defsEvent,3,FALSE)</f>
        <v>a</v>
      </c>
      <c r="BC5" s="80"/>
      <c r="BD5" s="80"/>
      <c r="BE5" s="80"/>
      <c r="BF5" s="80"/>
    </row>
    <row r="6" spans="1:58" ht="15.75">
      <c r="A6" s="84" t="s">
        <v>8</v>
      </c>
      <c r="B6" s="85"/>
      <c r="C6" s="19" t="s">
        <v>7</v>
      </c>
      <c r="D6" s="46" t="s">
        <v>9</v>
      </c>
      <c r="E6" s="47" t="s">
        <v>10</v>
      </c>
      <c r="F6" s="48" t="s">
        <v>11</v>
      </c>
      <c r="G6" s="42" t="s">
        <v>108</v>
      </c>
      <c r="H6" s="21" t="s">
        <v>12</v>
      </c>
      <c r="I6" s="46" t="s">
        <v>9</v>
      </c>
      <c r="J6" s="47" t="s">
        <v>10</v>
      </c>
      <c r="K6" s="48" t="s">
        <v>11</v>
      </c>
      <c r="L6" s="42" t="s">
        <v>108</v>
      </c>
      <c r="M6" s="21" t="s">
        <v>12</v>
      </c>
      <c r="N6" s="46" t="s">
        <v>9</v>
      </c>
      <c r="O6" s="47" t="s">
        <v>10</v>
      </c>
      <c r="P6" s="48" t="s">
        <v>11</v>
      </c>
      <c r="Q6" s="42" t="s">
        <v>108</v>
      </c>
      <c r="R6" s="21" t="s">
        <v>12</v>
      </c>
      <c r="S6" s="46" t="s">
        <v>9</v>
      </c>
      <c r="T6" s="47" t="s">
        <v>10</v>
      </c>
      <c r="U6" s="48" t="s">
        <v>11</v>
      </c>
      <c r="V6" s="42" t="s">
        <v>108</v>
      </c>
      <c r="W6" s="21" t="s">
        <v>12</v>
      </c>
      <c r="X6" s="46" t="s">
        <v>9</v>
      </c>
      <c r="Y6" s="47" t="s">
        <v>10</v>
      </c>
      <c r="Z6" s="48" t="s">
        <v>11</v>
      </c>
      <c r="AA6" s="42" t="s">
        <v>108</v>
      </c>
      <c r="AB6" s="21" t="s">
        <v>12</v>
      </c>
      <c r="AC6" s="46" t="s">
        <v>9</v>
      </c>
      <c r="AD6" s="47" t="s">
        <v>10</v>
      </c>
      <c r="AE6" s="48" t="s">
        <v>11</v>
      </c>
      <c r="AF6" s="42" t="s">
        <v>108</v>
      </c>
      <c r="AG6" s="21" t="s">
        <v>12</v>
      </c>
      <c r="AH6" s="46" t="s">
        <v>9</v>
      </c>
      <c r="AI6" s="47" t="s">
        <v>10</v>
      </c>
      <c r="AJ6" s="48" t="s">
        <v>11</v>
      </c>
      <c r="AK6" s="42" t="s">
        <v>108</v>
      </c>
      <c r="AL6" s="21" t="s">
        <v>12</v>
      </c>
      <c r="AM6" s="46" t="s">
        <v>9</v>
      </c>
      <c r="AN6" s="47" t="s">
        <v>10</v>
      </c>
      <c r="AO6" s="48" t="s">
        <v>11</v>
      </c>
      <c r="AP6" s="42" t="s">
        <v>108</v>
      </c>
      <c r="AQ6" s="21" t="s">
        <v>12</v>
      </c>
      <c r="AR6" s="46" t="s">
        <v>9</v>
      </c>
      <c r="AS6" s="47" t="s">
        <v>10</v>
      </c>
      <c r="AT6" s="48" t="s">
        <v>11</v>
      </c>
      <c r="AU6" s="42" t="s">
        <v>108</v>
      </c>
      <c r="AV6" s="21" t="s">
        <v>12</v>
      </c>
      <c r="AW6" s="46" t="s">
        <v>9</v>
      </c>
      <c r="AX6" s="47" t="s">
        <v>10</v>
      </c>
      <c r="AY6" s="48" t="s">
        <v>11</v>
      </c>
      <c r="AZ6" s="42" t="s">
        <v>108</v>
      </c>
      <c r="BA6" s="21" t="s">
        <v>12</v>
      </c>
      <c r="BB6" s="46" t="s">
        <v>9</v>
      </c>
      <c r="BC6" s="47" t="s">
        <v>10</v>
      </c>
      <c r="BD6" s="48" t="s">
        <v>11</v>
      </c>
      <c r="BE6" s="42" t="s">
        <v>108</v>
      </c>
      <c r="BF6" s="21" t="s">
        <v>12</v>
      </c>
    </row>
    <row r="7" spans="1:58">
      <c r="A7" s="4"/>
      <c r="B7" s="4"/>
      <c r="C7" s="4"/>
      <c r="D7" s="5"/>
      <c r="E7" s="5"/>
      <c r="F7" s="5"/>
      <c r="G7" s="35"/>
      <c r="H7" s="6"/>
      <c r="I7" s="5"/>
      <c r="J7" s="5"/>
      <c r="K7" s="5"/>
      <c r="L7" s="35"/>
      <c r="M7" s="6"/>
      <c r="N7" s="5"/>
      <c r="O7" s="5"/>
      <c r="P7" s="5"/>
      <c r="Q7" s="35"/>
      <c r="R7" s="6"/>
      <c r="S7" s="5"/>
      <c r="T7" s="5"/>
      <c r="U7" s="5"/>
      <c r="V7" s="35"/>
      <c r="W7" s="6"/>
      <c r="X7" s="5"/>
      <c r="Y7" s="5"/>
      <c r="Z7" s="5"/>
      <c r="AA7" s="35"/>
      <c r="AB7" s="6"/>
      <c r="AC7" s="5"/>
      <c r="AD7" s="5"/>
      <c r="AE7" s="5"/>
      <c r="AF7" s="35"/>
      <c r="AG7" s="6"/>
      <c r="AH7" s="5"/>
      <c r="AI7" s="5"/>
      <c r="AJ7" s="5"/>
      <c r="AK7" s="35"/>
      <c r="AL7" s="6"/>
      <c r="AM7" s="5"/>
      <c r="AN7" s="5"/>
      <c r="AO7" s="5"/>
      <c r="AP7" s="35"/>
      <c r="AQ7" s="6"/>
      <c r="AR7" s="5"/>
      <c r="AS7" s="5"/>
      <c r="AT7" s="5"/>
      <c r="AU7" s="35"/>
      <c r="AV7" s="6"/>
      <c r="AW7" s="5"/>
      <c r="AX7" s="5"/>
      <c r="AY7" s="5"/>
      <c r="AZ7" s="35"/>
      <c r="BA7" s="6"/>
      <c r="BB7" s="5"/>
      <c r="BC7" s="5"/>
      <c r="BD7" s="5"/>
      <c r="BE7" s="35"/>
      <c r="BF7" s="6"/>
    </row>
    <row r="8" spans="1:58">
      <c r="A8" s="87" t="s">
        <v>2</v>
      </c>
      <c r="B8" s="88"/>
      <c r="C8" s="7"/>
      <c r="D8" s="8"/>
      <c r="E8" s="8"/>
      <c r="F8" s="8"/>
      <c r="G8" s="8"/>
      <c r="H8" s="9"/>
      <c r="I8" s="8"/>
      <c r="J8" s="8"/>
      <c r="K8" s="8"/>
      <c r="L8" s="8"/>
      <c r="M8" s="9"/>
      <c r="N8" s="8"/>
      <c r="O8" s="8"/>
      <c r="P8" s="8"/>
      <c r="Q8" s="8"/>
      <c r="R8" s="9"/>
      <c r="S8" s="8"/>
      <c r="T8" s="8"/>
      <c r="U8" s="8"/>
      <c r="V8" s="8"/>
      <c r="W8" s="9"/>
      <c r="X8" s="8"/>
      <c r="Y8" s="8"/>
      <c r="Z8" s="8"/>
      <c r="AA8" s="8"/>
      <c r="AB8" s="9"/>
      <c r="AC8" s="8"/>
      <c r="AD8" s="8"/>
      <c r="AE8" s="8"/>
      <c r="AF8" s="8"/>
      <c r="AG8" s="9"/>
      <c r="AH8" s="8"/>
      <c r="AI8" s="8"/>
      <c r="AJ8" s="8"/>
      <c r="AK8" s="8"/>
      <c r="AL8" s="9"/>
      <c r="AM8" s="8"/>
      <c r="AN8" s="8"/>
      <c r="AO8" s="8"/>
      <c r="AP8" s="8"/>
      <c r="AQ8" s="9"/>
      <c r="AR8" s="8"/>
      <c r="AS8" s="8"/>
      <c r="AT8" s="8"/>
      <c r="AU8" s="8"/>
      <c r="AV8" s="9"/>
      <c r="AW8" s="8"/>
      <c r="AX8" s="8"/>
      <c r="AY8" s="8"/>
      <c r="AZ8" s="8"/>
      <c r="BA8" s="9"/>
      <c r="BB8" s="8"/>
      <c r="BC8" s="8"/>
      <c r="BD8" s="8"/>
      <c r="BE8" s="8"/>
      <c r="BF8" s="9"/>
    </row>
    <row r="9" spans="1:58">
      <c r="A9" s="86" t="s">
        <v>124</v>
      </c>
      <c r="B9" s="17" t="s">
        <v>13</v>
      </c>
      <c r="C9" s="11" t="str">
        <f>summary!D20</f>
        <v/>
      </c>
      <c r="D9" s="43"/>
      <c r="E9" s="44"/>
      <c r="F9" s="45"/>
      <c r="G9" s="36"/>
      <c r="H9" s="10"/>
      <c r="I9" s="43"/>
      <c r="J9" s="44"/>
      <c r="K9" s="45"/>
      <c r="L9" s="36"/>
      <c r="M9" s="10"/>
      <c r="N9" s="43"/>
      <c r="O9" s="44"/>
      <c r="P9" s="44"/>
      <c r="Q9" s="36"/>
      <c r="R9" s="10"/>
      <c r="S9" s="43"/>
      <c r="T9" s="44"/>
      <c r="U9" s="44"/>
      <c r="V9" s="36"/>
      <c r="W9" s="10"/>
      <c r="X9" s="43"/>
      <c r="Y9" s="44"/>
      <c r="Z9" s="44"/>
      <c r="AA9" s="36"/>
      <c r="AB9" s="10"/>
      <c r="AC9" s="43"/>
      <c r="AD9" s="44"/>
      <c r="AE9" s="44"/>
      <c r="AF9" s="36"/>
      <c r="AG9" s="10"/>
      <c r="AH9" s="43"/>
      <c r="AI9" s="44"/>
      <c r="AJ9" s="44"/>
      <c r="AK9" s="36"/>
      <c r="AL9" s="10"/>
      <c r="AM9" s="43"/>
      <c r="AN9" s="44"/>
      <c r="AO9" s="44"/>
      <c r="AP9" s="36"/>
      <c r="AQ9" s="10"/>
      <c r="AR9" s="43"/>
      <c r="AS9" s="44"/>
      <c r="AT9" s="44"/>
      <c r="AU9" s="36"/>
      <c r="AV9" s="10"/>
      <c r="AW9" s="43"/>
      <c r="AX9" s="44"/>
      <c r="AY9" s="44"/>
      <c r="AZ9" s="36"/>
      <c r="BA9" s="10"/>
      <c r="BB9" s="43"/>
      <c r="BC9" s="44"/>
      <c r="BD9" s="44"/>
      <c r="BE9" s="36"/>
      <c r="BF9" s="10"/>
    </row>
    <row r="10" spans="1:58">
      <c r="A10" s="79"/>
      <c r="B10" s="24" t="s">
        <v>14</v>
      </c>
      <c r="C10" s="12">
        <f>H10+M10+R10+W10+AB10+AG10+AL10+AQ10+AV10+BA10+BF10</f>
        <v>0</v>
      </c>
      <c r="D10" s="38" t="str">
        <f>IF(D9="","",LOOKUP(y10_results!D9,point_allocations_standard!$A$3:$A$29,point_allocations_standard!$E$3:$E$29))</f>
        <v/>
      </c>
      <c r="E10" s="39" t="str">
        <f>IF(E9="","",LOOKUP(y10_results!E9,point_allocations_standard!$A$3:$A$29,point_allocations_standard!$E$3:$E$29))</f>
        <v/>
      </c>
      <c r="F10" s="40" t="str">
        <f>IF(F9="","",LOOKUP(y10_results!F9,point_allocations_standard!$A$3:$A$29,point_allocations_standard!$E$3:$E$29))</f>
        <v/>
      </c>
      <c r="G10" s="41">
        <f>IF(VLOOKUP(D$3,records10,8,FALSE)=$A9,VLOOKUP(D$3,records10,10,FALSE),0)</f>
        <v>0</v>
      </c>
      <c r="H10" s="13">
        <f>IF(COUNT(D10:G10=0),"",SUM(D10:G10))</f>
        <v>0</v>
      </c>
      <c r="I10" s="38" t="str">
        <f>IF(I9="","",LOOKUP(y10_results!I9,point_allocations_standard!$A$3:$A$29,point_allocations_standard!$E$3:$E$29))</f>
        <v/>
      </c>
      <c r="J10" s="39" t="str">
        <f>IF(J9="","",LOOKUP(y10_results!J9,point_allocations_standard!$A$3:$A$29,point_allocations_standard!$E$3:$E$29))</f>
        <v/>
      </c>
      <c r="K10" s="40" t="str">
        <f>IF(K9="","",LOOKUP(y10_results!K9,point_allocations_standard!$A$3:$A$29,point_allocations_standard!$E$3:$E$29))</f>
        <v/>
      </c>
      <c r="L10" s="41">
        <f>IF(VLOOKUP(I$3,records10,8,FALSE)=$A9,VLOOKUP(I$3,records10,10,FALSE),0)</f>
        <v>0</v>
      </c>
      <c r="M10" s="13">
        <f>IF(COUNT(I10:L10=0),"",SUM(I10:L10))</f>
        <v>0</v>
      </c>
      <c r="N10" s="38" t="str">
        <f>IF(N9="","",LOOKUP(N9,point_allocations_standard!$A$2:$A$31,point_allocations_standard!$B$2:$B$10))</f>
        <v/>
      </c>
      <c r="O10" s="38" t="str">
        <f>IF(O9="","",LOOKUP(O9,point_allocations_standard!$A$2:$A$31,point_allocations_standard!$C$2:$C$10))</f>
        <v/>
      </c>
      <c r="P10" s="38" t="str">
        <f>IF(P9="","",LOOKUP(P9,point_allocations_standard!$A$2:$A$31,point_allocations_standard!$D$2:$D$10))</f>
        <v/>
      </c>
      <c r="Q10" s="41">
        <f>IF(VLOOKUP(N$3,records10,8,FALSE)=$A9,VLOOKUP(N$3,records10,10,FALSE),0)</f>
        <v>0</v>
      </c>
      <c r="R10" s="13">
        <f>IF(COUNT(N10:Q10=0),"",SUM(N10:Q10))</f>
        <v>0</v>
      </c>
      <c r="S10" s="38" t="str">
        <f>IF(S9="","",LOOKUP(S9,point_allocations_standard!$A$2:$A$31,point_allocations_standard!$B$2:$B$10))</f>
        <v/>
      </c>
      <c r="T10" s="38" t="str">
        <f>IF(T9="","",LOOKUP(T9,point_allocations_standard!$A$2:$A$31,point_allocations_standard!$C$2:$C$10))</f>
        <v/>
      </c>
      <c r="U10" s="38" t="str">
        <f>IF(U9="","",LOOKUP(U9,point_allocations_standard!$A$2:$A$31,point_allocations_standard!$D$2:$D$10))</f>
        <v/>
      </c>
      <c r="V10" s="41">
        <f>IF(VLOOKUP(S$3,records10,8,FALSE)=$A9,VLOOKUP(S$3,records10,10,FALSE),0)</f>
        <v>0</v>
      </c>
      <c r="W10" s="13">
        <f>IF(COUNT(S10:V10=0),"",SUM(S10:V10))</f>
        <v>0</v>
      </c>
      <c r="X10" s="38" t="str">
        <f>IF(X9="","",LOOKUP(X9,point_allocations_standard!$A$2:$A$31,point_allocations_standard!$B$2:$B$10))</f>
        <v/>
      </c>
      <c r="Y10" s="38" t="str">
        <f>IF(Y9="","",LOOKUP(Y9,point_allocations_standard!$A$2:$A$31,point_allocations_standard!$C$2:$C$10))</f>
        <v/>
      </c>
      <c r="Z10" s="38" t="str">
        <f>IF(Z9="","",LOOKUP(Z9,point_allocations_standard!$A$2:$A$31,point_allocations_standard!$D$2:$D$10))</f>
        <v/>
      </c>
      <c r="AA10" s="41">
        <f>IF(VLOOKUP(X$3,records10,8,FALSE)=$A9,VLOOKUP(X$3,records10,10,FALSE),0)</f>
        <v>0</v>
      </c>
      <c r="AB10" s="13">
        <f>IF(COUNT(X10:AA10=0),"",SUM(X10:AA10))</f>
        <v>0</v>
      </c>
      <c r="AC10" s="38" t="str">
        <f>IF(AC9="","",LOOKUP(AC9,point_allocations_standard!$A$2:$A$31,point_allocations_standard!$B$2:$B$10))</f>
        <v/>
      </c>
      <c r="AD10" s="38" t="str">
        <f>IF(AD9="","",LOOKUP(AD9,point_allocations_standard!$A$2:$A$31,point_allocations_standard!$C$2:$C$10))</f>
        <v/>
      </c>
      <c r="AE10" s="38" t="str">
        <f>IF(AE9="","",LOOKUP(AE9,point_allocations_standard!$A$2:$A$31,point_allocations_standard!$D$2:$D$10))</f>
        <v/>
      </c>
      <c r="AF10" s="41">
        <f>IF(VLOOKUP(AC$3,records10,8,FALSE)=$A9,VLOOKUP(AC$3,records10,10,FALSE),0)</f>
        <v>0</v>
      </c>
      <c r="AG10" s="13">
        <f>IF(COUNT(AC10:AF10=0),"",SUM(AC10:AF10))</f>
        <v>0</v>
      </c>
      <c r="AH10" s="38" t="str">
        <f>IF(AH9="","",LOOKUP(AH9,point_allocations_standard!$A$2:$A$31,point_allocations_standard!$B$2:$B$10))</f>
        <v/>
      </c>
      <c r="AI10" s="38" t="str">
        <f>IF(AI9="","",LOOKUP(AI9,point_allocations_standard!$A$2:$A$31,point_allocations_standard!$C$2:$C$10))</f>
        <v/>
      </c>
      <c r="AJ10" s="38" t="str">
        <f>IF(AJ9="","",LOOKUP(AJ9,point_allocations_standard!$A$2:$A$31,point_allocations_standard!$D$2:$D$10))</f>
        <v/>
      </c>
      <c r="AK10" s="41">
        <f>IF(VLOOKUP(AH$3,records10,8,FALSE)=$A9,VLOOKUP(AH$3,records10,10,FALSE),0)</f>
        <v>0</v>
      </c>
      <c r="AL10" s="13">
        <f>IF(COUNT(AH10:AK10=0),"",SUM(AH10:AK10))</f>
        <v>0</v>
      </c>
      <c r="AM10" s="38" t="str">
        <f>IF(AM9="","",LOOKUP(AM9,point_allocations_standard!$A$2:$A$31,point_allocations_standard!$B$2:$B$10))</f>
        <v/>
      </c>
      <c r="AN10" s="38" t="str">
        <f>IF(AN9="","",LOOKUP(AN9,point_allocations_standard!$A$2:$A$31,point_allocations_standard!$C$2:$C$10))</f>
        <v/>
      </c>
      <c r="AO10" s="38" t="str">
        <f>IF(AO9="","",LOOKUP(AO9,point_allocations_standard!$A$2:$A$31,point_allocations_standard!$D$2:$D$10))</f>
        <v/>
      </c>
      <c r="AP10" s="41">
        <f>IF(VLOOKUP(AM$3,records10,8,FALSE)=$A9,VLOOKUP(AM$3,records10,10,FALSE),0)</f>
        <v>0</v>
      </c>
      <c r="AQ10" s="13">
        <f>IF(COUNT(AM10:AP10=0),"",SUM(AM10:AP10))</f>
        <v>0</v>
      </c>
      <c r="AR10" s="38" t="str">
        <f>IF(AR9="","",LOOKUP(AR9,point_allocations_standard!$A$2:$A$31,point_allocations_standard!$B$2:$B$10))</f>
        <v/>
      </c>
      <c r="AS10" s="38" t="str">
        <f>IF(AS9="","",LOOKUP(AS9,point_allocations_standard!$A$2:$A$31,point_allocations_standard!$C$2:$C$10))</f>
        <v/>
      </c>
      <c r="AT10" s="38" t="str">
        <f>IF(AT9="","",LOOKUP(AT9,point_allocations_standard!$A$2:$A$31,point_allocations_standard!$D$2:$D$10))</f>
        <v/>
      </c>
      <c r="AU10" s="41">
        <f>IF(VLOOKUP(AR$3,records10,8,FALSE)=$A9,VLOOKUP(AR$3,records10,10,FALSE),0)</f>
        <v>0</v>
      </c>
      <c r="AV10" s="13">
        <f>IF(COUNT(AR10:AU10=0),"",SUM(AR10:AU10))</f>
        <v>0</v>
      </c>
      <c r="AW10" s="38" t="str">
        <f>IF(AW9="","",LOOKUP(AW9,point_allocations_standard!$A$2:$A$31,point_allocations_standard!$B$2:$B$10))</f>
        <v/>
      </c>
      <c r="AX10" s="38" t="str">
        <f>IF(AX9="","",LOOKUP(AX9,point_allocations_standard!$A$2:$A$31,point_allocations_standard!$C$2:$C$10))</f>
        <v/>
      </c>
      <c r="AY10" s="38" t="str">
        <f>IF(AY9="","",LOOKUP(AY9,point_allocations_standard!$A$2:$A$31,point_allocations_standard!$D$2:$D$10))</f>
        <v/>
      </c>
      <c r="AZ10" s="41">
        <f>IF(VLOOKUP(AW$3,records10,8,FALSE)=$A9,VLOOKUP(AW$3,records10,10,FALSE),0)</f>
        <v>0</v>
      </c>
      <c r="BA10" s="13">
        <f>IF(COUNT(AW10:AZ10=0),"",SUM(AW10:AZ10))</f>
        <v>0</v>
      </c>
      <c r="BB10" s="38" t="str">
        <f>IF(BB9="","",LOOKUP(BB9,point_allocations_standard!$A$2:$A$31,point_allocations_standard!$B$2:$B$10))</f>
        <v/>
      </c>
      <c r="BC10" s="38" t="str">
        <f>IF(BC9="","",LOOKUP(BC9,point_allocations_standard!$A$2:$A$31,point_allocations_standard!$C$2:$C$10))</f>
        <v/>
      </c>
      <c r="BD10" s="38" t="str">
        <f>IF(BD9="","",LOOKUP(BD9,point_allocations_standard!$A$2:$A$31,point_allocations_standard!$D$2:$D$10))</f>
        <v/>
      </c>
      <c r="BE10" s="41">
        <f>IF(VLOOKUP(BB$3,records10,8,FALSE)=$A9,VLOOKUP(BB$3,records10,10,FALSE),0)</f>
        <v>0</v>
      </c>
      <c r="BF10" s="13">
        <f>IF(COUNT(BB10:BE10=0),"",SUM(BB10:BE10))</f>
        <v>0</v>
      </c>
    </row>
    <row r="11" spans="1:58">
      <c r="A11" s="86" t="s">
        <v>125</v>
      </c>
      <c r="B11" s="17" t="s">
        <v>13</v>
      </c>
      <c r="C11" s="11" t="str">
        <f>summary!D21</f>
        <v/>
      </c>
      <c r="D11" s="43"/>
      <c r="E11" s="44"/>
      <c r="F11" s="45"/>
      <c r="G11" s="36"/>
      <c r="H11" s="10"/>
      <c r="I11" s="43"/>
      <c r="J11" s="44"/>
      <c r="K11" s="45"/>
      <c r="L11" s="36"/>
      <c r="M11" s="10"/>
      <c r="N11" s="43"/>
      <c r="O11" s="44"/>
      <c r="P11" s="45"/>
      <c r="Q11" s="36"/>
      <c r="R11" s="10"/>
      <c r="S11" s="43"/>
      <c r="T11" s="44"/>
      <c r="U11" s="45"/>
      <c r="V11" s="36"/>
      <c r="W11" s="10"/>
      <c r="X11" s="43"/>
      <c r="Y11" s="44"/>
      <c r="Z11" s="45"/>
      <c r="AA11" s="36"/>
      <c r="AB11" s="10"/>
      <c r="AC11" s="43"/>
      <c r="AD11" s="44"/>
      <c r="AE11" s="45"/>
      <c r="AF11" s="36"/>
      <c r="AG11" s="10"/>
      <c r="AH11" s="43"/>
      <c r="AI11" s="44"/>
      <c r="AJ11" s="45"/>
      <c r="AK11" s="36"/>
      <c r="AL11" s="10"/>
      <c r="AM11" s="43"/>
      <c r="AN11" s="44"/>
      <c r="AO11" s="45"/>
      <c r="AP11" s="36"/>
      <c r="AQ11" s="10"/>
      <c r="AR11" s="43"/>
      <c r="AS11" s="44"/>
      <c r="AT11" s="45"/>
      <c r="AU11" s="36"/>
      <c r="AV11" s="10"/>
      <c r="AW11" s="43"/>
      <c r="AX11" s="44"/>
      <c r="AY11" s="45"/>
      <c r="AZ11" s="36"/>
      <c r="BA11" s="10"/>
      <c r="BB11" s="43"/>
      <c r="BC11" s="44"/>
      <c r="BD11" s="45"/>
      <c r="BE11" s="36"/>
      <c r="BF11" s="10"/>
    </row>
    <row r="12" spans="1:58">
      <c r="A12" s="79"/>
      <c r="B12" s="17" t="s">
        <v>14</v>
      </c>
      <c r="C12" s="12">
        <f>H12+M12+R12+W12+AB12+AG12+AL12+AQ12+AV12+BA12+BF12</f>
        <v>0</v>
      </c>
      <c r="D12" s="38" t="str">
        <f>IF(D11="","",LOOKUP(y10_results!D11,point_allocations_standard!$A$3:$A$29,point_allocations_standard!$E$3:$E$29))</f>
        <v/>
      </c>
      <c r="E12" s="39" t="str">
        <f>IF(E11="","",LOOKUP(y10_results!E11,point_allocations_standard!$A$3:$A$29,point_allocations_standard!$E$3:$E$29))</f>
        <v/>
      </c>
      <c r="F12" s="40" t="str">
        <f>IF(F11="","",LOOKUP(y10_results!F11,point_allocations_standard!$A$3:$A$29,point_allocations_standard!$E$3:$E$29))</f>
        <v/>
      </c>
      <c r="G12" s="41">
        <f>IF(VLOOKUP(D$3,records10,8,FALSE)=$A11,VLOOKUP(D$3,records10,10,FALSE),0)</f>
        <v>0</v>
      </c>
      <c r="H12" s="13">
        <f>IF(COUNT(D12:G12=0),"",SUM(D12:G12))</f>
        <v>0</v>
      </c>
      <c r="I12" s="38" t="str">
        <f>IF(I11="","",LOOKUP(y10_results!I11,point_allocations_standard!$A$3:$A$29,point_allocations_standard!$E$3:$E$29))</f>
        <v/>
      </c>
      <c r="J12" s="39" t="str">
        <f>IF(J11="","",LOOKUP(y10_results!J11,point_allocations_standard!$A$3:$A$29,point_allocations_standard!$E$3:$E$29))</f>
        <v/>
      </c>
      <c r="K12" s="40" t="str">
        <f>IF(K11="","",LOOKUP(y10_results!K11,point_allocations_standard!$A$3:$A$29,point_allocations_standard!$E$3:$E$29))</f>
        <v/>
      </c>
      <c r="L12" s="41">
        <f>IF(VLOOKUP(I$3,records10,8,FALSE)=$A11,VLOOKUP(I$3,records10,10,FALSE),0)</f>
        <v>0</v>
      </c>
      <c r="M12" s="13">
        <f>IF(COUNT(I12:L12=0),"",SUM(I12:L12))</f>
        <v>0</v>
      </c>
      <c r="N12" s="38" t="str">
        <f>IF(N11="","",LOOKUP(N11,point_allocations_standard!$A$2:$A$31,point_allocations_standard!$B$2:$B$10))</f>
        <v/>
      </c>
      <c r="O12" s="38" t="str">
        <f>IF(O11="","",LOOKUP(O11,point_allocations_standard!$A$2:$A$31,point_allocations_standard!$C$2:$C$10))</f>
        <v/>
      </c>
      <c r="P12" s="38" t="str">
        <f>IF(P11="","",LOOKUP(P11,point_allocations_standard!$A$2:$A$31,point_allocations_standard!$D$2:$D$10))</f>
        <v/>
      </c>
      <c r="Q12" s="41">
        <f>IF(VLOOKUP(N$3,records10,8,FALSE)=$A11,VLOOKUP(N$3,records10,10,FALSE),0)</f>
        <v>0</v>
      </c>
      <c r="R12" s="13">
        <f>IF(COUNT(N12:Q12=0),"",SUM(N12:Q12))</f>
        <v>0</v>
      </c>
      <c r="S12" s="38" t="str">
        <f>IF(S11="","",LOOKUP(S11,point_allocations_standard!$A$2:$A$31,point_allocations_standard!$B$2:$B$10))</f>
        <v/>
      </c>
      <c r="T12" s="38" t="str">
        <f>IF(T11="","",LOOKUP(T11,point_allocations_standard!$A$2:$A$31,point_allocations_standard!$C$2:$C$10))</f>
        <v/>
      </c>
      <c r="U12" s="38" t="str">
        <f>IF(U11="","",LOOKUP(U11,point_allocations_standard!$A$2:$A$31,point_allocations_standard!$D$2:$D$10))</f>
        <v/>
      </c>
      <c r="V12" s="41">
        <f>IF(VLOOKUP(S$3,records10,8,FALSE)=$A11,VLOOKUP(S$3,records10,10,FALSE),0)</f>
        <v>0</v>
      </c>
      <c r="W12" s="13">
        <f>IF(COUNT(S12:V12=0),"",SUM(S12:V12))</f>
        <v>0</v>
      </c>
      <c r="X12" s="38" t="str">
        <f>IF(X11="","",LOOKUP(X11,point_allocations_standard!$A$2:$A$31,point_allocations_standard!$B$2:$B$10))</f>
        <v/>
      </c>
      <c r="Y12" s="38" t="str">
        <f>IF(Y11="","",LOOKUP(Y11,point_allocations_standard!$A$2:$A$31,point_allocations_standard!$C$2:$C$10))</f>
        <v/>
      </c>
      <c r="Z12" s="38" t="str">
        <f>IF(Z11="","",LOOKUP(Z11,point_allocations_standard!$A$2:$A$31,point_allocations_standard!$D$2:$D$10))</f>
        <v/>
      </c>
      <c r="AA12" s="41">
        <f>IF(VLOOKUP(X$3,records10,8,FALSE)=$A11,VLOOKUP(X$3,records10,10,FALSE),0)</f>
        <v>0</v>
      </c>
      <c r="AB12" s="13">
        <f>IF(COUNT(X12:AA12=0),"",SUM(X12:AA12))</f>
        <v>0</v>
      </c>
      <c r="AC12" s="38" t="str">
        <f>IF(AC11="","",LOOKUP(AC11,point_allocations_standard!$A$2:$A$31,point_allocations_standard!$B$2:$B$10))</f>
        <v/>
      </c>
      <c r="AD12" s="38" t="str">
        <f>IF(AD11="","",LOOKUP(AD11,point_allocations_standard!$A$2:$A$31,point_allocations_standard!$C$2:$C$10))</f>
        <v/>
      </c>
      <c r="AE12" s="38" t="str">
        <f>IF(AE11="","",LOOKUP(AE11,point_allocations_standard!$A$2:$A$31,point_allocations_standard!$D$2:$D$10))</f>
        <v/>
      </c>
      <c r="AF12" s="41">
        <f>IF(VLOOKUP(AC$3,records10,8,FALSE)=$A11,VLOOKUP(AC$3,records10,10,FALSE),0)</f>
        <v>0</v>
      </c>
      <c r="AG12" s="13">
        <f>IF(COUNT(AC12:AF12=0),"",SUM(AC12:AF12))</f>
        <v>0</v>
      </c>
      <c r="AH12" s="38" t="str">
        <f>IF(AH11="","",LOOKUP(AH11,point_allocations_standard!$A$2:$A$31,point_allocations_standard!$B$2:$B$10))</f>
        <v/>
      </c>
      <c r="AI12" s="38" t="str">
        <f>IF(AI11="","",LOOKUP(AI11,point_allocations_standard!$A$2:$A$31,point_allocations_standard!$C$2:$C$10))</f>
        <v/>
      </c>
      <c r="AJ12" s="38" t="str">
        <f>IF(AJ11="","",LOOKUP(AJ11,point_allocations_standard!$A$2:$A$31,point_allocations_standard!$D$2:$D$10))</f>
        <v/>
      </c>
      <c r="AK12" s="41">
        <f>IF(VLOOKUP(AH$3,records10,8,FALSE)=$A11,VLOOKUP(AH$3,records10,10,FALSE),0)</f>
        <v>0</v>
      </c>
      <c r="AL12" s="13">
        <f>IF(COUNT(AH12:AK12=0),"",SUM(AH12:AK12))</f>
        <v>0</v>
      </c>
      <c r="AM12" s="38" t="str">
        <f>IF(AM11="","",LOOKUP(AM11,point_allocations_standard!$A$2:$A$31,point_allocations_standard!$B$2:$B$10))</f>
        <v/>
      </c>
      <c r="AN12" s="38" t="str">
        <f>IF(AN11="","",LOOKUP(AN11,point_allocations_standard!$A$2:$A$31,point_allocations_standard!$C$2:$C$10))</f>
        <v/>
      </c>
      <c r="AO12" s="38" t="str">
        <f>IF(AO11="","",LOOKUP(AO11,point_allocations_standard!$A$2:$A$31,point_allocations_standard!$D$2:$D$10))</f>
        <v/>
      </c>
      <c r="AP12" s="41">
        <f>IF(VLOOKUP(AM$3,records10,8,FALSE)=$A11,VLOOKUP(AM$3,records10,10,FALSE),0)</f>
        <v>0</v>
      </c>
      <c r="AQ12" s="13">
        <f>IF(COUNT(AM12:AP12=0),"",SUM(AM12:AP12))</f>
        <v>0</v>
      </c>
      <c r="AR12" s="38" t="str">
        <f>IF(AR11="","",LOOKUP(AR11,point_allocations_standard!$A$2:$A$31,point_allocations_standard!$B$2:$B$10))</f>
        <v/>
      </c>
      <c r="AS12" s="38" t="str">
        <f>IF(AS11="","",LOOKUP(AS11,point_allocations_standard!$A$2:$A$31,point_allocations_standard!$C$2:$C$10))</f>
        <v/>
      </c>
      <c r="AT12" s="38" t="str">
        <f>IF(AT11="","",LOOKUP(AT11,point_allocations_standard!$A$2:$A$31,point_allocations_standard!$D$2:$D$10))</f>
        <v/>
      </c>
      <c r="AU12" s="41">
        <f>IF(VLOOKUP(AR$3,records10,8,FALSE)=$A11,VLOOKUP(AR$3,records10,10,FALSE),0)</f>
        <v>0</v>
      </c>
      <c r="AV12" s="13">
        <f>IF(COUNT(AR12:AU12=0),"",SUM(AR12:AU12))</f>
        <v>0</v>
      </c>
      <c r="AW12" s="38" t="str">
        <f>IF(AW11="","",LOOKUP(AW11,point_allocations_standard!$A$2:$A$31,point_allocations_standard!$B$2:$B$10))</f>
        <v/>
      </c>
      <c r="AX12" s="38" t="str">
        <f>IF(AX11="","",LOOKUP(AX11,point_allocations_standard!$A$2:$A$31,point_allocations_standard!$C$2:$C$10))</f>
        <v/>
      </c>
      <c r="AY12" s="38" t="str">
        <f>IF(AY11="","",LOOKUP(AY11,point_allocations_standard!$A$2:$A$31,point_allocations_standard!$D$2:$D$10))</f>
        <v/>
      </c>
      <c r="AZ12" s="41">
        <f>IF(VLOOKUP(AW$3,records10,8,FALSE)=$A11,VLOOKUP(AW$3,records10,10,FALSE),0)</f>
        <v>0</v>
      </c>
      <c r="BA12" s="13">
        <f>IF(COUNT(AW12:AZ12=0),"",SUM(AW12:AZ12))</f>
        <v>0</v>
      </c>
      <c r="BB12" s="38" t="str">
        <f>IF(BB11="","",LOOKUP(BB11,point_allocations_standard!$A$2:$A$31,point_allocations_standard!$B$2:$B$10))</f>
        <v/>
      </c>
      <c r="BC12" s="38" t="str">
        <f>IF(BC11="","",LOOKUP(BC11,point_allocations_standard!$A$2:$A$31,point_allocations_standard!$C$2:$C$10))</f>
        <v/>
      </c>
      <c r="BD12" s="38" t="str">
        <f>IF(BD11="","",LOOKUP(BD11,point_allocations_standard!$A$2:$A$31,point_allocations_standard!$D$2:$D$10))</f>
        <v/>
      </c>
      <c r="BE12" s="41">
        <f>IF(VLOOKUP(BB$3,records10,8,FALSE)=$A11,VLOOKUP(BB$3,records10,10,FALSE),0)</f>
        <v>0</v>
      </c>
      <c r="BF12" s="13">
        <f>IF(COUNT(BB12:BE12=0),"",SUM(BB12:BE12))</f>
        <v>0</v>
      </c>
    </row>
    <row r="13" spans="1:58">
      <c r="A13" s="86" t="s">
        <v>126</v>
      </c>
      <c r="B13" s="17" t="s">
        <v>13</v>
      </c>
      <c r="C13" s="11" t="str">
        <f>summary!D22</f>
        <v/>
      </c>
      <c r="D13" s="43"/>
      <c r="E13" s="44"/>
      <c r="F13" s="45"/>
      <c r="G13" s="36"/>
      <c r="H13" s="10"/>
      <c r="I13" s="43"/>
      <c r="J13" s="44"/>
      <c r="K13" s="45"/>
      <c r="L13" s="36"/>
      <c r="M13" s="10"/>
      <c r="N13" s="43"/>
      <c r="O13" s="44"/>
      <c r="P13" s="45"/>
      <c r="Q13" s="36"/>
      <c r="R13" s="10"/>
      <c r="S13" s="43"/>
      <c r="T13" s="44"/>
      <c r="U13" s="45"/>
      <c r="V13" s="36"/>
      <c r="W13" s="10"/>
      <c r="X13" s="43"/>
      <c r="Y13" s="44"/>
      <c r="Z13" s="45"/>
      <c r="AA13" s="36"/>
      <c r="AB13" s="10"/>
      <c r="AC13" s="43"/>
      <c r="AD13" s="44"/>
      <c r="AE13" s="45"/>
      <c r="AF13" s="36"/>
      <c r="AG13" s="10"/>
      <c r="AH13" s="43"/>
      <c r="AI13" s="44"/>
      <c r="AJ13" s="45"/>
      <c r="AK13" s="36"/>
      <c r="AL13" s="10"/>
      <c r="AM13" s="43"/>
      <c r="AN13" s="44"/>
      <c r="AO13" s="45"/>
      <c r="AP13" s="36"/>
      <c r="AQ13" s="10"/>
      <c r="AR13" s="43"/>
      <c r="AS13" s="44"/>
      <c r="AT13" s="45"/>
      <c r="AU13" s="36"/>
      <c r="AV13" s="10"/>
      <c r="AW13" s="43"/>
      <c r="AX13" s="44"/>
      <c r="AY13" s="45"/>
      <c r="AZ13" s="36"/>
      <c r="BA13" s="10"/>
      <c r="BB13" s="43"/>
      <c r="BC13" s="44"/>
      <c r="BD13" s="45"/>
      <c r="BE13" s="36"/>
      <c r="BF13" s="10"/>
    </row>
    <row r="14" spans="1:58">
      <c r="A14" s="79"/>
      <c r="B14" s="17" t="s">
        <v>14</v>
      </c>
      <c r="C14" s="12">
        <f>H14+M14+R14+W14+AB14+AG14+AL14+AQ14+AV14+BA14+BF14</f>
        <v>0</v>
      </c>
      <c r="D14" s="38" t="str">
        <f>IF(D13="","",LOOKUP(y10_results!D13,point_allocations_standard!$A$3:$A$29,point_allocations_standard!$E$3:$E$29))</f>
        <v/>
      </c>
      <c r="E14" s="39" t="str">
        <f>IF(E13="","",LOOKUP(y10_results!E13,point_allocations_standard!$A$3:$A$29,point_allocations_standard!$E$3:$E$29))</f>
        <v/>
      </c>
      <c r="F14" s="40" t="str">
        <f>IF(F13="","",LOOKUP(y10_results!F13,point_allocations_standard!$A$3:$A$29,point_allocations_standard!$E$3:$E$29))</f>
        <v/>
      </c>
      <c r="G14" s="41">
        <f>IF(VLOOKUP(D$3,records10,8,FALSE)=$A13,VLOOKUP(D$3,records10,10,FALSE),0)</f>
        <v>0</v>
      </c>
      <c r="H14" s="13">
        <f>IF(COUNT(D14:G14=0),"",SUM(D14:G14))</f>
        <v>0</v>
      </c>
      <c r="I14" s="38" t="str">
        <f>IF(I13="","",LOOKUP(y10_results!I13,point_allocations_standard!$A$3:$A$29,point_allocations_standard!$E$3:$E$29))</f>
        <v/>
      </c>
      <c r="J14" s="39" t="str">
        <f>IF(J13="","",LOOKUP(y10_results!J13,point_allocations_standard!$A$3:$A$29,point_allocations_standard!$E$3:$E$29))</f>
        <v/>
      </c>
      <c r="K14" s="40" t="str">
        <f>IF(K13="","",LOOKUP(y10_results!K13,point_allocations_standard!$A$3:$A$29,point_allocations_standard!$E$3:$E$29))</f>
        <v/>
      </c>
      <c r="L14" s="41">
        <f>IF(VLOOKUP(I$3,records10,8,FALSE)=$A13,VLOOKUP(I$3,records10,10,FALSE),0)</f>
        <v>0</v>
      </c>
      <c r="M14" s="13">
        <f>IF(COUNT(I14:L14=0),"",SUM(I14:L14))</f>
        <v>0</v>
      </c>
      <c r="N14" s="38" t="str">
        <f>IF(N13="","",LOOKUP(N13,point_allocations_standard!$A$2:$A$31,point_allocations_standard!$B$2:$B$10))</f>
        <v/>
      </c>
      <c r="O14" s="38" t="str">
        <f>IF(O13="","",LOOKUP(O13,point_allocations_standard!$A$2:$A$31,point_allocations_standard!$C$2:$C$10))</f>
        <v/>
      </c>
      <c r="P14" s="38" t="str">
        <f>IF(P13="","",LOOKUP(P13,point_allocations_standard!$A$2:$A$31,point_allocations_standard!$D$2:$D$10))</f>
        <v/>
      </c>
      <c r="Q14" s="41">
        <f>IF(VLOOKUP(N$3,records10,8,FALSE)=$A13,VLOOKUP(N$3,records10,10,FALSE),0)</f>
        <v>0</v>
      </c>
      <c r="R14" s="13">
        <f>IF(COUNT(N14:Q14=0),"",SUM(N14:Q14))</f>
        <v>0</v>
      </c>
      <c r="S14" s="38" t="str">
        <f>IF(S13="","",LOOKUP(S13,point_allocations_standard!$A$2:$A$31,point_allocations_standard!$B$2:$B$10))</f>
        <v/>
      </c>
      <c r="T14" s="38" t="str">
        <f>IF(T13="","",LOOKUP(T13,point_allocations_standard!$A$2:$A$31,point_allocations_standard!$C$2:$C$10))</f>
        <v/>
      </c>
      <c r="U14" s="38" t="str">
        <f>IF(U13="","",LOOKUP(U13,point_allocations_standard!$A$2:$A$31,point_allocations_standard!$D$2:$D$10))</f>
        <v/>
      </c>
      <c r="V14" s="41">
        <f>IF(VLOOKUP(S$3,records10,8,FALSE)=$A13,VLOOKUP(S$3,records10,10,FALSE),0)</f>
        <v>0</v>
      </c>
      <c r="W14" s="13">
        <f>IF(COUNT(S14:V14=0),"",SUM(S14:V14))</f>
        <v>0</v>
      </c>
      <c r="X14" s="38" t="str">
        <f>IF(X13="","",LOOKUP(X13,point_allocations_standard!$A$2:$A$31,point_allocations_standard!$B$2:$B$10))</f>
        <v/>
      </c>
      <c r="Y14" s="38" t="str">
        <f>IF(Y13="","",LOOKUP(Y13,point_allocations_standard!$A$2:$A$31,point_allocations_standard!$C$2:$C$10))</f>
        <v/>
      </c>
      <c r="Z14" s="38" t="str">
        <f>IF(Z13="","",LOOKUP(Z13,point_allocations_standard!$A$2:$A$31,point_allocations_standard!$D$2:$D$10))</f>
        <v/>
      </c>
      <c r="AA14" s="41">
        <f>IF(VLOOKUP(X$3,records10,8,FALSE)=$A13,VLOOKUP(X$3,records10,10,FALSE),0)</f>
        <v>0</v>
      </c>
      <c r="AB14" s="13">
        <f>IF(COUNT(X14:AA14=0),"",SUM(X14:AA14))</f>
        <v>0</v>
      </c>
      <c r="AC14" s="38" t="str">
        <f>IF(AC13="","",LOOKUP(AC13,point_allocations_standard!$A$2:$A$31,point_allocations_standard!$B$2:$B$10))</f>
        <v/>
      </c>
      <c r="AD14" s="38" t="str">
        <f>IF(AD13="","",LOOKUP(AD13,point_allocations_standard!$A$2:$A$31,point_allocations_standard!$C$2:$C$10))</f>
        <v/>
      </c>
      <c r="AE14" s="38" t="str">
        <f>IF(AE13="","",LOOKUP(AE13,point_allocations_standard!$A$2:$A$31,point_allocations_standard!$D$2:$D$10))</f>
        <v/>
      </c>
      <c r="AF14" s="41">
        <f>IF(VLOOKUP(AC$3,records10,8,FALSE)=$A13,VLOOKUP(AC$3,records10,10,FALSE),0)</f>
        <v>0</v>
      </c>
      <c r="AG14" s="13">
        <f>IF(COUNT(AC14:AF14=0),"",SUM(AC14:AF14))</f>
        <v>0</v>
      </c>
      <c r="AH14" s="38" t="str">
        <f>IF(AH13="","",LOOKUP(AH13,point_allocations_standard!$A$2:$A$31,point_allocations_standard!$B$2:$B$10))</f>
        <v/>
      </c>
      <c r="AI14" s="38" t="str">
        <f>IF(AI13="","",LOOKUP(AI13,point_allocations_standard!$A$2:$A$31,point_allocations_standard!$C$2:$C$10))</f>
        <v/>
      </c>
      <c r="AJ14" s="38" t="str">
        <f>IF(AJ13="","",LOOKUP(AJ13,point_allocations_standard!$A$2:$A$31,point_allocations_standard!$D$2:$D$10))</f>
        <v/>
      </c>
      <c r="AK14" s="41">
        <f>IF(VLOOKUP(AH$3,records10,8,FALSE)=$A13,VLOOKUP(AH$3,records10,10,FALSE),0)</f>
        <v>0</v>
      </c>
      <c r="AL14" s="13">
        <f>IF(COUNT(AH14:AK14=0),"",SUM(AH14:AK14))</f>
        <v>0</v>
      </c>
      <c r="AM14" s="38" t="str">
        <f>IF(AM13="","",LOOKUP(AM13,point_allocations_standard!$A$2:$A$31,point_allocations_standard!$B$2:$B$10))</f>
        <v/>
      </c>
      <c r="AN14" s="38" t="str">
        <f>IF(AN13="","",LOOKUP(AN13,point_allocations_standard!$A$2:$A$31,point_allocations_standard!$C$2:$C$10))</f>
        <v/>
      </c>
      <c r="AO14" s="38" t="str">
        <f>IF(AO13="","",LOOKUP(AO13,point_allocations_standard!$A$2:$A$31,point_allocations_standard!$D$2:$D$10))</f>
        <v/>
      </c>
      <c r="AP14" s="41">
        <f>IF(VLOOKUP(AM$3,records10,8,FALSE)=$A13,VLOOKUP(AM$3,records10,10,FALSE),0)</f>
        <v>0</v>
      </c>
      <c r="AQ14" s="13">
        <f>IF(COUNT(AM14:AP14=0),"",SUM(AM14:AP14))</f>
        <v>0</v>
      </c>
      <c r="AR14" s="38" t="str">
        <f>IF(AR13="","",LOOKUP(AR13,point_allocations_standard!$A$2:$A$31,point_allocations_standard!$B$2:$B$10))</f>
        <v/>
      </c>
      <c r="AS14" s="38" t="str">
        <f>IF(AS13="","",LOOKUP(AS13,point_allocations_standard!$A$2:$A$31,point_allocations_standard!$C$2:$C$10))</f>
        <v/>
      </c>
      <c r="AT14" s="38" t="str">
        <f>IF(AT13="","",LOOKUP(AT13,point_allocations_standard!$A$2:$A$31,point_allocations_standard!$D$2:$D$10))</f>
        <v/>
      </c>
      <c r="AU14" s="41">
        <f>IF(VLOOKUP(AR$3,records10,8,FALSE)=$A13,VLOOKUP(AR$3,records10,10,FALSE),0)</f>
        <v>0</v>
      </c>
      <c r="AV14" s="13">
        <f>IF(COUNT(AR14:AU14=0),"",SUM(AR14:AU14))</f>
        <v>0</v>
      </c>
      <c r="AW14" s="38" t="str">
        <f>IF(AW13="","",LOOKUP(AW13,point_allocations_standard!$A$2:$A$31,point_allocations_standard!$B$2:$B$10))</f>
        <v/>
      </c>
      <c r="AX14" s="38" t="str">
        <f>IF(AX13="","",LOOKUP(AX13,point_allocations_standard!$A$2:$A$31,point_allocations_standard!$C$2:$C$10))</f>
        <v/>
      </c>
      <c r="AY14" s="38" t="str">
        <f>IF(AY13="","",LOOKUP(AY13,point_allocations_standard!$A$2:$A$31,point_allocations_standard!$D$2:$D$10))</f>
        <v/>
      </c>
      <c r="AZ14" s="41">
        <f>IF(VLOOKUP(AW$3,records10,8,FALSE)=$A13,VLOOKUP(AW$3,records10,10,FALSE),0)</f>
        <v>0</v>
      </c>
      <c r="BA14" s="13">
        <f>IF(COUNT(AW14:AZ14=0),"",SUM(AW14:AZ14))</f>
        <v>0</v>
      </c>
      <c r="BB14" s="38" t="str">
        <f>IF(BB13="","",LOOKUP(BB13,point_allocations_standard!$A$2:$A$31,point_allocations_standard!$B$2:$B$10))</f>
        <v/>
      </c>
      <c r="BC14" s="38" t="str">
        <f>IF(BC13="","",LOOKUP(BC13,point_allocations_standard!$A$2:$A$31,point_allocations_standard!$C$2:$C$10))</f>
        <v/>
      </c>
      <c r="BD14" s="38" t="str">
        <f>IF(BD13="","",LOOKUP(BD13,point_allocations_standard!$A$2:$A$31,point_allocations_standard!$D$2:$D$10))</f>
        <v/>
      </c>
      <c r="BE14" s="41">
        <f>IF(VLOOKUP(BB$3,records10,8,FALSE)=$A13,VLOOKUP(BB$3,records10,10,FALSE),0)</f>
        <v>0</v>
      </c>
      <c r="BF14" s="13">
        <f>IF(COUNT(BB14:BE14=0),"",SUM(BB14:BE14))</f>
        <v>0</v>
      </c>
    </row>
    <row r="15" spans="1:58">
      <c r="A15" s="86" t="s">
        <v>127</v>
      </c>
      <c r="B15" s="17" t="s">
        <v>13</v>
      </c>
      <c r="C15" s="11" t="str">
        <f>summary!D23</f>
        <v/>
      </c>
      <c r="D15" s="43"/>
      <c r="E15" s="44"/>
      <c r="F15" s="45"/>
      <c r="G15" s="36"/>
      <c r="H15" s="10"/>
      <c r="I15" s="43"/>
      <c r="J15" s="44"/>
      <c r="K15" s="45"/>
      <c r="L15" s="36"/>
      <c r="M15" s="10"/>
      <c r="N15" s="43"/>
      <c r="O15" s="44"/>
      <c r="P15" s="45"/>
      <c r="Q15" s="36"/>
      <c r="R15" s="10"/>
      <c r="S15" s="43"/>
      <c r="T15" s="44"/>
      <c r="U15" s="45"/>
      <c r="V15" s="36"/>
      <c r="W15" s="10"/>
      <c r="X15" s="43"/>
      <c r="Y15" s="44"/>
      <c r="Z15" s="45"/>
      <c r="AA15" s="36"/>
      <c r="AB15" s="10"/>
      <c r="AC15" s="43"/>
      <c r="AD15" s="44"/>
      <c r="AE15" s="45"/>
      <c r="AF15" s="36"/>
      <c r="AG15" s="10"/>
      <c r="AH15" s="43"/>
      <c r="AI15" s="44"/>
      <c r="AJ15" s="45"/>
      <c r="AK15" s="36"/>
      <c r="AL15" s="10"/>
      <c r="AM15" s="43"/>
      <c r="AN15" s="44"/>
      <c r="AO15" s="45"/>
      <c r="AP15" s="36"/>
      <c r="AQ15" s="10"/>
      <c r="AR15" s="43"/>
      <c r="AS15" s="44"/>
      <c r="AT15" s="45"/>
      <c r="AU15" s="36"/>
      <c r="AV15" s="10"/>
      <c r="AW15" s="43"/>
      <c r="AX15" s="44"/>
      <c r="AY15" s="45"/>
      <c r="AZ15" s="36"/>
      <c r="BA15" s="10"/>
      <c r="BB15" s="43"/>
      <c r="BC15" s="44"/>
      <c r="BD15" s="45"/>
      <c r="BE15" s="36"/>
      <c r="BF15" s="10"/>
    </row>
    <row r="16" spans="1:58">
      <c r="A16" s="79"/>
      <c r="B16" s="17" t="s">
        <v>14</v>
      </c>
      <c r="C16" s="12">
        <f>H16+M16+R16+W16+AB16+AG16+AL16+AQ16+AV16+BA16+BF16</f>
        <v>0</v>
      </c>
      <c r="D16" s="38" t="str">
        <f>IF(D15="","",LOOKUP(y10_results!D15,point_allocations_standard!$A$3:$A$29,point_allocations_standard!$E$3:$E$29))</f>
        <v/>
      </c>
      <c r="E16" s="39" t="str">
        <f>IF(E15="","",LOOKUP(y10_results!E15,point_allocations_standard!$A$3:$A$29,point_allocations_standard!$E$3:$E$29))</f>
        <v/>
      </c>
      <c r="F16" s="40" t="str">
        <f>IF(F15="","",LOOKUP(y10_results!F15,point_allocations_standard!$A$3:$A$29,point_allocations_standard!$E$3:$E$29))</f>
        <v/>
      </c>
      <c r="G16" s="41">
        <f>IF(VLOOKUP(D$3,records10,8,FALSE)=$A15,VLOOKUP(D$3,records10,10,FALSE),0)</f>
        <v>0</v>
      </c>
      <c r="H16" s="13">
        <f>IF(COUNT(D16:G16=0),"",SUM(D16:G16))</f>
        <v>0</v>
      </c>
      <c r="I16" s="38" t="str">
        <f>IF(I15="","",LOOKUP(y10_results!I15,point_allocations_standard!$A$3:$A$29,point_allocations_standard!$E$3:$E$29))</f>
        <v/>
      </c>
      <c r="J16" s="39" t="str">
        <f>IF(J15="","",LOOKUP(y10_results!J15,point_allocations_standard!$A$3:$A$29,point_allocations_standard!$E$3:$E$29))</f>
        <v/>
      </c>
      <c r="K16" s="40" t="str">
        <f>IF(K15="","",LOOKUP(y10_results!K15,point_allocations_standard!$A$3:$A$29,point_allocations_standard!$E$3:$E$29))</f>
        <v/>
      </c>
      <c r="L16" s="41">
        <f>IF(VLOOKUP(I$3,records10,8,FALSE)=$A15,VLOOKUP(I$3,records10,10,FALSE),0)</f>
        <v>0</v>
      </c>
      <c r="M16" s="13">
        <f>IF(COUNT(I16:L16=0),"",SUM(I16:L16))</f>
        <v>0</v>
      </c>
      <c r="N16" s="38" t="str">
        <f>IF(N15="","",LOOKUP(N15,point_allocations_standard!$A$2:$A$31,point_allocations_standard!$B$2:$B$10))</f>
        <v/>
      </c>
      <c r="O16" s="38" t="str">
        <f>IF(O15="","",LOOKUP(O15,point_allocations_standard!$A$2:$A$31,point_allocations_standard!$C$2:$C$10))</f>
        <v/>
      </c>
      <c r="P16" s="38" t="str">
        <f>IF(P15="","",LOOKUP(P15,point_allocations_standard!$A$2:$A$31,point_allocations_standard!$D$2:$D$10))</f>
        <v/>
      </c>
      <c r="Q16" s="41">
        <f>IF(VLOOKUP(N$3,records10,8,FALSE)=$A15,VLOOKUP(N$3,records10,10,FALSE),0)</f>
        <v>0</v>
      </c>
      <c r="R16" s="13">
        <f>IF(COUNT(N16:Q16=0),"",SUM(N16:Q16))</f>
        <v>0</v>
      </c>
      <c r="S16" s="38" t="str">
        <f>IF(S15="","",LOOKUP(S15,point_allocations_standard!$A$2:$A$31,point_allocations_standard!$B$2:$B$10))</f>
        <v/>
      </c>
      <c r="T16" s="38" t="str">
        <f>IF(T15="","",LOOKUP(T15,point_allocations_standard!$A$2:$A$31,point_allocations_standard!$C$2:$C$10))</f>
        <v/>
      </c>
      <c r="U16" s="38" t="str">
        <f>IF(U15="","",LOOKUP(U15,point_allocations_standard!$A$2:$A$31,point_allocations_standard!$D$2:$D$10))</f>
        <v/>
      </c>
      <c r="V16" s="41">
        <f>IF(VLOOKUP(S$3,records10,8,FALSE)=$A15,VLOOKUP(S$3,records10,10,FALSE),0)</f>
        <v>0</v>
      </c>
      <c r="W16" s="13">
        <f>IF(COUNT(S16:V16=0),"",SUM(S16:V16))</f>
        <v>0</v>
      </c>
      <c r="X16" s="38" t="str">
        <f>IF(X15="","",LOOKUP(X15,point_allocations_standard!$A$2:$A$31,point_allocations_standard!$B$2:$B$10))</f>
        <v/>
      </c>
      <c r="Y16" s="38" t="str">
        <f>IF(Y15="","",LOOKUP(Y15,point_allocations_standard!$A$2:$A$31,point_allocations_standard!$C$2:$C$10))</f>
        <v/>
      </c>
      <c r="Z16" s="38" t="str">
        <f>IF(Z15="","",LOOKUP(Z15,point_allocations_standard!$A$2:$A$31,point_allocations_standard!$D$2:$D$10))</f>
        <v/>
      </c>
      <c r="AA16" s="41">
        <f>IF(VLOOKUP(X$3,records10,8,FALSE)=$A15,VLOOKUP(X$3,records10,10,FALSE),0)</f>
        <v>0</v>
      </c>
      <c r="AB16" s="13">
        <f>IF(COUNT(X16:AA16=0),"",SUM(X16:AA16))</f>
        <v>0</v>
      </c>
      <c r="AC16" s="38" t="str">
        <f>IF(AC15="","",LOOKUP(AC15,point_allocations_standard!$A$2:$A$31,point_allocations_standard!$B$2:$B$10))</f>
        <v/>
      </c>
      <c r="AD16" s="38" t="str">
        <f>IF(AD15="","",LOOKUP(AD15,point_allocations_standard!$A$2:$A$31,point_allocations_standard!$C$2:$C$10))</f>
        <v/>
      </c>
      <c r="AE16" s="38" t="str">
        <f>IF(AE15="","",LOOKUP(AE15,point_allocations_standard!$A$2:$A$31,point_allocations_standard!$D$2:$D$10))</f>
        <v/>
      </c>
      <c r="AF16" s="41">
        <f>IF(VLOOKUP(AC$3,records10,8,FALSE)=$A15,VLOOKUP(AC$3,records10,10,FALSE),0)</f>
        <v>0</v>
      </c>
      <c r="AG16" s="13">
        <f>IF(COUNT(AC16:AF16=0),"",SUM(AC16:AF16))</f>
        <v>0</v>
      </c>
      <c r="AH16" s="38" t="str">
        <f>IF(AH15="","",LOOKUP(AH15,point_allocations_standard!$A$2:$A$31,point_allocations_standard!$B$2:$B$10))</f>
        <v/>
      </c>
      <c r="AI16" s="38" t="str">
        <f>IF(AI15="","",LOOKUP(AI15,point_allocations_standard!$A$2:$A$31,point_allocations_standard!$C$2:$C$10))</f>
        <v/>
      </c>
      <c r="AJ16" s="38" t="str">
        <f>IF(AJ15="","",LOOKUP(AJ15,point_allocations_standard!$A$2:$A$31,point_allocations_standard!$D$2:$D$10))</f>
        <v/>
      </c>
      <c r="AK16" s="41">
        <f>IF(VLOOKUP(AH$3,records10,8,FALSE)=$A15,VLOOKUP(AH$3,records10,10,FALSE),0)</f>
        <v>0</v>
      </c>
      <c r="AL16" s="13">
        <f>IF(COUNT(AH16:AK16=0),"",SUM(AH16:AK16))</f>
        <v>0</v>
      </c>
      <c r="AM16" s="38" t="str">
        <f>IF(AM15="","",LOOKUP(AM15,point_allocations_standard!$A$2:$A$31,point_allocations_standard!$B$2:$B$10))</f>
        <v/>
      </c>
      <c r="AN16" s="38" t="str">
        <f>IF(AN15="","",LOOKUP(AN15,point_allocations_standard!$A$2:$A$31,point_allocations_standard!$C$2:$C$10))</f>
        <v/>
      </c>
      <c r="AO16" s="38" t="str">
        <f>IF(AO15="","",LOOKUP(AO15,point_allocations_standard!$A$2:$A$31,point_allocations_standard!$D$2:$D$10))</f>
        <v/>
      </c>
      <c r="AP16" s="41">
        <f>IF(VLOOKUP(AM$3,records10,8,FALSE)=$A15,VLOOKUP(AM$3,records10,10,FALSE),0)</f>
        <v>0</v>
      </c>
      <c r="AQ16" s="13">
        <f>IF(COUNT(AM16:AP16=0),"",SUM(AM16:AP16))</f>
        <v>0</v>
      </c>
      <c r="AR16" s="38" t="str">
        <f>IF(AR15="","",LOOKUP(AR15,point_allocations_standard!$A$2:$A$31,point_allocations_standard!$B$2:$B$10))</f>
        <v/>
      </c>
      <c r="AS16" s="38" t="str">
        <f>IF(AS15="","",LOOKUP(AS15,point_allocations_standard!$A$2:$A$31,point_allocations_standard!$C$2:$C$10))</f>
        <v/>
      </c>
      <c r="AT16" s="38" t="str">
        <f>IF(AT15="","",LOOKUP(AT15,point_allocations_standard!$A$2:$A$31,point_allocations_standard!$D$2:$D$10))</f>
        <v/>
      </c>
      <c r="AU16" s="41">
        <f>IF(VLOOKUP(AR$3,records10,8,FALSE)=$A15,VLOOKUP(AR$3,records10,10,FALSE),0)</f>
        <v>0</v>
      </c>
      <c r="AV16" s="13">
        <f>IF(COUNT(AR16:AU16=0),"",SUM(AR16:AU16))</f>
        <v>0</v>
      </c>
      <c r="AW16" s="38" t="str">
        <f>IF(AW15="","",LOOKUP(AW15,point_allocations_standard!$A$2:$A$31,point_allocations_standard!$B$2:$B$10))</f>
        <v/>
      </c>
      <c r="AX16" s="38" t="str">
        <f>IF(AX15="","",LOOKUP(AX15,point_allocations_standard!$A$2:$A$31,point_allocations_standard!$C$2:$C$10))</f>
        <v/>
      </c>
      <c r="AY16" s="38" t="str">
        <f>IF(AY15="","",LOOKUP(AY15,point_allocations_standard!$A$2:$A$31,point_allocations_standard!$D$2:$D$10))</f>
        <v/>
      </c>
      <c r="AZ16" s="41">
        <f>IF(VLOOKUP(AW$3,records10,8,FALSE)=$A15,VLOOKUP(AW$3,records10,10,FALSE),0)</f>
        <v>0</v>
      </c>
      <c r="BA16" s="13">
        <f>IF(COUNT(AW16:AZ16=0),"",SUM(AW16:AZ16))</f>
        <v>0</v>
      </c>
      <c r="BB16" s="38" t="str">
        <f>IF(BB15="","",LOOKUP(BB15,point_allocations_standard!$A$2:$A$31,point_allocations_standard!$B$2:$B$10))</f>
        <v/>
      </c>
      <c r="BC16" s="38" t="str">
        <f>IF(BC15="","",LOOKUP(BC15,point_allocations_standard!$A$2:$A$31,point_allocations_standard!$C$2:$C$10))</f>
        <v/>
      </c>
      <c r="BD16" s="38" t="str">
        <f>IF(BD15="","",LOOKUP(BD15,point_allocations_standard!$A$2:$A$31,point_allocations_standard!$D$2:$D$10))</f>
        <v/>
      </c>
      <c r="BE16" s="41">
        <f>IF(VLOOKUP(BB$3,records10,8,FALSE)=$A15,VLOOKUP(BB$3,records10,10,FALSE),0)</f>
        <v>0</v>
      </c>
      <c r="BF16" s="13">
        <f>IF(COUNT(BB16:BE16=0),"",SUM(BB16:BE16))</f>
        <v>0</v>
      </c>
    </row>
    <row r="17" spans="1:58">
      <c r="A17" s="86" t="s">
        <v>128</v>
      </c>
      <c r="B17" s="17" t="s">
        <v>13</v>
      </c>
      <c r="C17" s="11" t="str">
        <f>summary!D24</f>
        <v/>
      </c>
      <c r="D17" s="43"/>
      <c r="E17" s="44"/>
      <c r="F17" s="45"/>
      <c r="G17" s="36"/>
      <c r="H17" s="10"/>
      <c r="I17" s="43"/>
      <c r="J17" s="44"/>
      <c r="K17" s="45"/>
      <c r="L17" s="36"/>
      <c r="M17" s="10"/>
      <c r="N17" s="43"/>
      <c r="O17" s="44"/>
      <c r="P17" s="45"/>
      <c r="Q17" s="36"/>
      <c r="R17" s="10"/>
      <c r="S17" s="43"/>
      <c r="T17" s="44"/>
      <c r="U17" s="45"/>
      <c r="V17" s="36"/>
      <c r="W17" s="10"/>
      <c r="X17" s="43"/>
      <c r="Y17" s="44"/>
      <c r="Z17" s="45"/>
      <c r="AA17" s="36"/>
      <c r="AB17" s="10"/>
      <c r="AC17" s="43"/>
      <c r="AD17" s="44"/>
      <c r="AE17" s="45"/>
      <c r="AF17" s="36"/>
      <c r="AG17" s="10"/>
      <c r="AH17" s="43"/>
      <c r="AI17" s="44"/>
      <c r="AJ17" s="45"/>
      <c r="AK17" s="36"/>
      <c r="AL17" s="10"/>
      <c r="AM17" s="43"/>
      <c r="AN17" s="44"/>
      <c r="AO17" s="45"/>
      <c r="AP17" s="36"/>
      <c r="AQ17" s="10"/>
      <c r="AR17" s="43"/>
      <c r="AS17" s="44"/>
      <c r="AT17" s="45"/>
      <c r="AU17" s="36"/>
      <c r="AV17" s="10"/>
      <c r="AW17" s="43"/>
      <c r="AX17" s="44"/>
      <c r="AY17" s="45"/>
      <c r="AZ17" s="36"/>
      <c r="BA17" s="10"/>
      <c r="BB17" s="43"/>
      <c r="BC17" s="44"/>
      <c r="BD17" s="45"/>
      <c r="BE17" s="36"/>
      <c r="BF17" s="10"/>
    </row>
    <row r="18" spans="1:58">
      <c r="A18" s="79"/>
      <c r="B18" s="17" t="s">
        <v>14</v>
      </c>
      <c r="C18" s="12">
        <f>H18+M18+R18+W18+AB18+AG18+AL18+AQ18+AV18+BA18+BF18</f>
        <v>0</v>
      </c>
      <c r="D18" s="38" t="str">
        <f>IF(D17="","",LOOKUP(y10_results!D17,point_allocations_standard!$A$3:$A$29,point_allocations_standard!$E$3:$E$29))</f>
        <v/>
      </c>
      <c r="E18" s="39" t="str">
        <f>IF(E17="","",LOOKUP(y10_results!E17,point_allocations_standard!$A$3:$A$29,point_allocations_standard!$E$3:$E$29))</f>
        <v/>
      </c>
      <c r="F18" s="40" t="str">
        <f>IF(F17="","",LOOKUP(y10_results!F17,point_allocations_standard!$A$3:$A$29,point_allocations_standard!$E$3:$E$29))</f>
        <v/>
      </c>
      <c r="G18" s="41">
        <f>IF(VLOOKUP(D$3,records10,8,FALSE)=$A17,VLOOKUP(D$3,records10,10,FALSE),0)</f>
        <v>0</v>
      </c>
      <c r="H18" s="13">
        <f>IF(COUNT(D18:G18=0),"",SUM(D18:G18))</f>
        <v>0</v>
      </c>
      <c r="I18" s="38" t="str">
        <f>IF(I17="","",LOOKUP(y10_results!I17,point_allocations_standard!$A$3:$A$29,point_allocations_standard!$E$3:$E$29))</f>
        <v/>
      </c>
      <c r="J18" s="39" t="str">
        <f>IF(J17="","",LOOKUP(y10_results!J17,point_allocations_standard!$A$3:$A$29,point_allocations_standard!$E$3:$E$29))</f>
        <v/>
      </c>
      <c r="K18" s="40" t="str">
        <f>IF(K17="","",LOOKUP(y10_results!K17,point_allocations_standard!$A$3:$A$29,point_allocations_standard!$E$3:$E$29))</f>
        <v/>
      </c>
      <c r="L18" s="41">
        <f>IF(VLOOKUP(I$3,records10,8,FALSE)=$A17,VLOOKUP(I$3,records10,10,FALSE),0)</f>
        <v>0</v>
      </c>
      <c r="M18" s="13">
        <f>IF(COUNT(I18:L18=0),"",SUM(I18:L18))</f>
        <v>0</v>
      </c>
      <c r="N18" s="38" t="str">
        <f>IF(N17="","",LOOKUP(N17,point_allocations_standard!$A$2:$A$31,point_allocations_standard!$B$2:$B$10))</f>
        <v/>
      </c>
      <c r="O18" s="38" t="str">
        <f>IF(O17="","",LOOKUP(O17,point_allocations_standard!$A$2:$A$31,point_allocations_standard!$C$2:$C$10))</f>
        <v/>
      </c>
      <c r="P18" s="38" t="str">
        <f>IF(P17="","",LOOKUP(P17,point_allocations_standard!$A$2:$A$31,point_allocations_standard!$D$2:$D$10))</f>
        <v/>
      </c>
      <c r="Q18" s="41">
        <f>IF(VLOOKUP(N$3,records10,8,FALSE)=$A17,VLOOKUP(N$3,records10,10,FALSE),0)</f>
        <v>0</v>
      </c>
      <c r="R18" s="13">
        <f>IF(COUNT(N18:Q18=0),"",SUM(N18:Q18))</f>
        <v>0</v>
      </c>
      <c r="S18" s="38" t="str">
        <f>IF(S17="","",LOOKUP(S17,point_allocations_standard!$A$2:$A$31,point_allocations_standard!$B$2:$B$10))</f>
        <v/>
      </c>
      <c r="T18" s="38" t="str">
        <f>IF(T17="","",LOOKUP(T17,point_allocations_standard!$A$2:$A$31,point_allocations_standard!$C$2:$C$10))</f>
        <v/>
      </c>
      <c r="U18" s="38" t="str">
        <f>IF(U17="","",LOOKUP(U17,point_allocations_standard!$A$2:$A$31,point_allocations_standard!$D$2:$D$10))</f>
        <v/>
      </c>
      <c r="V18" s="41">
        <f>IF(VLOOKUP(S$3,records10,8,FALSE)=$A17,VLOOKUP(S$3,records10,10,FALSE),0)</f>
        <v>0</v>
      </c>
      <c r="W18" s="13">
        <f>IF(COUNT(S18:V18=0),"",SUM(S18:V18))</f>
        <v>0</v>
      </c>
      <c r="X18" s="38" t="str">
        <f>IF(X17="","",LOOKUP(X17,point_allocations_standard!$A$2:$A$31,point_allocations_standard!$B$2:$B$10))</f>
        <v/>
      </c>
      <c r="Y18" s="38" t="str">
        <f>IF(Y17="","",LOOKUP(Y17,point_allocations_standard!$A$2:$A$31,point_allocations_standard!$C$2:$C$10))</f>
        <v/>
      </c>
      <c r="Z18" s="38" t="str">
        <f>IF(Z17="","",LOOKUP(Z17,point_allocations_standard!$A$2:$A$31,point_allocations_standard!$D$2:$D$10))</f>
        <v/>
      </c>
      <c r="AA18" s="41">
        <f>IF(VLOOKUP(X$3,records10,8,FALSE)=$A17,VLOOKUP(X$3,records10,10,FALSE),0)</f>
        <v>0</v>
      </c>
      <c r="AB18" s="13">
        <f>IF(COUNT(X18:AA18=0),"",SUM(X18:AA18))</f>
        <v>0</v>
      </c>
      <c r="AC18" s="38" t="str">
        <f>IF(AC17="","",LOOKUP(AC17,point_allocations_standard!$A$2:$A$31,point_allocations_standard!$B$2:$B$10))</f>
        <v/>
      </c>
      <c r="AD18" s="38" t="str">
        <f>IF(AD17="","",LOOKUP(AD17,point_allocations_standard!$A$2:$A$31,point_allocations_standard!$C$2:$C$10))</f>
        <v/>
      </c>
      <c r="AE18" s="38" t="str">
        <f>IF(AE17="","",LOOKUP(AE17,point_allocations_standard!$A$2:$A$31,point_allocations_standard!$D$2:$D$10))</f>
        <v/>
      </c>
      <c r="AF18" s="41">
        <f>IF(VLOOKUP(AC$3,records10,8,FALSE)=$A17,VLOOKUP(AC$3,records10,10,FALSE),0)</f>
        <v>0</v>
      </c>
      <c r="AG18" s="13">
        <f>IF(COUNT(AC18:AF18=0),"",SUM(AC18:AF18))</f>
        <v>0</v>
      </c>
      <c r="AH18" s="38" t="str">
        <f>IF(AH17="","",LOOKUP(AH17,point_allocations_standard!$A$2:$A$31,point_allocations_standard!$B$2:$B$10))</f>
        <v/>
      </c>
      <c r="AI18" s="38" t="str">
        <f>IF(AI17="","",LOOKUP(AI17,point_allocations_standard!$A$2:$A$31,point_allocations_standard!$C$2:$C$10))</f>
        <v/>
      </c>
      <c r="AJ18" s="38" t="str">
        <f>IF(AJ17="","",LOOKUP(AJ17,point_allocations_standard!$A$2:$A$31,point_allocations_standard!$D$2:$D$10))</f>
        <v/>
      </c>
      <c r="AK18" s="41">
        <f>IF(VLOOKUP(AH$3,records10,8,FALSE)=$A17,VLOOKUP(AH$3,records10,10,FALSE),0)</f>
        <v>0</v>
      </c>
      <c r="AL18" s="13">
        <f>IF(COUNT(AH18:AK18=0),"",SUM(AH18:AK18))</f>
        <v>0</v>
      </c>
      <c r="AM18" s="38" t="str">
        <f>IF(AM17="","",LOOKUP(AM17,point_allocations_standard!$A$2:$A$31,point_allocations_standard!$B$2:$B$10))</f>
        <v/>
      </c>
      <c r="AN18" s="38" t="str">
        <f>IF(AN17="","",LOOKUP(AN17,point_allocations_standard!$A$2:$A$31,point_allocations_standard!$C$2:$C$10))</f>
        <v/>
      </c>
      <c r="AO18" s="38" t="str">
        <f>IF(AO17="","",LOOKUP(AO17,point_allocations_standard!$A$2:$A$31,point_allocations_standard!$D$2:$D$10))</f>
        <v/>
      </c>
      <c r="AP18" s="41">
        <f>IF(VLOOKUP(AM$3,records10,8,FALSE)=$A17,VLOOKUP(AM$3,records10,10,FALSE),0)</f>
        <v>0</v>
      </c>
      <c r="AQ18" s="13">
        <f>IF(COUNT(AM18:AP18=0),"",SUM(AM18:AP18))</f>
        <v>0</v>
      </c>
      <c r="AR18" s="38" t="str">
        <f>IF(AR17="","",LOOKUP(AR17,point_allocations_standard!$A$2:$A$31,point_allocations_standard!$B$2:$B$10))</f>
        <v/>
      </c>
      <c r="AS18" s="38" t="str">
        <f>IF(AS17="","",LOOKUP(AS17,point_allocations_standard!$A$2:$A$31,point_allocations_standard!$C$2:$C$10))</f>
        <v/>
      </c>
      <c r="AT18" s="38" t="str">
        <f>IF(AT17="","",LOOKUP(AT17,point_allocations_standard!$A$2:$A$31,point_allocations_standard!$D$2:$D$10))</f>
        <v/>
      </c>
      <c r="AU18" s="41">
        <f>IF(VLOOKUP(AR$3,records10,8,FALSE)=$A17,VLOOKUP(AR$3,records10,10,FALSE),0)</f>
        <v>0</v>
      </c>
      <c r="AV18" s="13">
        <f>IF(COUNT(AR18:AU18=0),"",SUM(AR18:AU18))</f>
        <v>0</v>
      </c>
      <c r="AW18" s="38" t="str">
        <f>IF(AW17="","",LOOKUP(AW17,point_allocations_standard!$A$2:$A$31,point_allocations_standard!$B$2:$B$10))</f>
        <v/>
      </c>
      <c r="AX18" s="38" t="str">
        <f>IF(AX17="","",LOOKUP(AX17,point_allocations_standard!$A$2:$A$31,point_allocations_standard!$C$2:$C$10))</f>
        <v/>
      </c>
      <c r="AY18" s="38" t="str">
        <f>IF(AY17="","",LOOKUP(AY17,point_allocations_standard!$A$2:$A$31,point_allocations_standard!$D$2:$D$10))</f>
        <v/>
      </c>
      <c r="AZ18" s="41">
        <f>IF(VLOOKUP(AW$3,records10,8,FALSE)=$A17,VLOOKUP(AW$3,records10,10,FALSE),0)</f>
        <v>0</v>
      </c>
      <c r="BA18" s="13">
        <f>IF(COUNT(AW18:AZ18=0),"",SUM(AW18:AZ18))</f>
        <v>0</v>
      </c>
      <c r="BB18" s="38" t="str">
        <f>IF(BB17="","",LOOKUP(BB17,point_allocations_standard!$A$2:$A$31,point_allocations_standard!$B$2:$B$10))</f>
        <v/>
      </c>
      <c r="BC18" s="38" t="str">
        <f>IF(BC17="","",LOOKUP(BC17,point_allocations_standard!$A$2:$A$31,point_allocations_standard!$C$2:$C$10))</f>
        <v/>
      </c>
      <c r="BD18" s="38" t="str">
        <f>IF(BD17="","",LOOKUP(BD17,point_allocations_standard!$A$2:$A$31,point_allocations_standard!$D$2:$D$10))</f>
        <v/>
      </c>
      <c r="BE18" s="41">
        <f>IF(VLOOKUP(BB$3,records10,8,FALSE)=$A17,VLOOKUP(BB$3,records10,10,FALSE),0)</f>
        <v>0</v>
      </c>
      <c r="BF18" s="13">
        <f>IF(COUNT(BB18:BE18=0),"",SUM(BB18:BE18))</f>
        <v>0</v>
      </c>
    </row>
    <row r="19" spans="1:58">
      <c r="A19" s="86" t="s">
        <v>129</v>
      </c>
      <c r="B19" s="17" t="s">
        <v>13</v>
      </c>
      <c r="C19" s="11" t="str">
        <f>summary!D25</f>
        <v/>
      </c>
      <c r="D19" s="43"/>
      <c r="E19" s="44"/>
      <c r="F19" s="45"/>
      <c r="G19" s="36"/>
      <c r="H19" s="10"/>
      <c r="I19" s="43"/>
      <c r="J19" s="44"/>
      <c r="K19" s="45"/>
      <c r="L19" s="36"/>
      <c r="M19" s="10"/>
      <c r="N19" s="43"/>
      <c r="O19" s="44"/>
      <c r="P19" s="45"/>
      <c r="Q19" s="36"/>
      <c r="R19" s="10"/>
      <c r="S19" s="43"/>
      <c r="T19" s="44"/>
      <c r="U19" s="45"/>
      <c r="V19" s="36"/>
      <c r="W19" s="10"/>
      <c r="X19" s="43"/>
      <c r="Y19" s="44"/>
      <c r="Z19" s="45"/>
      <c r="AA19" s="36"/>
      <c r="AB19" s="10"/>
      <c r="AC19" s="43"/>
      <c r="AD19" s="44"/>
      <c r="AE19" s="45"/>
      <c r="AF19" s="36"/>
      <c r="AG19" s="10"/>
      <c r="AH19" s="43"/>
      <c r="AI19" s="44"/>
      <c r="AJ19" s="45"/>
      <c r="AK19" s="36"/>
      <c r="AL19" s="10"/>
      <c r="AM19" s="43"/>
      <c r="AN19" s="44"/>
      <c r="AO19" s="45"/>
      <c r="AP19" s="36"/>
      <c r="AQ19" s="10"/>
      <c r="AR19" s="43"/>
      <c r="AS19" s="44"/>
      <c r="AT19" s="45"/>
      <c r="AU19" s="36"/>
      <c r="AV19" s="10"/>
      <c r="AW19" s="43"/>
      <c r="AX19" s="44"/>
      <c r="AY19" s="45"/>
      <c r="AZ19" s="36"/>
      <c r="BA19" s="10"/>
      <c r="BB19" s="43"/>
      <c r="BC19" s="44"/>
      <c r="BD19" s="45"/>
      <c r="BE19" s="36"/>
      <c r="BF19" s="10"/>
    </row>
    <row r="20" spans="1:58">
      <c r="A20" s="79"/>
      <c r="B20" s="17" t="s">
        <v>14</v>
      </c>
      <c r="C20" s="12">
        <f>H20+M20+R20+W20+AB20+AG20+AL20+AQ20+AV20+BA20+BF20</f>
        <v>0</v>
      </c>
      <c r="D20" s="38" t="str">
        <f>IF(D19="","",LOOKUP(y10_results!D19,point_allocations_standard!$A$3:$A$29,point_allocations_standard!$E$3:$E$29))</f>
        <v/>
      </c>
      <c r="E20" s="39" t="str">
        <f>IF(E19="","",LOOKUP(y10_results!E19,point_allocations_standard!$A$3:$A$29,point_allocations_standard!$E$3:$E$29))</f>
        <v/>
      </c>
      <c r="F20" s="40" t="str">
        <f>IF(F19="","",LOOKUP(y10_results!F19,point_allocations_standard!$A$3:$A$29,point_allocations_standard!$E$3:$E$29))</f>
        <v/>
      </c>
      <c r="G20" s="41">
        <f>IF(VLOOKUP(D$3,records10,8,FALSE)=$A19,VLOOKUP(D$3,records10,10,FALSE),0)</f>
        <v>0</v>
      </c>
      <c r="H20" s="13">
        <f>IF(COUNT(D20:G20=0),"",SUM(D20:G20))</f>
        <v>0</v>
      </c>
      <c r="I20" s="38" t="str">
        <f>IF(I19="","",LOOKUP(y10_results!I19,point_allocations_standard!$A$3:$A$29,point_allocations_standard!$E$3:$E$29))</f>
        <v/>
      </c>
      <c r="J20" s="39" t="str">
        <f>IF(J19="","",LOOKUP(y10_results!J19,point_allocations_standard!$A$3:$A$29,point_allocations_standard!$E$3:$E$29))</f>
        <v/>
      </c>
      <c r="K20" s="40" t="str">
        <f>IF(K19="","",LOOKUP(y10_results!K19,point_allocations_standard!$A$3:$A$29,point_allocations_standard!$E$3:$E$29))</f>
        <v/>
      </c>
      <c r="L20" s="41">
        <f>IF(VLOOKUP(I$3,records10,8,FALSE)=$A19,VLOOKUP(I$3,records10,10,FALSE),0)</f>
        <v>0</v>
      </c>
      <c r="M20" s="13">
        <f>IF(COUNT(I20:L20=0),"",SUM(I20:L20))</f>
        <v>0</v>
      </c>
      <c r="N20" s="38" t="str">
        <f>IF(N19="","",LOOKUP(N19,point_allocations_standard!$A$2:$A$31,point_allocations_standard!$B$2:$B$10))</f>
        <v/>
      </c>
      <c r="O20" s="38" t="str">
        <f>IF(O19="","",LOOKUP(O19,point_allocations_standard!$A$2:$A$31,point_allocations_standard!$C$2:$C$10))</f>
        <v/>
      </c>
      <c r="P20" s="38" t="str">
        <f>IF(P19="","",LOOKUP(P19,point_allocations_standard!$A$2:$A$31,point_allocations_standard!$D$2:$D$10))</f>
        <v/>
      </c>
      <c r="Q20" s="41">
        <f>IF(VLOOKUP(N$3,records10,8,FALSE)=$A19,VLOOKUP(N$3,records10,10,FALSE),0)</f>
        <v>0</v>
      </c>
      <c r="R20" s="13">
        <f>IF(COUNT(N20:Q20=0),"",SUM(N20:Q20))</f>
        <v>0</v>
      </c>
      <c r="S20" s="38" t="str">
        <f>IF(S19="","",LOOKUP(S19,point_allocations_standard!$A$2:$A$31,point_allocations_standard!$B$2:$B$10))</f>
        <v/>
      </c>
      <c r="T20" s="38" t="str">
        <f>IF(T19="","",LOOKUP(T19,point_allocations_standard!$A$2:$A$31,point_allocations_standard!$C$2:$C$10))</f>
        <v/>
      </c>
      <c r="U20" s="38" t="str">
        <f>IF(U19="","",LOOKUP(U19,point_allocations_standard!$A$2:$A$31,point_allocations_standard!$D$2:$D$10))</f>
        <v/>
      </c>
      <c r="V20" s="41">
        <f>IF(VLOOKUP(S$3,records10,8,FALSE)=$A19,VLOOKUP(S$3,records10,10,FALSE),0)</f>
        <v>0</v>
      </c>
      <c r="W20" s="13">
        <f>IF(COUNT(S20:V20=0),"",SUM(S20:V20))</f>
        <v>0</v>
      </c>
      <c r="X20" s="38" t="str">
        <f>IF(X19="","",LOOKUP(X19,point_allocations_standard!$A$2:$A$31,point_allocations_standard!$B$2:$B$10))</f>
        <v/>
      </c>
      <c r="Y20" s="38" t="str">
        <f>IF(Y19="","",LOOKUP(Y19,point_allocations_standard!$A$2:$A$31,point_allocations_standard!$C$2:$C$10))</f>
        <v/>
      </c>
      <c r="Z20" s="38" t="str">
        <f>IF(Z19="","",LOOKUP(Z19,point_allocations_standard!$A$2:$A$31,point_allocations_standard!$D$2:$D$10))</f>
        <v/>
      </c>
      <c r="AA20" s="41">
        <f>IF(VLOOKUP(X$3,records10,8,FALSE)=$A19,VLOOKUP(X$3,records10,10,FALSE),0)</f>
        <v>0</v>
      </c>
      <c r="AB20" s="13">
        <f>IF(COUNT(X20:AA20=0),"",SUM(X20:AA20))</f>
        <v>0</v>
      </c>
      <c r="AC20" s="38" t="str">
        <f>IF(AC19="","",LOOKUP(AC19,point_allocations_standard!$A$2:$A$31,point_allocations_standard!$B$2:$B$10))</f>
        <v/>
      </c>
      <c r="AD20" s="38" t="str">
        <f>IF(AD19="","",LOOKUP(AD19,point_allocations_standard!$A$2:$A$31,point_allocations_standard!$C$2:$C$10))</f>
        <v/>
      </c>
      <c r="AE20" s="38" t="str">
        <f>IF(AE19="","",LOOKUP(AE19,point_allocations_standard!$A$2:$A$31,point_allocations_standard!$D$2:$D$10))</f>
        <v/>
      </c>
      <c r="AF20" s="41">
        <f>IF(VLOOKUP(AC$3,records10,8,FALSE)=$A19,VLOOKUP(AC$3,records10,10,FALSE),0)</f>
        <v>0</v>
      </c>
      <c r="AG20" s="13">
        <f>IF(COUNT(AC20:AF20=0),"",SUM(AC20:AF20))</f>
        <v>0</v>
      </c>
      <c r="AH20" s="38" t="str">
        <f>IF(AH19="","",LOOKUP(AH19,point_allocations_standard!$A$2:$A$31,point_allocations_standard!$B$2:$B$10))</f>
        <v/>
      </c>
      <c r="AI20" s="38" t="str">
        <f>IF(AI19="","",LOOKUP(AI19,point_allocations_standard!$A$2:$A$31,point_allocations_standard!$C$2:$C$10))</f>
        <v/>
      </c>
      <c r="AJ20" s="38" t="str">
        <f>IF(AJ19="","",LOOKUP(AJ19,point_allocations_standard!$A$2:$A$31,point_allocations_standard!$D$2:$D$10))</f>
        <v/>
      </c>
      <c r="AK20" s="41">
        <f>IF(VLOOKUP(AH$3,records10,8,FALSE)=$A19,VLOOKUP(AH$3,records10,10,FALSE),0)</f>
        <v>0</v>
      </c>
      <c r="AL20" s="13">
        <f>IF(COUNT(AH20:AK20=0),"",SUM(AH20:AK20))</f>
        <v>0</v>
      </c>
      <c r="AM20" s="38" t="str">
        <f>IF(AM19="","",LOOKUP(AM19,point_allocations_standard!$A$2:$A$31,point_allocations_standard!$B$2:$B$10))</f>
        <v/>
      </c>
      <c r="AN20" s="38" t="str">
        <f>IF(AN19="","",LOOKUP(AN19,point_allocations_standard!$A$2:$A$31,point_allocations_standard!$C$2:$C$10))</f>
        <v/>
      </c>
      <c r="AO20" s="38" t="str">
        <f>IF(AO19="","",LOOKUP(AO19,point_allocations_standard!$A$2:$A$31,point_allocations_standard!$D$2:$D$10))</f>
        <v/>
      </c>
      <c r="AP20" s="41">
        <f>IF(VLOOKUP(AM$3,records10,8,FALSE)=$A19,VLOOKUP(AM$3,records10,10,FALSE),0)</f>
        <v>0</v>
      </c>
      <c r="AQ20" s="13">
        <f>IF(COUNT(AM20:AP20=0),"",SUM(AM20:AP20))</f>
        <v>0</v>
      </c>
      <c r="AR20" s="38" t="str">
        <f>IF(AR19="","",LOOKUP(AR19,point_allocations_standard!$A$2:$A$31,point_allocations_standard!$B$2:$B$10))</f>
        <v/>
      </c>
      <c r="AS20" s="38" t="str">
        <f>IF(AS19="","",LOOKUP(AS19,point_allocations_standard!$A$2:$A$31,point_allocations_standard!$C$2:$C$10))</f>
        <v/>
      </c>
      <c r="AT20" s="38" t="str">
        <f>IF(AT19="","",LOOKUP(AT19,point_allocations_standard!$A$2:$A$31,point_allocations_standard!$D$2:$D$10))</f>
        <v/>
      </c>
      <c r="AU20" s="41">
        <f>IF(VLOOKUP(AR$3,records10,8,FALSE)=$A19,VLOOKUP(AR$3,records10,10,FALSE),0)</f>
        <v>0</v>
      </c>
      <c r="AV20" s="13">
        <f>IF(COUNT(AR20:AU20=0),"",SUM(AR20:AU20))</f>
        <v>0</v>
      </c>
      <c r="AW20" s="38" t="str">
        <f>IF(AW19="","",LOOKUP(AW19,point_allocations_standard!$A$2:$A$31,point_allocations_standard!$B$2:$B$10))</f>
        <v/>
      </c>
      <c r="AX20" s="38" t="str">
        <f>IF(AX19="","",LOOKUP(AX19,point_allocations_standard!$A$2:$A$31,point_allocations_standard!$C$2:$C$10))</f>
        <v/>
      </c>
      <c r="AY20" s="38" t="str">
        <f>IF(AY19="","",LOOKUP(AY19,point_allocations_standard!$A$2:$A$31,point_allocations_standard!$D$2:$D$10))</f>
        <v/>
      </c>
      <c r="AZ20" s="41">
        <f>IF(VLOOKUP(AW$3,records10,8,FALSE)=$A19,VLOOKUP(AW$3,records10,10,FALSE),0)</f>
        <v>0</v>
      </c>
      <c r="BA20" s="13">
        <f>IF(COUNT(AW20:AZ20=0),"",SUM(AW20:AZ20))</f>
        <v>0</v>
      </c>
      <c r="BB20" s="38" t="str">
        <f>IF(BB19="","",LOOKUP(BB19,point_allocations_standard!$A$2:$A$31,point_allocations_standard!$B$2:$B$10))</f>
        <v/>
      </c>
      <c r="BC20" s="38" t="str">
        <f>IF(BC19="","",LOOKUP(BC19,point_allocations_standard!$A$2:$A$31,point_allocations_standard!$C$2:$C$10))</f>
        <v/>
      </c>
      <c r="BD20" s="38" t="str">
        <f>IF(BD19="","",LOOKUP(BD19,point_allocations_standard!$A$2:$A$31,point_allocations_standard!$D$2:$D$10))</f>
        <v/>
      </c>
      <c r="BE20" s="41">
        <f>IF(VLOOKUP(BB$3,records10,8,FALSE)=$A19,VLOOKUP(BB$3,records10,10,FALSE),0)</f>
        <v>0</v>
      </c>
      <c r="BF20" s="13">
        <f>IF(COUNT(BB20:BE20=0),"",SUM(BB20:BE20))</f>
        <v>0</v>
      </c>
    </row>
    <row r="21" spans="1:58">
      <c r="A21" s="86" t="s">
        <v>130</v>
      </c>
      <c r="B21" s="17" t="s">
        <v>13</v>
      </c>
      <c r="C21" s="11" t="str">
        <f>summary!D26</f>
        <v/>
      </c>
      <c r="D21" s="43"/>
      <c r="E21" s="44"/>
      <c r="F21" s="45"/>
      <c r="G21" s="36"/>
      <c r="H21" s="10"/>
      <c r="I21" s="43"/>
      <c r="J21" s="44"/>
      <c r="K21" s="45"/>
      <c r="L21" s="36"/>
      <c r="M21" s="10"/>
      <c r="N21" s="43"/>
      <c r="O21" s="44"/>
      <c r="P21" s="45"/>
      <c r="Q21" s="36"/>
      <c r="R21" s="10"/>
      <c r="S21" s="43"/>
      <c r="T21" s="44"/>
      <c r="U21" s="45"/>
      <c r="V21" s="36"/>
      <c r="W21" s="10"/>
      <c r="X21" s="43"/>
      <c r="Y21" s="44"/>
      <c r="Z21" s="45"/>
      <c r="AA21" s="36"/>
      <c r="AB21" s="10"/>
      <c r="AC21" s="43"/>
      <c r="AD21" s="44"/>
      <c r="AE21" s="45"/>
      <c r="AF21" s="36"/>
      <c r="AG21" s="10"/>
      <c r="AH21" s="43"/>
      <c r="AI21" s="44"/>
      <c r="AJ21" s="45"/>
      <c r="AK21" s="36"/>
      <c r="AL21" s="10"/>
      <c r="AM21" s="43"/>
      <c r="AN21" s="44"/>
      <c r="AO21" s="45"/>
      <c r="AP21" s="36"/>
      <c r="AQ21" s="10"/>
      <c r="AR21" s="43"/>
      <c r="AS21" s="44"/>
      <c r="AT21" s="45"/>
      <c r="AU21" s="36"/>
      <c r="AV21" s="10"/>
      <c r="AW21" s="43"/>
      <c r="AX21" s="44"/>
      <c r="AY21" s="45"/>
      <c r="AZ21" s="36"/>
      <c r="BA21" s="10"/>
      <c r="BB21" s="43"/>
      <c r="BC21" s="44"/>
      <c r="BD21" s="45"/>
      <c r="BE21" s="36"/>
      <c r="BF21" s="10"/>
    </row>
    <row r="22" spans="1:58">
      <c r="A22" s="79"/>
      <c r="B22" s="17" t="s">
        <v>14</v>
      </c>
      <c r="C22" s="12">
        <f>H22+M22+R22+W22+AB22+AG22+AL22+AQ22+AV22+BA22+BF22</f>
        <v>0</v>
      </c>
      <c r="D22" s="38" t="str">
        <f>IF(D21="","",LOOKUP(y10_results!D21,point_allocations_standard!$A$3:$A$29,point_allocations_standard!$E$3:$E$29))</f>
        <v/>
      </c>
      <c r="E22" s="39" t="str">
        <f>IF(E21="","",LOOKUP(y10_results!E21,point_allocations_standard!$A$3:$A$29,point_allocations_standard!$E$3:$E$29))</f>
        <v/>
      </c>
      <c r="F22" s="40" t="str">
        <f>IF(F21="","",LOOKUP(y10_results!F21,point_allocations_standard!$A$3:$A$29,point_allocations_standard!$E$3:$E$29))</f>
        <v/>
      </c>
      <c r="G22" s="41">
        <f>IF(VLOOKUP(D$3,records10,8,FALSE)=$A21,VLOOKUP(D$3,records10,10,FALSE),0)</f>
        <v>0</v>
      </c>
      <c r="H22" s="13">
        <f>IF(COUNT(D22:G22=0),"",SUM(D22:G22))</f>
        <v>0</v>
      </c>
      <c r="I22" s="38" t="str">
        <f>IF(I21="","",LOOKUP(y10_results!I21,point_allocations_standard!$A$3:$A$29,point_allocations_standard!$E$3:$E$29))</f>
        <v/>
      </c>
      <c r="J22" s="39" t="str">
        <f>IF(J21="","",LOOKUP(y10_results!J21,point_allocations_standard!$A$3:$A$29,point_allocations_standard!$E$3:$E$29))</f>
        <v/>
      </c>
      <c r="K22" s="40" t="str">
        <f>IF(K21="","",LOOKUP(y10_results!K21,point_allocations_standard!$A$3:$A$29,point_allocations_standard!$E$3:$E$29))</f>
        <v/>
      </c>
      <c r="L22" s="41">
        <f>IF(VLOOKUP(I$3,records10,8,FALSE)=$A21,VLOOKUP(I$3,records10,10,FALSE),0)</f>
        <v>0</v>
      </c>
      <c r="M22" s="13">
        <f>IF(COUNT(I22:L22=0),"",SUM(I22:L22))</f>
        <v>0</v>
      </c>
      <c r="N22" s="38" t="str">
        <f>IF(N21="","",LOOKUP(N21,point_allocations_standard!$A$2:$A$31,point_allocations_standard!$B$2:$B$10))</f>
        <v/>
      </c>
      <c r="O22" s="38" t="str">
        <f>IF(O21="","",LOOKUP(O21,point_allocations_standard!$A$2:$A$31,point_allocations_standard!$C$2:$C$10))</f>
        <v/>
      </c>
      <c r="P22" s="38" t="str">
        <f>IF(P21="","",LOOKUP(P21,point_allocations_standard!$A$2:$A$31,point_allocations_standard!$D$2:$D$10))</f>
        <v/>
      </c>
      <c r="Q22" s="41">
        <f>IF(VLOOKUP(N$3,records10,8,FALSE)=$A21,VLOOKUP(N$3,records10,10,FALSE),0)</f>
        <v>0</v>
      </c>
      <c r="R22" s="13">
        <f>IF(COUNT(N22:Q22=0),"",SUM(N22:Q22))</f>
        <v>0</v>
      </c>
      <c r="S22" s="38" t="str">
        <f>IF(S21="","",LOOKUP(S21,point_allocations_standard!$A$2:$A$31,point_allocations_standard!$B$2:$B$10))</f>
        <v/>
      </c>
      <c r="T22" s="38" t="str">
        <f>IF(T21="","",LOOKUP(T21,point_allocations_standard!$A$2:$A$31,point_allocations_standard!$C$2:$C$10))</f>
        <v/>
      </c>
      <c r="U22" s="38" t="str">
        <f>IF(U21="","",LOOKUP(U21,point_allocations_standard!$A$2:$A$31,point_allocations_standard!$D$2:$D$10))</f>
        <v/>
      </c>
      <c r="V22" s="41">
        <f>IF(VLOOKUP(S$3,records10,8,FALSE)=$A21,VLOOKUP(S$3,records10,10,FALSE),0)</f>
        <v>0</v>
      </c>
      <c r="W22" s="13">
        <f>IF(COUNT(S22:V22=0),"",SUM(S22:V22))</f>
        <v>0</v>
      </c>
      <c r="X22" s="38" t="str">
        <f>IF(X21="","",LOOKUP(X21,point_allocations_standard!$A$2:$A$31,point_allocations_standard!$B$2:$B$10))</f>
        <v/>
      </c>
      <c r="Y22" s="38" t="str">
        <f>IF(Y21="","",LOOKUP(Y21,point_allocations_standard!$A$2:$A$31,point_allocations_standard!$C$2:$C$10))</f>
        <v/>
      </c>
      <c r="Z22" s="38" t="str">
        <f>IF(Z21="","",LOOKUP(Z21,point_allocations_standard!$A$2:$A$31,point_allocations_standard!$D$2:$D$10))</f>
        <v/>
      </c>
      <c r="AA22" s="41">
        <f>IF(VLOOKUP(X$3,records10,8,FALSE)=$A21,VLOOKUP(X$3,records10,10,FALSE),0)</f>
        <v>0</v>
      </c>
      <c r="AB22" s="13">
        <f>IF(COUNT(X22:AA22=0),"",SUM(X22:AA22))</f>
        <v>0</v>
      </c>
      <c r="AC22" s="38" t="str">
        <f>IF(AC21="","",LOOKUP(AC21,point_allocations_standard!$A$2:$A$31,point_allocations_standard!$B$2:$B$10))</f>
        <v/>
      </c>
      <c r="AD22" s="38" t="str">
        <f>IF(AD21="","",LOOKUP(AD21,point_allocations_standard!$A$2:$A$31,point_allocations_standard!$C$2:$C$10))</f>
        <v/>
      </c>
      <c r="AE22" s="38" t="str">
        <f>IF(AE21="","",LOOKUP(AE21,point_allocations_standard!$A$2:$A$31,point_allocations_standard!$D$2:$D$10))</f>
        <v/>
      </c>
      <c r="AF22" s="41">
        <f>IF(VLOOKUP(AC$3,records10,8,FALSE)=$A21,VLOOKUP(AC$3,records10,10,FALSE),0)</f>
        <v>0</v>
      </c>
      <c r="AG22" s="13">
        <f>IF(COUNT(AC22:AF22=0),"",SUM(AC22:AF22))</f>
        <v>0</v>
      </c>
      <c r="AH22" s="38" t="str">
        <f>IF(AH21="","",LOOKUP(AH21,point_allocations_standard!$A$2:$A$31,point_allocations_standard!$B$2:$B$10))</f>
        <v/>
      </c>
      <c r="AI22" s="38" t="str">
        <f>IF(AI21="","",LOOKUP(AI21,point_allocations_standard!$A$2:$A$31,point_allocations_standard!$C$2:$C$10))</f>
        <v/>
      </c>
      <c r="AJ22" s="38" t="str">
        <f>IF(AJ21="","",LOOKUP(AJ21,point_allocations_standard!$A$2:$A$31,point_allocations_standard!$D$2:$D$10))</f>
        <v/>
      </c>
      <c r="AK22" s="41">
        <f>IF(VLOOKUP(AH$3,records10,8,FALSE)=$A21,VLOOKUP(AH$3,records10,10,FALSE),0)</f>
        <v>0</v>
      </c>
      <c r="AL22" s="13">
        <f>IF(COUNT(AH22:AK22=0),"",SUM(AH22:AK22))</f>
        <v>0</v>
      </c>
      <c r="AM22" s="38" t="str">
        <f>IF(AM21="","",LOOKUP(AM21,point_allocations_standard!$A$2:$A$31,point_allocations_standard!$B$2:$B$10))</f>
        <v/>
      </c>
      <c r="AN22" s="38" t="str">
        <f>IF(AN21="","",LOOKUP(AN21,point_allocations_standard!$A$2:$A$31,point_allocations_standard!$C$2:$C$10))</f>
        <v/>
      </c>
      <c r="AO22" s="38" t="str">
        <f>IF(AO21="","",LOOKUP(AO21,point_allocations_standard!$A$2:$A$31,point_allocations_standard!$D$2:$D$10))</f>
        <v/>
      </c>
      <c r="AP22" s="41">
        <f>IF(VLOOKUP(AM$3,records10,8,FALSE)=$A21,VLOOKUP(AM$3,records10,10,FALSE),0)</f>
        <v>0</v>
      </c>
      <c r="AQ22" s="13">
        <f>IF(COUNT(AM22:AP22=0),"",SUM(AM22:AP22))</f>
        <v>0</v>
      </c>
      <c r="AR22" s="38" t="str">
        <f>IF(AR21="","",LOOKUP(AR21,point_allocations_standard!$A$2:$A$31,point_allocations_standard!$B$2:$B$10))</f>
        <v/>
      </c>
      <c r="AS22" s="38" t="str">
        <f>IF(AS21="","",LOOKUP(AS21,point_allocations_standard!$A$2:$A$31,point_allocations_standard!$C$2:$C$10))</f>
        <v/>
      </c>
      <c r="AT22" s="38" t="str">
        <f>IF(AT21="","",LOOKUP(AT21,point_allocations_standard!$A$2:$A$31,point_allocations_standard!$D$2:$D$10))</f>
        <v/>
      </c>
      <c r="AU22" s="41">
        <f>IF(VLOOKUP(AR$3,records10,8,FALSE)=$A21,VLOOKUP(AR$3,records10,10,FALSE),0)</f>
        <v>0</v>
      </c>
      <c r="AV22" s="13">
        <f>IF(COUNT(AR22:AU22=0),"",SUM(AR22:AU22))</f>
        <v>0</v>
      </c>
      <c r="AW22" s="38" t="str">
        <f>IF(AW21="","",LOOKUP(AW21,point_allocations_standard!$A$2:$A$31,point_allocations_standard!$B$2:$B$10))</f>
        <v/>
      </c>
      <c r="AX22" s="38" t="str">
        <f>IF(AX21="","",LOOKUP(AX21,point_allocations_standard!$A$2:$A$31,point_allocations_standard!$C$2:$C$10))</f>
        <v/>
      </c>
      <c r="AY22" s="38" t="str">
        <f>IF(AY21="","",LOOKUP(AY21,point_allocations_standard!$A$2:$A$31,point_allocations_standard!$D$2:$D$10))</f>
        <v/>
      </c>
      <c r="AZ22" s="41">
        <f>IF(VLOOKUP(AW$3,records10,8,FALSE)=$A21,VLOOKUP(AW$3,records10,10,FALSE),0)</f>
        <v>0</v>
      </c>
      <c r="BA22" s="13">
        <f>IF(COUNT(AW22:AZ22=0),"",SUM(AW22:AZ22))</f>
        <v>0</v>
      </c>
      <c r="BB22" s="38" t="str">
        <f>IF(BB21="","",LOOKUP(BB21,point_allocations_standard!$A$2:$A$31,point_allocations_standard!$B$2:$B$10))</f>
        <v/>
      </c>
      <c r="BC22" s="38" t="str">
        <f>IF(BC21="","",LOOKUP(BC21,point_allocations_standard!$A$2:$A$31,point_allocations_standard!$C$2:$C$10))</f>
        <v/>
      </c>
      <c r="BD22" s="38" t="str">
        <f>IF(BD21="","",LOOKUP(BD21,point_allocations_standard!$A$2:$A$31,point_allocations_standard!$D$2:$D$10))</f>
        <v/>
      </c>
      <c r="BE22" s="41">
        <f>IF(VLOOKUP(BB$3,records10,8,FALSE)=$A21,VLOOKUP(BB$3,records10,10,FALSE),0)</f>
        <v>0</v>
      </c>
      <c r="BF22" s="13">
        <f>IF(COUNT(BB22:BE22=0),"",SUM(BB22:BE22))</f>
        <v>0</v>
      </c>
    </row>
    <row r="23" spans="1:58">
      <c r="A23" s="86" t="s">
        <v>131</v>
      </c>
      <c r="B23" s="17" t="s">
        <v>13</v>
      </c>
      <c r="C23" s="11" t="str">
        <f>summary!D27</f>
        <v/>
      </c>
      <c r="D23" s="43"/>
      <c r="E23" s="44"/>
      <c r="F23" s="45"/>
      <c r="G23" s="36"/>
      <c r="H23" s="10"/>
      <c r="I23" s="43"/>
      <c r="J23" s="44"/>
      <c r="K23" s="45"/>
      <c r="L23" s="36"/>
      <c r="M23" s="10"/>
      <c r="N23" s="43"/>
      <c r="O23" s="44"/>
      <c r="P23" s="45"/>
      <c r="Q23" s="36"/>
      <c r="R23" s="10"/>
      <c r="S23" s="43"/>
      <c r="T23" s="44"/>
      <c r="U23" s="45"/>
      <c r="V23" s="36"/>
      <c r="W23" s="10"/>
      <c r="X23" s="43"/>
      <c r="Y23" s="44"/>
      <c r="Z23" s="45"/>
      <c r="AA23" s="36"/>
      <c r="AB23" s="10"/>
      <c r="AC23" s="43"/>
      <c r="AD23" s="44"/>
      <c r="AE23" s="45"/>
      <c r="AF23" s="36"/>
      <c r="AG23" s="10"/>
      <c r="AH23" s="43"/>
      <c r="AI23" s="44"/>
      <c r="AJ23" s="45"/>
      <c r="AK23" s="36"/>
      <c r="AL23" s="10"/>
      <c r="AM23" s="43"/>
      <c r="AN23" s="44"/>
      <c r="AO23" s="45"/>
      <c r="AP23" s="36"/>
      <c r="AQ23" s="10"/>
      <c r="AR23" s="43"/>
      <c r="AS23" s="44"/>
      <c r="AT23" s="45"/>
      <c r="AU23" s="36"/>
      <c r="AV23" s="10"/>
      <c r="AW23" s="43"/>
      <c r="AX23" s="44"/>
      <c r="AY23" s="45"/>
      <c r="AZ23" s="36"/>
      <c r="BA23" s="10"/>
      <c r="BB23" s="43"/>
      <c r="BC23" s="44"/>
      <c r="BD23" s="45"/>
      <c r="BE23" s="36"/>
      <c r="BF23" s="10"/>
    </row>
    <row r="24" spans="1:58">
      <c r="A24" s="79"/>
      <c r="B24" s="17" t="s">
        <v>14</v>
      </c>
      <c r="C24" s="12">
        <f>H24+M24+R24+W24+AB24+AG24+AL24+AQ24+AV24+BA24+BF24</f>
        <v>0</v>
      </c>
      <c r="D24" s="38" t="str">
        <f>IF(D23="","",LOOKUP(y10_results!D23,point_allocations_standard!$A$3:$A$29,point_allocations_standard!$E$3:$E$29))</f>
        <v/>
      </c>
      <c r="E24" s="39" t="str">
        <f>IF(E23="","",LOOKUP(y10_results!E23,point_allocations_standard!$A$3:$A$29,point_allocations_standard!$E$3:$E$29))</f>
        <v/>
      </c>
      <c r="F24" s="40" t="str">
        <f>IF(F23="","",LOOKUP(y10_results!F23,point_allocations_standard!$A$3:$A$29,point_allocations_standard!$E$3:$E$29))</f>
        <v/>
      </c>
      <c r="G24" s="41">
        <f>IF(VLOOKUP(D$3,records10,8,FALSE)=$A23,VLOOKUP(D$3,records10,10,FALSE),0)</f>
        <v>0</v>
      </c>
      <c r="H24" s="13">
        <f>IF(COUNT(D24:G24=0),"",SUM(D24:G24))</f>
        <v>0</v>
      </c>
      <c r="I24" s="38" t="str">
        <f>IF(I23="","",LOOKUP(y10_results!I23,point_allocations_standard!$A$3:$A$29,point_allocations_standard!$E$3:$E$29))</f>
        <v/>
      </c>
      <c r="J24" s="39" t="str">
        <f>IF(J23="","",LOOKUP(y10_results!J23,point_allocations_standard!$A$3:$A$29,point_allocations_standard!$E$3:$E$29))</f>
        <v/>
      </c>
      <c r="K24" s="40" t="str">
        <f>IF(K23="","",LOOKUP(y10_results!K23,point_allocations_standard!$A$3:$A$29,point_allocations_standard!$E$3:$E$29))</f>
        <v/>
      </c>
      <c r="L24" s="41">
        <f>IF(VLOOKUP(I$3,records10,8,FALSE)=$A23,VLOOKUP(I$3,records10,10,FALSE),0)</f>
        <v>0</v>
      </c>
      <c r="M24" s="13">
        <f>IF(COUNT(I24:L24=0),"",SUM(I24:L24))</f>
        <v>0</v>
      </c>
      <c r="N24" s="38" t="str">
        <f>IF(N23="","",LOOKUP(N23,point_allocations_standard!$A$2:$A$31,point_allocations_standard!$B$2:$B$10))</f>
        <v/>
      </c>
      <c r="O24" s="38" t="str">
        <f>IF(O23="","",LOOKUP(O23,point_allocations_standard!$A$2:$A$31,point_allocations_standard!$C$2:$C$10))</f>
        <v/>
      </c>
      <c r="P24" s="38" t="str">
        <f>IF(P23="","",LOOKUP(P23,point_allocations_standard!$A$2:$A$31,point_allocations_standard!$D$2:$D$10))</f>
        <v/>
      </c>
      <c r="Q24" s="41">
        <f>IF(VLOOKUP(N$3,records10,8,FALSE)=$A23,VLOOKUP(N$3,records10,10,FALSE),0)</f>
        <v>0</v>
      </c>
      <c r="R24" s="13">
        <f>IF(COUNT(N24:Q24=0),"",SUM(N24:Q24))</f>
        <v>0</v>
      </c>
      <c r="S24" s="38" t="str">
        <f>IF(S23="","",LOOKUP(S23,point_allocations_standard!$A$2:$A$31,point_allocations_standard!$B$2:$B$10))</f>
        <v/>
      </c>
      <c r="T24" s="38" t="str">
        <f>IF(T23="","",LOOKUP(T23,point_allocations_standard!$A$2:$A$31,point_allocations_standard!$C$2:$C$10))</f>
        <v/>
      </c>
      <c r="U24" s="38" t="str">
        <f>IF(U23="","",LOOKUP(U23,point_allocations_standard!$A$2:$A$31,point_allocations_standard!$D$2:$D$10))</f>
        <v/>
      </c>
      <c r="V24" s="41">
        <f>IF(VLOOKUP(S$3,records10,8,FALSE)=$A23,VLOOKUP(S$3,records10,10,FALSE),0)</f>
        <v>0</v>
      </c>
      <c r="W24" s="13">
        <f>IF(COUNT(S24:V24=0),"",SUM(S24:V24))</f>
        <v>0</v>
      </c>
      <c r="X24" s="38" t="str">
        <f>IF(X23="","",LOOKUP(X23,point_allocations_standard!$A$2:$A$31,point_allocations_standard!$B$2:$B$10))</f>
        <v/>
      </c>
      <c r="Y24" s="38" t="str">
        <f>IF(Y23="","",LOOKUP(Y23,point_allocations_standard!$A$2:$A$31,point_allocations_standard!$C$2:$C$10))</f>
        <v/>
      </c>
      <c r="Z24" s="38" t="str">
        <f>IF(Z23="","",LOOKUP(Z23,point_allocations_standard!$A$2:$A$31,point_allocations_standard!$D$2:$D$10))</f>
        <v/>
      </c>
      <c r="AA24" s="41">
        <f>IF(VLOOKUP(X$3,records10,8,FALSE)=$A23,VLOOKUP(X$3,records10,10,FALSE),0)</f>
        <v>0</v>
      </c>
      <c r="AB24" s="13">
        <f>IF(COUNT(X24:AA24=0),"",SUM(X24:AA24))</f>
        <v>0</v>
      </c>
      <c r="AC24" s="38" t="str">
        <f>IF(AC23="","",LOOKUP(AC23,point_allocations_standard!$A$2:$A$31,point_allocations_standard!$B$2:$B$10))</f>
        <v/>
      </c>
      <c r="AD24" s="38" t="str">
        <f>IF(AD23="","",LOOKUP(AD23,point_allocations_standard!$A$2:$A$31,point_allocations_standard!$C$2:$C$10))</f>
        <v/>
      </c>
      <c r="AE24" s="38" t="str">
        <f>IF(AE23="","",LOOKUP(AE23,point_allocations_standard!$A$2:$A$31,point_allocations_standard!$D$2:$D$10))</f>
        <v/>
      </c>
      <c r="AF24" s="41">
        <f>IF(VLOOKUP(AC$3,records10,8,FALSE)=$A23,VLOOKUP(AC$3,records10,10,FALSE),0)</f>
        <v>0</v>
      </c>
      <c r="AG24" s="13">
        <f>IF(COUNT(AC24:AF24=0),"",SUM(AC24:AF24))</f>
        <v>0</v>
      </c>
      <c r="AH24" s="38" t="str">
        <f>IF(AH23="","",LOOKUP(AH23,point_allocations_standard!$A$2:$A$31,point_allocations_standard!$B$2:$B$10))</f>
        <v/>
      </c>
      <c r="AI24" s="38" t="str">
        <f>IF(AI23="","",LOOKUP(AI23,point_allocations_standard!$A$2:$A$31,point_allocations_standard!$C$2:$C$10))</f>
        <v/>
      </c>
      <c r="AJ24" s="38" t="str">
        <f>IF(AJ23="","",LOOKUP(AJ23,point_allocations_standard!$A$2:$A$31,point_allocations_standard!$D$2:$D$10))</f>
        <v/>
      </c>
      <c r="AK24" s="41">
        <f>IF(VLOOKUP(AH$3,records10,8,FALSE)=$A23,VLOOKUP(AH$3,records10,10,FALSE),0)</f>
        <v>0</v>
      </c>
      <c r="AL24" s="13">
        <f>IF(COUNT(AH24:AK24=0),"",SUM(AH24:AK24))</f>
        <v>0</v>
      </c>
      <c r="AM24" s="38" t="str">
        <f>IF(AM23="","",LOOKUP(AM23,point_allocations_standard!$A$2:$A$31,point_allocations_standard!$B$2:$B$10))</f>
        <v/>
      </c>
      <c r="AN24" s="38" t="str">
        <f>IF(AN23="","",LOOKUP(AN23,point_allocations_standard!$A$2:$A$31,point_allocations_standard!$C$2:$C$10))</f>
        <v/>
      </c>
      <c r="AO24" s="38" t="str">
        <f>IF(AO23="","",LOOKUP(AO23,point_allocations_standard!$A$2:$A$31,point_allocations_standard!$D$2:$D$10))</f>
        <v/>
      </c>
      <c r="AP24" s="41">
        <f>IF(VLOOKUP(AM$3,records10,8,FALSE)=$A23,VLOOKUP(AM$3,records10,10,FALSE),0)</f>
        <v>0</v>
      </c>
      <c r="AQ24" s="13">
        <f>IF(COUNT(AM24:AP24=0),"",SUM(AM24:AP24))</f>
        <v>0</v>
      </c>
      <c r="AR24" s="38" t="str">
        <f>IF(AR23="","",LOOKUP(AR23,point_allocations_standard!$A$2:$A$31,point_allocations_standard!$B$2:$B$10))</f>
        <v/>
      </c>
      <c r="AS24" s="38" t="str">
        <f>IF(AS23="","",LOOKUP(AS23,point_allocations_standard!$A$2:$A$31,point_allocations_standard!$C$2:$C$10))</f>
        <v/>
      </c>
      <c r="AT24" s="38" t="str">
        <f>IF(AT23="","",LOOKUP(AT23,point_allocations_standard!$A$2:$A$31,point_allocations_standard!$D$2:$D$10))</f>
        <v/>
      </c>
      <c r="AU24" s="41">
        <f>IF(VLOOKUP(AR$3,records10,8,FALSE)=$A23,VLOOKUP(AR$3,records10,10,FALSE),0)</f>
        <v>0</v>
      </c>
      <c r="AV24" s="13">
        <f>IF(COUNT(AR24:AU24=0),"",SUM(AR24:AU24))</f>
        <v>0</v>
      </c>
      <c r="AW24" s="38" t="str">
        <f>IF(AW23="","",LOOKUP(AW23,point_allocations_standard!$A$2:$A$31,point_allocations_standard!$B$2:$B$10))</f>
        <v/>
      </c>
      <c r="AX24" s="38" t="str">
        <f>IF(AX23="","",LOOKUP(AX23,point_allocations_standard!$A$2:$A$31,point_allocations_standard!$C$2:$C$10))</f>
        <v/>
      </c>
      <c r="AY24" s="38" t="str">
        <f>IF(AY23="","",LOOKUP(AY23,point_allocations_standard!$A$2:$A$31,point_allocations_standard!$D$2:$D$10))</f>
        <v/>
      </c>
      <c r="AZ24" s="41">
        <f>IF(VLOOKUP(AW$3,records10,8,FALSE)=$A23,VLOOKUP(AW$3,records10,10,FALSE),0)</f>
        <v>0</v>
      </c>
      <c r="BA24" s="13">
        <f>IF(COUNT(AW24:AZ24=0),"",SUM(AW24:AZ24))</f>
        <v>0</v>
      </c>
      <c r="BB24" s="38" t="str">
        <f>IF(BB23="","",LOOKUP(BB23,point_allocations_standard!$A$2:$A$31,point_allocations_standard!$B$2:$B$10))</f>
        <v/>
      </c>
      <c r="BC24" s="38" t="str">
        <f>IF(BC23="","",LOOKUP(BC23,point_allocations_standard!$A$2:$A$31,point_allocations_standard!$C$2:$C$10))</f>
        <v/>
      </c>
      <c r="BD24" s="38" t="str">
        <f>IF(BD23="","",LOOKUP(BD23,point_allocations_standard!$A$2:$A$31,point_allocations_standard!$D$2:$D$10))</f>
        <v/>
      </c>
      <c r="BE24" s="41">
        <f>IF(VLOOKUP(BB$3,records10,8,FALSE)=$A23,VLOOKUP(BB$3,records10,10,FALSE),0)</f>
        <v>0</v>
      </c>
      <c r="BF24" s="13">
        <f>IF(COUNT(BB24:BE24=0),"",SUM(BB24:BE24))</f>
        <v>0</v>
      </c>
    </row>
  </sheetData>
  <mergeCells count="47">
    <mergeCell ref="A19:A20"/>
    <mergeCell ref="A21:A22"/>
    <mergeCell ref="A23:A24"/>
    <mergeCell ref="A8:B8"/>
    <mergeCell ref="A9:A10"/>
    <mergeCell ref="A11:A12"/>
    <mergeCell ref="A13:A14"/>
    <mergeCell ref="A15:A16"/>
    <mergeCell ref="A17:A18"/>
    <mergeCell ref="A6:B6"/>
    <mergeCell ref="AR4:AV4"/>
    <mergeCell ref="AW4:BA4"/>
    <mergeCell ref="BB4:BF4"/>
    <mergeCell ref="A5:C5"/>
    <mergeCell ref="D5:H5"/>
    <mergeCell ref="I5:M5"/>
    <mergeCell ref="N5:R5"/>
    <mergeCell ref="S5:W5"/>
    <mergeCell ref="X5:AB5"/>
    <mergeCell ref="AC5:AG5"/>
    <mergeCell ref="AH5:AL5"/>
    <mergeCell ref="AM5:AQ5"/>
    <mergeCell ref="AR5:AV5"/>
    <mergeCell ref="AW5:BA5"/>
    <mergeCell ref="BB5:BF5"/>
    <mergeCell ref="BB3:BF3"/>
    <mergeCell ref="A4:C4"/>
    <mergeCell ref="D4:H4"/>
    <mergeCell ref="I4:M4"/>
    <mergeCell ref="N4:R4"/>
    <mergeCell ref="S4:W4"/>
    <mergeCell ref="X4:AB4"/>
    <mergeCell ref="AC4:AG4"/>
    <mergeCell ref="AH4:AL4"/>
    <mergeCell ref="AM4:AQ4"/>
    <mergeCell ref="X3:AB3"/>
    <mergeCell ref="AC3:AG3"/>
    <mergeCell ref="AH3:AL3"/>
    <mergeCell ref="AM3:AQ3"/>
    <mergeCell ref="AR3:AV3"/>
    <mergeCell ref="AW3:BA3"/>
    <mergeCell ref="S3:W3"/>
    <mergeCell ref="A1:C1"/>
    <mergeCell ref="A3:C3"/>
    <mergeCell ref="D3:H3"/>
    <mergeCell ref="I3:M3"/>
    <mergeCell ref="N3:R3"/>
  </mergeCells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>
      <selection activeCell="J15" sqref="A5:J15"/>
    </sheetView>
  </sheetViews>
  <sheetFormatPr defaultRowHeight="15"/>
  <cols>
    <col min="1" max="10" width="15.7109375" style="52" customWidth="1"/>
    <col min="11" max="16384" width="9.140625" style="52"/>
  </cols>
  <sheetData>
    <row r="1" spans="1:10" ht="44.25" customHeight="1" thickBot="1">
      <c r="A1" s="110" t="s">
        <v>122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0" ht="18.75">
      <c r="A2" s="94" t="s">
        <v>106</v>
      </c>
      <c r="B2" s="94"/>
      <c r="C2" s="94"/>
      <c r="D2" s="94"/>
      <c r="E2" s="94"/>
      <c r="F2" s="94"/>
      <c r="G2" s="94"/>
      <c r="H2" s="94"/>
      <c r="I2" s="94"/>
      <c r="J2" s="94"/>
    </row>
    <row r="4" spans="1:10">
      <c r="A4" s="55" t="s">
        <v>38</v>
      </c>
      <c r="B4" s="55" t="s">
        <v>49</v>
      </c>
      <c r="C4" s="56" t="s">
        <v>76</v>
      </c>
      <c r="D4" s="56" t="s">
        <v>77</v>
      </c>
      <c r="E4" s="56" t="s">
        <v>78</v>
      </c>
      <c r="F4" s="56" t="s">
        <v>79</v>
      </c>
      <c r="G4" s="56" t="s">
        <v>80</v>
      </c>
      <c r="H4" s="56" t="s">
        <v>83</v>
      </c>
      <c r="I4" s="56" t="s">
        <v>81</v>
      </c>
      <c r="J4" s="56" t="s">
        <v>82</v>
      </c>
    </row>
    <row r="5" spans="1:10">
      <c r="A5" s="26" t="s">
        <v>63</v>
      </c>
      <c r="B5" s="26" t="str">
        <f t="shared" ref="B5:B15" si="0">VLOOKUP(A5,defsEvent,5,FALSE)</f>
        <v>metre</v>
      </c>
      <c r="C5" s="26">
        <v>4.6399999999999997</v>
      </c>
      <c r="D5" s="26" t="s">
        <v>52</v>
      </c>
      <c r="E5" s="26">
        <v>2018</v>
      </c>
      <c r="F5" s="25"/>
      <c r="G5" s="22"/>
      <c r="H5" s="22"/>
      <c r="I5" s="22">
        <v>2019</v>
      </c>
      <c r="J5" s="26">
        <f t="shared" ref="J5:J15" si="1">IF(ISBLANK(F5),0, IF(B5="second",IF(F5&gt;C5,VLOOKUP("noRecord", defsBonus,2,FALSE),IF(F5=C5,VLOOKUP("equal",defsBonus,2,FALSE),VLOOKUP("beat",defsBonus,2,FALSE))),IF(B5="metre",IF(F5&lt;C5,0,IF(F5=C5,1,2)))))</f>
        <v>0</v>
      </c>
    </row>
    <row r="6" spans="1:10">
      <c r="A6" s="26" t="s">
        <v>64</v>
      </c>
      <c r="B6" s="26" t="str">
        <f t="shared" si="0"/>
        <v>metre</v>
      </c>
      <c r="C6" s="26">
        <v>1.35</v>
      </c>
      <c r="D6" s="26" t="s">
        <v>71</v>
      </c>
      <c r="E6" s="26">
        <v>2018</v>
      </c>
      <c r="F6" s="25"/>
      <c r="G6" s="22"/>
      <c r="H6" s="22"/>
      <c r="I6" s="22">
        <v>2019</v>
      </c>
      <c r="J6" s="26">
        <f t="shared" si="1"/>
        <v>0</v>
      </c>
    </row>
    <row r="7" spans="1:10">
      <c r="A7" s="26" t="s">
        <v>27</v>
      </c>
      <c r="B7" s="26" t="str">
        <f t="shared" si="0"/>
        <v>metre</v>
      </c>
      <c r="C7" s="26">
        <v>8.0299999999999994</v>
      </c>
      <c r="D7" s="26" t="s">
        <v>58</v>
      </c>
      <c r="E7" s="26">
        <v>2018</v>
      </c>
      <c r="F7" s="25"/>
      <c r="G7" s="22"/>
      <c r="H7" s="22"/>
      <c r="I7" s="22">
        <v>2019</v>
      </c>
      <c r="J7" s="26">
        <f t="shared" si="1"/>
        <v>0</v>
      </c>
    </row>
    <row r="8" spans="1:10">
      <c r="A8" s="26" t="s">
        <v>29</v>
      </c>
      <c r="B8" s="26" t="str">
        <f t="shared" si="0"/>
        <v>metre</v>
      </c>
      <c r="C8" s="26">
        <v>24.4</v>
      </c>
      <c r="D8" s="26" t="s">
        <v>60</v>
      </c>
      <c r="E8" s="26">
        <v>2018</v>
      </c>
      <c r="F8" s="25"/>
      <c r="G8" s="22"/>
      <c r="H8" s="22"/>
      <c r="I8" s="22">
        <v>2019</v>
      </c>
      <c r="J8" s="26">
        <f t="shared" si="1"/>
        <v>0</v>
      </c>
    </row>
    <row r="9" spans="1:10">
      <c r="A9" s="26" t="s">
        <v>30</v>
      </c>
      <c r="B9" s="26" t="str">
        <f t="shared" si="0"/>
        <v>second</v>
      </c>
      <c r="C9" s="26">
        <v>11.6</v>
      </c>
      <c r="D9" s="26" t="s">
        <v>72</v>
      </c>
      <c r="E9" s="26">
        <v>2018</v>
      </c>
      <c r="F9" s="25"/>
      <c r="G9" s="22"/>
      <c r="H9" s="22"/>
      <c r="I9" s="22">
        <v>2019</v>
      </c>
      <c r="J9" s="26">
        <f t="shared" si="1"/>
        <v>0</v>
      </c>
    </row>
    <row r="10" spans="1:10">
      <c r="A10" s="26" t="s">
        <v>31</v>
      </c>
      <c r="B10" s="26" t="str">
        <f t="shared" si="0"/>
        <v>second</v>
      </c>
      <c r="C10" s="26">
        <v>26.2</v>
      </c>
      <c r="D10" s="26" t="s">
        <v>73</v>
      </c>
      <c r="E10" s="26">
        <v>2018</v>
      </c>
      <c r="F10" s="25"/>
      <c r="G10" s="22"/>
      <c r="H10" s="22"/>
      <c r="I10" s="22">
        <v>2019</v>
      </c>
      <c r="J10" s="26">
        <f t="shared" si="1"/>
        <v>0</v>
      </c>
    </row>
    <row r="11" spans="1:10">
      <c r="A11" s="26" t="s">
        <v>32</v>
      </c>
      <c r="B11" s="26" t="str">
        <f t="shared" si="0"/>
        <v>second</v>
      </c>
      <c r="C11" s="26">
        <v>42.1</v>
      </c>
      <c r="D11" s="26" t="s">
        <v>74</v>
      </c>
      <c r="E11" s="26">
        <v>2018</v>
      </c>
      <c r="F11" s="25"/>
      <c r="G11" s="22"/>
      <c r="H11" s="22"/>
      <c r="I11" s="22">
        <v>2019</v>
      </c>
      <c r="J11" s="26">
        <f t="shared" si="1"/>
        <v>0</v>
      </c>
    </row>
    <row r="12" spans="1:10">
      <c r="A12" s="26" t="s">
        <v>33</v>
      </c>
      <c r="B12" s="26" t="str">
        <f t="shared" si="0"/>
        <v>second</v>
      </c>
      <c r="C12" s="26">
        <v>233.5</v>
      </c>
      <c r="D12" s="26" t="s">
        <v>75</v>
      </c>
      <c r="E12" s="26">
        <v>2018</v>
      </c>
      <c r="F12" s="25"/>
      <c r="G12" s="22"/>
      <c r="H12" s="22"/>
      <c r="I12" s="22">
        <v>2019</v>
      </c>
      <c r="J12" s="26">
        <f t="shared" si="1"/>
        <v>0</v>
      </c>
    </row>
    <row r="13" spans="1:10">
      <c r="A13" s="26" t="s">
        <v>34</v>
      </c>
      <c r="B13" s="26" t="str">
        <f t="shared" si="0"/>
        <v>second</v>
      </c>
      <c r="C13" s="26">
        <v>517.20000000000005</v>
      </c>
      <c r="D13" s="26" t="s">
        <v>73</v>
      </c>
      <c r="E13" s="26">
        <v>2018</v>
      </c>
      <c r="F13" s="25"/>
      <c r="G13" s="22"/>
      <c r="H13" s="22"/>
      <c r="I13" s="22">
        <v>2019</v>
      </c>
      <c r="J13" s="26">
        <f t="shared" si="1"/>
        <v>0</v>
      </c>
    </row>
    <row r="14" spans="1:10">
      <c r="A14" s="26" t="s">
        <v>35</v>
      </c>
      <c r="B14" s="26" t="str">
        <f t="shared" si="0"/>
        <v>second</v>
      </c>
      <c r="C14" s="26">
        <v>256.60000000000002</v>
      </c>
      <c r="D14" s="26"/>
      <c r="E14" s="26">
        <v>2018</v>
      </c>
      <c r="F14" s="25"/>
      <c r="G14" s="22"/>
      <c r="H14" s="22"/>
      <c r="I14" s="22">
        <v>2019</v>
      </c>
      <c r="J14" s="26">
        <f t="shared" si="1"/>
        <v>0</v>
      </c>
    </row>
    <row r="15" spans="1:10">
      <c r="A15" s="26" t="s">
        <v>36</v>
      </c>
      <c r="B15" s="26" t="str">
        <f t="shared" si="0"/>
        <v>second</v>
      </c>
      <c r="C15" s="26">
        <v>51.8</v>
      </c>
      <c r="D15" s="26"/>
      <c r="E15" s="26">
        <v>2018</v>
      </c>
      <c r="F15" s="25"/>
      <c r="G15" s="22"/>
      <c r="H15" s="22"/>
      <c r="I15" s="22">
        <v>2019</v>
      </c>
      <c r="J15" s="26">
        <f t="shared" si="1"/>
        <v>0</v>
      </c>
    </row>
    <row r="19" spans="5:5">
      <c r="E19" s="23"/>
    </row>
  </sheetData>
  <mergeCells count="2">
    <mergeCell ref="A1:J1"/>
    <mergeCell ref="A2:J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</vt:i4>
      </vt:variant>
    </vt:vector>
  </HeadingPairs>
  <TitlesOfParts>
    <vt:vector size="19" baseType="lpstr">
      <vt:lpstr>summary</vt:lpstr>
      <vt:lpstr>y7_results</vt:lpstr>
      <vt:lpstr>y7_records</vt:lpstr>
      <vt:lpstr>y8_results</vt:lpstr>
      <vt:lpstr>y8_records</vt:lpstr>
      <vt:lpstr>y9_results</vt:lpstr>
      <vt:lpstr>y9_records</vt:lpstr>
      <vt:lpstr>y10_results</vt:lpstr>
      <vt:lpstr>y10_records</vt:lpstr>
      <vt:lpstr>point_allocations_standard</vt:lpstr>
      <vt:lpstr>point_allocations_record</vt:lpstr>
      <vt:lpstr>event_list</vt:lpstr>
      <vt:lpstr>defsBonus</vt:lpstr>
      <vt:lpstr>defsEvent</vt:lpstr>
      <vt:lpstr>records10</vt:lpstr>
      <vt:lpstr>records7</vt:lpstr>
      <vt:lpstr>records8</vt:lpstr>
      <vt:lpstr>records9</vt:lpstr>
      <vt:lpstr>summaryResults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tuckert-y15</cp:lastModifiedBy>
  <dcterms:modified xsi:type="dcterms:W3CDTF">2019-02-01T16:34:33Z</dcterms:modified>
</cp:coreProperties>
</file>