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Algo\2023-12-04\"/>
    </mc:Choice>
  </mc:AlternateContent>
  <xr:revisionPtr revIDLastSave="0" documentId="13_ncr:1_{9C94620A-31DC-4615-82A1-4D241C0EC27B}" xr6:coauthVersionLast="47" xr6:coauthVersionMax="47" xr10:uidLastSave="{00000000-0000-0000-0000-000000000000}"/>
  <bookViews>
    <workbookView xWindow="-255" yWindow="4005" windowWidth="21570" windowHeight="1128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G2" i="1"/>
</calcChain>
</file>

<file path=xl/sharedStrings.xml><?xml version="1.0" encoding="utf-8"?>
<sst xmlns="http://schemas.openxmlformats.org/spreadsheetml/2006/main" count="56" uniqueCount="29">
  <si>
    <t>Matchup</t>
  </si>
  <si>
    <t>Home/Away</t>
  </si>
  <si>
    <t>Team</t>
  </si>
  <si>
    <t>eFG Statement</t>
  </si>
  <si>
    <t>Team Spread</t>
  </si>
  <si>
    <t>Team SRS Spread</t>
  </si>
  <si>
    <t>Vegas Spread</t>
  </si>
  <si>
    <t>Actual Score</t>
  </si>
  <si>
    <t>Maryland-Eastern Shore vs East Carolina</t>
  </si>
  <si>
    <t>Away</t>
  </si>
  <si>
    <t>Maryland-Eastern Shore</t>
  </si>
  <si>
    <t>East Carolina</t>
  </si>
  <si>
    <t>Home</t>
  </si>
  <si>
    <t>Iowa vs Purdue</t>
  </si>
  <si>
    <t>Iowa</t>
  </si>
  <si>
    <t>Purdue</t>
  </si>
  <si>
    <t>Arkansas State vs Alabama</t>
  </si>
  <si>
    <t>Arkansas State</t>
  </si>
  <si>
    <t>Alabama</t>
  </si>
  <si>
    <t>Furman vs Arkansas</t>
  </si>
  <si>
    <t>Furman</t>
  </si>
  <si>
    <t>Arkansas</t>
  </si>
  <si>
    <t>San Jose State vs North Dakota State</t>
  </si>
  <si>
    <t>San Jose State</t>
  </si>
  <si>
    <t>North Dakota State</t>
  </si>
  <si>
    <t>Cal Poly vs Oregon State</t>
  </si>
  <si>
    <t>Cal Poly</t>
  </si>
  <si>
    <t>Oregon State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</si>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</sst>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lgo\2023-12-04\odds-2023-12-04.xlsx" TargetMode="External"/><Relationship Id="rId1" Type="http://schemas.openxmlformats.org/officeDocument/2006/relationships/externalLinkPath" Target="odds-2023-12-0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lgo\2023-12-04\results-2023-12-04.xlsx" TargetMode="External"/><Relationship Id="rId1" Type="http://schemas.openxmlformats.org/officeDocument/2006/relationships/externalLinkPath" Target="results-2023-12-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Team Name</v>
          </cell>
          <cell r="B1" t="str">
            <v>Odds Value</v>
          </cell>
        </row>
        <row r="2">
          <cell r="A2" t="str">
            <v>Maryland Eastern Shore</v>
          </cell>
          <cell r="B2" t="str">
            <v>15.5</v>
          </cell>
        </row>
        <row r="3">
          <cell r="A3" t="str">
            <v>East Carolina</v>
          </cell>
          <cell r="B3" t="str">
            <v>-15.5</v>
          </cell>
        </row>
        <row r="4">
          <cell r="A4" t="str">
            <v>Iowa</v>
          </cell>
          <cell r="B4" t="str">
            <v>13.5</v>
          </cell>
        </row>
        <row r="5">
          <cell r="A5" t="str">
            <v>Purdue</v>
          </cell>
          <cell r="B5" t="str">
            <v>-13.5</v>
          </cell>
        </row>
        <row r="6">
          <cell r="A6" t="str">
            <v>Arkansas State</v>
          </cell>
          <cell r="B6" t="str">
            <v>25.5</v>
          </cell>
        </row>
        <row r="7">
          <cell r="A7" t="str">
            <v>Alabama</v>
          </cell>
          <cell r="B7" t="str">
            <v>-25.5</v>
          </cell>
        </row>
        <row r="8">
          <cell r="A8" t="str">
            <v>Furman</v>
          </cell>
          <cell r="B8" t="str">
            <v>11.5</v>
          </cell>
        </row>
        <row r="9">
          <cell r="A9" t="str">
            <v>Arkansas</v>
          </cell>
          <cell r="B9" t="str">
            <v>-11.5</v>
          </cell>
        </row>
        <row r="10">
          <cell r="A10" t="str">
            <v>San Jose State</v>
          </cell>
          <cell r="B10" t="str">
            <v>2.5</v>
          </cell>
        </row>
        <row r="11">
          <cell r="A11" t="str">
            <v>North Dakota State</v>
          </cell>
          <cell r="B11" t="str">
            <v>-2.5</v>
          </cell>
        </row>
        <row r="12">
          <cell r="A12" t="str">
            <v>Cal Poly</v>
          </cell>
          <cell r="B12" t="str">
            <v>13.5</v>
          </cell>
        </row>
        <row r="13">
          <cell r="A13" t="str">
            <v>Oregon State</v>
          </cell>
          <cell r="B13" t="str">
            <v>-13.5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Team Name</v>
          </cell>
          <cell r="B1" t="str">
            <v>Team Score</v>
          </cell>
        </row>
        <row r="2">
          <cell r="A2" t="str">
            <v>Boyce</v>
          </cell>
          <cell r="B2" t="str">
            <v>54</v>
          </cell>
        </row>
        <row r="3">
          <cell r="A3" t="str">
            <v>Bellarmine</v>
          </cell>
          <cell r="B3" t="str">
            <v>88</v>
          </cell>
        </row>
        <row r="4">
          <cell r="A4" t="str">
            <v>UMES</v>
          </cell>
          <cell r="B4" t="str">
            <v>52</v>
          </cell>
        </row>
        <row r="5">
          <cell r="A5" t="str">
            <v>East Carolina</v>
          </cell>
          <cell r="B5" t="str">
            <v>63</v>
          </cell>
        </row>
        <row r="6">
          <cell r="A6" t="str">
            <v>Iowa</v>
          </cell>
          <cell r="B6" t="str">
            <v>68</v>
          </cell>
        </row>
        <row r="7">
          <cell r="A7" t="str">
            <v>Purdue</v>
          </cell>
          <cell r="B7" t="str">
            <v>87</v>
          </cell>
        </row>
        <row r="8">
          <cell r="A8" t="str">
            <v>Middle Ga. State</v>
          </cell>
          <cell r="B8" t="str">
            <v>57</v>
          </cell>
        </row>
        <row r="9">
          <cell r="A9" t="str">
            <v>Georgia State</v>
          </cell>
          <cell r="B9" t="str">
            <v>89</v>
          </cell>
        </row>
        <row r="10">
          <cell r="A10" t="str">
            <v>State Andrews</v>
          </cell>
          <cell r="B10" t="str">
            <v>46</v>
          </cell>
        </row>
        <row r="11">
          <cell r="A11" t="str">
            <v>Coastal Carolina</v>
          </cell>
          <cell r="B11" t="str">
            <v>110</v>
          </cell>
        </row>
        <row r="12">
          <cell r="A12" t="str">
            <v>Arkansas State</v>
          </cell>
          <cell r="B12" t="str">
            <v>65</v>
          </cell>
        </row>
        <row r="13">
          <cell r="A13" t="str">
            <v>Alabama</v>
          </cell>
          <cell r="B13" t="str">
            <v>89</v>
          </cell>
        </row>
        <row r="14">
          <cell r="A14" t="str">
            <v>Furman</v>
          </cell>
          <cell r="B14" t="str">
            <v>83</v>
          </cell>
        </row>
        <row r="15">
          <cell r="A15" t="str">
            <v>Arkansas</v>
          </cell>
          <cell r="B15" t="str">
            <v>97</v>
          </cell>
        </row>
        <row r="16">
          <cell r="A16" t="str">
            <v>San Jose State</v>
          </cell>
          <cell r="B16" t="str">
            <v>78</v>
          </cell>
        </row>
        <row r="17">
          <cell r="A17" t="str">
            <v>North Dakota State</v>
          </cell>
          <cell r="B17" t="str">
            <v>83</v>
          </cell>
        </row>
        <row r="18">
          <cell r="A18" t="str">
            <v>Western New Mexico</v>
          </cell>
          <cell r="B18" t="str">
            <v>62</v>
          </cell>
        </row>
        <row r="19">
          <cell r="A19" t="str">
            <v>UTEP</v>
          </cell>
          <cell r="B19" t="str">
            <v>90</v>
          </cell>
        </row>
        <row r="20">
          <cell r="A20" t="str">
            <v>Cal Poly</v>
          </cell>
          <cell r="B20" t="str">
            <v>63</v>
          </cell>
        </row>
        <row r="21">
          <cell r="A21" t="str">
            <v>Oregon State</v>
          </cell>
          <cell r="B21" t="str">
            <v>70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2" sqref="H2:H13"/>
    </sheetView>
  </sheetViews>
  <sheetFormatPr defaultRowHeight="15" x14ac:dyDescent="0.25"/>
  <cols>
    <col min="1" max="1" width="3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9</v>
      </c>
      <c r="C2" t="s">
        <v>10</v>
      </c>
      <c r="D2" t="s">
        <v>11</v>
      </c>
      <c r="E2">
        <v>-9.9429999999999978</v>
      </c>
      <c r="F2">
        <v>-21.913</v>
      </c>
      <c r="G2">
        <f>IFERROR(VLOOKUP(C2,[1]Sheet1!$A:$B,2,FALSE), G3*-1)</f>
        <v>15.5</v>
      </c>
      <c r="H2" t="s">
        <v>28</v>
      </c>
    </row>
    <row r="3" spans="1:8" x14ac:dyDescent="0.25">
      <c r="A3" s="3"/>
      <c r="B3" t="s">
        <v>12</v>
      </c>
      <c r="C3" t="s">
        <v>11</v>
      </c>
      <c r="D3" t="s">
        <v>11</v>
      </c>
      <c r="E3">
        <v>9.9429999999999978</v>
      </c>
      <c r="F3">
        <v>21.913</v>
      </c>
      <c r="G3" t="str">
        <f>IFERROR(VLOOKUP(C3,[1]Sheet1!$A:$B,2,FALSE), G2*-1)</f>
        <v>-15.5</v>
      </c>
      <c r="H3" t="str">
        <f>VLOOKUP(C3,[2]Sheet1!$A:$B,2,FALSE)</f>
        <v>63</v>
      </c>
    </row>
    <row r="4" spans="1:8" x14ac:dyDescent="0.25">
      <c r="A4" s="2" t="s">
        <v>13</v>
      </c>
      <c r="B4" t="s">
        <v>9</v>
      </c>
      <c r="C4" t="s">
        <v>14</v>
      </c>
      <c r="D4" t="s">
        <v>15</v>
      </c>
      <c r="E4">
        <v>5.5549999999999926</v>
      </c>
      <c r="F4">
        <v>-5.9450000000000074</v>
      </c>
      <c r="G4" t="str">
        <f>IFERROR(VLOOKUP(C4,[1]Sheet1!$A:$B,2,FALSE), G5*-1)</f>
        <v>13.5</v>
      </c>
      <c r="H4" t="str">
        <f>VLOOKUP(C4,[2]Sheet1!$A:$B,2,FALSE)</f>
        <v>68</v>
      </c>
    </row>
    <row r="5" spans="1:8" x14ac:dyDescent="0.25">
      <c r="A5" s="3" t="s">
        <v>13</v>
      </c>
      <c r="B5" t="s">
        <v>12</v>
      </c>
      <c r="C5" t="s">
        <v>15</v>
      </c>
      <c r="D5" t="s">
        <v>15</v>
      </c>
      <c r="E5">
        <v>-5.5549999999999926</v>
      </c>
      <c r="F5">
        <v>5.9450000000000074</v>
      </c>
      <c r="G5" t="str">
        <f>IFERROR(VLOOKUP(C5,[1]Sheet1!$A:$B,2,FALSE), G4*-1)</f>
        <v>-13.5</v>
      </c>
      <c r="H5" t="str">
        <f>VLOOKUP(C5,[2]Sheet1!$A:$B,2,FALSE)</f>
        <v>87</v>
      </c>
    </row>
    <row r="6" spans="1:8" x14ac:dyDescent="0.25">
      <c r="A6" s="2" t="s">
        <v>16</v>
      </c>
      <c r="B6" t="s">
        <v>9</v>
      </c>
      <c r="C6" t="s">
        <v>17</v>
      </c>
      <c r="D6" t="s">
        <v>18</v>
      </c>
      <c r="E6">
        <v>-21.375999999999991</v>
      </c>
      <c r="F6">
        <v>-52.186</v>
      </c>
      <c r="G6" t="str">
        <f>IFERROR(VLOOKUP(C6,[1]Sheet1!$A:$B,2,FALSE), G7*-1)</f>
        <v>25.5</v>
      </c>
      <c r="H6" t="str">
        <f>VLOOKUP(C6,[2]Sheet1!$A:$B,2,FALSE)</f>
        <v>65</v>
      </c>
    </row>
    <row r="7" spans="1:8" x14ac:dyDescent="0.25">
      <c r="A7" s="3" t="s">
        <v>16</v>
      </c>
      <c r="B7" t="s">
        <v>12</v>
      </c>
      <c r="C7" t="s">
        <v>18</v>
      </c>
      <c r="D7" t="s">
        <v>18</v>
      </c>
      <c r="E7">
        <v>21.375999999999991</v>
      </c>
      <c r="F7">
        <v>52.186</v>
      </c>
      <c r="G7" t="str">
        <f>IFERROR(VLOOKUP(C7,[1]Sheet1!$A:$B,2,FALSE), G6*-1)</f>
        <v>-25.5</v>
      </c>
      <c r="H7" t="str">
        <f>VLOOKUP(C7,[2]Sheet1!$A:$B,2,FALSE)</f>
        <v>89</v>
      </c>
    </row>
    <row r="8" spans="1:8" x14ac:dyDescent="0.25">
      <c r="A8" s="2" t="s">
        <v>19</v>
      </c>
      <c r="B8" t="s">
        <v>9</v>
      </c>
      <c r="C8" t="s">
        <v>20</v>
      </c>
      <c r="D8" t="s">
        <v>20</v>
      </c>
      <c r="E8">
        <v>6.5049999999999946</v>
      </c>
      <c r="F8">
        <v>-2.1749999999999972</v>
      </c>
      <c r="G8" t="str">
        <f>IFERROR(VLOOKUP(C8,[1]Sheet1!$A:$B,2,FALSE), G9*-1)</f>
        <v>11.5</v>
      </c>
      <c r="H8" t="str">
        <f>VLOOKUP(C8,[2]Sheet1!$A:$B,2,FALSE)</f>
        <v>83</v>
      </c>
    </row>
    <row r="9" spans="1:8" x14ac:dyDescent="0.25">
      <c r="A9" s="3" t="s">
        <v>19</v>
      </c>
      <c r="B9" t="s">
        <v>12</v>
      </c>
      <c r="C9" t="s">
        <v>21</v>
      </c>
      <c r="D9" t="s">
        <v>20</v>
      </c>
      <c r="E9">
        <v>-6.5049999999999946</v>
      </c>
      <c r="F9">
        <v>2.1749999999999972</v>
      </c>
      <c r="G9" t="str">
        <f>IFERROR(VLOOKUP(C9,[1]Sheet1!$A:$B,2,FALSE), G8*-1)</f>
        <v>-11.5</v>
      </c>
      <c r="H9" t="str">
        <f>VLOOKUP(C9,[2]Sheet1!$A:$B,2,FALSE)</f>
        <v>97</v>
      </c>
    </row>
    <row r="10" spans="1:8" x14ac:dyDescent="0.25">
      <c r="A10" s="2" t="s">
        <v>22</v>
      </c>
      <c r="B10" t="s">
        <v>9</v>
      </c>
      <c r="C10" t="s">
        <v>23</v>
      </c>
      <c r="D10" t="s">
        <v>23</v>
      </c>
      <c r="E10">
        <v>2.818999999999988</v>
      </c>
      <c r="F10">
        <v>9.2990000000000066</v>
      </c>
      <c r="G10" t="str">
        <f>IFERROR(VLOOKUP(C10,[1]Sheet1!$A:$B,2,FALSE), G11*-1)</f>
        <v>2.5</v>
      </c>
      <c r="H10" t="str">
        <f>VLOOKUP(C10,[2]Sheet1!$A:$B,2,FALSE)</f>
        <v>78</v>
      </c>
    </row>
    <row r="11" spans="1:8" x14ac:dyDescent="0.25">
      <c r="A11" s="3" t="s">
        <v>22</v>
      </c>
      <c r="B11" t="s">
        <v>12</v>
      </c>
      <c r="C11" t="s">
        <v>24</v>
      </c>
      <c r="D11" t="s">
        <v>23</v>
      </c>
      <c r="E11">
        <v>-2.818999999999988</v>
      </c>
      <c r="F11">
        <v>-9.2990000000000066</v>
      </c>
      <c r="G11" t="str">
        <f>IFERROR(VLOOKUP(C11,[1]Sheet1!$A:$B,2,FALSE), G10*-1)</f>
        <v>-2.5</v>
      </c>
      <c r="H11" t="str">
        <f>VLOOKUP(C11,[2]Sheet1!$A:$B,2,FALSE)</f>
        <v>83</v>
      </c>
    </row>
    <row r="12" spans="1:8" x14ac:dyDescent="0.25">
      <c r="A12" s="2" t="s">
        <v>25</v>
      </c>
      <c r="B12" t="s">
        <v>9</v>
      </c>
      <c r="C12" t="s">
        <v>26</v>
      </c>
      <c r="D12" t="s">
        <v>26</v>
      </c>
      <c r="E12">
        <v>0.84499999999999886</v>
      </c>
      <c r="F12">
        <v>-12.965</v>
      </c>
      <c r="G12" t="str">
        <f>IFERROR(VLOOKUP(C12,[1]Sheet1!$A:$B,2,FALSE), G13*-1)</f>
        <v>13.5</v>
      </c>
      <c r="H12" t="str">
        <f>VLOOKUP(C12,[2]Sheet1!$A:$B,2,FALSE)</f>
        <v>63</v>
      </c>
    </row>
    <row r="13" spans="1:8" x14ac:dyDescent="0.25">
      <c r="A13" s="3" t="s">
        <v>25</v>
      </c>
      <c r="B13" t="s">
        <v>12</v>
      </c>
      <c r="C13" t="s">
        <v>27</v>
      </c>
      <c r="D13" t="s">
        <v>26</v>
      </c>
      <c r="E13">
        <v>-0.84499999999999886</v>
      </c>
      <c r="F13">
        <v>12.965</v>
      </c>
      <c r="G13" t="str">
        <f>IFERROR(VLOOKUP(C13,[1]Sheet1!$A:$B,2,FALSE), G12*-1)</f>
        <v>-13.5</v>
      </c>
      <c r="H13" t="str">
        <f>VLOOKUP(C13,[2]Sheet1!$A:$B,2,FALSE)</f>
        <v>70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Winnier</cp:lastModifiedBy>
  <dcterms:created xsi:type="dcterms:W3CDTF">2023-12-14T16:54:32Z</dcterms:created>
  <dcterms:modified xsi:type="dcterms:W3CDTF">2023-12-14T16:56:35Z</dcterms:modified>
</cp:coreProperties>
</file>