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GitHub\POLYFEM\Papers\SIP_Diffusion\misc\"/>
    </mc:Choice>
  </mc:AlternateContent>
  <bookViews>
    <workbookView xWindow="0" yWindow="0" windowWidth="25200" windowHeight="11985" activeTab="2"/>
  </bookViews>
  <sheets>
    <sheet name="2D" sheetId="4" r:id="rId1"/>
    <sheet name="3D_Quad" sheetId="2" r:id="rId2"/>
    <sheet name="3D_Gauss" sheetId="9" r:id="rId3"/>
    <sheet name="Quad_CFEM_3D" sheetId="6" r:id="rId4"/>
    <sheet name="Quad_DFEM_3D" sheetId="5" r:id="rId5"/>
    <sheet name="Gauss_CFEM_3D" sheetId="7" r:id="rId6"/>
    <sheet name="Gauss_DFEM_3D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6" i="2"/>
  <c r="C7" i="2"/>
  <c r="C8" i="2"/>
  <c r="C9" i="2"/>
  <c r="C10" i="2"/>
  <c r="C5" i="2"/>
  <c r="C6" i="9"/>
  <c r="C7" i="9"/>
  <c r="C8" i="9"/>
  <c r="C9" i="9"/>
  <c r="C10" i="9"/>
  <c r="C11" i="9"/>
  <c r="C5" i="9"/>
  <c r="C8" i="6" l="1"/>
  <c r="C7" i="6"/>
  <c r="C6" i="6"/>
  <c r="C5" i="6"/>
  <c r="C4" i="6"/>
  <c r="C3" i="6"/>
  <c r="C8" i="5"/>
  <c r="C7" i="5"/>
  <c r="C6" i="5"/>
  <c r="C5" i="5"/>
  <c r="C4" i="5"/>
  <c r="C3" i="5"/>
  <c r="C8" i="7"/>
  <c r="C7" i="7"/>
  <c r="C6" i="7"/>
  <c r="C5" i="7"/>
  <c r="C4" i="7"/>
  <c r="C3" i="7"/>
  <c r="C4" i="8"/>
  <c r="C5" i="8"/>
  <c r="C6" i="8"/>
  <c r="C7" i="8"/>
  <c r="C8" i="8"/>
  <c r="C3" i="8"/>
  <c r="O4" i="4" l="1"/>
  <c r="O5" i="4"/>
  <c r="O6" i="4"/>
  <c r="O7" i="4"/>
  <c r="O8" i="4"/>
  <c r="O3" i="4"/>
</calcChain>
</file>

<file path=xl/sharedStrings.xml><?xml version="1.0" encoding="utf-8"?>
<sst xmlns="http://schemas.openxmlformats.org/spreadsheetml/2006/main" count="192" uniqueCount="30">
  <si>
    <t>Counter</t>
  </si>
  <si>
    <t>dof</t>
  </si>
  <si>
    <t>order</t>
  </si>
  <si>
    <t>cfem dof</t>
  </si>
  <si>
    <t>cfem err</t>
  </si>
  <si>
    <t>dfem dof</t>
  </si>
  <si>
    <t>dfem err</t>
  </si>
  <si>
    <t>Cartesian Mesh</t>
  </si>
  <si>
    <t>Triangle Mesh</t>
  </si>
  <si>
    <t>Polygonal Mesh</t>
  </si>
  <si>
    <t xml:space="preserve"> </t>
  </si>
  <si>
    <t>Linear Slope</t>
  </si>
  <si>
    <t>slope</t>
  </si>
  <si>
    <t>CFEM</t>
  </si>
  <si>
    <t>Cartesian</t>
  </si>
  <si>
    <t>Triangle</t>
  </si>
  <si>
    <t>Polygon</t>
  </si>
  <si>
    <t>err</t>
  </si>
  <si>
    <t>DFEM</t>
  </si>
  <si>
    <t>count</t>
  </si>
  <si>
    <t>Triangular</t>
  </si>
  <si>
    <t>Polygonal</t>
  </si>
  <si>
    <t>Shes Poly</t>
  </si>
  <si>
    <t>z poly</t>
  </si>
  <si>
    <t>Shes poly</t>
  </si>
  <si>
    <t>Z poly</t>
  </si>
  <si>
    <t>Sine poly</t>
  </si>
  <si>
    <t>Sine Poly</t>
  </si>
  <si>
    <t>sine poly</t>
  </si>
  <si>
    <t>Slope=-2/3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</si>
</sst>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11" fontId="0" fillId="0" borderId="0" xfId="0" applyNumberFormat="1" applyBorder="1" applyAlignment="1">
      <alignment horizontal="center" vertical="center"/>
    </xf>
    <xf numFmtId="11" fontId="0" fillId="0" borderId="0" xfId="0" applyNumberFormat="1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6" xfId="0" applyNumberFormat="1" applyBorder="1"/>
    <xf numFmtId="0" fontId="0" fillId="0" borderId="7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'2D'!$B$3:$B$10</c:f>
              <c:numCache>
                <c:formatCode>General</c:formatCode>
                <c:ptCount val="8"/>
                <c:pt idx="0">
                  <c:v>9</c:v>
                </c:pt>
                <c:pt idx="1">
                  <c:v>25</c:v>
                </c:pt>
                <c:pt idx="2">
                  <c:v>81</c:v>
                </c:pt>
                <c:pt idx="3">
                  <c:v>289</c:v>
                </c:pt>
                <c:pt idx="4">
                  <c:v>1089</c:v>
                </c:pt>
                <c:pt idx="5">
                  <c:v>4225</c:v>
                </c:pt>
                <c:pt idx="6">
                  <c:v>16641</c:v>
                </c:pt>
                <c:pt idx="7">
                  <c:v>66049</c:v>
                </c:pt>
              </c:numCache>
            </c:numRef>
          </c:xVal>
          <c:yVal>
            <c:numRef>
              <c:f>'2D'!$C$3:$C$10</c:f>
              <c:numCache>
                <c:formatCode>0.00E+00</c:formatCode>
                <c:ptCount val="8"/>
                <c:pt idx="0">
                  <c:v>0.47039999999999998</c:v>
                </c:pt>
                <c:pt idx="1">
                  <c:v>0.21390000000000001</c:v>
                </c:pt>
                <c:pt idx="2">
                  <c:v>9.0835311001899205E-2</c:v>
                </c:pt>
                <c:pt idx="3">
                  <c:v>4.01490917029367E-2</c:v>
                </c:pt>
                <c:pt idx="4">
                  <c:v>1.03965830077368E-2</c:v>
                </c:pt>
                <c:pt idx="5">
                  <c:v>2.6216882830479098E-3</c:v>
                </c:pt>
                <c:pt idx="6">
                  <c:v>6.5684287445615303E-4</c:v>
                </c:pt>
                <c:pt idx="7">
                  <c:v>1.6430053935108699E-4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'2D'!$D$3:$D$9</c:f>
              <c:numCache>
                <c:formatCode>General</c:formatCode>
                <c:ptCount val="7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65536</c:v>
                </c:pt>
              </c:numCache>
            </c:numRef>
          </c:xVal>
          <c:yVal>
            <c:numRef>
              <c:f>'2D'!$E$3:$E$9</c:f>
              <c:numCache>
                <c:formatCode>0.00E+00</c:formatCode>
                <c:ptCount val="7"/>
                <c:pt idx="0">
                  <c:v>0.45259038370548299</c:v>
                </c:pt>
                <c:pt idx="1">
                  <c:v>0.18010246484554199</c:v>
                </c:pt>
                <c:pt idx="2">
                  <c:v>7.3855268960714995E-2</c:v>
                </c:pt>
                <c:pt idx="3">
                  <c:v>3.4752168156447202E-2</c:v>
                </c:pt>
                <c:pt idx="4">
                  <c:v>9.56863687243956E-3</c:v>
                </c:pt>
                <c:pt idx="5">
                  <c:v>2.4610892265829998E-3</c:v>
                </c:pt>
                <c:pt idx="6">
                  <c:v>6.1987812501816003E-4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'2D'!$F$3:$F$10</c:f>
              <c:numCache>
                <c:formatCode>General</c:formatCode>
                <c:ptCount val="8"/>
                <c:pt idx="0">
                  <c:v>9</c:v>
                </c:pt>
                <c:pt idx="1">
                  <c:v>25</c:v>
                </c:pt>
                <c:pt idx="2">
                  <c:v>81</c:v>
                </c:pt>
                <c:pt idx="3">
                  <c:v>289</c:v>
                </c:pt>
                <c:pt idx="4">
                  <c:v>1089</c:v>
                </c:pt>
                <c:pt idx="5">
                  <c:v>4225</c:v>
                </c:pt>
                <c:pt idx="6">
                  <c:v>16641</c:v>
                </c:pt>
                <c:pt idx="7">
                  <c:v>66049</c:v>
                </c:pt>
              </c:numCache>
            </c:numRef>
          </c:xVal>
          <c:yVal>
            <c:numRef>
              <c:f>'2D'!$G$3:$G$10</c:f>
              <c:numCache>
                <c:formatCode>0.00E+00</c:formatCode>
                <c:ptCount val="8"/>
                <c:pt idx="0">
                  <c:v>0.51271921215403304</c:v>
                </c:pt>
                <c:pt idx="1">
                  <c:v>0.24731143868466399</c:v>
                </c:pt>
                <c:pt idx="2">
                  <c:v>0.13236021360730801</c:v>
                </c:pt>
                <c:pt idx="3">
                  <c:v>5.7027931795934801E-2</c:v>
                </c:pt>
                <c:pt idx="4">
                  <c:v>1.5917603100604701E-2</c:v>
                </c:pt>
                <c:pt idx="5">
                  <c:v>4.0999697303423102E-3</c:v>
                </c:pt>
                <c:pt idx="6">
                  <c:v>1.03284285282517E-3</c:v>
                </c:pt>
                <c:pt idx="7">
                  <c:v>2.5870715895455498E-4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'2D'!$H$3:$H$9</c:f>
              <c:numCache>
                <c:formatCode>General</c:formatCode>
                <c:ptCount val="7"/>
                <c:pt idx="0">
                  <c:v>24</c:v>
                </c:pt>
                <c:pt idx="1">
                  <c:v>96</c:v>
                </c:pt>
                <c:pt idx="2">
                  <c:v>384</c:v>
                </c:pt>
                <c:pt idx="3">
                  <c:v>1536</c:v>
                </c:pt>
                <c:pt idx="4">
                  <c:v>6144</c:v>
                </c:pt>
                <c:pt idx="5">
                  <c:v>24576</c:v>
                </c:pt>
                <c:pt idx="6">
                  <c:v>98304</c:v>
                </c:pt>
              </c:numCache>
            </c:numRef>
          </c:xVal>
          <c:yVal>
            <c:numRef>
              <c:f>'2D'!$I$3:$I$9</c:f>
              <c:numCache>
                <c:formatCode>0.00E+00</c:formatCode>
                <c:ptCount val="7"/>
                <c:pt idx="0">
                  <c:v>0.422047349468054</c:v>
                </c:pt>
                <c:pt idx="1">
                  <c:v>0.212293135621345</c:v>
                </c:pt>
                <c:pt idx="2">
                  <c:v>9.2452713248155793E-2</c:v>
                </c:pt>
                <c:pt idx="3">
                  <c:v>4.0097148108664202E-2</c:v>
                </c:pt>
                <c:pt idx="4">
                  <c:v>1.17193377715354E-2</c:v>
                </c:pt>
                <c:pt idx="5">
                  <c:v>3.0771437176327098E-3</c:v>
                </c:pt>
                <c:pt idx="6">
                  <c:v>7.7951336561302305E-4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'2D'!$J$3:$J$9</c:f>
              <c:numCache>
                <c:formatCode>General</c:formatCode>
                <c:ptCount val="7"/>
                <c:pt idx="0">
                  <c:v>20</c:v>
                </c:pt>
                <c:pt idx="1">
                  <c:v>52</c:v>
                </c:pt>
                <c:pt idx="2">
                  <c:v>164</c:v>
                </c:pt>
                <c:pt idx="3">
                  <c:v>580</c:v>
                </c:pt>
                <c:pt idx="4">
                  <c:v>2180</c:v>
                </c:pt>
                <c:pt idx="5">
                  <c:v>8452</c:v>
                </c:pt>
                <c:pt idx="6">
                  <c:v>33626</c:v>
                </c:pt>
              </c:numCache>
            </c:numRef>
          </c:xVal>
          <c:yVal>
            <c:numRef>
              <c:f>'2D'!$K$3:$K$9</c:f>
              <c:numCache>
                <c:formatCode>0.00E+00</c:formatCode>
                <c:ptCount val="7"/>
                <c:pt idx="0">
                  <c:v>0.349925099633348</c:v>
                </c:pt>
                <c:pt idx="1">
                  <c:v>0.34163584557965399</c:v>
                </c:pt>
                <c:pt idx="2">
                  <c:v>0.12565335022658999</c:v>
                </c:pt>
                <c:pt idx="3">
                  <c:v>6.1145742844036899E-2</c:v>
                </c:pt>
                <c:pt idx="4">
                  <c:v>1.61733947028753E-2</c:v>
                </c:pt>
                <c:pt idx="5">
                  <c:v>3.90823030529248E-3</c:v>
                </c:pt>
                <c:pt idx="6">
                  <c:v>9.6540000000000005E-4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'2D'!$L$3:$L$9</c:f>
              <c:numCache>
                <c:formatCode>General</c:formatCode>
                <c:ptCount val="7"/>
                <c:pt idx="0">
                  <c:v>44</c:v>
                </c:pt>
                <c:pt idx="1">
                  <c:v>130</c:v>
                </c:pt>
                <c:pt idx="2">
                  <c:v>443</c:v>
                </c:pt>
                <c:pt idx="3">
                  <c:v>1651</c:v>
                </c:pt>
                <c:pt idx="4">
                  <c:v>6374</c:v>
                </c:pt>
                <c:pt idx="5">
                  <c:v>25043</c:v>
                </c:pt>
                <c:pt idx="6">
                  <c:v>99852</c:v>
                </c:pt>
              </c:numCache>
            </c:numRef>
          </c:xVal>
          <c:yVal>
            <c:numRef>
              <c:f>'2D'!$M$3:$M$9</c:f>
              <c:numCache>
                <c:formatCode>0.00E+00</c:formatCode>
                <c:ptCount val="7"/>
                <c:pt idx="0">
                  <c:v>0.32316246458984699</c:v>
                </c:pt>
                <c:pt idx="1">
                  <c:v>0.28553720641351998</c:v>
                </c:pt>
                <c:pt idx="2">
                  <c:v>0.10177815187275301</c:v>
                </c:pt>
                <c:pt idx="3">
                  <c:v>5.11006839385185E-2</c:v>
                </c:pt>
                <c:pt idx="4">
                  <c:v>1.3783456760742999E-2</c:v>
                </c:pt>
                <c:pt idx="5">
                  <c:v>3.3880911144903601E-3</c:v>
                </c:pt>
                <c:pt idx="6">
                  <c:v>8.5649999999999995E-4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'2D'!$N$3:$N$8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'2D'!$O$3:$O$8</c:f>
              <c:numCache>
                <c:formatCode>General</c:formatCode>
                <c:ptCount val="6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>
                  <c:v>1.0000000000000001E-5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59712"/>
        <c:axId val="192060096"/>
      </c:scatterChart>
      <c:valAx>
        <c:axId val="19205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0096"/>
        <c:crosses val="autoZero"/>
        <c:crossBetween val="midCat"/>
      </c:valAx>
      <c:valAx>
        <c:axId val="192060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'3D_Quad'!$B$5:$B$10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'3D_Quad'!$C$5:$C$10</c:f>
              <c:numCache>
                <c:formatCode>General</c:formatCode>
                <c:ptCount val="6"/>
                <c:pt idx="0">
                  <c:v>3.5714285714285712E-2</c:v>
                </c:pt>
                <c:pt idx="1">
                  <c:v>7.6944096072567277E-3</c:v>
                </c:pt>
                <c:pt idx="2">
                  <c:v>1.6577102977188493E-3</c:v>
                </c:pt>
                <c:pt idx="3">
                  <c:v>3.5714285714285725E-4</c:v>
                </c:pt>
                <c:pt idx="4">
                  <c:v>7.6944096072567233E-5</c:v>
                </c:pt>
                <c:pt idx="5">
                  <c:v>1.6577102977188501E-5</c:v>
                </c:pt>
              </c:numCache>
            </c:numRef>
          </c:yVal>
          <c:smooth val="0"/>
        </c:ser>
        <c:ser>
          <c:idx val="1"/>
          <c:order val="1"/>
          <c:tx>
            <c:v>CFEM Cart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'3D_Quad'!$D$5:$D$10</c:f>
              <c:numCache>
                <c:formatCode>General</c:formatCode>
                <c:ptCount val="6"/>
                <c:pt idx="0">
                  <c:v>8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110592</c:v>
                </c:pt>
              </c:numCache>
            </c:numRef>
          </c:xVal>
          <c:yVal>
            <c:numRef>
              <c:f>'3D_Quad'!$E$5:$E$10</c:f>
              <c:numCache>
                <c:formatCode>0.00E+00</c:formatCode>
                <c:ptCount val="6"/>
                <c:pt idx="0">
                  <c:v>6.0766558063421097E-3</c:v>
                </c:pt>
                <c:pt idx="1">
                  <c:v>1.24696351137642E-3</c:v>
                </c:pt>
                <c:pt idx="2">
                  <c:v>2.29435413260626E-4</c:v>
                </c:pt>
                <c:pt idx="3">
                  <c:v>4.99116990609908E-5</c:v>
                </c:pt>
                <c:pt idx="4">
                  <c:v>1.1682524798321999E-5</c:v>
                </c:pt>
                <c:pt idx="5">
                  <c:v>5.0820854829859697E-6</c:v>
                </c:pt>
              </c:numCache>
            </c:numRef>
          </c:yVal>
          <c:smooth val="0"/>
        </c:ser>
        <c:ser>
          <c:idx val="2"/>
          <c:order val="2"/>
          <c:tx>
            <c:v>CFEM Tri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'3D_Quad'!$F$5:$F$10</c:f>
              <c:numCache>
                <c:formatCode>General</c:formatCode>
                <c:ptCount val="6"/>
                <c:pt idx="0">
                  <c:v>8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110592</c:v>
                </c:pt>
              </c:numCache>
            </c:numRef>
          </c:xVal>
          <c:yVal>
            <c:numRef>
              <c:f>'3D_Quad'!$G$5:$G$10</c:f>
              <c:numCache>
                <c:formatCode>0.00E+00</c:formatCode>
                <c:ptCount val="6"/>
                <c:pt idx="0">
                  <c:v>6.0427009838945897E-3</c:v>
                </c:pt>
                <c:pt idx="1">
                  <c:v>1.68177496784976E-3</c:v>
                </c:pt>
                <c:pt idx="2">
                  <c:v>3.3167221425303299E-4</c:v>
                </c:pt>
                <c:pt idx="3">
                  <c:v>7.3074814481114604E-5</c:v>
                </c:pt>
                <c:pt idx="4">
                  <c:v>1.71507214711675E-5</c:v>
                </c:pt>
                <c:pt idx="5">
                  <c:v>7.4643403120817899E-6</c:v>
                </c:pt>
              </c:numCache>
            </c:numRef>
          </c:yVal>
          <c:smooth val="0"/>
        </c:ser>
        <c:ser>
          <c:idx val="3"/>
          <c:order val="3"/>
          <c:tx>
            <c:v>CFEM Poly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'3D_Quad'!$H$5:$H$9</c:f>
              <c:numCache>
                <c:formatCode>General</c:formatCode>
                <c:ptCount val="5"/>
                <c:pt idx="0">
                  <c:v>40</c:v>
                </c:pt>
                <c:pt idx="1">
                  <c:v>208</c:v>
                </c:pt>
                <c:pt idx="2">
                  <c:v>1312</c:v>
                </c:pt>
                <c:pt idx="3">
                  <c:v>9280</c:v>
                </c:pt>
                <c:pt idx="4">
                  <c:v>69760</c:v>
                </c:pt>
              </c:numCache>
            </c:numRef>
          </c:xVal>
          <c:yVal>
            <c:numRef>
              <c:f>'3D_Quad'!$I$5:$I$9</c:f>
              <c:numCache>
                <c:formatCode>0.00E+00</c:formatCode>
                <c:ptCount val="5"/>
                <c:pt idx="0">
                  <c:v>6.0833815055978801E-3</c:v>
                </c:pt>
                <c:pt idx="1">
                  <c:v>9.2969144759923899E-4</c:v>
                </c:pt>
                <c:pt idx="2">
                  <c:v>2.3024523009470101E-4</c:v>
                </c:pt>
                <c:pt idx="3">
                  <c:v>5.8883757580429702E-5</c:v>
                </c:pt>
                <c:pt idx="4">
                  <c:v>1.5188628097566E-5</c:v>
                </c:pt>
              </c:numCache>
            </c:numRef>
          </c:yVal>
          <c:smooth val="0"/>
        </c:ser>
        <c:ser>
          <c:idx val="4"/>
          <c:order val="4"/>
          <c:tx>
            <c:v>CFEM Sine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'3D_Quad'!$N$5:$N$9</c:f>
              <c:numCache>
                <c:formatCode>General</c:formatCode>
                <c:ptCount val="5"/>
                <c:pt idx="0">
                  <c:v>32</c:v>
                </c:pt>
                <c:pt idx="1">
                  <c:v>208</c:v>
                </c:pt>
                <c:pt idx="2">
                  <c:v>1312</c:v>
                </c:pt>
                <c:pt idx="3">
                  <c:v>9280</c:v>
                </c:pt>
                <c:pt idx="4">
                  <c:v>69760</c:v>
                </c:pt>
              </c:numCache>
            </c:numRef>
          </c:xVal>
          <c:yVal>
            <c:numRef>
              <c:f>'3D_Quad'!$O$5:$O$9</c:f>
              <c:numCache>
                <c:formatCode>0.00E+00</c:formatCode>
                <c:ptCount val="5"/>
                <c:pt idx="0">
                  <c:v>6.0834512257882797E-3</c:v>
                </c:pt>
                <c:pt idx="1">
                  <c:v>8.5685585244395397E-4</c:v>
                </c:pt>
                <c:pt idx="2">
                  <c:v>2.1991667023144699E-4</c:v>
                </c:pt>
                <c:pt idx="3">
                  <c:v>6.0119260740898502E-5</c:v>
                </c:pt>
                <c:pt idx="4">
                  <c:v>1.5691663954791299E-5</c:v>
                </c:pt>
              </c:numCache>
            </c:numRef>
          </c:yVal>
          <c:smooth val="0"/>
        </c:ser>
        <c:ser>
          <c:idx val="5"/>
          <c:order val="5"/>
          <c:tx>
            <c:v>CFEM Z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'3D_Quad'!$L$5:$L$9</c:f>
              <c:numCache>
                <c:formatCode>General</c:formatCode>
                <c:ptCount val="5"/>
                <c:pt idx="0">
                  <c:v>64</c:v>
                </c:pt>
                <c:pt idx="1">
                  <c:v>256</c:v>
                </c:pt>
                <c:pt idx="2">
                  <c:v>1440</c:v>
                </c:pt>
                <c:pt idx="3">
                  <c:v>11328</c:v>
                </c:pt>
                <c:pt idx="4">
                  <c:v>87168</c:v>
                </c:pt>
              </c:numCache>
            </c:numRef>
          </c:xVal>
          <c:yVal>
            <c:numRef>
              <c:f>'3D_Quad'!$M$5:$M$9</c:f>
              <c:numCache>
                <c:formatCode>0.00E+00</c:formatCode>
                <c:ptCount val="5"/>
                <c:pt idx="0">
                  <c:v>6.0845744038567403E-3</c:v>
                </c:pt>
                <c:pt idx="1">
                  <c:v>8.5663215457204502E-4</c:v>
                </c:pt>
                <c:pt idx="2">
                  <c:v>1.92185293648215E-4</c:v>
                </c:pt>
                <c:pt idx="3">
                  <c:v>4.2110393560645399E-5</c:v>
                </c:pt>
                <c:pt idx="4">
                  <c:v>1.05165774542475E-5</c:v>
                </c:pt>
              </c:numCache>
            </c:numRef>
          </c:yVal>
          <c:smooth val="0"/>
        </c:ser>
        <c:ser>
          <c:idx val="6"/>
          <c:order val="6"/>
          <c:tx>
            <c:v>DFEM Cart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'3D_Quad'!$P$5:$P$11</c:f>
              <c:numCache>
                <c:formatCode>General</c:formatCode>
                <c:ptCount val="7"/>
                <c:pt idx="0">
                  <c:v>8</c:v>
                </c:pt>
                <c:pt idx="1">
                  <c:v>64</c:v>
                </c:pt>
                <c:pt idx="2">
                  <c:v>512</c:v>
                </c:pt>
                <c:pt idx="3">
                  <c:v>2744</c:v>
                </c:pt>
                <c:pt idx="4">
                  <c:v>8000</c:v>
                </c:pt>
                <c:pt idx="5">
                  <c:v>21952</c:v>
                </c:pt>
                <c:pt idx="6">
                  <c:v>64000</c:v>
                </c:pt>
              </c:numCache>
            </c:numRef>
          </c:xVal>
          <c:yVal>
            <c:numRef>
              <c:f>'3D_Quad'!$Q$5:$Q$11</c:f>
              <c:numCache>
                <c:formatCode>0.00E+00</c:formatCode>
                <c:ptCount val="7"/>
                <c:pt idx="0">
                  <c:v>6.0765842444540797E-3</c:v>
                </c:pt>
                <c:pt idx="1">
                  <c:v>2.72934600899454E-3</c:v>
                </c:pt>
                <c:pt idx="2">
                  <c:v>7.0321128365148102E-4</c:v>
                </c:pt>
                <c:pt idx="3">
                  <c:v>2.2942278354569999E-4</c:v>
                </c:pt>
                <c:pt idx="4">
                  <c:v>1.1233928525528099E-4</c:v>
                </c:pt>
                <c:pt idx="5">
                  <c:v>5.7291050867936102E-5</c:v>
                </c:pt>
                <c:pt idx="6">
                  <c:v>2.8063035134245599E-5</c:v>
                </c:pt>
              </c:numCache>
            </c:numRef>
          </c:yVal>
          <c:smooth val="0"/>
        </c:ser>
        <c:ser>
          <c:idx val="7"/>
          <c:order val="7"/>
          <c:tx>
            <c:v>DFEM Tri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'3D_Quad'!$R$5:$R$10</c:f>
              <c:numCache>
                <c:formatCode>General</c:formatCode>
                <c:ptCount val="6"/>
                <c:pt idx="0">
                  <c:v>12</c:v>
                </c:pt>
                <c:pt idx="1">
                  <c:v>96</c:v>
                </c:pt>
                <c:pt idx="2">
                  <c:v>768</c:v>
                </c:pt>
                <c:pt idx="3">
                  <c:v>6144</c:v>
                </c:pt>
                <c:pt idx="4">
                  <c:v>32928</c:v>
                </c:pt>
                <c:pt idx="5">
                  <c:v>73728</c:v>
                </c:pt>
              </c:numCache>
            </c:numRef>
          </c:xVal>
          <c:yVal>
            <c:numRef>
              <c:f>'3D_Quad'!$S$5:$S$10</c:f>
              <c:numCache>
                <c:formatCode>0.00E+00</c:formatCode>
                <c:ptCount val="6"/>
                <c:pt idx="0">
                  <c:v>6.04265616512689E-3</c:v>
                </c:pt>
                <c:pt idx="1">
                  <c:v>3.34539879170791E-3</c:v>
                </c:pt>
                <c:pt idx="2">
                  <c:v>9.8373792726399209E-4</c:v>
                </c:pt>
                <c:pt idx="3">
                  <c:v>2.5482247584236701E-4</c:v>
                </c:pt>
                <c:pt idx="4">
                  <c:v>8.3841201981697005E-5</c:v>
                </c:pt>
                <c:pt idx="5">
                  <c:v>4.3884182347941097E-5</c:v>
                </c:pt>
              </c:numCache>
            </c:numRef>
          </c:yVal>
          <c:smooth val="0"/>
        </c:ser>
        <c:ser>
          <c:idx val="8"/>
          <c:order val="8"/>
          <c:tx>
            <c:v>DFEM Poly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'3D_Quad'!$T$5:$T$10</c:f>
              <c:numCache>
                <c:formatCode>General</c:formatCode>
                <c:ptCount val="6"/>
                <c:pt idx="0">
                  <c:v>88</c:v>
                </c:pt>
                <c:pt idx="1">
                  <c:v>1040</c:v>
                </c:pt>
                <c:pt idx="2">
                  <c:v>8860</c:v>
                </c:pt>
                <c:pt idx="3">
                  <c:v>26416</c:v>
                </c:pt>
                <c:pt idx="4">
                  <c:v>46228</c:v>
                </c:pt>
                <c:pt idx="5">
                  <c:v>76488</c:v>
                </c:pt>
              </c:numCache>
            </c:numRef>
          </c:xVal>
          <c:yVal>
            <c:numRef>
              <c:f>'3D_Quad'!$U$5:$U$10</c:f>
              <c:numCache>
                <c:formatCode>0.00E+00</c:formatCode>
                <c:ptCount val="6"/>
                <c:pt idx="0">
                  <c:v>6.0832721797223297E-3</c:v>
                </c:pt>
                <c:pt idx="1">
                  <c:v>7.4249073097774497E-4</c:v>
                </c:pt>
                <c:pt idx="2">
                  <c:v>1.9366968907168401E-4</c:v>
                </c:pt>
                <c:pt idx="3">
                  <c:v>1.05197495340074E-4</c:v>
                </c:pt>
                <c:pt idx="4">
                  <c:v>6.8300157910601201E-5</c:v>
                </c:pt>
                <c:pt idx="5">
                  <c:v>4.7651819846351501E-5</c:v>
                </c:pt>
              </c:numCache>
            </c:numRef>
          </c:yVal>
          <c:smooth val="0"/>
        </c:ser>
        <c:ser>
          <c:idx val="9"/>
          <c:order val="9"/>
          <c:tx>
            <c:v>DFEM Sine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'3D_Quad'!$Z$5:$Z$8</c:f>
              <c:numCache>
                <c:formatCode>General</c:formatCode>
                <c:ptCount val="4"/>
                <c:pt idx="0">
                  <c:v>72</c:v>
                </c:pt>
                <c:pt idx="1">
                  <c:v>768</c:v>
                </c:pt>
                <c:pt idx="2">
                  <c:v>6160</c:v>
                </c:pt>
                <c:pt idx="3">
                  <c:v>49200</c:v>
                </c:pt>
              </c:numCache>
            </c:numRef>
          </c:xVal>
          <c:yVal>
            <c:numRef>
              <c:f>'3D_Quad'!$AA$5:$AA$8</c:f>
              <c:numCache>
                <c:formatCode>0.00E+00</c:formatCode>
                <c:ptCount val="4"/>
                <c:pt idx="0">
                  <c:v>6.0831771649381104E-3</c:v>
                </c:pt>
                <c:pt idx="1">
                  <c:v>8.56841943134445E-4</c:v>
                </c:pt>
                <c:pt idx="2">
                  <c:v>2.19908008754511E-4</c:v>
                </c:pt>
                <c:pt idx="3">
                  <c:v>6.00888518088169E-5</c:v>
                </c:pt>
              </c:numCache>
            </c:numRef>
          </c:yVal>
          <c:smooth val="0"/>
        </c:ser>
        <c:ser>
          <c:idx val="10"/>
          <c:order val="10"/>
          <c:tx>
            <c:v>DFEM Z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'3D_Quad'!$X$5:$X$8</c:f>
              <c:numCache>
                <c:formatCode>General</c:formatCode>
                <c:ptCount val="4"/>
                <c:pt idx="0">
                  <c:v>160</c:v>
                </c:pt>
                <c:pt idx="1">
                  <c:v>1376</c:v>
                </c:pt>
                <c:pt idx="2">
                  <c:v>10720</c:v>
                </c:pt>
                <c:pt idx="3">
                  <c:v>61936</c:v>
                </c:pt>
              </c:numCache>
            </c:numRef>
          </c:xVal>
          <c:yVal>
            <c:numRef>
              <c:f>'3D_Quad'!$Y$5:$Y$8</c:f>
              <c:numCache>
                <c:formatCode>0.00E+00</c:formatCode>
                <c:ptCount val="4"/>
                <c:pt idx="0">
                  <c:v>6.0844952485608599E-3</c:v>
                </c:pt>
                <c:pt idx="1">
                  <c:v>6.6644227668082295E-4</c:v>
                </c:pt>
                <c:pt idx="2">
                  <c:v>1.5350727105014101E-4</c:v>
                </c:pt>
                <c:pt idx="3">
                  <c:v>4.4709393522402302E-5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17800"/>
        <c:axId val="191818184"/>
      </c:scatterChart>
      <c:valAx>
        <c:axId val="1918178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8184"/>
        <c:crosses val="autoZero"/>
        <c:crossBetween val="midCat"/>
      </c:valAx>
      <c:valAx>
        <c:axId val="191818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'3D_Gauss'!$B$5:$B$11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'3D_Gauss'!$C$5:$C$11</c:f>
              <c:numCache>
                <c:formatCode>General</c:formatCode>
                <c:ptCount val="7"/>
                <c:pt idx="0">
                  <c:v>2.5</c:v>
                </c:pt>
                <c:pt idx="1">
                  <c:v>0.53860867250797095</c:v>
                </c:pt>
                <c:pt idx="2">
                  <c:v>0.11603972084031945</c:v>
                </c:pt>
                <c:pt idx="3">
                  <c:v>2.5000000000000008E-2</c:v>
                </c:pt>
                <c:pt idx="4">
                  <c:v>5.3860867250797063E-3</c:v>
                </c:pt>
                <c:pt idx="5">
                  <c:v>1.160397208403195E-3</c:v>
                </c:pt>
                <c:pt idx="6">
                  <c:v>7.3100443455321649E-4</c:v>
                </c:pt>
              </c:numCache>
            </c:numRef>
          </c:yVal>
          <c:smooth val="0"/>
        </c:ser>
        <c:ser>
          <c:idx val="1"/>
          <c:order val="1"/>
          <c:tx>
            <c:v>CFEM Cart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'3D_Gauss'!$D$5:$D$10</c:f>
              <c:numCache>
                <c:formatCode>General</c:formatCode>
                <c:ptCount val="6"/>
                <c:pt idx="0">
                  <c:v>8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110592</c:v>
                </c:pt>
              </c:numCache>
            </c:numRef>
          </c:xVal>
          <c:yVal>
            <c:numRef>
              <c:f>'3D_Gauss'!$E$5:$E$10</c:f>
              <c:numCache>
                <c:formatCode>0.00E+00</c:formatCode>
                <c:ptCount val="6"/>
                <c:pt idx="0">
                  <c:v>0.155183944299564</c:v>
                </c:pt>
                <c:pt idx="1">
                  <c:v>3.8707563495277902E-2</c:v>
                </c:pt>
                <c:pt idx="2">
                  <c:v>1.3751844985387E-2</c:v>
                </c:pt>
                <c:pt idx="3">
                  <c:v>3.0779028895143801E-3</c:v>
                </c:pt>
                <c:pt idx="4">
                  <c:v>7.2463730090573304E-4</c:v>
                </c:pt>
                <c:pt idx="5">
                  <c:v>3.04891894894E-4</c:v>
                </c:pt>
              </c:numCache>
            </c:numRef>
          </c:yVal>
          <c:smooth val="0"/>
        </c:ser>
        <c:ser>
          <c:idx val="2"/>
          <c:order val="2"/>
          <c:tx>
            <c:v>CFEM Tri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'3D_Gauss'!$F$5:$F$10</c:f>
              <c:numCache>
                <c:formatCode>General</c:formatCode>
                <c:ptCount val="6"/>
                <c:pt idx="0">
                  <c:v>8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110592</c:v>
                </c:pt>
              </c:numCache>
            </c:numRef>
          </c:xVal>
          <c:yVal>
            <c:numRef>
              <c:f>'3D_Gauss'!$G$5:$G$10</c:f>
              <c:numCache>
                <c:formatCode>0.00E+00</c:formatCode>
                <c:ptCount val="6"/>
                <c:pt idx="0">
                  <c:v>0.148016754452751</c:v>
                </c:pt>
                <c:pt idx="1">
                  <c:v>5.7078594037313302E-2</c:v>
                </c:pt>
                <c:pt idx="2">
                  <c:v>1.8268177005914502E-2</c:v>
                </c:pt>
                <c:pt idx="3">
                  <c:v>4.2663562559403703E-3</c:v>
                </c:pt>
                <c:pt idx="4">
                  <c:v>1.01450231699926E-3</c:v>
                </c:pt>
                <c:pt idx="5">
                  <c:v>4.2463730090573301E-4</c:v>
                </c:pt>
              </c:numCache>
            </c:numRef>
          </c:yVal>
          <c:smooth val="0"/>
        </c:ser>
        <c:ser>
          <c:idx val="3"/>
          <c:order val="3"/>
          <c:tx>
            <c:v>CFEM Poly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'3D_Gauss'!$H$5:$H$10</c:f>
              <c:numCache>
                <c:formatCode>General</c:formatCode>
                <c:ptCount val="6"/>
                <c:pt idx="0">
                  <c:v>40</c:v>
                </c:pt>
                <c:pt idx="1">
                  <c:v>208</c:v>
                </c:pt>
                <c:pt idx="2">
                  <c:v>1312</c:v>
                </c:pt>
                <c:pt idx="3">
                  <c:v>9280</c:v>
                </c:pt>
                <c:pt idx="4">
                  <c:v>69760</c:v>
                </c:pt>
              </c:numCache>
            </c:numRef>
          </c:xVal>
          <c:yVal>
            <c:numRef>
              <c:f>'3D_Gauss'!$I$5:$I$10</c:f>
              <c:numCache>
                <c:formatCode>0.00E+00</c:formatCode>
                <c:ptCount val="6"/>
                <c:pt idx="0">
                  <c:v>0.15378582142340599</c:v>
                </c:pt>
                <c:pt idx="1">
                  <c:v>5.2188306437448102E-2</c:v>
                </c:pt>
                <c:pt idx="2">
                  <c:v>1.352859958492E-2</c:v>
                </c:pt>
                <c:pt idx="3">
                  <c:v>3.6319212742301102E-3</c:v>
                </c:pt>
                <c:pt idx="4">
                  <c:v>9.0876027422613203E-4</c:v>
                </c:pt>
              </c:numCache>
            </c:numRef>
          </c:yVal>
          <c:smooth val="0"/>
        </c:ser>
        <c:ser>
          <c:idx val="4"/>
          <c:order val="4"/>
          <c:tx>
            <c:v>CFEM Sine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'3D_Gauss'!$N$5:$N$10</c:f>
              <c:numCache>
                <c:formatCode>General</c:formatCode>
                <c:ptCount val="6"/>
                <c:pt idx="0">
                  <c:v>32</c:v>
                </c:pt>
                <c:pt idx="1">
                  <c:v>208</c:v>
                </c:pt>
                <c:pt idx="2">
                  <c:v>656</c:v>
                </c:pt>
                <c:pt idx="3">
                  <c:v>4640</c:v>
                </c:pt>
                <c:pt idx="4">
                  <c:v>34880</c:v>
                </c:pt>
                <c:pt idx="5">
                  <c:v>81240</c:v>
                </c:pt>
              </c:numCache>
            </c:numRef>
          </c:xVal>
          <c:yVal>
            <c:numRef>
              <c:f>'3D_Gauss'!$O$5:$O$10</c:f>
              <c:numCache>
                <c:formatCode>0.00E+00</c:formatCode>
                <c:ptCount val="6"/>
                <c:pt idx="0">
                  <c:v>0.15361398068629101</c:v>
                </c:pt>
                <c:pt idx="1">
                  <c:v>3.4168560898658697E-2</c:v>
                </c:pt>
                <c:pt idx="2">
                  <c:v>2.5094365665330999E-2</c:v>
                </c:pt>
                <c:pt idx="3">
                  <c:v>8.3110225238783204E-3</c:v>
                </c:pt>
                <c:pt idx="4">
                  <c:v>1.9117845916550801E-3</c:v>
                </c:pt>
                <c:pt idx="5">
                  <c:v>1.05876027422613E-3</c:v>
                </c:pt>
              </c:numCache>
            </c:numRef>
          </c:yVal>
          <c:smooth val="0"/>
        </c:ser>
        <c:ser>
          <c:idx val="5"/>
          <c:order val="5"/>
          <c:tx>
            <c:v>CFEM Z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'3D_Gauss'!$L$5:$L$10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1440</c:v>
                </c:pt>
                <c:pt idx="3">
                  <c:v>11328</c:v>
                </c:pt>
                <c:pt idx="4">
                  <c:v>65376</c:v>
                </c:pt>
              </c:numCache>
            </c:numRef>
          </c:xVal>
          <c:yVal>
            <c:numRef>
              <c:f>'3D_Gauss'!$M$5:$M$10</c:f>
              <c:numCache>
                <c:formatCode>0.00E+00</c:formatCode>
                <c:ptCount val="6"/>
                <c:pt idx="0">
                  <c:v>0.15291367391006599</c:v>
                </c:pt>
                <c:pt idx="1">
                  <c:v>3.5937731811917097E-2</c:v>
                </c:pt>
                <c:pt idx="2">
                  <c:v>1.2414721836727999E-2</c:v>
                </c:pt>
                <c:pt idx="3">
                  <c:v>2.70417450991472E-3</c:v>
                </c:pt>
                <c:pt idx="4">
                  <c:v>8.8798303377676205E-4</c:v>
                </c:pt>
              </c:numCache>
            </c:numRef>
          </c:yVal>
          <c:smooth val="0"/>
        </c:ser>
        <c:ser>
          <c:idx val="6"/>
          <c:order val="6"/>
          <c:tx>
            <c:v>DFEM Cart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'3D_Gauss'!$P$5:$P$9</c:f>
              <c:numCache>
                <c:formatCode>General</c:formatCode>
                <c:ptCount val="5"/>
                <c:pt idx="0">
                  <c:v>8</c:v>
                </c:pt>
                <c:pt idx="1">
                  <c:v>216</c:v>
                </c:pt>
                <c:pt idx="2">
                  <c:v>2744</c:v>
                </c:pt>
                <c:pt idx="3">
                  <c:v>27000</c:v>
                </c:pt>
                <c:pt idx="4">
                  <c:v>125000</c:v>
                </c:pt>
              </c:numCache>
            </c:numRef>
          </c:xVal>
          <c:yVal>
            <c:numRef>
              <c:f>'3D_Gauss'!$Q$5:$Q$9</c:f>
              <c:numCache>
                <c:formatCode>0.00E+00</c:formatCode>
                <c:ptCount val="5"/>
                <c:pt idx="0">
                  <c:v>0.155182992347393</c:v>
                </c:pt>
                <c:pt idx="1">
                  <c:v>3.8706918666258298E-2</c:v>
                </c:pt>
                <c:pt idx="2">
                  <c:v>1.3751600773391401E-2</c:v>
                </c:pt>
                <c:pt idx="3">
                  <c:v>3.0777360976551901E-3</c:v>
                </c:pt>
                <c:pt idx="4">
                  <c:v>1.1130425323350799E-3</c:v>
                </c:pt>
              </c:numCache>
            </c:numRef>
          </c:yVal>
          <c:smooth val="0"/>
        </c:ser>
        <c:ser>
          <c:idx val="7"/>
          <c:order val="7"/>
          <c:tx>
            <c:v>DFEM Tri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'3D_Gauss'!$R$5:$R$9</c:f>
              <c:numCache>
                <c:formatCode>General</c:formatCode>
                <c:ptCount val="5"/>
                <c:pt idx="0">
                  <c:v>12</c:v>
                </c:pt>
                <c:pt idx="1">
                  <c:v>324</c:v>
                </c:pt>
                <c:pt idx="2">
                  <c:v>4116</c:v>
                </c:pt>
                <c:pt idx="3">
                  <c:v>40500</c:v>
                </c:pt>
                <c:pt idx="4">
                  <c:v>78200</c:v>
                </c:pt>
              </c:numCache>
            </c:numRef>
          </c:xVal>
          <c:yVal>
            <c:numRef>
              <c:f>'3D_Gauss'!$S$5:$S$9</c:f>
              <c:numCache>
                <c:formatCode>0.00E+00</c:formatCode>
                <c:ptCount val="5"/>
                <c:pt idx="0">
                  <c:v>0.148016450551826</c:v>
                </c:pt>
                <c:pt idx="1">
                  <c:v>5.7082701690328697E-2</c:v>
                </c:pt>
                <c:pt idx="2">
                  <c:v>1.8268197149137501E-2</c:v>
                </c:pt>
                <c:pt idx="3">
                  <c:v>4.2662274603959003E-3</c:v>
                </c:pt>
                <c:pt idx="4">
                  <c:v>2.8586319845628999E-3</c:v>
                </c:pt>
              </c:numCache>
            </c:numRef>
          </c:yVal>
          <c:smooth val="0"/>
        </c:ser>
        <c:ser>
          <c:idx val="8"/>
          <c:order val="8"/>
          <c:tx>
            <c:v>DFEM Poly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'3D_Gauss'!$T$5:$T$9</c:f>
              <c:numCache>
                <c:formatCode>General</c:formatCode>
                <c:ptCount val="5"/>
                <c:pt idx="0">
                  <c:v>88</c:v>
                </c:pt>
                <c:pt idx="1">
                  <c:v>780</c:v>
                </c:pt>
                <c:pt idx="2">
                  <c:v>6202</c:v>
                </c:pt>
                <c:pt idx="3">
                  <c:v>49530</c:v>
                </c:pt>
                <c:pt idx="4">
                  <c:v>80400</c:v>
                </c:pt>
              </c:numCache>
            </c:numRef>
          </c:xVal>
          <c:yVal>
            <c:numRef>
              <c:f>'3D_Gauss'!$U$5:$U$9</c:f>
              <c:numCache>
                <c:formatCode>0.00E+00</c:formatCode>
                <c:ptCount val="5"/>
                <c:pt idx="0">
                  <c:v>0.153783079327</c:v>
                </c:pt>
                <c:pt idx="1">
                  <c:v>5.21446080257294E-2</c:v>
                </c:pt>
                <c:pt idx="2">
                  <c:v>1.35251030136043E-2</c:v>
                </c:pt>
                <c:pt idx="3">
                  <c:v>3.6315939673580702E-3</c:v>
                </c:pt>
                <c:pt idx="4">
                  <c:v>2.6548981891865E-3</c:v>
                </c:pt>
              </c:numCache>
            </c:numRef>
          </c:yVal>
          <c:smooth val="0"/>
        </c:ser>
        <c:ser>
          <c:idx val="9"/>
          <c:order val="9"/>
          <c:tx>
            <c:v>DFEM Sine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'3D_Gauss'!$Z$5:$Z$9</c:f>
              <c:numCache>
                <c:formatCode>General</c:formatCode>
                <c:ptCount val="5"/>
                <c:pt idx="0">
                  <c:v>72</c:v>
                </c:pt>
                <c:pt idx="1">
                  <c:v>768</c:v>
                </c:pt>
                <c:pt idx="2">
                  <c:v>6160</c:v>
                </c:pt>
                <c:pt idx="3">
                  <c:v>49200</c:v>
                </c:pt>
                <c:pt idx="4">
                  <c:v>81200</c:v>
                </c:pt>
              </c:numCache>
            </c:numRef>
          </c:xVal>
          <c:yVal>
            <c:numRef>
              <c:f>'3D_Gauss'!$AA$5:$AA$9</c:f>
              <c:numCache>
                <c:formatCode>0.00E+00</c:formatCode>
                <c:ptCount val="5"/>
                <c:pt idx="0">
                  <c:v>0.15360679626237</c:v>
                </c:pt>
                <c:pt idx="1">
                  <c:v>3.41072108798375E-2</c:v>
                </c:pt>
                <c:pt idx="2">
                  <c:v>1.48007741474987E-2</c:v>
                </c:pt>
                <c:pt idx="3">
                  <c:v>4.1737230582768502E-3</c:v>
                </c:pt>
                <c:pt idx="4">
                  <c:v>3.1186319845629001E-3</c:v>
                </c:pt>
              </c:numCache>
            </c:numRef>
          </c:yVal>
          <c:smooth val="0"/>
        </c:ser>
        <c:ser>
          <c:idx val="10"/>
          <c:order val="10"/>
          <c:tx>
            <c:v>DFEM Z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'3D_Gauss'!$X$5:$X$9</c:f>
              <c:numCache>
                <c:formatCode>General</c:formatCode>
                <c:ptCount val="5"/>
                <c:pt idx="0">
                  <c:v>160</c:v>
                </c:pt>
                <c:pt idx="1">
                  <c:v>1032</c:v>
                </c:pt>
                <c:pt idx="2">
                  <c:v>7504</c:v>
                </c:pt>
                <c:pt idx="3">
                  <c:v>48664</c:v>
                </c:pt>
                <c:pt idx="4">
                  <c:v>79650</c:v>
                </c:pt>
              </c:numCache>
            </c:numRef>
          </c:xVal>
          <c:yVal>
            <c:numRef>
              <c:f>'3D_Gauss'!$Y$5:$Y$9</c:f>
              <c:numCache>
                <c:formatCode>0.00E+00</c:formatCode>
                <c:ptCount val="5"/>
                <c:pt idx="0">
                  <c:v>0.15291202396930201</c:v>
                </c:pt>
                <c:pt idx="1">
                  <c:v>3.5917144607749502E-2</c:v>
                </c:pt>
                <c:pt idx="2">
                  <c:v>1.2414550566042E-2</c:v>
                </c:pt>
                <c:pt idx="3">
                  <c:v>3.7272093294726401E-3</c:v>
                </c:pt>
                <c:pt idx="4">
                  <c:v>2.8788198461841999E-3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98184"/>
        <c:axId val="192298568"/>
      </c:scatterChart>
      <c:valAx>
        <c:axId val="1922981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8568"/>
        <c:crosses val="autoZero"/>
        <c:crossBetween val="midCat"/>
      </c:valAx>
      <c:valAx>
        <c:axId val="192298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Slope=-2/3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Quad_CFEM_3D!$B$3:$B$8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Quad_CFEM_3D!$C$3:$C$8</c:f>
              <c:numCache>
                <c:formatCode>General</c:formatCode>
                <c:ptCount val="6"/>
                <c:pt idx="0">
                  <c:v>1</c:v>
                </c:pt>
                <c:pt idx="1">
                  <c:v>0.21544346900318836</c:v>
                </c:pt>
                <c:pt idx="2">
                  <c:v>4.6415888336127781E-2</c:v>
                </c:pt>
                <c:pt idx="3">
                  <c:v>1.0000000000000004E-2</c:v>
                </c:pt>
                <c:pt idx="4">
                  <c:v>2.1544346900318825E-3</c:v>
                </c:pt>
                <c:pt idx="5">
                  <c:v>4.64158883361278E-4</c:v>
                </c:pt>
              </c:numCache>
            </c:numRef>
          </c:yVal>
          <c:smooth val="0"/>
        </c:ser>
        <c:ser>
          <c:idx val="1"/>
          <c:order val="1"/>
          <c:tx>
            <c:v>Cartesian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Quad_CFEM_3D!$D$3:$D$8</c:f>
              <c:numCache>
                <c:formatCode>General</c:formatCode>
                <c:ptCount val="6"/>
                <c:pt idx="0">
                  <c:v>8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110592</c:v>
                </c:pt>
              </c:numCache>
            </c:numRef>
          </c:xVal>
          <c:yVal>
            <c:numRef>
              <c:f>Quad_CFEM_3D!$E$3:$E$8</c:f>
              <c:numCache>
                <c:formatCode>0.00E+00</c:formatCode>
                <c:ptCount val="6"/>
                <c:pt idx="0">
                  <c:v>6.0766558063421097E-3</c:v>
                </c:pt>
                <c:pt idx="1">
                  <c:v>1.24696351137642E-3</c:v>
                </c:pt>
                <c:pt idx="2">
                  <c:v>2.29435413260626E-4</c:v>
                </c:pt>
                <c:pt idx="3">
                  <c:v>4.99116990609908E-5</c:v>
                </c:pt>
                <c:pt idx="4">
                  <c:v>1.1682524798321999E-5</c:v>
                </c:pt>
                <c:pt idx="5">
                  <c:v>5.0820854829859697E-6</c:v>
                </c:pt>
              </c:numCache>
            </c:numRef>
          </c:yVal>
          <c:smooth val="0"/>
        </c:ser>
        <c:ser>
          <c:idx val="2"/>
          <c:order val="2"/>
          <c:tx>
            <c:v>Triangles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Quad_CFEM_3D!$F$3:$F$8</c:f>
              <c:numCache>
                <c:formatCode>General</c:formatCode>
                <c:ptCount val="6"/>
                <c:pt idx="0">
                  <c:v>8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110592</c:v>
                </c:pt>
              </c:numCache>
            </c:numRef>
          </c:xVal>
          <c:yVal>
            <c:numRef>
              <c:f>Quad_CFEM_3D!$G$3:$G$8</c:f>
              <c:numCache>
                <c:formatCode>0.00E+00</c:formatCode>
                <c:ptCount val="6"/>
                <c:pt idx="0">
                  <c:v>6.0427009838945897E-3</c:v>
                </c:pt>
                <c:pt idx="1">
                  <c:v>1.68177496784976E-3</c:v>
                </c:pt>
                <c:pt idx="2">
                  <c:v>3.3167221425303299E-4</c:v>
                </c:pt>
                <c:pt idx="3">
                  <c:v>7.3074814481114604E-5</c:v>
                </c:pt>
                <c:pt idx="4">
                  <c:v>1.71507214711675E-5</c:v>
                </c:pt>
                <c:pt idx="5">
                  <c:v>7.4643403120817899E-6</c:v>
                </c:pt>
              </c:numCache>
            </c:numRef>
          </c:yVal>
          <c:smooth val="0"/>
        </c:ser>
        <c:ser>
          <c:idx val="5"/>
          <c:order val="3"/>
          <c:tx>
            <c:v>Polygon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Quad_CFEM_3D!$H$3:$H$7</c:f>
              <c:numCache>
                <c:formatCode>General</c:formatCode>
                <c:ptCount val="5"/>
                <c:pt idx="0">
                  <c:v>40</c:v>
                </c:pt>
                <c:pt idx="1">
                  <c:v>208</c:v>
                </c:pt>
                <c:pt idx="2">
                  <c:v>1312</c:v>
                </c:pt>
                <c:pt idx="3">
                  <c:v>9280</c:v>
                </c:pt>
                <c:pt idx="4">
                  <c:v>69760</c:v>
                </c:pt>
              </c:numCache>
            </c:numRef>
          </c:xVal>
          <c:yVal>
            <c:numRef>
              <c:f>Quad_CFEM_3D!$I$3:$I$7</c:f>
              <c:numCache>
                <c:formatCode>0.00E+00</c:formatCode>
                <c:ptCount val="5"/>
                <c:pt idx="0">
                  <c:v>6.0833815055978801E-3</c:v>
                </c:pt>
                <c:pt idx="1">
                  <c:v>9.2969144759923899E-4</c:v>
                </c:pt>
                <c:pt idx="2">
                  <c:v>2.3024523009470101E-4</c:v>
                </c:pt>
                <c:pt idx="3">
                  <c:v>5.8883757580429702E-5</c:v>
                </c:pt>
                <c:pt idx="4">
                  <c:v>1.5188628097566E-5</c:v>
                </c:pt>
              </c:numCache>
            </c:numRef>
          </c:yVal>
          <c:smooth val="0"/>
        </c:ser>
        <c:ser>
          <c:idx val="3"/>
          <c:order val="4"/>
          <c:tx>
            <c:v>Shes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Quad_CFEM_3D!$J$3:$J$9</c:f>
              <c:numCache>
                <c:formatCode>General</c:formatCode>
                <c:ptCount val="7"/>
                <c:pt idx="0">
                  <c:v>40</c:v>
                </c:pt>
                <c:pt idx="1">
                  <c:v>160</c:v>
                </c:pt>
                <c:pt idx="2">
                  <c:v>1312</c:v>
                </c:pt>
                <c:pt idx="3">
                  <c:v>9344</c:v>
                </c:pt>
                <c:pt idx="4">
                  <c:v>35024</c:v>
                </c:pt>
              </c:numCache>
            </c:numRef>
          </c:xVal>
          <c:yVal>
            <c:numRef>
              <c:f>Quad_CFEM_3D!$K$3:$K$9</c:f>
              <c:numCache>
                <c:formatCode>0.00E+00</c:formatCode>
                <c:ptCount val="7"/>
                <c:pt idx="0">
                  <c:v>6.0835993891105999E-3</c:v>
                </c:pt>
                <c:pt idx="1">
                  <c:v>1.3055295171282501E-3</c:v>
                </c:pt>
                <c:pt idx="2">
                  <c:v>2.4628316246535999E-4</c:v>
                </c:pt>
                <c:pt idx="3">
                  <c:v>8.7449971043755302E-5</c:v>
                </c:pt>
                <c:pt idx="4">
                  <c:v>6.1397730347982797E-5</c:v>
                </c:pt>
              </c:numCache>
            </c:numRef>
          </c:yVal>
          <c:smooth val="0"/>
        </c:ser>
        <c:ser>
          <c:idx val="4"/>
          <c:order val="5"/>
          <c:tx>
            <c:v>Z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Quad_CFEM_3D!$L$3:$L$7</c:f>
              <c:numCache>
                <c:formatCode>General</c:formatCode>
                <c:ptCount val="5"/>
                <c:pt idx="0">
                  <c:v>64</c:v>
                </c:pt>
                <c:pt idx="1">
                  <c:v>256</c:v>
                </c:pt>
                <c:pt idx="2">
                  <c:v>1440</c:v>
                </c:pt>
                <c:pt idx="3">
                  <c:v>11328</c:v>
                </c:pt>
                <c:pt idx="4">
                  <c:v>87168</c:v>
                </c:pt>
              </c:numCache>
            </c:numRef>
          </c:xVal>
          <c:yVal>
            <c:numRef>
              <c:f>Quad_CFEM_3D!$M$3:$M$7</c:f>
              <c:numCache>
                <c:formatCode>0.00E+00</c:formatCode>
                <c:ptCount val="5"/>
                <c:pt idx="0">
                  <c:v>6.0845744038567403E-3</c:v>
                </c:pt>
                <c:pt idx="1">
                  <c:v>8.5663215457204502E-4</c:v>
                </c:pt>
                <c:pt idx="2">
                  <c:v>1.92185293648215E-4</c:v>
                </c:pt>
                <c:pt idx="3">
                  <c:v>4.2110393560645399E-5</c:v>
                </c:pt>
                <c:pt idx="4">
                  <c:v>1.05165774542475E-5</c:v>
                </c:pt>
              </c:numCache>
            </c:numRef>
          </c:yVal>
          <c:smooth val="0"/>
        </c:ser>
        <c:ser>
          <c:idx val="6"/>
          <c:order val="6"/>
          <c:tx>
            <c:v>Sine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Quad_CFEM_3D!$N$3:$N$7</c:f>
              <c:numCache>
                <c:formatCode>General</c:formatCode>
                <c:ptCount val="5"/>
                <c:pt idx="0">
                  <c:v>32</c:v>
                </c:pt>
                <c:pt idx="1">
                  <c:v>208</c:v>
                </c:pt>
                <c:pt idx="2">
                  <c:v>1312</c:v>
                </c:pt>
                <c:pt idx="3">
                  <c:v>9280</c:v>
                </c:pt>
                <c:pt idx="4">
                  <c:v>69760</c:v>
                </c:pt>
              </c:numCache>
            </c:numRef>
          </c:xVal>
          <c:yVal>
            <c:numRef>
              <c:f>Quad_CFEM_3D!$O$3:$O$7</c:f>
              <c:numCache>
                <c:formatCode>0.00E+00</c:formatCode>
                <c:ptCount val="5"/>
                <c:pt idx="0">
                  <c:v>6.0834512257882797E-3</c:v>
                </c:pt>
                <c:pt idx="1">
                  <c:v>8.5685585244395397E-4</c:v>
                </c:pt>
                <c:pt idx="2">
                  <c:v>2.1991667023144699E-4</c:v>
                </c:pt>
                <c:pt idx="3">
                  <c:v>6.0119260740898502E-5</c:v>
                </c:pt>
                <c:pt idx="4">
                  <c:v>1.5691663954791299E-5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70024"/>
        <c:axId val="192625872"/>
      </c:scatterChart>
      <c:valAx>
        <c:axId val="192670024"/>
        <c:scaling>
          <c:logBase val="10"/>
          <c:orientation val="minMax"/>
          <c:max val="200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5872"/>
        <c:crossesAt val="1.0000000000000004E-6"/>
        <c:crossBetween val="midCat"/>
      </c:valAx>
      <c:valAx>
        <c:axId val="192625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7247114970104"/>
          <c:y val="9.1856961815015278E-2"/>
          <c:w val="0.13387888342180648"/>
          <c:h val="0.3288123943281649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Slope=-2/3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Quad_DFEM_3D!$B$3:$B$8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Quad_DFEM_3D!$C$3:$C$8</c:f>
              <c:numCache>
                <c:formatCode>General</c:formatCode>
                <c:ptCount val="6"/>
                <c:pt idx="0">
                  <c:v>1</c:v>
                </c:pt>
                <c:pt idx="1">
                  <c:v>0.21544346900318836</c:v>
                </c:pt>
                <c:pt idx="2">
                  <c:v>4.6415888336127781E-2</c:v>
                </c:pt>
                <c:pt idx="3">
                  <c:v>1.0000000000000004E-2</c:v>
                </c:pt>
                <c:pt idx="4">
                  <c:v>2.1544346900318825E-3</c:v>
                </c:pt>
                <c:pt idx="5">
                  <c:v>4.64158883361278E-4</c:v>
                </c:pt>
              </c:numCache>
            </c:numRef>
          </c:yVal>
          <c:smooth val="0"/>
        </c:ser>
        <c:ser>
          <c:idx val="1"/>
          <c:order val="1"/>
          <c:tx>
            <c:v>Cartesian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Quad_DFEM_3D!$D$3:$D$9</c:f>
              <c:numCache>
                <c:formatCode>General</c:formatCode>
                <c:ptCount val="7"/>
                <c:pt idx="0">
                  <c:v>8</c:v>
                </c:pt>
                <c:pt idx="1">
                  <c:v>64</c:v>
                </c:pt>
                <c:pt idx="2">
                  <c:v>512</c:v>
                </c:pt>
                <c:pt idx="3">
                  <c:v>2744</c:v>
                </c:pt>
                <c:pt idx="4">
                  <c:v>8000</c:v>
                </c:pt>
                <c:pt idx="5">
                  <c:v>21952</c:v>
                </c:pt>
                <c:pt idx="6">
                  <c:v>64000</c:v>
                </c:pt>
              </c:numCache>
            </c:numRef>
          </c:xVal>
          <c:yVal>
            <c:numRef>
              <c:f>Quad_DFEM_3D!$E$3:$E$9</c:f>
              <c:numCache>
                <c:formatCode>0.00E+00</c:formatCode>
                <c:ptCount val="7"/>
                <c:pt idx="0">
                  <c:v>6.0765842444540797E-3</c:v>
                </c:pt>
                <c:pt idx="1">
                  <c:v>2.72934600899454E-3</c:v>
                </c:pt>
                <c:pt idx="2">
                  <c:v>7.0321128365148102E-4</c:v>
                </c:pt>
                <c:pt idx="3">
                  <c:v>2.2942278354569999E-4</c:v>
                </c:pt>
                <c:pt idx="4">
                  <c:v>1.1233928525528099E-4</c:v>
                </c:pt>
                <c:pt idx="5">
                  <c:v>5.7291050867936102E-5</c:v>
                </c:pt>
                <c:pt idx="6">
                  <c:v>2.8063035134245599E-5</c:v>
                </c:pt>
              </c:numCache>
            </c:numRef>
          </c:yVal>
          <c:smooth val="0"/>
        </c:ser>
        <c:ser>
          <c:idx val="2"/>
          <c:order val="2"/>
          <c:tx>
            <c:v>Triangles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Quad_DFEM_3D!$F$3:$F$8</c:f>
              <c:numCache>
                <c:formatCode>General</c:formatCode>
                <c:ptCount val="6"/>
                <c:pt idx="0">
                  <c:v>12</c:v>
                </c:pt>
                <c:pt idx="1">
                  <c:v>96</c:v>
                </c:pt>
                <c:pt idx="2">
                  <c:v>768</c:v>
                </c:pt>
                <c:pt idx="3">
                  <c:v>6144</c:v>
                </c:pt>
                <c:pt idx="4">
                  <c:v>32928</c:v>
                </c:pt>
                <c:pt idx="5">
                  <c:v>73728</c:v>
                </c:pt>
              </c:numCache>
            </c:numRef>
          </c:xVal>
          <c:yVal>
            <c:numRef>
              <c:f>Quad_DFEM_3D!$G$3:$G$8</c:f>
              <c:numCache>
                <c:formatCode>0.00E+00</c:formatCode>
                <c:ptCount val="6"/>
                <c:pt idx="0">
                  <c:v>6.04265616512689E-3</c:v>
                </c:pt>
                <c:pt idx="1">
                  <c:v>3.34539879170791E-3</c:v>
                </c:pt>
                <c:pt idx="2">
                  <c:v>9.8373792726399209E-4</c:v>
                </c:pt>
                <c:pt idx="3">
                  <c:v>2.5482247584236701E-4</c:v>
                </c:pt>
                <c:pt idx="4">
                  <c:v>8.3841201981697005E-5</c:v>
                </c:pt>
                <c:pt idx="5">
                  <c:v>4.3884182347941097E-5</c:v>
                </c:pt>
              </c:numCache>
            </c:numRef>
          </c:yVal>
          <c:smooth val="0"/>
        </c:ser>
        <c:ser>
          <c:idx val="3"/>
          <c:order val="3"/>
          <c:tx>
            <c:v>Polygon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Quad_DFEM_3D!$H$3:$H$8</c:f>
              <c:numCache>
                <c:formatCode>General</c:formatCode>
                <c:ptCount val="6"/>
                <c:pt idx="0">
                  <c:v>88</c:v>
                </c:pt>
                <c:pt idx="1">
                  <c:v>1040</c:v>
                </c:pt>
                <c:pt idx="2">
                  <c:v>8860</c:v>
                </c:pt>
                <c:pt idx="3">
                  <c:v>26416</c:v>
                </c:pt>
                <c:pt idx="4">
                  <c:v>46228</c:v>
                </c:pt>
                <c:pt idx="5">
                  <c:v>76488</c:v>
                </c:pt>
              </c:numCache>
            </c:numRef>
          </c:xVal>
          <c:yVal>
            <c:numRef>
              <c:f>Quad_DFEM_3D!$I$3:$I$8</c:f>
              <c:numCache>
                <c:formatCode>0.00E+00</c:formatCode>
                <c:ptCount val="6"/>
                <c:pt idx="0">
                  <c:v>6.0832721797223297E-3</c:v>
                </c:pt>
                <c:pt idx="1">
                  <c:v>7.4249073097774497E-4</c:v>
                </c:pt>
                <c:pt idx="2">
                  <c:v>1.9366968907168401E-4</c:v>
                </c:pt>
                <c:pt idx="3">
                  <c:v>1.05197495340074E-4</c:v>
                </c:pt>
                <c:pt idx="4">
                  <c:v>6.8300157910601201E-5</c:v>
                </c:pt>
                <c:pt idx="5">
                  <c:v>4.3884182347941097E-5</c:v>
                </c:pt>
              </c:numCache>
            </c:numRef>
          </c:yVal>
          <c:smooth val="0"/>
        </c:ser>
        <c:ser>
          <c:idx val="4"/>
          <c:order val="4"/>
          <c:tx>
            <c:v>Shes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Quad_DFEM_3D!$J$3:$J$7</c:f>
              <c:numCache>
                <c:formatCode>General</c:formatCode>
                <c:ptCount val="5"/>
                <c:pt idx="0">
                  <c:v>88</c:v>
                </c:pt>
                <c:pt idx="1">
                  <c:v>1016</c:v>
                </c:pt>
                <c:pt idx="2">
                  <c:v>8920</c:v>
                </c:pt>
                <c:pt idx="3">
                  <c:v>21408</c:v>
                </c:pt>
                <c:pt idx="4">
                  <c:v>45920</c:v>
                </c:pt>
              </c:numCache>
            </c:numRef>
          </c:xVal>
          <c:yVal>
            <c:numRef>
              <c:f>Quad_DFEM_3D!$K$3:$K$7</c:f>
              <c:numCache>
                <c:formatCode>0.00E+00</c:formatCode>
                <c:ptCount val="5"/>
                <c:pt idx="0">
                  <c:v>6.0834768553649299E-3</c:v>
                </c:pt>
                <c:pt idx="1">
                  <c:v>8.7177325580480405E-4</c:v>
                </c:pt>
                <c:pt idx="2">
                  <c:v>2.1063991516407201E-4</c:v>
                </c:pt>
                <c:pt idx="3">
                  <c:v>1.2644338125375099E-4</c:v>
                </c:pt>
                <c:pt idx="4">
                  <c:v>7.9733118257558399E-5</c:v>
                </c:pt>
              </c:numCache>
            </c:numRef>
          </c:yVal>
          <c:smooth val="0"/>
        </c:ser>
        <c:ser>
          <c:idx val="5"/>
          <c:order val="5"/>
          <c:tx>
            <c:v>Z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Quad_DFEM_3D!$L$3:$L$6</c:f>
              <c:numCache>
                <c:formatCode>General</c:formatCode>
                <c:ptCount val="4"/>
                <c:pt idx="0">
                  <c:v>160</c:v>
                </c:pt>
                <c:pt idx="1">
                  <c:v>1376</c:v>
                </c:pt>
                <c:pt idx="2">
                  <c:v>10720</c:v>
                </c:pt>
                <c:pt idx="3">
                  <c:v>61936</c:v>
                </c:pt>
              </c:numCache>
            </c:numRef>
          </c:xVal>
          <c:yVal>
            <c:numRef>
              <c:f>Quad_DFEM_3D!$M$3:$M$6</c:f>
              <c:numCache>
                <c:formatCode>0.00E+00</c:formatCode>
                <c:ptCount val="4"/>
                <c:pt idx="0">
                  <c:v>6.0844952485608599E-3</c:v>
                </c:pt>
                <c:pt idx="1">
                  <c:v>6.6644227668082295E-4</c:v>
                </c:pt>
                <c:pt idx="2">
                  <c:v>1.5350727105014101E-4</c:v>
                </c:pt>
                <c:pt idx="3">
                  <c:v>4.4709393522402302E-5</c:v>
                </c:pt>
              </c:numCache>
            </c:numRef>
          </c:yVal>
          <c:smooth val="0"/>
        </c:ser>
        <c:ser>
          <c:idx val="6"/>
          <c:order val="6"/>
          <c:tx>
            <c:v>Sine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Quad_DFEM_3D!$N$3:$N$8</c:f>
              <c:numCache>
                <c:formatCode>General</c:formatCode>
                <c:ptCount val="6"/>
                <c:pt idx="0">
                  <c:v>72</c:v>
                </c:pt>
                <c:pt idx="1">
                  <c:v>768</c:v>
                </c:pt>
                <c:pt idx="2">
                  <c:v>6160</c:v>
                </c:pt>
                <c:pt idx="3">
                  <c:v>49200</c:v>
                </c:pt>
              </c:numCache>
            </c:numRef>
          </c:xVal>
          <c:yVal>
            <c:numRef>
              <c:f>Quad_DFEM_3D!$O$3:$O$8</c:f>
              <c:numCache>
                <c:formatCode>0.00E+00</c:formatCode>
                <c:ptCount val="6"/>
                <c:pt idx="0">
                  <c:v>6.0831771649381104E-3</c:v>
                </c:pt>
                <c:pt idx="1">
                  <c:v>8.56841943134445E-4</c:v>
                </c:pt>
                <c:pt idx="2">
                  <c:v>2.19908008754511E-4</c:v>
                </c:pt>
                <c:pt idx="3">
                  <c:v>6.00888518088169E-5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28672"/>
        <c:axId val="193449352"/>
      </c:scatterChart>
      <c:valAx>
        <c:axId val="1926286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9352"/>
        <c:crosses val="autoZero"/>
        <c:crossBetween val="midCat"/>
      </c:valAx>
      <c:valAx>
        <c:axId val="193449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Gauss_CFEM_3D!$B$3:$B$8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Gauss_CFEM_3D!$C$3:$C$8</c:f>
              <c:numCache>
                <c:formatCode>General</c:formatCode>
                <c:ptCount val="6"/>
                <c:pt idx="0">
                  <c:v>1</c:v>
                </c:pt>
                <c:pt idx="1">
                  <c:v>0.21544346900318836</c:v>
                </c:pt>
                <c:pt idx="2">
                  <c:v>4.6415888336127781E-2</c:v>
                </c:pt>
                <c:pt idx="3">
                  <c:v>1.0000000000000004E-2</c:v>
                </c:pt>
                <c:pt idx="4">
                  <c:v>2.1544346900318825E-3</c:v>
                </c:pt>
                <c:pt idx="5">
                  <c:v>4.64158883361278E-4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Gauss_CFEM_3D!$D$3:$D$8</c:f>
              <c:numCache>
                <c:formatCode>General</c:formatCode>
                <c:ptCount val="6"/>
                <c:pt idx="0">
                  <c:v>8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110592</c:v>
                </c:pt>
              </c:numCache>
            </c:numRef>
          </c:xVal>
          <c:yVal>
            <c:numRef>
              <c:f>Gauss_CFEM_3D!$E$3:$E$8</c:f>
              <c:numCache>
                <c:formatCode>0.00E+00</c:formatCode>
                <c:ptCount val="6"/>
                <c:pt idx="0">
                  <c:v>0.155183944299564</c:v>
                </c:pt>
                <c:pt idx="1">
                  <c:v>3.8707563495277902E-2</c:v>
                </c:pt>
                <c:pt idx="2">
                  <c:v>1.3751844985387E-2</c:v>
                </c:pt>
                <c:pt idx="3">
                  <c:v>3.0779028895143801E-3</c:v>
                </c:pt>
                <c:pt idx="4">
                  <c:v>7.2463730090573304E-4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Gauss_CFEM_3D!$F$3:$F$8</c:f>
              <c:numCache>
                <c:formatCode>General</c:formatCode>
                <c:ptCount val="6"/>
                <c:pt idx="0">
                  <c:v>8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110592</c:v>
                </c:pt>
              </c:numCache>
            </c:numRef>
          </c:xVal>
          <c:yVal>
            <c:numRef>
              <c:f>Gauss_CFEM_3D!$G$3:$G$8</c:f>
              <c:numCache>
                <c:formatCode>0.00E+00</c:formatCode>
                <c:ptCount val="6"/>
                <c:pt idx="0">
                  <c:v>0.148016754452751</c:v>
                </c:pt>
                <c:pt idx="1">
                  <c:v>5.7078594037313302E-2</c:v>
                </c:pt>
                <c:pt idx="2">
                  <c:v>1.8268177005914502E-2</c:v>
                </c:pt>
                <c:pt idx="3">
                  <c:v>4.2663562559403703E-3</c:v>
                </c:pt>
                <c:pt idx="4">
                  <c:v>1.01450231699926E-3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Gauss_CFEM_3D!$H$3:$H$8</c:f>
              <c:numCache>
                <c:formatCode>General</c:formatCode>
                <c:ptCount val="6"/>
                <c:pt idx="0">
                  <c:v>40</c:v>
                </c:pt>
                <c:pt idx="1">
                  <c:v>208</c:v>
                </c:pt>
                <c:pt idx="2">
                  <c:v>1312</c:v>
                </c:pt>
                <c:pt idx="3">
                  <c:v>9280</c:v>
                </c:pt>
                <c:pt idx="4">
                  <c:v>69760</c:v>
                </c:pt>
              </c:numCache>
            </c:numRef>
          </c:xVal>
          <c:yVal>
            <c:numRef>
              <c:f>Gauss_CFEM_3D!$I$3:$I$8</c:f>
              <c:numCache>
                <c:formatCode>0.00E+00</c:formatCode>
                <c:ptCount val="6"/>
                <c:pt idx="0">
                  <c:v>0.15378582142340599</c:v>
                </c:pt>
                <c:pt idx="1">
                  <c:v>5.2188306437448102E-2</c:v>
                </c:pt>
                <c:pt idx="2">
                  <c:v>1.352859958492E-2</c:v>
                </c:pt>
                <c:pt idx="3">
                  <c:v>3.6319212742301102E-3</c:v>
                </c:pt>
                <c:pt idx="4">
                  <c:v>9.0876027422613203E-4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Gauss_CFEM_3D!$J$3:$J$8</c:f>
              <c:numCache>
                <c:formatCode>General</c:formatCode>
                <c:ptCount val="6"/>
                <c:pt idx="0">
                  <c:v>40</c:v>
                </c:pt>
                <c:pt idx="1">
                  <c:v>212</c:v>
                </c:pt>
                <c:pt idx="2">
                  <c:v>1312</c:v>
                </c:pt>
                <c:pt idx="3">
                  <c:v>9344</c:v>
                </c:pt>
              </c:numCache>
            </c:numRef>
          </c:xVal>
          <c:yVal>
            <c:numRef>
              <c:f>Gauss_CFEM_3D!$K$3:$K$8</c:f>
              <c:numCache>
                <c:formatCode>0.00E+00</c:formatCode>
                <c:ptCount val="6"/>
                <c:pt idx="0">
                  <c:v>0.15336322314001499</c:v>
                </c:pt>
                <c:pt idx="1">
                  <c:v>5.5463418690713903E-2</c:v>
                </c:pt>
                <c:pt idx="2">
                  <c:v>2.0883364437450799E-2</c:v>
                </c:pt>
                <c:pt idx="3">
                  <c:v>6.6501669930798899E-3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Gauss_CFEM_3D!$L$3:$L$7</c:f>
              <c:numCache>
                <c:formatCode>General</c:formatCode>
                <c:ptCount val="5"/>
                <c:pt idx="0">
                  <c:v>64</c:v>
                </c:pt>
                <c:pt idx="1">
                  <c:v>256</c:v>
                </c:pt>
                <c:pt idx="2">
                  <c:v>1440</c:v>
                </c:pt>
                <c:pt idx="3">
                  <c:v>11328</c:v>
                </c:pt>
                <c:pt idx="4">
                  <c:v>65376</c:v>
                </c:pt>
              </c:numCache>
            </c:numRef>
          </c:xVal>
          <c:yVal>
            <c:numRef>
              <c:f>Gauss_CFEM_3D!$M$3:$M$7</c:f>
              <c:numCache>
                <c:formatCode>0.00E+00</c:formatCode>
                <c:ptCount val="5"/>
                <c:pt idx="0">
                  <c:v>0.15291367391006599</c:v>
                </c:pt>
                <c:pt idx="1">
                  <c:v>3.5937731811917097E-2</c:v>
                </c:pt>
                <c:pt idx="2">
                  <c:v>1.2414721836727999E-2</c:v>
                </c:pt>
                <c:pt idx="3">
                  <c:v>2.70417450991472E-3</c:v>
                </c:pt>
                <c:pt idx="4">
                  <c:v>8.8798303377676205E-4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Gauss_CFEM_3D!$N$3:$N$7</c:f>
              <c:numCache>
                <c:formatCode>General</c:formatCode>
                <c:ptCount val="5"/>
                <c:pt idx="0">
                  <c:v>32</c:v>
                </c:pt>
                <c:pt idx="1">
                  <c:v>208</c:v>
                </c:pt>
                <c:pt idx="2">
                  <c:v>656</c:v>
                </c:pt>
                <c:pt idx="3">
                  <c:v>4640</c:v>
                </c:pt>
                <c:pt idx="4">
                  <c:v>34880</c:v>
                </c:pt>
              </c:numCache>
            </c:numRef>
          </c:xVal>
          <c:yVal>
            <c:numRef>
              <c:f>Gauss_CFEM_3D!$O$3:$O$7</c:f>
              <c:numCache>
                <c:formatCode>0.00E+00</c:formatCode>
                <c:ptCount val="5"/>
                <c:pt idx="0">
                  <c:v>0.15361398068629101</c:v>
                </c:pt>
                <c:pt idx="1">
                  <c:v>3.4168560898658697E-2</c:v>
                </c:pt>
                <c:pt idx="2">
                  <c:v>2.5094365665330999E-2</c:v>
                </c:pt>
                <c:pt idx="3">
                  <c:v>8.3110225238783204E-3</c:v>
                </c:pt>
                <c:pt idx="4">
                  <c:v>1.9117845916550801E-3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69816"/>
        <c:axId val="193170208"/>
      </c:scatterChart>
      <c:valAx>
        <c:axId val="1931698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0208"/>
        <c:crosses val="autoZero"/>
        <c:crossBetween val="midCat"/>
      </c:valAx>
      <c:valAx>
        <c:axId val="193170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Gauss_DFEM_3D!$B$1</c:f>
              <c:strCache>
                <c:ptCount val="1"/>
                <c:pt idx="0">
                  <c:v>Slope=-2/3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Gauss_DFEM_3D!$B$3:$B$8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Gauss_DFEM_3D!$C$3:$C$8</c:f>
              <c:numCache>
                <c:formatCode>General</c:formatCode>
                <c:ptCount val="6"/>
                <c:pt idx="0">
                  <c:v>1</c:v>
                </c:pt>
                <c:pt idx="1">
                  <c:v>0.21544346900318836</c:v>
                </c:pt>
                <c:pt idx="2">
                  <c:v>4.6415888336127781E-2</c:v>
                </c:pt>
                <c:pt idx="3">
                  <c:v>1.0000000000000004E-2</c:v>
                </c:pt>
                <c:pt idx="4">
                  <c:v>2.1544346900318825E-3</c:v>
                </c:pt>
                <c:pt idx="5">
                  <c:v>4.64158883361278E-4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Gauss_DFEM_3D!$D$1</c:f>
              <c:strCache>
                <c:ptCount val="1"/>
                <c:pt idx="0">
                  <c:v>Cartesian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Gauss_DFEM_3D!$D$3:$D$7</c:f>
              <c:numCache>
                <c:formatCode>General</c:formatCode>
                <c:ptCount val="5"/>
                <c:pt idx="0">
                  <c:v>8</c:v>
                </c:pt>
                <c:pt idx="1">
                  <c:v>216</c:v>
                </c:pt>
                <c:pt idx="2">
                  <c:v>2744</c:v>
                </c:pt>
                <c:pt idx="3">
                  <c:v>27000</c:v>
                </c:pt>
                <c:pt idx="4">
                  <c:v>125000</c:v>
                </c:pt>
              </c:numCache>
            </c:numRef>
          </c:xVal>
          <c:yVal>
            <c:numRef>
              <c:f>Gauss_DFEM_3D!$E$3:$E$7</c:f>
              <c:numCache>
                <c:formatCode>0.00E+00</c:formatCode>
                <c:ptCount val="5"/>
                <c:pt idx="0">
                  <c:v>0.155182992347393</c:v>
                </c:pt>
                <c:pt idx="1">
                  <c:v>3.8706918666258298E-2</c:v>
                </c:pt>
                <c:pt idx="2">
                  <c:v>1.3751600773391401E-2</c:v>
                </c:pt>
                <c:pt idx="3">
                  <c:v>3.0777360976551901E-3</c:v>
                </c:pt>
                <c:pt idx="4">
                  <c:v>1.1130425323350799E-3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Gauss_DFEM_3D!$F$1</c:f>
              <c:strCache>
                <c:ptCount val="1"/>
                <c:pt idx="0">
                  <c:v>Triangular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Gauss_DFEM_3D!$F$3:$F$6</c:f>
              <c:numCache>
                <c:formatCode>General</c:formatCode>
                <c:ptCount val="4"/>
                <c:pt idx="0">
                  <c:v>12</c:v>
                </c:pt>
                <c:pt idx="1">
                  <c:v>324</c:v>
                </c:pt>
                <c:pt idx="2">
                  <c:v>4116</c:v>
                </c:pt>
                <c:pt idx="3">
                  <c:v>40500</c:v>
                </c:pt>
              </c:numCache>
            </c:numRef>
          </c:xVal>
          <c:yVal>
            <c:numRef>
              <c:f>Gauss_DFEM_3D!$G$3:$G$6</c:f>
              <c:numCache>
                <c:formatCode>0.00E+00</c:formatCode>
                <c:ptCount val="4"/>
                <c:pt idx="0">
                  <c:v>0.148016450551826</c:v>
                </c:pt>
                <c:pt idx="1">
                  <c:v>5.7082701690328697E-2</c:v>
                </c:pt>
                <c:pt idx="2">
                  <c:v>1.8268197149137501E-2</c:v>
                </c:pt>
                <c:pt idx="3">
                  <c:v>4.2662274603959003E-3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Gauss_DFEM_3D!$H$1</c:f>
              <c:strCache>
                <c:ptCount val="1"/>
                <c:pt idx="0">
                  <c:v>Polygonal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Gauss_DFEM_3D!$H$3:$H$6</c:f>
              <c:numCache>
                <c:formatCode>General</c:formatCode>
                <c:ptCount val="4"/>
                <c:pt idx="0">
                  <c:v>88</c:v>
                </c:pt>
                <c:pt idx="1">
                  <c:v>780</c:v>
                </c:pt>
                <c:pt idx="2">
                  <c:v>6202</c:v>
                </c:pt>
                <c:pt idx="3">
                  <c:v>49530</c:v>
                </c:pt>
              </c:numCache>
            </c:numRef>
          </c:xVal>
          <c:yVal>
            <c:numRef>
              <c:f>Gauss_DFEM_3D!$I$3:$I$6</c:f>
              <c:numCache>
                <c:formatCode>0.00E+00</c:formatCode>
                <c:ptCount val="4"/>
                <c:pt idx="0">
                  <c:v>0.153783079327</c:v>
                </c:pt>
                <c:pt idx="1">
                  <c:v>5.21446080257294E-2</c:v>
                </c:pt>
                <c:pt idx="2">
                  <c:v>1.35251030136043E-2</c:v>
                </c:pt>
                <c:pt idx="3">
                  <c:v>3.6315939673580702E-3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Gauss_DFEM_3D!$L$1</c:f>
              <c:strCache>
                <c:ptCount val="1"/>
                <c:pt idx="0">
                  <c:v>z poly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Gauss_DFEM_3D!$L$3:$L$6</c:f>
              <c:numCache>
                <c:formatCode>General</c:formatCode>
                <c:ptCount val="4"/>
                <c:pt idx="0">
                  <c:v>160</c:v>
                </c:pt>
                <c:pt idx="1">
                  <c:v>1032</c:v>
                </c:pt>
                <c:pt idx="2">
                  <c:v>7504</c:v>
                </c:pt>
                <c:pt idx="3">
                  <c:v>48664</c:v>
                </c:pt>
              </c:numCache>
            </c:numRef>
          </c:xVal>
          <c:yVal>
            <c:numRef>
              <c:f>Gauss_DFEM_3D!$M$3:$M$6</c:f>
              <c:numCache>
                <c:formatCode>0.00E+00</c:formatCode>
                <c:ptCount val="4"/>
                <c:pt idx="0">
                  <c:v>0.15291202396930201</c:v>
                </c:pt>
                <c:pt idx="1">
                  <c:v>3.5917144607749502E-2</c:v>
                </c:pt>
                <c:pt idx="2">
                  <c:v>1.2414550566042E-2</c:v>
                </c:pt>
                <c:pt idx="3">
                  <c:v>3.7272093294726401E-3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Gauss_DFEM_3D!$N$1</c:f>
              <c:strCache>
                <c:ptCount val="1"/>
                <c:pt idx="0">
                  <c:v>sine poly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Gauss_DFEM_3D!$N$3:$N$6</c:f>
              <c:numCache>
                <c:formatCode>General</c:formatCode>
                <c:ptCount val="4"/>
                <c:pt idx="0">
                  <c:v>72</c:v>
                </c:pt>
                <c:pt idx="1">
                  <c:v>768</c:v>
                </c:pt>
                <c:pt idx="2">
                  <c:v>6160</c:v>
                </c:pt>
                <c:pt idx="3">
                  <c:v>49200</c:v>
                </c:pt>
              </c:numCache>
            </c:numRef>
          </c:xVal>
          <c:yVal>
            <c:numRef>
              <c:f>Gauss_DFEM_3D!$O$3:$O$6</c:f>
              <c:numCache>
                <c:formatCode>0.00E+00</c:formatCode>
                <c:ptCount val="4"/>
                <c:pt idx="0">
                  <c:v>0.15360679626237</c:v>
                </c:pt>
                <c:pt idx="1">
                  <c:v>3.41072108798375E-2</c:v>
                </c:pt>
                <c:pt idx="2">
                  <c:v>1.48007741474987E-2</c:v>
                </c:pt>
                <c:pt idx="3">
                  <c:v>4.1737230582768502E-3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70992"/>
        <c:axId val="193171384"/>
      </c:scatterChart>
      <c:valAx>
        <c:axId val="1931709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1384"/>
        <c:crosses val="autoZero"/>
        <c:crossBetween val="midCat"/>
      </c:valAx>
      <c:valAx>
        <c:axId val="193171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537882</xdr:colOff>
      <xdr:row>18</xdr:row>
      <xdr:rowOff>141193</xdr:rowOff>
    </xdr:from>
    <xdr:to>
      <xdr:col>12</xdr:col>
      <xdr:colOff>504263</xdr:colOff>
      <xdr:row>38</xdr:row>
      <xdr:rowOff>156882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302559</xdr:colOff>
      <xdr:row>15</xdr:row>
      <xdr:rowOff>113177</xdr:rowOff>
    </xdr:from>
    <xdr:to>
      <xdr:col>17</xdr:col>
      <xdr:colOff>336176</xdr:colOff>
      <xdr:row>41</xdr:row>
      <xdr:rowOff>89646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280145</xdr:colOff>
      <xdr:row>12</xdr:row>
      <xdr:rowOff>57148</xdr:rowOff>
    </xdr:from>
    <xdr:to>
      <xdr:col>22</xdr:col>
      <xdr:colOff>44823</xdr:colOff>
      <xdr:row>42</xdr:row>
      <xdr:rowOff>134469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11</xdr:row>
      <xdr:rowOff>19051</xdr:rowOff>
    </xdr:from>
    <xdr:to>
      <xdr:col>11</xdr:col>
      <xdr:colOff>342901</xdr:colOff>
      <xdr:row>35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185737</xdr:colOff>
      <xdr:row>13</xdr:row>
      <xdr:rowOff>71437</xdr:rowOff>
    </xdr:from>
    <xdr:to>
      <xdr:col>11</xdr:col>
      <xdr:colOff>523875</xdr:colOff>
      <xdr:row>35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414337</xdr:colOff>
      <xdr:row>12</xdr:row>
      <xdr:rowOff>14286</xdr:rowOff>
    </xdr:from>
    <xdr:to>
      <xdr:col>12</xdr:col>
      <xdr:colOff>466725</xdr:colOff>
      <xdr:row>34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9</xdr:row>
      <xdr:rowOff>100012</xdr:rowOff>
    </xdr:from>
    <xdr:to>
      <xdr:col>13</xdr:col>
      <xdr:colOff>114299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opLeftCell="B1" zoomScale="85" zoomScaleNormal="85" workbookViewId="0">
      <selection activeCell="K14" sqref="K14"/>
    </sheetView>
  </sheetViews>
  <sheetFormatPr defaultRowHeight="15" x14ac:dyDescent="0.25"/>
  <cols>
    <col min="1" max="13" width="9.7109375" style="1" customWidth="1"/>
    <col min="14" max="14" width="12.5703125" customWidth="1"/>
    <col min="15" max="15" width="14.5703125" customWidth="1"/>
  </cols>
  <sheetData>
    <row r="1" spans="1:15" x14ac:dyDescent="0.25">
      <c r="B1" s="39" t="s">
        <v>7</v>
      </c>
      <c r="C1" s="39"/>
      <c r="D1" s="39"/>
      <c r="E1" s="39"/>
      <c r="F1" s="39" t="s">
        <v>8</v>
      </c>
      <c r="G1" s="39"/>
      <c r="H1" s="39"/>
      <c r="I1" s="39"/>
      <c r="J1" s="39" t="s">
        <v>9</v>
      </c>
      <c r="K1" s="39"/>
      <c r="L1" s="39"/>
      <c r="M1" s="39"/>
      <c r="N1" s="40" t="s">
        <v>11</v>
      </c>
      <c r="O1" s="40"/>
    </row>
    <row r="2" spans="1:15" x14ac:dyDescent="0.25">
      <c r="A2" s="1" t="s">
        <v>0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3</v>
      </c>
      <c r="K2" s="1" t="s">
        <v>4</v>
      </c>
      <c r="L2" s="1" t="s">
        <v>5</v>
      </c>
      <c r="M2" s="1" t="s">
        <v>6</v>
      </c>
      <c r="N2" s="3" t="s">
        <v>1</v>
      </c>
      <c r="O2" s="3" t="s">
        <v>12</v>
      </c>
    </row>
    <row r="3" spans="1:15" x14ac:dyDescent="0.25">
      <c r="A3" s="1">
        <v>1</v>
      </c>
      <c r="B3" s="3">
        <v>9</v>
      </c>
      <c r="C3" s="2">
        <v>0.47039999999999998</v>
      </c>
      <c r="D3" s="3">
        <v>16</v>
      </c>
      <c r="E3" s="2">
        <v>0.45259038370548299</v>
      </c>
      <c r="F3" s="3">
        <v>9</v>
      </c>
      <c r="G3" s="2">
        <v>0.51271921215403304</v>
      </c>
      <c r="H3" s="3">
        <v>24</v>
      </c>
      <c r="I3" s="2">
        <v>0.422047349468054</v>
      </c>
      <c r="J3" s="3">
        <v>20</v>
      </c>
      <c r="K3" s="2">
        <v>0.349925099633348</v>
      </c>
      <c r="L3" s="3">
        <v>44</v>
      </c>
      <c r="M3" s="2">
        <v>0.32316246458984699</v>
      </c>
      <c r="N3" s="3">
        <v>1</v>
      </c>
      <c r="O3">
        <f>N3^(-1)</f>
        <v>1</v>
      </c>
    </row>
    <row r="4" spans="1:15" x14ac:dyDescent="0.25">
      <c r="A4" s="1">
        <v>2</v>
      </c>
      <c r="B4" s="3">
        <v>25</v>
      </c>
      <c r="C4" s="2">
        <v>0.21390000000000001</v>
      </c>
      <c r="D4" s="3">
        <v>64</v>
      </c>
      <c r="E4" s="2">
        <v>0.18010246484554199</v>
      </c>
      <c r="F4" s="3">
        <v>25</v>
      </c>
      <c r="G4" s="2">
        <v>0.24731143868466399</v>
      </c>
      <c r="H4" s="3">
        <v>96</v>
      </c>
      <c r="I4" s="2">
        <v>0.212293135621345</v>
      </c>
      <c r="J4" s="3">
        <v>52</v>
      </c>
      <c r="K4" s="2">
        <v>0.34163584557965399</v>
      </c>
      <c r="L4" s="3">
        <v>130</v>
      </c>
      <c r="M4" s="2">
        <v>0.28553720641351998</v>
      </c>
      <c r="N4" s="3">
        <v>10</v>
      </c>
      <c r="O4">
        <f t="shared" ref="O4:O8" si="0">N4^(-1)</f>
        <v>0.1</v>
      </c>
    </row>
    <row r="5" spans="1:15" x14ac:dyDescent="0.25">
      <c r="A5" s="1">
        <v>3</v>
      </c>
      <c r="B5" s="3">
        <v>81</v>
      </c>
      <c r="C5" s="2">
        <v>9.0835311001899205E-2</v>
      </c>
      <c r="D5" s="3">
        <v>256</v>
      </c>
      <c r="E5" s="2">
        <v>7.3855268960714995E-2</v>
      </c>
      <c r="F5" s="3">
        <v>81</v>
      </c>
      <c r="G5" s="2">
        <v>0.13236021360730801</v>
      </c>
      <c r="H5" s="3">
        <v>384</v>
      </c>
      <c r="I5" s="2">
        <v>9.2452713248155793E-2</v>
      </c>
      <c r="J5" s="3">
        <v>164</v>
      </c>
      <c r="K5" s="2">
        <v>0.12565335022658999</v>
      </c>
      <c r="L5" s="3">
        <v>443</v>
      </c>
      <c r="M5" s="2">
        <v>0.10177815187275301</v>
      </c>
      <c r="N5" s="3">
        <v>100</v>
      </c>
      <c r="O5">
        <f t="shared" si="0"/>
        <v>0.01</v>
      </c>
    </row>
    <row r="6" spans="1:15" x14ac:dyDescent="0.25">
      <c r="A6" s="1">
        <v>4</v>
      </c>
      <c r="B6" s="3">
        <v>289</v>
      </c>
      <c r="C6" s="2">
        <v>4.01490917029367E-2</v>
      </c>
      <c r="D6" s="3">
        <v>1024</v>
      </c>
      <c r="E6" s="2">
        <v>3.4752168156447202E-2</v>
      </c>
      <c r="F6" s="3">
        <v>289</v>
      </c>
      <c r="G6" s="2">
        <v>5.7027931795934801E-2</v>
      </c>
      <c r="H6" s="3">
        <v>1536</v>
      </c>
      <c r="I6" s="2">
        <v>4.0097148108664202E-2</v>
      </c>
      <c r="J6" s="3">
        <v>580</v>
      </c>
      <c r="K6" s="2">
        <v>6.1145742844036899E-2</v>
      </c>
      <c r="L6" s="3">
        <v>1651</v>
      </c>
      <c r="M6" s="2">
        <v>5.11006839385185E-2</v>
      </c>
      <c r="N6" s="3">
        <v>1000</v>
      </c>
      <c r="O6">
        <f t="shared" si="0"/>
        <v>1E-3</v>
      </c>
    </row>
    <row r="7" spans="1:15" x14ac:dyDescent="0.25">
      <c r="A7" s="1">
        <v>5</v>
      </c>
      <c r="B7" s="3">
        <v>1089</v>
      </c>
      <c r="C7" s="2">
        <v>1.03965830077368E-2</v>
      </c>
      <c r="D7" s="3">
        <v>4096</v>
      </c>
      <c r="E7" s="2">
        <v>9.56863687243956E-3</v>
      </c>
      <c r="F7" s="3">
        <v>1089</v>
      </c>
      <c r="G7" s="2">
        <v>1.5917603100604701E-2</v>
      </c>
      <c r="H7" s="3">
        <v>6144</v>
      </c>
      <c r="I7" s="2">
        <v>1.17193377715354E-2</v>
      </c>
      <c r="J7" s="3">
        <v>2180</v>
      </c>
      <c r="K7" s="2">
        <v>1.61733947028753E-2</v>
      </c>
      <c r="L7" s="3">
        <v>6374</v>
      </c>
      <c r="M7" s="2">
        <v>1.3783456760742999E-2</v>
      </c>
      <c r="N7" s="3">
        <v>10000</v>
      </c>
      <c r="O7">
        <f t="shared" si="0"/>
        <v>1E-4</v>
      </c>
    </row>
    <row r="8" spans="1:15" x14ac:dyDescent="0.25">
      <c r="A8" s="1">
        <v>6</v>
      </c>
      <c r="B8" s="3">
        <v>4225</v>
      </c>
      <c r="C8" s="2">
        <v>2.6216882830479098E-3</v>
      </c>
      <c r="D8" s="3">
        <v>16384</v>
      </c>
      <c r="E8" s="2">
        <v>2.4610892265829998E-3</v>
      </c>
      <c r="F8" s="3">
        <v>4225</v>
      </c>
      <c r="G8" s="2">
        <v>4.0999697303423102E-3</v>
      </c>
      <c r="H8" s="3">
        <v>24576</v>
      </c>
      <c r="I8" s="2">
        <v>3.0771437176327098E-3</v>
      </c>
      <c r="J8" s="3">
        <v>8452</v>
      </c>
      <c r="K8" s="2">
        <v>3.90823030529248E-3</v>
      </c>
      <c r="L8" s="3">
        <v>25043</v>
      </c>
      <c r="M8" s="2">
        <v>3.3880911144903601E-3</v>
      </c>
      <c r="N8" s="3">
        <v>100000</v>
      </c>
      <c r="O8">
        <f t="shared" si="0"/>
        <v>1.0000000000000001E-5</v>
      </c>
    </row>
    <row r="9" spans="1:15" x14ac:dyDescent="0.25">
      <c r="A9" s="1">
        <v>7</v>
      </c>
      <c r="B9" s="3">
        <v>16641</v>
      </c>
      <c r="C9" s="2">
        <v>6.5684287445615303E-4</v>
      </c>
      <c r="D9" s="3">
        <v>65536</v>
      </c>
      <c r="E9" s="2">
        <v>6.1987812501816003E-4</v>
      </c>
      <c r="F9" s="3">
        <v>16641</v>
      </c>
      <c r="G9" s="2">
        <v>1.03284285282517E-3</v>
      </c>
      <c r="H9" s="3">
        <v>98304</v>
      </c>
      <c r="I9" s="2">
        <v>7.7951336561302305E-4</v>
      </c>
      <c r="J9" s="3">
        <v>33626</v>
      </c>
      <c r="K9" s="2">
        <v>9.6540000000000005E-4</v>
      </c>
      <c r="L9" s="3">
        <v>99852</v>
      </c>
      <c r="M9" s="2">
        <v>8.5649999999999995E-4</v>
      </c>
    </row>
    <row r="10" spans="1:15" x14ac:dyDescent="0.25">
      <c r="A10" s="1">
        <v>8</v>
      </c>
      <c r="B10" s="3">
        <v>66049</v>
      </c>
      <c r="C10" s="2">
        <v>1.6430053935108699E-4</v>
      </c>
      <c r="D10" s="3"/>
      <c r="E10" s="3"/>
      <c r="F10" s="3">
        <v>66049</v>
      </c>
      <c r="G10" s="2">
        <v>2.5870715895455498E-4</v>
      </c>
      <c r="H10" s="3"/>
      <c r="I10" s="3"/>
      <c r="J10" s="3"/>
      <c r="K10" s="3"/>
      <c r="L10" s="3"/>
      <c r="M10" s="3"/>
      <c r="O10" t="s">
        <v>10</v>
      </c>
    </row>
    <row r="11" spans="1:15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3" spans="1:15" x14ac:dyDescent="0.25">
      <c r="D13" s="4"/>
    </row>
    <row r="14" spans="1:15" x14ac:dyDescent="0.25">
      <c r="D14" s="4"/>
    </row>
    <row r="15" spans="1:15" x14ac:dyDescent="0.25">
      <c r="D15" s="4"/>
    </row>
    <row r="16" spans="1:15" x14ac:dyDescent="0.25">
      <c r="D16" s="4"/>
    </row>
    <row r="17" spans="4:4" x14ac:dyDescent="0.25">
      <c r="D17" s="4"/>
    </row>
  </sheetData>
  <mergeCells count="4">
    <mergeCell ref="B1:E1"/>
    <mergeCell ref="F1:I1"/>
    <mergeCell ref="J1:M1"/>
    <mergeCell ref="N1:O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zoomScale="85" zoomScaleNormal="85" workbookViewId="0">
      <selection activeCell="G10" sqref="G10"/>
    </sheetView>
  </sheetViews>
  <sheetFormatPr defaultRowHeight="15" x14ac:dyDescent="0.25"/>
  <cols>
    <col min="1" max="3" width="9.140625" style="1"/>
  </cols>
  <sheetData>
    <row r="1" spans="1:27" ht="15.75" thickBot="1" x14ac:dyDescent="0.3">
      <c r="A1" s="15"/>
      <c r="B1" s="15"/>
      <c r="C1" s="15"/>
    </row>
    <row r="2" spans="1:27" x14ac:dyDescent="0.25">
      <c r="A2" s="3"/>
      <c r="B2" s="3"/>
      <c r="C2" s="3"/>
      <c r="D2" s="43" t="s">
        <v>13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3" t="s">
        <v>18</v>
      </c>
      <c r="Q2" s="44"/>
      <c r="R2" s="44"/>
      <c r="S2" s="44"/>
      <c r="T2" s="44"/>
      <c r="U2" s="44"/>
      <c r="V2" s="44"/>
      <c r="W2" s="44"/>
      <c r="X2" s="44"/>
      <c r="Y2" s="44"/>
      <c r="Z2" s="44"/>
      <c r="AA2" s="45"/>
    </row>
    <row r="3" spans="1:27" x14ac:dyDescent="0.25">
      <c r="A3" s="3"/>
      <c r="B3" s="40" t="s">
        <v>29</v>
      </c>
      <c r="C3" s="46"/>
      <c r="D3" s="47" t="s">
        <v>14</v>
      </c>
      <c r="E3" s="41"/>
      <c r="F3" s="41" t="s">
        <v>15</v>
      </c>
      <c r="G3" s="41"/>
      <c r="H3" s="41" t="s">
        <v>16</v>
      </c>
      <c r="I3" s="41"/>
      <c r="J3" s="41" t="s">
        <v>24</v>
      </c>
      <c r="K3" s="41"/>
      <c r="L3" s="41" t="s">
        <v>25</v>
      </c>
      <c r="M3" s="41"/>
      <c r="N3" s="41" t="s">
        <v>27</v>
      </c>
      <c r="O3" s="42"/>
      <c r="P3" s="47" t="s">
        <v>14</v>
      </c>
      <c r="Q3" s="41"/>
      <c r="R3" s="41" t="s">
        <v>20</v>
      </c>
      <c r="S3" s="41"/>
      <c r="T3" s="41" t="s">
        <v>21</v>
      </c>
      <c r="U3" s="41"/>
      <c r="V3" s="41" t="s">
        <v>22</v>
      </c>
      <c r="W3" s="41"/>
      <c r="X3" s="41" t="s">
        <v>23</v>
      </c>
      <c r="Y3" s="41"/>
      <c r="Z3" s="41" t="s">
        <v>27</v>
      </c>
      <c r="AA3" s="42"/>
    </row>
    <row r="4" spans="1:27" x14ac:dyDescent="0.25">
      <c r="A4" s="1" t="s">
        <v>0</v>
      </c>
      <c r="B4" s="1" t="s">
        <v>1</v>
      </c>
      <c r="C4" s="1" t="s">
        <v>2</v>
      </c>
      <c r="D4" s="22" t="s">
        <v>1</v>
      </c>
      <c r="E4" s="18" t="s">
        <v>17</v>
      </c>
      <c r="F4" s="18" t="s">
        <v>1</v>
      </c>
      <c r="G4" s="18" t="s">
        <v>17</v>
      </c>
      <c r="H4" s="18" t="s">
        <v>1</v>
      </c>
      <c r="I4" s="18" t="s">
        <v>17</v>
      </c>
      <c r="J4" s="18" t="s">
        <v>1</v>
      </c>
      <c r="K4" s="18" t="s">
        <v>17</v>
      </c>
      <c r="L4" s="18" t="s">
        <v>1</v>
      </c>
      <c r="M4" s="18" t="s">
        <v>17</v>
      </c>
      <c r="N4" s="18" t="s">
        <v>1</v>
      </c>
      <c r="O4" s="32" t="s">
        <v>17</v>
      </c>
      <c r="P4" s="22" t="s">
        <v>1</v>
      </c>
      <c r="Q4" s="18" t="s">
        <v>17</v>
      </c>
      <c r="R4" s="18" t="s">
        <v>1</v>
      </c>
      <c r="S4" s="18" t="s">
        <v>17</v>
      </c>
      <c r="T4" s="18" t="s">
        <v>1</v>
      </c>
      <c r="U4" s="18" t="s">
        <v>17</v>
      </c>
      <c r="V4" s="18" t="s">
        <v>1</v>
      </c>
      <c r="W4" s="18" t="s">
        <v>17</v>
      </c>
      <c r="X4" s="18" t="s">
        <v>1</v>
      </c>
      <c r="Y4" s="18" t="s">
        <v>17</v>
      </c>
      <c r="Z4" s="18" t="s">
        <v>1</v>
      </c>
      <c r="AA4" s="32" t="s">
        <v>17</v>
      </c>
    </row>
    <row r="5" spans="1:27" x14ac:dyDescent="0.25">
      <c r="A5" s="1">
        <v>1</v>
      </c>
      <c r="B5" s="1">
        <v>1</v>
      </c>
      <c r="C5" s="1">
        <f>B5^(-2/3)/28</f>
        <v>3.5714285714285712E-2</v>
      </c>
      <c r="D5" s="22">
        <v>8</v>
      </c>
      <c r="E5" s="6">
        <v>6.0766558063421097E-3</v>
      </c>
      <c r="F5" s="18">
        <v>8</v>
      </c>
      <c r="G5" s="6">
        <v>6.0427009838945897E-3</v>
      </c>
      <c r="H5" s="18">
        <v>40</v>
      </c>
      <c r="I5" s="6">
        <v>6.0833815055978801E-3</v>
      </c>
      <c r="J5" s="18">
        <v>40</v>
      </c>
      <c r="K5" s="6">
        <v>6.0835993891105999E-3</v>
      </c>
      <c r="L5" s="18">
        <v>64</v>
      </c>
      <c r="M5" s="6">
        <v>6.0845744038567403E-3</v>
      </c>
      <c r="N5" s="18">
        <v>32</v>
      </c>
      <c r="O5" s="23">
        <v>6.0834512257882797E-3</v>
      </c>
      <c r="P5" s="22">
        <v>8</v>
      </c>
      <c r="Q5" s="6">
        <v>6.0765842444540797E-3</v>
      </c>
      <c r="R5" s="18">
        <v>12</v>
      </c>
      <c r="S5" s="7">
        <v>6.04265616512689E-3</v>
      </c>
      <c r="T5" s="18">
        <v>88</v>
      </c>
      <c r="U5" s="7">
        <v>6.0832721797223297E-3</v>
      </c>
      <c r="V5" s="18">
        <v>88</v>
      </c>
      <c r="W5" s="6">
        <v>6.0834768553649299E-3</v>
      </c>
      <c r="X5" s="18">
        <v>160</v>
      </c>
      <c r="Y5" s="6">
        <v>6.0844952485608599E-3</v>
      </c>
      <c r="Z5" s="18">
        <v>72</v>
      </c>
      <c r="AA5" s="33">
        <v>6.0831771649381104E-3</v>
      </c>
    </row>
    <row r="6" spans="1:27" x14ac:dyDescent="0.25">
      <c r="A6" s="1">
        <v>2</v>
      </c>
      <c r="B6" s="1">
        <v>10</v>
      </c>
      <c r="C6" s="20">
        <f t="shared" ref="C6:C11" si="0">B6^(-2/3)/28</f>
        <v>7.6944096072567277E-3</v>
      </c>
      <c r="D6" s="22">
        <v>64</v>
      </c>
      <c r="E6" s="6">
        <v>1.24696351137642E-3</v>
      </c>
      <c r="F6" s="18">
        <v>64</v>
      </c>
      <c r="G6" s="6">
        <v>1.68177496784976E-3</v>
      </c>
      <c r="H6" s="18">
        <v>208</v>
      </c>
      <c r="I6" s="6">
        <v>9.2969144759923899E-4</v>
      </c>
      <c r="J6" s="18">
        <v>160</v>
      </c>
      <c r="K6" s="6">
        <v>1.3055295171282501E-3</v>
      </c>
      <c r="L6" s="18">
        <v>256</v>
      </c>
      <c r="M6" s="6">
        <v>8.5663215457204502E-4</v>
      </c>
      <c r="N6" s="18">
        <v>208</v>
      </c>
      <c r="O6" s="23">
        <v>8.5685585244395397E-4</v>
      </c>
      <c r="P6" s="22">
        <v>64</v>
      </c>
      <c r="Q6" s="6">
        <v>2.72934600899454E-3</v>
      </c>
      <c r="R6" s="18">
        <v>96</v>
      </c>
      <c r="S6" s="7">
        <v>3.34539879170791E-3</v>
      </c>
      <c r="T6" s="18">
        <v>1040</v>
      </c>
      <c r="U6" s="7">
        <v>7.4249073097774497E-4</v>
      </c>
      <c r="V6" s="18">
        <v>1016</v>
      </c>
      <c r="W6" s="6">
        <v>8.7177325580480405E-4</v>
      </c>
      <c r="X6" s="18">
        <v>1376</v>
      </c>
      <c r="Y6" s="6">
        <v>6.6644227668082295E-4</v>
      </c>
      <c r="Z6" s="18">
        <v>768</v>
      </c>
      <c r="AA6" s="33">
        <v>8.56841943134445E-4</v>
      </c>
    </row>
    <row r="7" spans="1:27" x14ac:dyDescent="0.25">
      <c r="A7" s="1">
        <v>3</v>
      </c>
      <c r="B7" s="1">
        <v>100</v>
      </c>
      <c r="C7" s="20">
        <f t="shared" si="0"/>
        <v>1.6577102977188493E-3</v>
      </c>
      <c r="D7" s="24">
        <v>512</v>
      </c>
      <c r="E7" s="6">
        <v>2.29435413260626E-4</v>
      </c>
      <c r="F7" s="25">
        <v>512</v>
      </c>
      <c r="G7" s="6">
        <v>3.3167221425303299E-4</v>
      </c>
      <c r="H7" s="18">
        <v>1312</v>
      </c>
      <c r="I7" s="6">
        <v>2.3024523009470101E-4</v>
      </c>
      <c r="J7" s="18">
        <v>1312</v>
      </c>
      <c r="K7" s="6">
        <v>2.4628316246535999E-4</v>
      </c>
      <c r="L7" s="18">
        <v>1440</v>
      </c>
      <c r="M7" s="6">
        <v>1.92185293648215E-4</v>
      </c>
      <c r="N7" s="18">
        <v>1312</v>
      </c>
      <c r="O7" s="23">
        <v>2.1991667023144699E-4</v>
      </c>
      <c r="P7" s="22">
        <v>512</v>
      </c>
      <c r="Q7" s="6">
        <v>7.0321128365148102E-4</v>
      </c>
      <c r="R7" s="18">
        <v>768</v>
      </c>
      <c r="S7" s="7">
        <v>9.8373792726399209E-4</v>
      </c>
      <c r="T7" s="18">
        <v>8860</v>
      </c>
      <c r="U7" s="7">
        <v>1.9366968907168401E-4</v>
      </c>
      <c r="V7" s="25">
        <v>8920</v>
      </c>
      <c r="W7" s="6">
        <v>2.1063991516407201E-4</v>
      </c>
      <c r="X7" s="18">
        <v>10720</v>
      </c>
      <c r="Y7" s="6">
        <v>1.5350727105014101E-4</v>
      </c>
      <c r="Z7" s="18">
        <v>6160</v>
      </c>
      <c r="AA7" s="33">
        <v>2.19908008754511E-4</v>
      </c>
    </row>
    <row r="8" spans="1:27" x14ac:dyDescent="0.25">
      <c r="A8" s="1">
        <v>4</v>
      </c>
      <c r="B8" s="1">
        <v>1000</v>
      </c>
      <c r="C8" s="20">
        <f t="shared" si="0"/>
        <v>3.5714285714285725E-4</v>
      </c>
      <c r="D8" s="26">
        <v>4096</v>
      </c>
      <c r="E8" s="6">
        <v>4.99116990609908E-5</v>
      </c>
      <c r="F8" s="19">
        <v>4096</v>
      </c>
      <c r="G8" s="6">
        <v>7.3074814481114604E-5</v>
      </c>
      <c r="H8" s="18">
        <v>9280</v>
      </c>
      <c r="I8" s="6">
        <v>5.8883757580429702E-5</v>
      </c>
      <c r="J8" s="9">
        <v>9344</v>
      </c>
      <c r="K8" s="6">
        <v>8.7449971043755302E-5</v>
      </c>
      <c r="L8" s="18">
        <v>11328</v>
      </c>
      <c r="M8" s="6">
        <v>4.2110393560645399E-5</v>
      </c>
      <c r="N8" s="9">
        <v>9280</v>
      </c>
      <c r="O8" s="23">
        <v>6.0119260740898502E-5</v>
      </c>
      <c r="P8" s="22">
        <v>2744</v>
      </c>
      <c r="Q8" s="6">
        <v>2.2942278354569999E-4</v>
      </c>
      <c r="R8" s="18">
        <v>6144</v>
      </c>
      <c r="S8" s="7">
        <v>2.5482247584236701E-4</v>
      </c>
      <c r="T8" s="9">
        <v>26416</v>
      </c>
      <c r="U8" s="7">
        <v>1.05197495340074E-4</v>
      </c>
      <c r="V8" s="25">
        <v>21408</v>
      </c>
      <c r="W8" s="7">
        <v>1.2644338125375099E-4</v>
      </c>
      <c r="X8" s="18">
        <v>61936</v>
      </c>
      <c r="Y8" s="6">
        <v>4.4709393522402302E-5</v>
      </c>
      <c r="Z8" s="18">
        <v>49200</v>
      </c>
      <c r="AA8" s="33">
        <v>6.00888518088169E-5</v>
      </c>
    </row>
    <row r="9" spans="1:27" x14ac:dyDescent="0.25">
      <c r="A9" s="1">
        <v>5</v>
      </c>
      <c r="B9" s="1">
        <v>10000</v>
      </c>
      <c r="C9" s="20">
        <f t="shared" si="0"/>
        <v>7.6944096072567233E-5</v>
      </c>
      <c r="D9" s="26">
        <v>32768</v>
      </c>
      <c r="E9" s="6">
        <v>1.1682524798321999E-5</v>
      </c>
      <c r="F9" s="19">
        <v>32768</v>
      </c>
      <c r="G9" s="6">
        <v>1.71507214711675E-5</v>
      </c>
      <c r="H9" s="18">
        <v>69760</v>
      </c>
      <c r="I9" s="6">
        <v>1.5188628097566E-5</v>
      </c>
      <c r="J9" s="18">
        <v>35024</v>
      </c>
      <c r="K9" s="6">
        <v>6.1397730347982797E-5</v>
      </c>
      <c r="L9" s="18">
        <v>87168</v>
      </c>
      <c r="M9" s="6">
        <v>1.05165774542475E-5</v>
      </c>
      <c r="N9" s="9">
        <v>69760</v>
      </c>
      <c r="O9" s="23">
        <v>1.5691663954791299E-5</v>
      </c>
      <c r="P9" s="22">
        <v>8000</v>
      </c>
      <c r="Q9" s="6">
        <v>1.1233928525528099E-4</v>
      </c>
      <c r="R9" s="18">
        <v>32928</v>
      </c>
      <c r="S9" s="7">
        <v>8.3841201981697005E-5</v>
      </c>
      <c r="T9" s="9">
        <v>46228</v>
      </c>
      <c r="U9" s="7">
        <v>6.8300157910601201E-5</v>
      </c>
      <c r="V9" s="18">
        <v>45920</v>
      </c>
      <c r="W9" s="6">
        <v>7.9733118257558399E-5</v>
      </c>
      <c r="X9" s="18"/>
      <c r="Y9" s="18"/>
      <c r="Z9" s="18"/>
      <c r="AA9" s="32"/>
    </row>
    <row r="10" spans="1:27" x14ac:dyDescent="0.25">
      <c r="A10" s="1">
        <v>6</v>
      </c>
      <c r="B10" s="1">
        <v>100000</v>
      </c>
      <c r="C10" s="20">
        <f t="shared" si="0"/>
        <v>1.6577102977188501E-5</v>
      </c>
      <c r="D10" s="22">
        <v>110592</v>
      </c>
      <c r="E10" s="6">
        <v>5.0820854829859697E-6</v>
      </c>
      <c r="F10" s="18">
        <v>110592</v>
      </c>
      <c r="G10" s="6">
        <v>7.4643403120817899E-6</v>
      </c>
      <c r="H10" s="18"/>
      <c r="I10" s="18"/>
      <c r="J10" s="18"/>
      <c r="K10" s="18"/>
      <c r="L10" s="18"/>
      <c r="M10" s="18"/>
      <c r="N10" s="8"/>
      <c r="O10" s="27"/>
      <c r="P10" s="22">
        <v>21952</v>
      </c>
      <c r="Q10" s="6">
        <v>5.7291050867936102E-5</v>
      </c>
      <c r="R10" s="18">
        <v>73728</v>
      </c>
      <c r="S10" s="7">
        <v>4.3884182347941097E-5</v>
      </c>
      <c r="T10" s="9">
        <v>76488</v>
      </c>
      <c r="U10" s="7">
        <v>4.7651819846351501E-5</v>
      </c>
      <c r="V10" s="18"/>
      <c r="W10" s="18"/>
      <c r="X10" s="18"/>
      <c r="Y10" s="18"/>
      <c r="Z10" s="18"/>
      <c r="AA10" s="32"/>
    </row>
    <row r="11" spans="1:27" ht="15.75" thickBot="1" x14ac:dyDescent="0.3">
      <c r="B11" s="1">
        <v>1000000</v>
      </c>
      <c r="C11" s="1">
        <f t="shared" si="0"/>
        <v>3.5714285714285743E-6</v>
      </c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30"/>
      <c r="P11" s="34">
        <v>64000</v>
      </c>
      <c r="Q11" s="35">
        <v>2.8063035134245599E-5</v>
      </c>
      <c r="R11" s="29"/>
      <c r="S11" s="29"/>
      <c r="T11" s="29"/>
      <c r="U11" s="29"/>
      <c r="V11" s="36"/>
      <c r="W11" s="36"/>
      <c r="X11" s="36"/>
      <c r="Y11" s="36"/>
      <c r="Z11" s="36"/>
      <c r="AA11" s="37"/>
    </row>
  </sheetData>
  <mergeCells count="15">
    <mergeCell ref="V3:W3"/>
    <mergeCell ref="X3:Y3"/>
    <mergeCell ref="Z3:AA3"/>
    <mergeCell ref="P2:AA2"/>
    <mergeCell ref="B3:C3"/>
    <mergeCell ref="D2:O2"/>
    <mergeCell ref="P3:Q3"/>
    <mergeCell ref="R3:S3"/>
    <mergeCell ref="T3:U3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abSelected="1" zoomScale="85" zoomScaleNormal="85" workbookViewId="0">
      <selection activeCell="AB15" sqref="AB15"/>
    </sheetView>
  </sheetViews>
  <sheetFormatPr defaultRowHeight="15" x14ac:dyDescent="0.25"/>
  <sheetData>
    <row r="1" spans="1:27" ht="15.75" thickBot="1" x14ac:dyDescent="0.3">
      <c r="A1" s="20"/>
      <c r="B1" s="20"/>
      <c r="C1" s="20"/>
    </row>
    <row r="2" spans="1:27" x14ac:dyDescent="0.25">
      <c r="A2" s="20"/>
      <c r="B2" s="20"/>
      <c r="C2" s="20"/>
      <c r="D2" s="43" t="s">
        <v>13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3" t="s">
        <v>18</v>
      </c>
      <c r="Q2" s="44"/>
      <c r="R2" s="44"/>
      <c r="S2" s="44"/>
      <c r="T2" s="44"/>
      <c r="U2" s="44"/>
      <c r="V2" s="44"/>
      <c r="W2" s="44"/>
      <c r="X2" s="44"/>
      <c r="Y2" s="44"/>
      <c r="Z2" s="44"/>
      <c r="AA2" s="45"/>
    </row>
    <row r="3" spans="1:27" x14ac:dyDescent="0.25">
      <c r="A3" s="20"/>
      <c r="B3" s="40" t="s">
        <v>29</v>
      </c>
      <c r="C3" s="46"/>
      <c r="D3" s="47" t="s">
        <v>14</v>
      </c>
      <c r="E3" s="41"/>
      <c r="F3" s="41" t="s">
        <v>15</v>
      </c>
      <c r="G3" s="41"/>
      <c r="H3" s="41" t="s">
        <v>16</v>
      </c>
      <c r="I3" s="41"/>
      <c r="J3" s="41" t="s">
        <v>24</v>
      </c>
      <c r="K3" s="41"/>
      <c r="L3" s="41" t="s">
        <v>25</v>
      </c>
      <c r="M3" s="41"/>
      <c r="N3" s="41" t="s">
        <v>27</v>
      </c>
      <c r="O3" s="42"/>
      <c r="P3" s="47" t="s">
        <v>14</v>
      </c>
      <c r="Q3" s="41"/>
      <c r="R3" s="41" t="s">
        <v>20</v>
      </c>
      <c r="S3" s="41"/>
      <c r="T3" s="41" t="s">
        <v>21</v>
      </c>
      <c r="U3" s="41"/>
      <c r="V3" s="41" t="s">
        <v>22</v>
      </c>
      <c r="W3" s="41"/>
      <c r="X3" s="41" t="s">
        <v>23</v>
      </c>
      <c r="Y3" s="41"/>
      <c r="Z3" s="41" t="s">
        <v>27</v>
      </c>
      <c r="AA3" s="42"/>
    </row>
    <row r="4" spans="1:27" x14ac:dyDescent="0.25">
      <c r="A4" s="20" t="s">
        <v>0</v>
      </c>
      <c r="B4" s="20" t="s">
        <v>1</v>
      </c>
      <c r="C4" s="20" t="s">
        <v>2</v>
      </c>
      <c r="D4" s="31" t="s">
        <v>1</v>
      </c>
      <c r="E4" s="21" t="s">
        <v>17</v>
      </c>
      <c r="F4" s="21" t="s">
        <v>1</v>
      </c>
      <c r="G4" s="21" t="s">
        <v>17</v>
      </c>
      <c r="H4" s="21" t="s">
        <v>1</v>
      </c>
      <c r="I4" s="21" t="s">
        <v>17</v>
      </c>
      <c r="J4" s="21" t="s">
        <v>1</v>
      </c>
      <c r="K4" s="21" t="s">
        <v>17</v>
      </c>
      <c r="L4" s="21" t="s">
        <v>1</v>
      </c>
      <c r="M4" s="21" t="s">
        <v>17</v>
      </c>
      <c r="N4" s="21" t="s">
        <v>1</v>
      </c>
      <c r="O4" s="32" t="s">
        <v>17</v>
      </c>
      <c r="P4" s="31" t="s">
        <v>1</v>
      </c>
      <c r="Q4" s="21" t="s">
        <v>17</v>
      </c>
      <c r="R4" s="21" t="s">
        <v>1</v>
      </c>
      <c r="S4" s="21" t="s">
        <v>17</v>
      </c>
      <c r="T4" s="21" t="s">
        <v>1</v>
      </c>
      <c r="U4" s="21" t="s">
        <v>17</v>
      </c>
      <c r="V4" s="21" t="s">
        <v>1</v>
      </c>
      <c r="W4" s="21" t="s">
        <v>17</v>
      </c>
      <c r="X4" s="21" t="s">
        <v>1</v>
      </c>
      <c r="Y4" s="21" t="s">
        <v>17</v>
      </c>
      <c r="Z4" s="21" t="s">
        <v>1</v>
      </c>
      <c r="AA4" s="32" t="s">
        <v>17</v>
      </c>
    </row>
    <row r="5" spans="1:27" x14ac:dyDescent="0.25">
      <c r="A5" s="20">
        <v>1</v>
      </c>
      <c r="B5" s="20">
        <v>1</v>
      </c>
      <c r="C5" s="20">
        <f>B5^(-2/3)*2.5</f>
        <v>2.5</v>
      </c>
      <c r="D5" s="31">
        <v>8</v>
      </c>
      <c r="E5" s="6">
        <v>0.155183944299564</v>
      </c>
      <c r="F5" s="21">
        <v>8</v>
      </c>
      <c r="G5" s="6">
        <v>0.148016754452751</v>
      </c>
      <c r="H5" s="25">
        <v>40</v>
      </c>
      <c r="I5" s="6">
        <v>0.15378582142340599</v>
      </c>
      <c r="J5" s="21"/>
      <c r="K5" s="6"/>
      <c r="L5" s="21">
        <v>64</v>
      </c>
      <c r="M5" s="6">
        <v>0.15291367391006599</v>
      </c>
      <c r="N5" s="21">
        <v>32</v>
      </c>
      <c r="O5" s="23">
        <v>0.15361398068629101</v>
      </c>
      <c r="P5" s="31">
        <v>8</v>
      </c>
      <c r="Q5" s="6">
        <v>0.155182992347393</v>
      </c>
      <c r="R5" s="21">
        <v>12</v>
      </c>
      <c r="S5" s="7">
        <v>0.148016450551826</v>
      </c>
      <c r="T5" s="21">
        <v>88</v>
      </c>
      <c r="U5" s="7">
        <v>0.153783079327</v>
      </c>
      <c r="V5" s="21"/>
      <c r="W5" s="6"/>
      <c r="X5" s="21">
        <v>160</v>
      </c>
      <c r="Y5" s="6">
        <v>0.15291202396930201</v>
      </c>
      <c r="Z5" s="8">
        <v>72</v>
      </c>
      <c r="AA5" s="23">
        <v>0.15360679626237</v>
      </c>
    </row>
    <row r="6" spans="1:27" x14ac:dyDescent="0.25">
      <c r="A6" s="20">
        <v>2</v>
      </c>
      <c r="B6" s="20">
        <v>10</v>
      </c>
      <c r="C6" s="20">
        <f t="shared" ref="C6:C11" si="0">B6^(-2/3)*2.5</f>
        <v>0.53860867250797095</v>
      </c>
      <c r="D6" s="31">
        <v>64</v>
      </c>
      <c r="E6" s="6">
        <v>3.8707563495277902E-2</v>
      </c>
      <c r="F6" s="21">
        <v>64</v>
      </c>
      <c r="G6" s="6">
        <v>5.7078594037313302E-2</v>
      </c>
      <c r="H6" s="25">
        <v>208</v>
      </c>
      <c r="I6" s="6">
        <v>5.2188306437448102E-2</v>
      </c>
      <c r="J6" s="21"/>
      <c r="K6" s="6"/>
      <c r="L6" s="21">
        <v>256</v>
      </c>
      <c r="M6" s="6">
        <v>3.5937731811917097E-2</v>
      </c>
      <c r="N6" s="21">
        <v>208</v>
      </c>
      <c r="O6" s="23">
        <v>3.4168560898658697E-2</v>
      </c>
      <c r="P6" s="31">
        <v>216</v>
      </c>
      <c r="Q6" s="6">
        <v>3.8706918666258298E-2</v>
      </c>
      <c r="R6" s="21">
        <v>324</v>
      </c>
      <c r="S6" s="7">
        <v>5.7082701690328697E-2</v>
      </c>
      <c r="T6" s="21">
        <v>780</v>
      </c>
      <c r="U6" s="7">
        <v>5.21446080257294E-2</v>
      </c>
      <c r="V6" s="21"/>
      <c r="W6" s="6"/>
      <c r="X6" s="21">
        <v>1032</v>
      </c>
      <c r="Y6" s="6">
        <v>3.5917144607749502E-2</v>
      </c>
      <c r="Z6" s="8">
        <v>768</v>
      </c>
      <c r="AA6" s="23">
        <v>3.41072108798375E-2</v>
      </c>
    </row>
    <row r="7" spans="1:27" x14ac:dyDescent="0.25">
      <c r="A7" s="20">
        <v>3</v>
      </c>
      <c r="B7" s="20">
        <v>100</v>
      </c>
      <c r="C7" s="20">
        <f t="shared" si="0"/>
        <v>0.11603972084031945</v>
      </c>
      <c r="D7" s="24">
        <v>512</v>
      </c>
      <c r="E7" s="6">
        <v>1.3751844985387E-2</v>
      </c>
      <c r="F7" s="25">
        <v>512</v>
      </c>
      <c r="G7" s="6">
        <v>1.8268177005914502E-2</v>
      </c>
      <c r="H7" s="25">
        <v>1312</v>
      </c>
      <c r="I7" s="6">
        <v>1.352859958492E-2</v>
      </c>
      <c r="J7" s="21"/>
      <c r="K7" s="6"/>
      <c r="L7" s="21">
        <v>1440</v>
      </c>
      <c r="M7" s="6">
        <v>1.2414721836727999E-2</v>
      </c>
      <c r="N7" s="21">
        <v>656</v>
      </c>
      <c r="O7" s="23">
        <v>2.5094365665330999E-2</v>
      </c>
      <c r="P7" s="31">
        <v>2744</v>
      </c>
      <c r="Q7" s="6">
        <v>1.3751600773391401E-2</v>
      </c>
      <c r="R7" s="21">
        <v>4116</v>
      </c>
      <c r="S7" s="7">
        <v>1.8268197149137501E-2</v>
      </c>
      <c r="T7" s="21">
        <v>6202</v>
      </c>
      <c r="U7" s="7">
        <v>1.35251030136043E-2</v>
      </c>
      <c r="V7" s="25"/>
      <c r="W7" s="6"/>
      <c r="X7" s="21">
        <v>7504</v>
      </c>
      <c r="Y7" s="6">
        <v>1.2414550566042E-2</v>
      </c>
      <c r="Z7" s="8">
        <v>6160</v>
      </c>
      <c r="AA7" s="23">
        <v>1.48007741474987E-2</v>
      </c>
    </row>
    <row r="8" spans="1:27" x14ac:dyDescent="0.25">
      <c r="A8" s="20">
        <v>4</v>
      </c>
      <c r="B8" s="20">
        <v>1000</v>
      </c>
      <c r="C8" s="20">
        <f t="shared" si="0"/>
        <v>2.5000000000000008E-2</v>
      </c>
      <c r="D8" s="26">
        <v>4096</v>
      </c>
      <c r="E8" s="6">
        <v>3.0779028895143801E-3</v>
      </c>
      <c r="F8" s="19">
        <v>4096</v>
      </c>
      <c r="G8" s="6">
        <v>4.2663562559403703E-3</v>
      </c>
      <c r="H8" s="25">
        <v>9280</v>
      </c>
      <c r="I8" s="6">
        <v>3.6319212742301102E-3</v>
      </c>
      <c r="J8" s="9"/>
      <c r="K8" s="6"/>
      <c r="L8" s="21">
        <v>11328</v>
      </c>
      <c r="M8" s="6">
        <v>2.70417450991472E-3</v>
      </c>
      <c r="N8" s="9">
        <v>4640</v>
      </c>
      <c r="O8" s="23">
        <v>8.3110225238783204E-3</v>
      </c>
      <c r="P8" s="31">
        <v>27000</v>
      </c>
      <c r="Q8" s="6">
        <v>3.0777360976551901E-3</v>
      </c>
      <c r="R8" s="21">
        <v>40500</v>
      </c>
      <c r="S8" s="7">
        <v>4.2662274603959003E-3</v>
      </c>
      <c r="T8" s="9">
        <v>49530</v>
      </c>
      <c r="U8" s="7">
        <v>3.6315939673580702E-3</v>
      </c>
      <c r="V8" s="25"/>
      <c r="W8" s="7"/>
      <c r="X8" s="21">
        <v>48664</v>
      </c>
      <c r="Y8" s="6">
        <v>3.7272093294726401E-3</v>
      </c>
      <c r="Z8" s="8">
        <v>49200</v>
      </c>
      <c r="AA8" s="23">
        <v>4.1737230582768502E-3</v>
      </c>
    </row>
    <row r="9" spans="1:27" x14ac:dyDescent="0.25">
      <c r="A9" s="20">
        <v>5</v>
      </c>
      <c r="B9" s="20">
        <v>10000</v>
      </c>
      <c r="C9" s="20">
        <f t="shared" si="0"/>
        <v>5.3860867250797063E-3</v>
      </c>
      <c r="D9" s="26">
        <v>32768</v>
      </c>
      <c r="E9" s="6">
        <v>7.2463730090573304E-4</v>
      </c>
      <c r="F9" s="19">
        <v>32768</v>
      </c>
      <c r="G9" s="6">
        <v>1.01450231699926E-3</v>
      </c>
      <c r="H9" s="25">
        <v>69760</v>
      </c>
      <c r="I9" s="6">
        <v>9.0876027422613203E-4</v>
      </c>
      <c r="J9" s="21"/>
      <c r="K9" s="6"/>
      <c r="L9" s="21">
        <v>65376</v>
      </c>
      <c r="M9" s="6">
        <v>8.8798303377676205E-4</v>
      </c>
      <c r="N9" s="9">
        <v>34880</v>
      </c>
      <c r="O9" s="23">
        <v>1.9117845916550801E-3</v>
      </c>
      <c r="P9" s="31">
        <v>125000</v>
      </c>
      <c r="Q9" s="6">
        <v>1.1130425323350799E-3</v>
      </c>
      <c r="R9" s="21">
        <v>78200</v>
      </c>
      <c r="S9" s="7">
        <v>2.8586319845628999E-3</v>
      </c>
      <c r="T9" s="21">
        <v>80400</v>
      </c>
      <c r="U9" s="7">
        <v>2.6548981891865E-3</v>
      </c>
      <c r="V9" s="21"/>
      <c r="W9" s="6"/>
      <c r="X9" s="21">
        <v>79650</v>
      </c>
      <c r="Y9" s="7">
        <v>2.8788198461841999E-3</v>
      </c>
      <c r="Z9" s="38">
        <v>81200</v>
      </c>
      <c r="AA9" s="7">
        <v>3.1186319845629001E-3</v>
      </c>
    </row>
    <row r="10" spans="1:27" x14ac:dyDescent="0.25">
      <c r="A10" s="20">
        <v>6</v>
      </c>
      <c r="B10" s="20">
        <v>100000</v>
      </c>
      <c r="C10" s="20">
        <f t="shared" si="0"/>
        <v>1.160397208403195E-3</v>
      </c>
      <c r="D10" s="31">
        <v>110592</v>
      </c>
      <c r="E10" s="6">
        <v>3.04891894894E-4</v>
      </c>
      <c r="F10" s="21">
        <v>110592</v>
      </c>
      <c r="G10" s="6">
        <v>4.2463730090573301E-4</v>
      </c>
      <c r="H10" s="25"/>
      <c r="I10" s="21"/>
      <c r="J10" s="21"/>
      <c r="K10" s="21"/>
      <c r="L10" s="21"/>
      <c r="M10" s="21"/>
      <c r="N10" s="9">
        <v>81240</v>
      </c>
      <c r="O10" s="6">
        <v>1.05876027422613E-3</v>
      </c>
      <c r="P10" s="31"/>
      <c r="Q10" s="6"/>
      <c r="R10" s="21"/>
      <c r="S10" s="7"/>
      <c r="T10" s="9"/>
      <c r="U10" s="7"/>
      <c r="V10" s="21"/>
      <c r="W10" s="21"/>
      <c r="X10" s="21"/>
      <c r="Y10" s="21"/>
      <c r="Z10" s="21"/>
      <c r="AA10" s="32"/>
    </row>
    <row r="11" spans="1:27" ht="15.75" thickBot="1" x14ac:dyDescent="0.3">
      <c r="A11" s="20"/>
      <c r="B11" s="20">
        <v>200000</v>
      </c>
      <c r="C11" s="20">
        <f t="shared" si="0"/>
        <v>7.3100443455321649E-4</v>
      </c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30"/>
      <c r="P11" s="34"/>
      <c r="Q11" s="35"/>
      <c r="R11" s="29"/>
      <c r="S11" s="29"/>
      <c r="T11" s="29"/>
      <c r="U11" s="29"/>
      <c r="V11" s="36"/>
      <c r="W11" s="36"/>
      <c r="X11" s="36"/>
      <c r="Y11" s="36"/>
      <c r="Z11" s="36"/>
      <c r="AA11" s="37"/>
    </row>
  </sheetData>
  <mergeCells count="15">
    <mergeCell ref="D2:O2"/>
    <mergeCell ref="P2:AA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D1" sqref="D1:O8"/>
    </sheetView>
  </sheetViews>
  <sheetFormatPr defaultRowHeight="15" x14ac:dyDescent="0.25"/>
  <sheetData>
    <row r="1" spans="1:15" x14ac:dyDescent="0.25">
      <c r="B1" s="40" t="s">
        <v>29</v>
      </c>
      <c r="C1" s="50"/>
      <c r="D1" s="51" t="s">
        <v>14</v>
      </c>
      <c r="E1" s="48"/>
      <c r="F1" s="48" t="s">
        <v>15</v>
      </c>
      <c r="G1" s="48"/>
      <c r="H1" s="48" t="s">
        <v>16</v>
      </c>
      <c r="I1" s="49"/>
      <c r="J1" s="48" t="s">
        <v>24</v>
      </c>
      <c r="K1" s="49"/>
      <c r="L1" s="48" t="s">
        <v>25</v>
      </c>
      <c r="M1" s="49"/>
      <c r="N1" s="48" t="s">
        <v>27</v>
      </c>
      <c r="O1" s="49"/>
    </row>
    <row r="2" spans="1:15" x14ac:dyDescent="0.25">
      <c r="A2" s="11" t="s">
        <v>0</v>
      </c>
      <c r="B2" s="11" t="s">
        <v>1</v>
      </c>
      <c r="C2" s="11" t="s">
        <v>2</v>
      </c>
      <c r="D2" s="12" t="s">
        <v>1</v>
      </c>
      <c r="E2" s="13" t="s">
        <v>17</v>
      </c>
      <c r="F2" s="12" t="s">
        <v>1</v>
      </c>
      <c r="G2" s="13" t="s">
        <v>17</v>
      </c>
      <c r="H2" s="12" t="s">
        <v>1</v>
      </c>
      <c r="I2" s="13" t="s">
        <v>17</v>
      </c>
      <c r="J2" s="12" t="s">
        <v>1</v>
      </c>
      <c r="K2" s="13" t="s">
        <v>17</v>
      </c>
      <c r="L2" s="12" t="s">
        <v>1</v>
      </c>
      <c r="M2" s="13" t="s">
        <v>17</v>
      </c>
      <c r="N2" s="16" t="s">
        <v>1</v>
      </c>
      <c r="O2" s="17" t="s">
        <v>17</v>
      </c>
    </row>
    <row r="3" spans="1:15" x14ac:dyDescent="0.25">
      <c r="A3" s="11">
        <v>1</v>
      </c>
      <c r="B3" s="11">
        <v>1</v>
      </c>
      <c r="C3" s="15">
        <f>B3^(-2/3)</f>
        <v>1</v>
      </c>
      <c r="D3" s="11">
        <v>8</v>
      </c>
      <c r="E3" s="2">
        <v>6.0766558063421097E-3</v>
      </c>
      <c r="F3" s="11">
        <v>8</v>
      </c>
      <c r="G3" s="2">
        <v>6.0427009838945897E-3</v>
      </c>
      <c r="H3" s="11">
        <v>40</v>
      </c>
      <c r="I3" s="2">
        <v>6.0833815055978801E-3</v>
      </c>
      <c r="J3" s="11">
        <v>40</v>
      </c>
      <c r="K3" s="2">
        <v>6.0835993891105999E-3</v>
      </c>
      <c r="L3" s="11">
        <v>64</v>
      </c>
      <c r="M3" s="2">
        <v>6.0845744038567403E-3</v>
      </c>
      <c r="N3" s="15">
        <v>32</v>
      </c>
      <c r="O3" s="5">
        <v>6.0834512257882797E-3</v>
      </c>
    </row>
    <row r="4" spans="1:15" x14ac:dyDescent="0.25">
      <c r="A4" s="11">
        <v>2</v>
      </c>
      <c r="B4" s="11">
        <v>10</v>
      </c>
      <c r="C4" s="15">
        <f t="shared" ref="C4:C8" si="0">B4^(-2/3)</f>
        <v>0.21544346900318836</v>
      </c>
      <c r="D4" s="11">
        <v>64</v>
      </c>
      <c r="E4" s="2">
        <v>1.24696351137642E-3</v>
      </c>
      <c r="F4" s="11">
        <v>64</v>
      </c>
      <c r="G4" s="2">
        <v>1.68177496784976E-3</v>
      </c>
      <c r="H4" s="11">
        <v>208</v>
      </c>
      <c r="I4" s="2">
        <v>9.2969144759923899E-4</v>
      </c>
      <c r="J4" s="11">
        <v>160</v>
      </c>
      <c r="K4" s="2">
        <v>1.3055295171282501E-3</v>
      </c>
      <c r="L4" s="11">
        <v>256</v>
      </c>
      <c r="M4" s="2">
        <v>8.5663215457204502E-4</v>
      </c>
      <c r="N4" s="15">
        <v>208</v>
      </c>
      <c r="O4" s="5">
        <v>8.5685585244395397E-4</v>
      </c>
    </row>
    <row r="5" spans="1:15" x14ac:dyDescent="0.25">
      <c r="A5" s="11">
        <v>3</v>
      </c>
      <c r="B5" s="11">
        <v>100</v>
      </c>
      <c r="C5" s="15">
        <f t="shared" si="0"/>
        <v>4.6415888336127781E-2</v>
      </c>
      <c r="D5" s="14">
        <v>512</v>
      </c>
      <c r="E5" s="2">
        <v>2.29435413260626E-4</v>
      </c>
      <c r="F5" s="14">
        <v>512</v>
      </c>
      <c r="G5" s="2">
        <v>3.3167221425303299E-4</v>
      </c>
      <c r="H5" s="11">
        <v>1312</v>
      </c>
      <c r="I5" s="2">
        <v>2.3024523009470101E-4</v>
      </c>
      <c r="J5" s="11">
        <v>1312</v>
      </c>
      <c r="K5" s="2">
        <v>2.4628316246535999E-4</v>
      </c>
      <c r="L5" s="11">
        <v>1440</v>
      </c>
      <c r="M5" s="2">
        <v>1.92185293648215E-4</v>
      </c>
      <c r="N5" s="15">
        <v>1312</v>
      </c>
      <c r="O5" s="5">
        <v>2.1991667023144699E-4</v>
      </c>
    </row>
    <row r="6" spans="1:15" x14ac:dyDescent="0.25">
      <c r="A6" s="11">
        <v>4</v>
      </c>
      <c r="B6" s="11">
        <v>1000</v>
      </c>
      <c r="C6" s="15">
        <f t="shared" si="0"/>
        <v>1.0000000000000004E-2</v>
      </c>
      <c r="D6" s="19">
        <v>4096</v>
      </c>
      <c r="E6" s="2">
        <v>4.99116990609908E-5</v>
      </c>
      <c r="F6" s="19">
        <v>4096</v>
      </c>
      <c r="G6" s="2">
        <v>7.3074814481114604E-5</v>
      </c>
      <c r="H6" s="11">
        <v>9280</v>
      </c>
      <c r="I6" s="2">
        <v>5.8883757580429702E-5</v>
      </c>
      <c r="J6" s="9">
        <v>9344</v>
      </c>
      <c r="K6" s="2">
        <v>8.7449971043755302E-5</v>
      </c>
      <c r="L6" s="11">
        <v>11328</v>
      </c>
      <c r="M6" s="2">
        <v>4.2110393560645399E-5</v>
      </c>
      <c r="N6" s="9">
        <v>9280</v>
      </c>
      <c r="O6" s="5">
        <v>6.0119260740898502E-5</v>
      </c>
    </row>
    <row r="7" spans="1:15" x14ac:dyDescent="0.25">
      <c r="A7" s="11">
        <v>5</v>
      </c>
      <c r="B7" s="11">
        <v>10000</v>
      </c>
      <c r="C7" s="15">
        <f t="shared" si="0"/>
        <v>2.1544346900318825E-3</v>
      </c>
      <c r="D7" s="19">
        <v>32768</v>
      </c>
      <c r="E7" s="2">
        <v>1.1682524798321999E-5</v>
      </c>
      <c r="F7" s="19">
        <v>32768</v>
      </c>
      <c r="G7" s="2">
        <v>1.71507214711675E-5</v>
      </c>
      <c r="H7" s="11">
        <v>69760</v>
      </c>
      <c r="I7" s="2">
        <v>1.5188628097566E-5</v>
      </c>
      <c r="J7" s="11">
        <v>35024</v>
      </c>
      <c r="K7" s="2">
        <v>6.1397730347982797E-5</v>
      </c>
      <c r="L7" s="11">
        <v>87168</v>
      </c>
      <c r="M7" s="2">
        <v>1.05165774542475E-5</v>
      </c>
      <c r="N7" s="9">
        <v>69760</v>
      </c>
      <c r="O7" s="5">
        <v>1.5691663954791299E-5</v>
      </c>
    </row>
    <row r="8" spans="1:15" x14ac:dyDescent="0.25">
      <c r="A8" s="11">
        <v>6</v>
      </c>
      <c r="B8" s="11">
        <v>100000</v>
      </c>
      <c r="C8" s="15">
        <f t="shared" si="0"/>
        <v>4.64158883361278E-4</v>
      </c>
      <c r="D8" s="11">
        <v>110592</v>
      </c>
      <c r="E8" s="2">
        <v>5.0820854829859697E-6</v>
      </c>
      <c r="F8" s="11">
        <v>110592</v>
      </c>
      <c r="G8" s="2">
        <v>7.4643403120817899E-6</v>
      </c>
      <c r="H8" s="11"/>
      <c r="I8" s="11"/>
      <c r="J8" s="11"/>
      <c r="K8" s="11"/>
      <c r="L8" s="11"/>
      <c r="M8" s="11"/>
    </row>
    <row r="9" spans="1:15" x14ac:dyDescent="0.25"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5" x14ac:dyDescent="0.25"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5" x14ac:dyDescent="0.25"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5" x14ac:dyDescent="0.25"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5" x14ac:dyDescent="0.25">
      <c r="H13" s="11"/>
      <c r="I13" s="11"/>
      <c r="J13" s="11"/>
      <c r="K13" s="11"/>
      <c r="L13" s="11"/>
      <c r="M13" s="11"/>
    </row>
  </sheetData>
  <mergeCells count="7">
    <mergeCell ref="N1:O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D1" sqref="D1:O9"/>
    </sheetView>
  </sheetViews>
  <sheetFormatPr defaultRowHeight="15" x14ac:dyDescent="0.25"/>
  <cols>
    <col min="1" max="5" width="9.140625" style="4"/>
    <col min="14" max="21" width="9.140625" style="15"/>
  </cols>
  <sheetData>
    <row r="1" spans="1:15" x14ac:dyDescent="0.25">
      <c r="B1" s="40" t="s">
        <v>29</v>
      </c>
      <c r="C1" s="50"/>
      <c r="D1" s="39" t="s">
        <v>14</v>
      </c>
      <c r="E1" s="39"/>
      <c r="F1" s="39" t="s">
        <v>20</v>
      </c>
      <c r="G1" s="39"/>
      <c r="H1" s="39" t="s">
        <v>21</v>
      </c>
      <c r="I1" s="39"/>
      <c r="J1" s="39" t="s">
        <v>22</v>
      </c>
      <c r="K1" s="39"/>
      <c r="L1" s="39" t="s">
        <v>23</v>
      </c>
      <c r="M1" s="39"/>
      <c r="N1" s="48" t="s">
        <v>27</v>
      </c>
      <c r="O1" s="49"/>
    </row>
    <row r="2" spans="1:15" x14ac:dyDescent="0.25">
      <c r="A2" s="4" t="s">
        <v>19</v>
      </c>
      <c r="B2" s="4" t="s">
        <v>1</v>
      </c>
      <c r="C2" s="4" t="s">
        <v>17</v>
      </c>
      <c r="D2" s="4" t="s">
        <v>1</v>
      </c>
      <c r="E2" s="4" t="s">
        <v>17</v>
      </c>
      <c r="F2" s="4" t="s">
        <v>1</v>
      </c>
      <c r="G2" s="4" t="s">
        <v>17</v>
      </c>
      <c r="H2" s="4" t="s">
        <v>1</v>
      </c>
      <c r="I2" s="4" t="s">
        <v>17</v>
      </c>
      <c r="J2" s="10" t="s">
        <v>1</v>
      </c>
      <c r="K2" s="10" t="s">
        <v>17</v>
      </c>
      <c r="L2" s="11" t="s">
        <v>1</v>
      </c>
      <c r="M2" s="11" t="s">
        <v>17</v>
      </c>
      <c r="N2" s="16" t="s">
        <v>1</v>
      </c>
      <c r="O2" s="17" t="s">
        <v>17</v>
      </c>
    </row>
    <row r="3" spans="1:15" x14ac:dyDescent="0.25">
      <c r="A3" s="4">
        <v>1</v>
      </c>
      <c r="B3" s="4">
        <v>1</v>
      </c>
      <c r="C3" s="15">
        <f>B3^(-2/3)</f>
        <v>1</v>
      </c>
      <c r="D3" s="4">
        <v>8</v>
      </c>
      <c r="E3" s="2">
        <v>6.0765842444540797E-3</v>
      </c>
      <c r="F3" s="4">
        <v>12</v>
      </c>
      <c r="G3" s="5">
        <v>6.04265616512689E-3</v>
      </c>
      <c r="H3" s="4">
        <v>88</v>
      </c>
      <c r="I3" s="5">
        <v>6.0832721797223297E-3</v>
      </c>
      <c r="J3" s="10">
        <v>88</v>
      </c>
      <c r="K3" s="2">
        <v>6.0834768553649299E-3</v>
      </c>
      <c r="L3" s="11">
        <v>160</v>
      </c>
      <c r="M3" s="2">
        <v>6.0844952485608599E-3</v>
      </c>
      <c r="N3" s="15">
        <v>72</v>
      </c>
      <c r="O3" s="2">
        <v>6.0831771649381104E-3</v>
      </c>
    </row>
    <row r="4" spans="1:15" x14ac:dyDescent="0.25">
      <c r="A4" s="4">
        <v>2</v>
      </c>
      <c r="B4" s="4">
        <v>10</v>
      </c>
      <c r="C4" s="15">
        <f t="shared" ref="C4:C8" si="0">B4^(-2/3)</f>
        <v>0.21544346900318836</v>
      </c>
      <c r="D4" s="4">
        <v>64</v>
      </c>
      <c r="E4" s="2">
        <v>2.72934600899454E-3</v>
      </c>
      <c r="F4" s="4">
        <v>96</v>
      </c>
      <c r="G4" s="5">
        <v>3.34539879170791E-3</v>
      </c>
      <c r="H4" s="4">
        <v>1040</v>
      </c>
      <c r="I4" s="5">
        <v>7.4249073097774497E-4</v>
      </c>
      <c r="J4" s="10">
        <v>1016</v>
      </c>
      <c r="K4" s="2">
        <v>8.7177325580480405E-4</v>
      </c>
      <c r="L4" s="11">
        <v>1376</v>
      </c>
      <c r="M4" s="2">
        <v>6.6644227668082295E-4</v>
      </c>
      <c r="N4" s="15">
        <v>768</v>
      </c>
      <c r="O4" s="2">
        <v>8.56841943134445E-4</v>
      </c>
    </row>
    <row r="5" spans="1:15" x14ac:dyDescent="0.25">
      <c r="A5" s="4">
        <v>3</v>
      </c>
      <c r="B5" s="4">
        <v>100</v>
      </c>
      <c r="C5" s="15">
        <f t="shared" si="0"/>
        <v>4.6415888336127781E-2</v>
      </c>
      <c r="D5" s="4">
        <v>512</v>
      </c>
      <c r="E5" s="2">
        <v>7.0321128365148102E-4</v>
      </c>
      <c r="F5" s="4">
        <v>768</v>
      </c>
      <c r="G5" s="5">
        <v>9.8373792726399209E-4</v>
      </c>
      <c r="H5" s="4">
        <v>8860</v>
      </c>
      <c r="I5" s="5">
        <v>1.9366968907168401E-4</v>
      </c>
      <c r="J5" s="14">
        <v>8920</v>
      </c>
      <c r="K5" s="2">
        <v>2.1063991516407201E-4</v>
      </c>
      <c r="L5" s="11">
        <v>10720</v>
      </c>
      <c r="M5" s="2">
        <v>1.5350727105014101E-4</v>
      </c>
      <c r="N5" s="15">
        <v>6160</v>
      </c>
      <c r="O5" s="2">
        <v>2.19908008754511E-4</v>
      </c>
    </row>
    <row r="6" spans="1:15" x14ac:dyDescent="0.25">
      <c r="A6" s="4">
        <v>4</v>
      </c>
      <c r="B6" s="4">
        <v>1000</v>
      </c>
      <c r="C6" s="15">
        <f t="shared" si="0"/>
        <v>1.0000000000000004E-2</v>
      </c>
      <c r="D6" s="4">
        <v>2744</v>
      </c>
      <c r="E6" s="2">
        <v>2.2942278354569999E-4</v>
      </c>
      <c r="F6" s="4">
        <v>6144</v>
      </c>
      <c r="G6" s="5">
        <v>2.5482247584236701E-4</v>
      </c>
      <c r="H6" s="9">
        <v>26416</v>
      </c>
      <c r="I6" s="5">
        <v>1.05197495340074E-4</v>
      </c>
      <c r="J6" s="14">
        <v>21408</v>
      </c>
      <c r="K6" s="5">
        <v>1.2644338125375099E-4</v>
      </c>
      <c r="L6" s="11">
        <v>61936</v>
      </c>
      <c r="M6" s="2">
        <v>4.4709393522402302E-5</v>
      </c>
      <c r="N6" s="15">
        <v>49200</v>
      </c>
      <c r="O6" s="2">
        <v>6.00888518088169E-5</v>
      </c>
    </row>
    <row r="7" spans="1:15" x14ac:dyDescent="0.25">
      <c r="A7" s="4">
        <v>5</v>
      </c>
      <c r="B7" s="4">
        <v>10000</v>
      </c>
      <c r="C7" s="15">
        <f t="shared" si="0"/>
        <v>2.1544346900318825E-3</v>
      </c>
      <c r="D7" s="4">
        <v>8000</v>
      </c>
      <c r="E7" s="2">
        <v>1.1233928525528099E-4</v>
      </c>
      <c r="F7" s="4">
        <v>32928</v>
      </c>
      <c r="G7" s="5">
        <v>8.3841201981697005E-5</v>
      </c>
      <c r="H7" s="9">
        <v>46228</v>
      </c>
      <c r="I7" s="7">
        <v>6.8300157910601201E-5</v>
      </c>
      <c r="J7" s="10">
        <v>45920</v>
      </c>
      <c r="K7" s="2">
        <v>7.9733118257558399E-5</v>
      </c>
      <c r="L7" s="11"/>
      <c r="M7" s="11"/>
    </row>
    <row r="8" spans="1:15" x14ac:dyDescent="0.25">
      <c r="A8" s="4">
        <v>6</v>
      </c>
      <c r="B8" s="4">
        <v>100000</v>
      </c>
      <c r="C8" s="15">
        <f t="shared" si="0"/>
        <v>4.64158883361278E-4</v>
      </c>
      <c r="D8" s="4">
        <v>21952</v>
      </c>
      <c r="E8" s="2">
        <v>5.7291050867936102E-5</v>
      </c>
      <c r="F8" s="10">
        <v>73728</v>
      </c>
      <c r="G8" s="5">
        <v>4.3884182347941097E-5</v>
      </c>
      <c r="H8" s="9">
        <v>76488</v>
      </c>
      <c r="I8" s="5">
        <v>4.3884182347941097E-5</v>
      </c>
      <c r="J8" s="10"/>
      <c r="K8" s="10"/>
      <c r="L8" s="11"/>
      <c r="M8" s="11"/>
    </row>
    <row r="9" spans="1:15" x14ac:dyDescent="0.25">
      <c r="D9" s="4">
        <v>64000</v>
      </c>
      <c r="E9" s="2">
        <v>2.8063035134245599E-5</v>
      </c>
      <c r="J9" s="10"/>
      <c r="K9" s="10"/>
      <c r="L9" s="11"/>
      <c r="M9" s="11"/>
    </row>
    <row r="10" spans="1:15" x14ac:dyDescent="0.25">
      <c r="L10" s="11"/>
      <c r="M10" s="11"/>
    </row>
  </sheetData>
  <mergeCells count="7">
    <mergeCell ref="N1:O1"/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D3" sqref="D3:O8"/>
    </sheetView>
  </sheetViews>
  <sheetFormatPr defaultRowHeight="15" x14ac:dyDescent="0.25"/>
  <sheetData>
    <row r="1" spans="1:15" x14ac:dyDescent="0.25">
      <c r="B1" s="40" t="s">
        <v>29</v>
      </c>
      <c r="C1" s="50"/>
      <c r="D1" s="51" t="s">
        <v>14</v>
      </c>
      <c r="E1" s="48"/>
      <c r="F1" s="48" t="s">
        <v>15</v>
      </c>
      <c r="G1" s="48"/>
      <c r="H1" s="48" t="s">
        <v>16</v>
      </c>
      <c r="I1" s="49"/>
      <c r="J1" s="48" t="s">
        <v>24</v>
      </c>
      <c r="K1" s="49"/>
      <c r="L1" s="48" t="s">
        <v>25</v>
      </c>
      <c r="M1" s="49"/>
      <c r="N1" s="48" t="s">
        <v>26</v>
      </c>
      <c r="O1" s="49"/>
    </row>
    <row r="2" spans="1:15" x14ac:dyDescent="0.25">
      <c r="A2" s="11" t="s">
        <v>0</v>
      </c>
      <c r="B2" s="11" t="s">
        <v>1</v>
      </c>
      <c r="C2" s="11" t="s">
        <v>2</v>
      </c>
      <c r="D2" s="12" t="s">
        <v>1</v>
      </c>
      <c r="E2" s="13" t="s">
        <v>17</v>
      </c>
      <c r="F2" s="12" t="s">
        <v>1</v>
      </c>
      <c r="G2" s="13" t="s">
        <v>17</v>
      </c>
      <c r="H2" s="12" t="s">
        <v>1</v>
      </c>
      <c r="I2" s="13" t="s">
        <v>17</v>
      </c>
      <c r="J2" s="12" t="s">
        <v>1</v>
      </c>
      <c r="K2" s="13" t="s">
        <v>17</v>
      </c>
      <c r="L2" s="12" t="s">
        <v>1</v>
      </c>
      <c r="M2" s="13" t="s">
        <v>17</v>
      </c>
      <c r="N2" s="12" t="s">
        <v>1</v>
      </c>
      <c r="O2" s="13" t="s">
        <v>17</v>
      </c>
    </row>
    <row r="3" spans="1:15" x14ac:dyDescent="0.25">
      <c r="A3" s="11">
        <v>1</v>
      </c>
      <c r="B3" s="11">
        <v>1</v>
      </c>
      <c r="C3" s="15">
        <f>B3^(-2/3)</f>
        <v>1</v>
      </c>
      <c r="D3" s="11">
        <v>8</v>
      </c>
      <c r="E3" s="2">
        <v>0.155183944299564</v>
      </c>
      <c r="F3" s="11">
        <v>8</v>
      </c>
      <c r="G3" s="2">
        <v>0.148016754452751</v>
      </c>
      <c r="H3" s="14">
        <v>40</v>
      </c>
      <c r="I3" s="2">
        <v>0.15378582142340599</v>
      </c>
      <c r="J3" s="11">
        <v>40</v>
      </c>
      <c r="K3" s="2">
        <v>0.15336322314001499</v>
      </c>
      <c r="L3" s="11">
        <v>64</v>
      </c>
      <c r="M3" s="2">
        <v>0.15291367391006599</v>
      </c>
      <c r="N3" s="11">
        <v>32</v>
      </c>
      <c r="O3" s="5">
        <v>0.15361398068629101</v>
      </c>
    </row>
    <row r="4" spans="1:15" x14ac:dyDescent="0.25">
      <c r="A4" s="11">
        <v>2</v>
      </c>
      <c r="B4" s="11">
        <v>10</v>
      </c>
      <c r="C4" s="15">
        <f t="shared" ref="C4:C8" si="0">B4^(-2/3)</f>
        <v>0.21544346900318836</v>
      </c>
      <c r="D4" s="11">
        <v>64</v>
      </c>
      <c r="E4" s="2">
        <v>3.8707563495277902E-2</v>
      </c>
      <c r="F4" s="11">
        <v>64</v>
      </c>
      <c r="G4" s="2">
        <v>5.7078594037313302E-2</v>
      </c>
      <c r="H4" s="14">
        <v>208</v>
      </c>
      <c r="I4" s="2">
        <v>5.2188306437448102E-2</v>
      </c>
      <c r="J4" s="11">
        <v>212</v>
      </c>
      <c r="K4" s="2">
        <v>5.5463418690713903E-2</v>
      </c>
      <c r="L4" s="11">
        <v>256</v>
      </c>
      <c r="M4" s="2">
        <v>3.5937731811917097E-2</v>
      </c>
      <c r="N4" s="11">
        <v>208</v>
      </c>
      <c r="O4" s="5">
        <v>3.4168560898658697E-2</v>
      </c>
    </row>
    <row r="5" spans="1:15" x14ac:dyDescent="0.25">
      <c r="A5" s="11">
        <v>3</v>
      </c>
      <c r="B5" s="11">
        <v>100</v>
      </c>
      <c r="C5" s="15">
        <f t="shared" si="0"/>
        <v>4.6415888336127781E-2</v>
      </c>
      <c r="D5" s="14">
        <v>512</v>
      </c>
      <c r="E5" s="2">
        <v>1.3751844985387E-2</v>
      </c>
      <c r="F5" s="14">
        <v>512</v>
      </c>
      <c r="G5" s="2">
        <v>1.8268177005914502E-2</v>
      </c>
      <c r="H5" s="14">
        <v>1312</v>
      </c>
      <c r="I5" s="2">
        <v>1.352859958492E-2</v>
      </c>
      <c r="J5" s="11">
        <v>1312</v>
      </c>
      <c r="K5" s="2">
        <v>2.0883364437450799E-2</v>
      </c>
      <c r="L5" s="11">
        <v>1440</v>
      </c>
      <c r="M5" s="2">
        <v>1.2414721836727999E-2</v>
      </c>
      <c r="N5" s="11">
        <v>656</v>
      </c>
      <c r="O5" s="5">
        <v>2.5094365665330999E-2</v>
      </c>
    </row>
    <row r="6" spans="1:15" x14ac:dyDescent="0.25">
      <c r="A6" s="11">
        <v>4</v>
      </c>
      <c r="B6" s="11">
        <v>1000</v>
      </c>
      <c r="C6" s="15">
        <f t="shared" si="0"/>
        <v>1.0000000000000004E-2</v>
      </c>
      <c r="D6" s="19">
        <v>4096</v>
      </c>
      <c r="E6" s="2">
        <v>3.0779028895143801E-3</v>
      </c>
      <c r="F6" s="19">
        <v>4096</v>
      </c>
      <c r="G6" s="2">
        <v>4.2663562559403703E-3</v>
      </c>
      <c r="H6" s="14">
        <v>9280</v>
      </c>
      <c r="I6" s="2">
        <v>3.6319212742301102E-3</v>
      </c>
      <c r="J6" s="9">
        <v>9344</v>
      </c>
      <c r="K6" s="2">
        <v>6.6501669930798899E-3</v>
      </c>
      <c r="L6" s="11">
        <v>11328</v>
      </c>
      <c r="M6" s="2">
        <v>2.70417450991472E-3</v>
      </c>
      <c r="N6" s="9">
        <v>4640</v>
      </c>
      <c r="O6" s="5">
        <v>8.3110225238783204E-3</v>
      </c>
    </row>
    <row r="7" spans="1:15" x14ac:dyDescent="0.25">
      <c r="A7" s="11">
        <v>5</v>
      </c>
      <c r="B7" s="11">
        <v>10000</v>
      </c>
      <c r="C7" s="15">
        <f t="shared" si="0"/>
        <v>2.1544346900318825E-3</v>
      </c>
      <c r="D7" s="19">
        <v>32768</v>
      </c>
      <c r="E7" s="2">
        <v>7.2463730090573304E-4</v>
      </c>
      <c r="F7" s="19">
        <v>32768</v>
      </c>
      <c r="G7" s="2">
        <v>1.01450231699926E-3</v>
      </c>
      <c r="H7" s="14">
        <v>69760</v>
      </c>
      <c r="I7" s="2">
        <v>9.0876027422613203E-4</v>
      </c>
      <c r="J7" s="11"/>
      <c r="K7" s="2"/>
      <c r="L7" s="11">
        <v>65376</v>
      </c>
      <c r="M7" s="2">
        <v>8.8798303377676205E-4</v>
      </c>
      <c r="N7" s="9">
        <v>34880</v>
      </c>
      <c r="O7" s="5">
        <v>1.9117845916550801E-3</v>
      </c>
    </row>
    <row r="8" spans="1:15" x14ac:dyDescent="0.25">
      <c r="A8" s="11">
        <v>6</v>
      </c>
      <c r="B8" s="11">
        <v>100000</v>
      </c>
      <c r="C8" s="15">
        <f t="shared" si="0"/>
        <v>4.64158883361278E-4</v>
      </c>
      <c r="D8" s="11">
        <v>110592</v>
      </c>
      <c r="E8" s="2"/>
      <c r="F8" s="11">
        <v>110592</v>
      </c>
      <c r="G8" s="2"/>
      <c r="H8" s="14"/>
      <c r="I8" s="11"/>
      <c r="J8" s="11"/>
      <c r="K8" s="11"/>
      <c r="L8" s="11"/>
      <c r="M8" s="11"/>
    </row>
    <row r="9" spans="1:15" x14ac:dyDescent="0.25">
      <c r="D9" s="11"/>
      <c r="E9" s="11"/>
      <c r="F9" s="11"/>
      <c r="G9" s="11"/>
      <c r="H9" s="14"/>
      <c r="I9" s="11"/>
      <c r="J9" s="11"/>
      <c r="K9" s="11"/>
      <c r="L9" s="11"/>
      <c r="M9" s="11"/>
    </row>
    <row r="10" spans="1:15" x14ac:dyDescent="0.25"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5" x14ac:dyDescent="0.25"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5" x14ac:dyDescent="0.25"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5" x14ac:dyDescent="0.25">
      <c r="H13" s="11"/>
      <c r="I13" s="11"/>
      <c r="J13" s="11"/>
      <c r="K13" s="11"/>
      <c r="L13" s="11"/>
      <c r="M13" s="11"/>
    </row>
  </sheetData>
  <mergeCells count="7">
    <mergeCell ref="N1:O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I6" sqref="I6"/>
    </sheetView>
  </sheetViews>
  <sheetFormatPr defaultRowHeight="15" x14ac:dyDescent="0.25"/>
  <cols>
    <col min="1" max="5" width="9.140625" style="11"/>
  </cols>
  <sheetData>
    <row r="1" spans="1:15" x14ac:dyDescent="0.25">
      <c r="B1" s="40" t="s">
        <v>29</v>
      </c>
      <c r="C1" s="50"/>
      <c r="D1" s="39" t="s">
        <v>14</v>
      </c>
      <c r="E1" s="39"/>
      <c r="F1" s="39" t="s">
        <v>20</v>
      </c>
      <c r="G1" s="39"/>
      <c r="H1" s="39" t="s">
        <v>21</v>
      </c>
      <c r="I1" s="39"/>
      <c r="J1" s="39" t="s">
        <v>22</v>
      </c>
      <c r="K1" s="39"/>
      <c r="L1" s="39" t="s">
        <v>23</v>
      </c>
      <c r="M1" s="39"/>
      <c r="N1" s="39" t="s">
        <v>28</v>
      </c>
      <c r="O1" s="39"/>
    </row>
    <row r="2" spans="1:15" x14ac:dyDescent="0.25">
      <c r="A2" s="11" t="s">
        <v>19</v>
      </c>
      <c r="B2" s="11" t="s">
        <v>1</v>
      </c>
      <c r="C2" s="11" t="s">
        <v>17</v>
      </c>
      <c r="D2" s="15" t="s">
        <v>1</v>
      </c>
      <c r="E2" s="15" t="s">
        <v>17</v>
      </c>
      <c r="F2" s="15" t="s">
        <v>1</v>
      </c>
      <c r="G2" s="15" t="s">
        <v>17</v>
      </c>
      <c r="H2" s="15" t="s">
        <v>1</v>
      </c>
      <c r="I2" s="15" t="s">
        <v>17</v>
      </c>
      <c r="J2" s="15" t="s">
        <v>1</v>
      </c>
      <c r="K2" s="15" t="s">
        <v>17</v>
      </c>
      <c r="L2" s="15" t="s">
        <v>1</v>
      </c>
      <c r="M2" s="15" t="s">
        <v>17</v>
      </c>
      <c r="N2" s="15" t="s">
        <v>1</v>
      </c>
      <c r="O2" s="15" t="s">
        <v>17</v>
      </c>
    </row>
    <row r="3" spans="1:15" x14ac:dyDescent="0.25">
      <c r="A3" s="11">
        <v>1</v>
      </c>
      <c r="B3" s="11">
        <v>1</v>
      </c>
      <c r="C3" s="11">
        <f>B3^(-2/3)</f>
        <v>1</v>
      </c>
      <c r="D3" s="11">
        <v>8</v>
      </c>
      <c r="E3" s="2">
        <v>0.155182992347393</v>
      </c>
      <c r="F3" s="11">
        <v>12</v>
      </c>
      <c r="G3" s="5">
        <v>0.148016450551826</v>
      </c>
      <c r="H3" s="11">
        <v>88</v>
      </c>
      <c r="I3" s="5">
        <v>0.153783079327</v>
      </c>
      <c r="J3" s="11"/>
      <c r="K3" s="2"/>
      <c r="L3" s="11">
        <v>160</v>
      </c>
      <c r="M3" s="2">
        <v>0.15291202396930201</v>
      </c>
      <c r="N3">
        <v>72</v>
      </c>
      <c r="O3" s="5">
        <v>0.15360679626237</v>
      </c>
    </row>
    <row r="4" spans="1:15" x14ac:dyDescent="0.25">
      <c r="A4" s="11">
        <v>2</v>
      </c>
      <c r="B4" s="11">
        <v>10</v>
      </c>
      <c r="C4" s="15">
        <f t="shared" ref="C4:C8" si="0">B4^(-2/3)</f>
        <v>0.21544346900318836</v>
      </c>
      <c r="D4" s="11">
        <v>216</v>
      </c>
      <c r="E4" s="2">
        <v>3.8706918666258298E-2</v>
      </c>
      <c r="F4" s="11">
        <v>324</v>
      </c>
      <c r="G4" s="5">
        <v>5.7082701690328697E-2</v>
      </c>
      <c r="H4" s="11">
        <v>780</v>
      </c>
      <c r="I4" s="5">
        <v>5.21446080257294E-2</v>
      </c>
      <c r="J4" s="11"/>
      <c r="K4" s="2"/>
      <c r="L4" s="11">
        <v>1032</v>
      </c>
      <c r="M4" s="2">
        <v>3.5917144607749502E-2</v>
      </c>
      <c r="N4">
        <v>768</v>
      </c>
      <c r="O4" s="5">
        <v>3.41072108798375E-2</v>
      </c>
    </row>
    <row r="5" spans="1:15" x14ac:dyDescent="0.25">
      <c r="A5" s="11">
        <v>3</v>
      </c>
      <c r="B5" s="11">
        <v>100</v>
      </c>
      <c r="C5" s="15">
        <f t="shared" si="0"/>
        <v>4.6415888336127781E-2</v>
      </c>
      <c r="D5" s="11">
        <v>2744</v>
      </c>
      <c r="E5" s="2">
        <v>1.3751600773391401E-2</v>
      </c>
      <c r="F5" s="11">
        <v>4116</v>
      </c>
      <c r="G5" s="5">
        <v>1.8268197149137501E-2</v>
      </c>
      <c r="H5" s="11">
        <v>6202</v>
      </c>
      <c r="I5" s="5">
        <v>1.35251030136043E-2</v>
      </c>
      <c r="J5" s="14"/>
      <c r="K5" s="2"/>
      <c r="L5" s="11">
        <v>7504</v>
      </c>
      <c r="M5" s="2">
        <v>1.2414550566042E-2</v>
      </c>
      <c r="N5">
        <v>6160</v>
      </c>
      <c r="O5" s="5">
        <v>1.48007741474987E-2</v>
      </c>
    </row>
    <row r="6" spans="1:15" x14ac:dyDescent="0.25">
      <c r="A6" s="11">
        <v>4</v>
      </c>
      <c r="B6" s="11">
        <v>1000</v>
      </c>
      <c r="C6" s="15">
        <f t="shared" si="0"/>
        <v>1.0000000000000004E-2</v>
      </c>
      <c r="D6" s="11">
        <v>27000</v>
      </c>
      <c r="E6" s="2">
        <v>3.0777360976551901E-3</v>
      </c>
      <c r="F6" s="11">
        <v>40500</v>
      </c>
      <c r="G6" s="5">
        <v>4.2662274603959003E-3</v>
      </c>
      <c r="H6" s="9">
        <v>49530</v>
      </c>
      <c r="I6" s="5">
        <v>3.6315939673580702E-3</v>
      </c>
      <c r="J6" s="14"/>
      <c r="K6" s="5"/>
      <c r="L6" s="11">
        <v>48664</v>
      </c>
      <c r="M6" s="2">
        <v>3.7272093294726401E-3</v>
      </c>
      <c r="N6">
        <v>49200</v>
      </c>
      <c r="O6" s="5">
        <v>4.1737230582768502E-3</v>
      </c>
    </row>
    <row r="7" spans="1:15" x14ac:dyDescent="0.25">
      <c r="A7" s="11">
        <v>5</v>
      </c>
      <c r="B7" s="11">
        <v>10000</v>
      </c>
      <c r="C7" s="15">
        <f t="shared" si="0"/>
        <v>2.1544346900318825E-3</v>
      </c>
      <c r="D7" s="11">
        <v>125000</v>
      </c>
      <c r="E7" s="2">
        <v>1.1130425323350799E-3</v>
      </c>
      <c r="F7" s="11"/>
      <c r="G7" s="5"/>
      <c r="H7" s="9"/>
      <c r="I7" s="7"/>
      <c r="J7" s="11"/>
      <c r="K7" s="2"/>
      <c r="L7" s="11"/>
      <c r="M7" s="11"/>
    </row>
    <row r="8" spans="1:15" x14ac:dyDescent="0.25">
      <c r="A8" s="11">
        <v>6</v>
      </c>
      <c r="B8" s="11">
        <v>100000</v>
      </c>
      <c r="C8" s="15">
        <f t="shared" si="0"/>
        <v>4.64158883361278E-4</v>
      </c>
      <c r="E8" s="2"/>
      <c r="F8" s="11"/>
      <c r="G8" s="5"/>
      <c r="H8" s="9"/>
      <c r="I8" s="5"/>
      <c r="J8" s="11"/>
      <c r="K8" s="11"/>
      <c r="L8" s="11"/>
      <c r="M8" s="11"/>
    </row>
    <row r="9" spans="1:15" x14ac:dyDescent="0.25">
      <c r="E9" s="2"/>
      <c r="J9" s="11"/>
      <c r="K9" s="11"/>
      <c r="L9" s="11"/>
      <c r="M9" s="11"/>
    </row>
    <row r="10" spans="1:15" x14ac:dyDescent="0.25">
      <c r="L10" s="11"/>
      <c r="M10" s="11"/>
    </row>
  </sheetData>
  <mergeCells count="7">
    <mergeCell ref="L1:M1"/>
    <mergeCell ref="N1:O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2D</vt:lpstr>
      <vt:lpstr>3D_Quad</vt:lpstr>
      <vt:lpstr>3D_Gauss</vt:lpstr>
      <vt:lpstr>Quad_CFEM_3D</vt:lpstr>
      <vt:lpstr>Quad_DFEM_3D</vt:lpstr>
      <vt:lpstr>Gauss_CFEM_3D</vt:lpstr>
      <vt:lpstr>Gauss_DFEM_3D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</cp:lastModifiedBy>
  <dcterms:created xsi:type="dcterms:W3CDTF">2014-07-28T18:49:03Z</dcterms:created>
  <dcterms:modified xsi:type="dcterms:W3CDTF">2014-11-07T01:02:32Z</dcterms:modified>
</cp:coreProperties>
</file>