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FINAL\FINAL_MAT\Mobile tests\"/>
    </mc:Choice>
  </mc:AlternateContent>
  <bookViews>
    <workbookView xWindow="0" yWindow="0" windowWidth="20490" windowHeight="715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2" l="1"/>
  <c r="G27" i="2"/>
  <c r="G28" i="2"/>
  <c r="G29" i="2"/>
  <c r="G30" i="2"/>
  <c r="G31" i="2"/>
  <c r="G32" i="2"/>
  <c r="G33" i="2"/>
  <c r="G34" i="2"/>
  <c r="G35" i="2"/>
  <c r="G25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5" i="2"/>
  <c r="G6" i="2"/>
  <c r="G4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4" i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4" i="2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5" i="3"/>
  <c r="D27" i="3" l="1"/>
  <c r="E27" i="3"/>
  <c r="D26" i="3"/>
  <c r="E6" i="3"/>
  <c r="E7" i="3"/>
  <c r="E8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8" i="3"/>
  <c r="E29" i="3"/>
  <c r="E30" i="3"/>
  <c r="E31" i="3"/>
  <c r="D7" i="3"/>
  <c r="D8" i="3"/>
  <c r="D9" i="3"/>
  <c r="E9" i="3" s="1"/>
  <c r="D10" i="3"/>
  <c r="E10" i="3" s="1"/>
  <c r="I10" i="3" s="1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E26" i="3"/>
  <c r="D28" i="3"/>
  <c r="D29" i="3"/>
  <c r="D30" i="3"/>
  <c r="E5" i="3"/>
  <c r="D36" i="3"/>
  <c r="E36" i="3" s="1"/>
  <c r="D35" i="3"/>
  <c r="E35" i="3" s="1"/>
  <c r="D34" i="3"/>
  <c r="E34" i="3" s="1"/>
  <c r="D33" i="3"/>
  <c r="E33" i="3" s="1"/>
  <c r="D32" i="3"/>
  <c r="E32" i="3" s="1"/>
  <c r="D31" i="3"/>
  <c r="D6" i="3"/>
  <c r="D5" i="3"/>
  <c r="D4" i="3"/>
  <c r="G12" i="3" l="1"/>
  <c r="I12" i="3"/>
  <c r="I5" i="3"/>
  <c r="I13" i="3"/>
  <c r="G14" i="3"/>
  <c r="G17" i="3"/>
  <c r="G20" i="3"/>
  <c r="I19" i="3"/>
  <c r="I29" i="3"/>
  <c r="G30" i="3"/>
  <c r="I32" i="3"/>
  <c r="G33" i="3"/>
  <c r="G36" i="3"/>
  <c r="I36" i="3"/>
  <c r="I34" i="3"/>
  <c r="I4" i="3"/>
  <c r="I6" i="3"/>
  <c r="G7" i="3"/>
  <c r="I9" i="3"/>
  <c r="G10" i="3"/>
  <c r="I17" i="3"/>
  <c r="I18" i="3"/>
  <c r="G18" i="3"/>
  <c r="G21" i="3"/>
  <c r="I20" i="3"/>
  <c r="G24" i="3"/>
  <c r="I23" i="3"/>
  <c r="I33" i="3"/>
  <c r="G34" i="3"/>
  <c r="I7" i="3"/>
  <c r="I8" i="3"/>
  <c r="G8" i="3"/>
  <c r="G11" i="3"/>
  <c r="I21" i="3"/>
  <c r="G22" i="3"/>
  <c r="I24" i="3"/>
  <c r="G25" i="3"/>
  <c r="G28" i="3"/>
  <c r="I27" i="3"/>
  <c r="I11" i="3"/>
  <c r="G13" i="3"/>
  <c r="G16" i="3"/>
  <c r="I15" i="3"/>
  <c r="I16" i="3"/>
  <c r="I25" i="3"/>
  <c r="G26" i="3"/>
  <c r="I26" i="3"/>
  <c r="G29" i="3"/>
  <c r="I28" i="3"/>
  <c r="G32" i="3"/>
  <c r="I31" i="3"/>
  <c r="I30" i="3"/>
  <c r="I35" i="3"/>
  <c r="G9" i="3"/>
  <c r="G15" i="3"/>
  <c r="G19" i="3"/>
  <c r="G23" i="3"/>
  <c r="G27" i="3"/>
  <c r="G31" i="3"/>
  <c r="G35" i="3"/>
  <c r="I14" i="3"/>
  <c r="I22" i="3"/>
  <c r="I34" i="2" l="1"/>
  <c r="I35" i="2"/>
  <c r="I30" i="2"/>
  <c r="D40" i="2"/>
  <c r="E40" i="2" s="1"/>
  <c r="D35" i="2"/>
  <c r="E35" i="2" s="1"/>
  <c r="D34" i="2"/>
  <c r="E34" i="2" s="1"/>
  <c r="D9" i="2"/>
  <c r="D10" i="2"/>
  <c r="E10" i="2" s="1"/>
  <c r="D11" i="2"/>
  <c r="E11" i="2" s="1"/>
  <c r="D12" i="2"/>
  <c r="E12" i="2" s="1"/>
  <c r="D13" i="2"/>
  <c r="E13" i="2" s="1"/>
  <c r="D14" i="2"/>
  <c r="E14" i="2" s="1"/>
  <c r="D15" i="2"/>
  <c r="D16" i="2"/>
  <c r="E16" i="2" s="1"/>
  <c r="D17" i="2"/>
  <c r="E17" i="2" s="1"/>
  <c r="D18" i="2"/>
  <c r="E18" i="2" s="1"/>
  <c r="D19" i="2"/>
  <c r="D20" i="2"/>
  <c r="E20" i="2" s="1"/>
  <c r="D21" i="2"/>
  <c r="D22" i="2"/>
  <c r="E22" i="2" s="1"/>
  <c r="D23" i="2"/>
  <c r="E23" i="2" s="1"/>
  <c r="D24" i="2"/>
  <c r="E24" i="2" s="1"/>
  <c r="D25" i="2"/>
  <c r="E25" i="2" s="1"/>
  <c r="D26" i="2"/>
  <c r="E26" i="2" s="1"/>
  <c r="D27" i="2"/>
  <c r="D28" i="2"/>
  <c r="E28" i="2" s="1"/>
  <c r="D29" i="2"/>
  <c r="E29" i="2" s="1"/>
  <c r="D30" i="2"/>
  <c r="E30" i="2" s="1"/>
  <c r="D31" i="2"/>
  <c r="E31" i="2" s="1"/>
  <c r="D32" i="2"/>
  <c r="E32" i="2" s="1"/>
  <c r="D33" i="2"/>
  <c r="E33" i="2" s="1"/>
  <c r="D6" i="2"/>
  <c r="D7" i="2"/>
  <c r="E7" i="2" s="1"/>
  <c r="D8" i="2"/>
  <c r="E8" i="2" s="1"/>
  <c r="E9" i="2"/>
  <c r="D5" i="2"/>
  <c r="E5" i="2" s="1"/>
  <c r="D4" i="2"/>
  <c r="E4" i="2"/>
  <c r="E27" i="2"/>
  <c r="E21" i="2"/>
  <c r="E19" i="2"/>
  <c r="E15" i="2"/>
  <c r="E6" i="2"/>
  <c r="I14" i="2" l="1"/>
  <c r="I13" i="2"/>
  <c r="I29" i="2"/>
  <c r="I21" i="2"/>
  <c r="I7" i="2"/>
  <c r="I6" i="2"/>
  <c r="I5" i="2"/>
  <c r="I4" i="2"/>
  <c r="I8" i="2"/>
  <c r="I10" i="2"/>
  <c r="I9" i="2"/>
  <c r="I18" i="2"/>
  <c r="I26" i="2"/>
  <c r="I17" i="2"/>
  <c r="I22" i="2"/>
  <c r="I25" i="2"/>
  <c r="I33" i="2"/>
  <c r="I11" i="2"/>
  <c r="I15" i="2"/>
  <c r="I19" i="2"/>
  <c r="I23" i="2"/>
  <c r="I27" i="2"/>
  <c r="I31" i="2"/>
  <c r="I12" i="2"/>
  <c r="I16" i="2"/>
  <c r="I20" i="2"/>
  <c r="I24" i="2"/>
  <c r="I28" i="2"/>
  <c r="I32" i="2"/>
  <c r="G70" i="1"/>
  <c r="G71" i="1"/>
  <c r="G72" i="1"/>
  <c r="G73" i="1"/>
  <c r="G74" i="1"/>
  <c r="G75" i="1"/>
  <c r="G76" i="1"/>
  <c r="G77" i="1"/>
  <c r="I41" i="1"/>
  <c r="I42" i="1"/>
  <c r="I38" i="1"/>
  <c r="I35" i="1"/>
  <c r="I36" i="1"/>
  <c r="I23" i="1"/>
  <c r="I24" i="1"/>
  <c r="I25" i="1"/>
  <c r="I26" i="1"/>
  <c r="I27" i="1"/>
  <c r="I28" i="1"/>
  <c r="I29" i="1"/>
  <c r="I30" i="1"/>
  <c r="I31" i="1"/>
  <c r="I32" i="1"/>
  <c r="I33" i="1"/>
  <c r="I34" i="1"/>
  <c r="I16" i="1"/>
  <c r="I17" i="1"/>
  <c r="I18" i="1"/>
  <c r="I19" i="1"/>
  <c r="I20" i="1"/>
  <c r="I21" i="1"/>
  <c r="I22" i="1"/>
  <c r="I5" i="1"/>
  <c r="I6" i="1"/>
  <c r="I7" i="1"/>
  <c r="I8" i="1"/>
  <c r="I9" i="1"/>
  <c r="I10" i="1"/>
  <c r="I11" i="1"/>
  <c r="I12" i="1"/>
  <c r="I13" i="1"/>
  <c r="I14" i="1"/>
  <c r="I15" i="1"/>
  <c r="I4" i="1"/>
  <c r="I59" i="1"/>
  <c r="I74" i="1"/>
  <c r="I75" i="1"/>
  <c r="I76" i="1"/>
  <c r="I71" i="1"/>
  <c r="I72" i="1"/>
  <c r="I73" i="1"/>
  <c r="I67" i="1"/>
  <c r="I70" i="1"/>
  <c r="I60" i="1"/>
  <c r="I61" i="1"/>
  <c r="I77" i="1"/>
  <c r="I78" i="1"/>
  <c r="I44" i="1"/>
  <c r="I45" i="1"/>
  <c r="I47" i="1"/>
  <c r="I49" i="1"/>
  <c r="I51" i="1"/>
  <c r="I52" i="1"/>
  <c r="I54" i="1"/>
  <c r="I55" i="1"/>
  <c r="I56" i="1"/>
  <c r="I79" i="1"/>
  <c r="I80" i="1"/>
  <c r="I81" i="1"/>
  <c r="I82" i="1"/>
  <c r="I83" i="1"/>
  <c r="G65" i="1"/>
  <c r="G66" i="1"/>
  <c r="G67" i="1"/>
  <c r="G68" i="1"/>
  <c r="G69" i="1"/>
  <c r="E79" i="1" l="1"/>
  <c r="E80" i="1"/>
  <c r="E81" i="1"/>
  <c r="E82" i="1"/>
  <c r="D79" i="1"/>
  <c r="D80" i="1"/>
  <c r="D81" i="1"/>
  <c r="D82" i="1"/>
  <c r="H40" i="1" l="1"/>
  <c r="H41" i="1"/>
  <c r="H42" i="1"/>
  <c r="H43" i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39" i="1"/>
  <c r="H38" i="1"/>
  <c r="D12" i="1"/>
  <c r="D78" i="1"/>
  <c r="E78" i="1" s="1"/>
  <c r="D77" i="1"/>
  <c r="E77" i="1" s="1"/>
  <c r="D76" i="1"/>
  <c r="E76" i="1" s="1"/>
  <c r="D75" i="1"/>
  <c r="E75" i="1" s="1"/>
  <c r="D74" i="1"/>
  <c r="E74" i="1" s="1"/>
  <c r="D73" i="1"/>
  <c r="E73" i="1" s="1"/>
  <c r="D72" i="1"/>
  <c r="E72" i="1" s="1"/>
  <c r="D71" i="1"/>
  <c r="E71" i="1" s="1"/>
  <c r="D70" i="1"/>
  <c r="E70" i="1" s="1"/>
  <c r="D69" i="1"/>
  <c r="E69" i="1" s="1"/>
  <c r="D68" i="1"/>
  <c r="E68" i="1" s="1"/>
  <c r="D67" i="1"/>
  <c r="E67" i="1" s="1"/>
  <c r="D66" i="1"/>
  <c r="E66" i="1" s="1"/>
  <c r="D65" i="1"/>
  <c r="E65" i="1" s="1"/>
  <c r="D64" i="1"/>
  <c r="E64" i="1" s="1"/>
  <c r="D63" i="1"/>
  <c r="E63" i="1" s="1"/>
  <c r="D62" i="1"/>
  <c r="E62" i="1" s="1"/>
  <c r="D61" i="1"/>
  <c r="E61" i="1" s="1"/>
  <c r="D60" i="1"/>
  <c r="E60" i="1" s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44" i="1"/>
  <c r="E44" i="1" s="1"/>
  <c r="D43" i="1"/>
  <c r="E43" i="1" s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E33" i="1"/>
  <c r="D33" i="1"/>
  <c r="D32" i="1"/>
  <c r="E32" i="1" s="1"/>
  <c r="D31" i="1"/>
  <c r="E31" i="1" s="1"/>
  <c r="D30" i="1"/>
  <c r="E30" i="1" s="1"/>
  <c r="E29" i="1"/>
  <c r="D29" i="1"/>
  <c r="D28" i="1"/>
  <c r="E28" i="1" s="1"/>
  <c r="D27" i="1"/>
  <c r="E27" i="1" s="1"/>
  <c r="D26" i="1"/>
  <c r="E26" i="1" s="1"/>
  <c r="E25" i="1"/>
  <c r="D25" i="1"/>
  <c r="D24" i="1"/>
  <c r="E24" i="1" s="1"/>
  <c r="D23" i="1"/>
  <c r="E23" i="1" s="1"/>
  <c r="D22" i="1"/>
  <c r="E22" i="1" s="1"/>
  <c r="E21" i="1"/>
  <c r="D21" i="1"/>
  <c r="D20" i="1"/>
  <c r="E20" i="1" s="1"/>
  <c r="D19" i="1"/>
  <c r="E19" i="1" s="1"/>
  <c r="D18" i="1"/>
  <c r="E18" i="1" s="1"/>
  <c r="E17" i="1"/>
  <c r="D17" i="1"/>
  <c r="D16" i="1"/>
  <c r="E16" i="1" s="1"/>
  <c r="D15" i="1"/>
  <c r="E15" i="1" s="1"/>
  <c r="D14" i="1"/>
  <c r="E14" i="1" s="1"/>
  <c r="E13" i="1"/>
  <c r="D13" i="1"/>
  <c r="E12" i="1"/>
  <c r="D11" i="1"/>
  <c r="E11" i="1" s="1"/>
  <c r="D10" i="1"/>
  <c r="E10" i="1" s="1"/>
  <c r="E9" i="1"/>
  <c r="D9" i="1"/>
  <c r="D8" i="1"/>
  <c r="E8" i="1" s="1"/>
  <c r="D7" i="1"/>
  <c r="E7" i="1" s="1"/>
  <c r="D6" i="1"/>
  <c r="E6" i="1" s="1"/>
  <c r="E5" i="1"/>
  <c r="D5" i="1"/>
  <c r="D4" i="1"/>
  <c r="E4" i="1" s="1"/>
  <c r="G4" i="1" s="1"/>
  <c r="G6" i="1" l="1"/>
  <c r="G16" i="1"/>
  <c r="G19" i="1"/>
  <c r="G22" i="1"/>
  <c r="G32" i="1"/>
  <c r="G35" i="1"/>
  <c r="G39" i="1"/>
  <c r="G43" i="1"/>
  <c r="G47" i="1"/>
  <c r="G51" i="1"/>
  <c r="G55" i="1"/>
  <c r="G59" i="1"/>
  <c r="G63" i="1"/>
  <c r="G7" i="1"/>
  <c r="G10" i="1"/>
  <c r="G20" i="1"/>
  <c r="G23" i="1"/>
  <c r="G26" i="1"/>
  <c r="G36" i="1"/>
  <c r="G40" i="1"/>
  <c r="G44" i="1"/>
  <c r="G48" i="1"/>
  <c r="G52" i="1"/>
  <c r="G56" i="1"/>
  <c r="G60" i="1"/>
  <c r="G64" i="1"/>
  <c r="G8" i="1"/>
  <c r="G11" i="1"/>
  <c r="G14" i="1"/>
  <c r="G24" i="1"/>
  <c r="G27" i="1"/>
  <c r="G30" i="1"/>
  <c r="G37" i="1"/>
  <c r="G41" i="1"/>
  <c r="G45" i="1"/>
  <c r="G49" i="1"/>
  <c r="G53" i="1"/>
  <c r="G57" i="1"/>
  <c r="G61" i="1"/>
  <c r="G12" i="1"/>
  <c r="G15" i="1"/>
  <c r="G18" i="1"/>
  <c r="G28" i="1"/>
  <c r="G31" i="1"/>
  <c r="G34" i="1"/>
  <c r="G38" i="1"/>
  <c r="G42" i="1"/>
  <c r="G46" i="1"/>
  <c r="G50" i="1"/>
  <c r="G54" i="1"/>
  <c r="G58" i="1"/>
  <c r="G62" i="1"/>
  <c r="G5" i="1"/>
  <c r="G9" i="1"/>
  <c r="G13" i="1"/>
  <c r="G17" i="1"/>
  <c r="G21" i="1"/>
  <c r="G25" i="1"/>
  <c r="G29" i="1"/>
  <c r="G33" i="1"/>
</calcChain>
</file>

<file path=xl/sharedStrings.xml><?xml version="1.0" encoding="utf-8"?>
<sst xmlns="http://schemas.openxmlformats.org/spreadsheetml/2006/main" count="28" uniqueCount="10">
  <si>
    <t>14-21-26</t>
  </si>
  <si>
    <t>x2-x1</t>
  </si>
  <si>
    <t>v(m/s)</t>
  </si>
  <si>
    <t>a(m/s^2)</t>
  </si>
  <si>
    <t>TTC</t>
  </si>
  <si>
    <t>dis</t>
  </si>
  <si>
    <t>motor order</t>
  </si>
  <si>
    <t>motor speed</t>
  </si>
  <si>
    <t>t=0</t>
  </si>
  <si>
    <t>ettc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</si>
</sst>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Sheet1!$G$36:$G$77</c:f>
              <c:numCache>
                <c:formatCode>General</c:formatCode>
                <c:ptCount val="42"/>
                <c:pt idx="0">
                  <c:v>5.8647286821705142</c:v>
                </c:pt>
                <c:pt idx="1">
                  <c:v>5.8555118110236393</c:v>
                </c:pt>
                <c:pt idx="2">
                  <c:v>5.4345724907063246</c:v>
                </c:pt>
                <c:pt idx="3">
                  <c:v>5.2468007312613993</c:v>
                </c:pt>
                <c:pt idx="4">
                  <c:v>5.146800731261453</c:v>
                </c:pt>
                <c:pt idx="5">
                  <c:v>4.7270547945205683</c:v>
                </c:pt>
                <c:pt idx="6">
                  <c:v>4.466446280991728</c:v>
                </c:pt>
                <c:pt idx="7">
                  <c:v>4.4698815566835686</c:v>
                </c:pt>
                <c:pt idx="8">
                  <c:v>4.041627543036002</c:v>
                </c:pt>
                <c:pt idx="9">
                  <c:v>3.8220030349013636</c:v>
                </c:pt>
                <c:pt idx="10">
                  <c:v>4.6454545454545446</c:v>
                </c:pt>
                <c:pt idx="11">
                  <c:v>3.2345013477089002</c:v>
                </c:pt>
                <c:pt idx="12">
                  <c:v>3.5562691131498361</c:v>
                </c:pt>
                <c:pt idx="13">
                  <c:v>3.0628726287262888</c:v>
                </c:pt>
                <c:pt idx="14">
                  <c:v>3.0710674157303348</c:v>
                </c:pt>
                <c:pt idx="15">
                  <c:v>2.9669004207573653</c:v>
                </c:pt>
                <c:pt idx="16">
                  <c:v>2.8155647382920144</c:v>
                </c:pt>
                <c:pt idx="17">
                  <c:v>2.6392235609103083</c:v>
                </c:pt>
                <c:pt idx="18">
                  <c:v>2.5156498673739986</c:v>
                </c:pt>
                <c:pt idx="19">
                  <c:v>2.3411311053984658</c:v>
                </c:pt>
                <c:pt idx="20">
                  <c:v>2.2972332015810268</c:v>
                </c:pt>
                <c:pt idx="21">
                  <c:v>2.738423645320196</c:v>
                </c:pt>
                <c:pt idx="22">
                  <c:v>2.1142105263157909</c:v>
                </c:pt>
                <c:pt idx="23">
                  <c:v>1.8094562647754122</c:v>
                </c:pt>
                <c:pt idx="24">
                  <c:v>1.6875145857642955</c:v>
                </c:pt>
                <c:pt idx="25">
                  <c:v>1.8434959349593436</c:v>
                </c:pt>
                <c:pt idx="26">
                  <c:v>1.937801204819281</c:v>
                </c:pt>
                <c:pt idx="27">
                  <c:v>1.7358463726884779</c:v>
                </c:pt>
                <c:pt idx="28">
                  <c:v>2.1946564885496205</c:v>
                </c:pt>
                <c:pt idx="29">
                  <c:v>1.4385321100917412</c:v>
                </c:pt>
                <c:pt idx="30">
                  <c:v>1.1739080459770128</c:v>
                </c:pt>
                <c:pt idx="31">
                  <c:v>0.93057768924302731</c:v>
                </c:pt>
                <c:pt idx="32">
                  <c:v>0.91536772777167952</c:v>
                </c:pt>
                <c:pt idx="33">
                  <c:v>1.7355140186915883</c:v>
                </c:pt>
                <c:pt idx="34">
                  <c:v>0.37333333333333335</c:v>
                </c:pt>
                <c:pt idx="35">
                  <c:v>0.68333333333333324</c:v>
                </c:pt>
                <c:pt idx="36">
                  <c:v>0.63314037626628117</c:v>
                </c:pt>
                <c:pt idx="37">
                  <c:v>0.56676923076923058</c:v>
                </c:pt>
                <c:pt idx="38">
                  <c:v>0.50148760330578501</c:v>
                </c:pt>
                <c:pt idx="39">
                  <c:v>0.42097053726169847</c:v>
                </c:pt>
                <c:pt idx="40">
                  <c:v>0.35684007707129095</c:v>
                </c:pt>
                <c:pt idx="41">
                  <c:v>0.26396039603960392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19200"/>
        <c:axId val="143047936"/>
      </c:scatterChart>
      <c:valAx>
        <c:axId val="14011920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43047936"/>
        <c:crosses val="autoZero"/>
        <c:crossBetween val="midCat"/>
      </c:valAx>
      <c:valAx>
        <c:axId val="1430479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40119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Sheet1!$F$36:$F$77</c:f>
              <c:numCache>
                <c:formatCode>General</c:formatCode>
                <c:ptCount val="42"/>
                <c:pt idx="0">
                  <c:v>8.0000000000040039E-3</c:v>
                </c:pt>
                <c:pt idx="1">
                  <c:v>-3.0000000000001137E-2</c:v>
                </c:pt>
                <c:pt idx="2">
                  <c:v>-9.0000000000031166E-3</c:v>
                </c:pt>
                <c:pt idx="3">
                  <c:v>5.6621374255882984E-15</c:v>
                </c:pt>
                <c:pt idx="4">
                  <c:v>-3.7000000000000477E-2</c:v>
                </c:pt>
                <c:pt idx="5">
                  <c:v>-2.1000000000003571E-2</c:v>
                </c:pt>
                <c:pt idx="6">
                  <c:v>1.3999999999998569E-2</c:v>
                </c:pt>
                <c:pt idx="7">
                  <c:v>-4.7999999999996157E-2</c:v>
                </c:pt>
                <c:pt idx="8">
                  <c:v>-2.0000000000001683E-2</c:v>
                </c:pt>
                <c:pt idx="9">
                  <c:v>0.13100000000000023</c:v>
                </c:pt>
                <c:pt idx="10">
                  <c:v>-0.21399999999999864</c:v>
                </c:pt>
                <c:pt idx="11">
                  <c:v>8.7999999999996747E-2</c:v>
                </c:pt>
                <c:pt idx="12">
                  <c:v>-8.3999999999997521E-2</c:v>
                </c:pt>
                <c:pt idx="13">
                  <c:v>2.5999999999999135E-2</c:v>
                </c:pt>
                <c:pt idx="14">
                  <c:v>-9.9999999999911271E-4</c:v>
                </c:pt>
                <c:pt idx="15">
                  <c:v>-1.2999999999999567E-2</c:v>
                </c:pt>
                <c:pt idx="16">
                  <c:v>-2.1000000000000796E-2</c:v>
                </c:pt>
                <c:pt idx="17">
                  <c:v>-7.0000000000021156E-3</c:v>
                </c:pt>
                <c:pt idx="18">
                  <c:v>-2.3999999999995247E-2</c:v>
                </c:pt>
                <c:pt idx="19">
                  <c:v>1.8999999999996908E-2</c:v>
                </c:pt>
                <c:pt idx="20">
                  <c:v>0.15000000000000002</c:v>
                </c:pt>
                <c:pt idx="21">
                  <c:v>-0.15099999999999913</c:v>
                </c:pt>
                <c:pt idx="22">
                  <c:v>-8.6000000000001298E-2</c:v>
                </c:pt>
                <c:pt idx="23">
                  <c:v>-1.0999999999998566E-2</c:v>
                </c:pt>
                <c:pt idx="24">
                  <c:v>0.11899999999999689</c:v>
                </c:pt>
                <c:pt idx="25">
                  <c:v>7.400000000000384E-2</c:v>
                </c:pt>
                <c:pt idx="26">
                  <c:v>-3.9000000000001478E-2</c:v>
                </c:pt>
                <c:pt idx="27">
                  <c:v>0.1790000000000006</c:v>
                </c:pt>
                <c:pt idx="28">
                  <c:v>-0.23900000000000154</c:v>
                </c:pt>
                <c:pt idx="29">
                  <c:v>-0.10699999999999787</c:v>
                </c:pt>
                <c:pt idx="30">
                  <c:v>-0.13400000000000178</c:v>
                </c:pt>
                <c:pt idx="31">
                  <c:v>9.3000000000000749E-2</c:v>
                </c:pt>
                <c:pt idx="32">
                  <c:v>0.48299999999999982</c:v>
                </c:pt>
                <c:pt idx="33">
                  <c:v>-1.4469999999999998</c:v>
                </c:pt>
                <c:pt idx="34">
                  <c:v>1.125</c:v>
                </c:pt>
                <c:pt idx="35">
                  <c:v>5.9000000000000385E-2</c:v>
                </c:pt>
                <c:pt idx="36">
                  <c:v>4.0999999999999259E-2</c:v>
                </c:pt>
                <c:pt idx="37">
                  <c:v>4.5000000000000262E-2</c:v>
                </c:pt>
                <c:pt idx="38">
                  <c:v>2.8000000000000136E-2</c:v>
                </c:pt>
                <c:pt idx="39">
                  <c:v>5.8000000000000052E-2</c:v>
                </c:pt>
                <c:pt idx="40">
                  <c:v>1.399999999999979E-2</c:v>
                </c:pt>
                <c:pt idx="41">
                  <c:v>0.50500000000000012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0176"/>
        <c:axId val="143050736"/>
      </c:scatterChart>
      <c:valAx>
        <c:axId val="1430501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43050736"/>
        <c:crosses val="autoZero"/>
        <c:crossBetween val="midCat"/>
      </c:valAx>
      <c:valAx>
        <c:axId val="1430507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4305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V_rel</a:t>
            </a:r>
          </a:p>
        </c:rich>
      </c:tx>
      <c:layout>
        <c:manualLayout>
          <c:xMode val="edge"/>
          <c:yMode val="edge"/>
          <c:x val="0.47717344706911635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Sheet1!$E$36:$E$77</c:f>
              <c:numCache>
                <c:formatCode>General</c:formatCode>
                <c:ptCount val="42"/>
                <c:pt idx="0">
                  <c:v>-0.51600000000000246</c:v>
                </c:pt>
                <c:pt idx="1">
                  <c:v>-0.50799999999999845</c:v>
                </c:pt>
                <c:pt idx="2">
                  <c:v>-0.53799999999999959</c:v>
                </c:pt>
                <c:pt idx="3">
                  <c:v>-0.54700000000000271</c:v>
                </c:pt>
                <c:pt idx="4">
                  <c:v>-0.54699999999999704</c:v>
                </c:pt>
                <c:pt idx="5">
                  <c:v>-0.58399999999999752</c:v>
                </c:pt>
                <c:pt idx="6">
                  <c:v>-0.60500000000000109</c:v>
                </c:pt>
                <c:pt idx="7">
                  <c:v>-0.59100000000000252</c:v>
                </c:pt>
                <c:pt idx="8">
                  <c:v>-0.63899999999999868</c:v>
                </c:pt>
                <c:pt idx="9">
                  <c:v>-0.65900000000000036</c:v>
                </c:pt>
                <c:pt idx="10">
                  <c:v>-0.52800000000000014</c:v>
                </c:pt>
                <c:pt idx="11">
                  <c:v>-0.74199999999999877</c:v>
                </c:pt>
                <c:pt idx="12">
                  <c:v>-0.65400000000000202</c:v>
                </c:pt>
                <c:pt idx="13">
                  <c:v>-0.73799999999999955</c:v>
                </c:pt>
                <c:pt idx="14">
                  <c:v>-0.71200000000000041</c:v>
                </c:pt>
                <c:pt idx="15">
                  <c:v>-0.71299999999999952</c:v>
                </c:pt>
                <c:pt idx="16">
                  <c:v>-0.72599999999999909</c:v>
                </c:pt>
                <c:pt idx="17">
                  <c:v>-0.74699999999999989</c:v>
                </c:pt>
                <c:pt idx="18">
                  <c:v>-0.754000000000002</c:v>
                </c:pt>
                <c:pt idx="19">
                  <c:v>-0.77799999999999725</c:v>
                </c:pt>
                <c:pt idx="20">
                  <c:v>-0.75900000000000034</c:v>
                </c:pt>
                <c:pt idx="21">
                  <c:v>-0.60900000000000032</c:v>
                </c:pt>
                <c:pt idx="22">
                  <c:v>-0.75999999999999945</c:v>
                </c:pt>
                <c:pt idx="23">
                  <c:v>-0.84600000000000075</c:v>
                </c:pt>
                <c:pt idx="24">
                  <c:v>-0.85699999999999932</c:v>
                </c:pt>
                <c:pt idx="25">
                  <c:v>-0.73800000000000243</c:v>
                </c:pt>
                <c:pt idx="26">
                  <c:v>-0.66399999999999859</c:v>
                </c:pt>
                <c:pt idx="27">
                  <c:v>-0.70300000000000007</c:v>
                </c:pt>
                <c:pt idx="28">
                  <c:v>-0.52399999999999947</c:v>
                </c:pt>
                <c:pt idx="29">
                  <c:v>-0.76300000000000101</c:v>
                </c:pt>
                <c:pt idx="30">
                  <c:v>-0.86999999999999889</c:v>
                </c:pt>
                <c:pt idx="31">
                  <c:v>-1.0040000000000007</c:v>
                </c:pt>
                <c:pt idx="32">
                  <c:v>-0.91099999999999992</c:v>
                </c:pt>
                <c:pt idx="33">
                  <c:v>-0.4280000000000001</c:v>
                </c:pt>
                <c:pt idx="34">
                  <c:v>-1.875</c:v>
                </c:pt>
                <c:pt idx="35">
                  <c:v>-0.75</c:v>
                </c:pt>
                <c:pt idx="36">
                  <c:v>-0.69099999999999961</c:v>
                </c:pt>
                <c:pt idx="37">
                  <c:v>-0.65000000000000036</c:v>
                </c:pt>
                <c:pt idx="38">
                  <c:v>-0.60500000000000009</c:v>
                </c:pt>
                <c:pt idx="39">
                  <c:v>-0.57699999999999996</c:v>
                </c:pt>
                <c:pt idx="40">
                  <c:v>-0.51899999999999991</c:v>
                </c:pt>
                <c:pt idx="41">
                  <c:v>-0.50500000000000012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52976"/>
        <c:axId val="143053536"/>
      </c:scatterChart>
      <c:valAx>
        <c:axId val="14305297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43053536"/>
        <c:crosses val="autoZero"/>
        <c:crossBetween val="midCat"/>
      </c:valAx>
      <c:valAx>
        <c:axId val="1430535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43052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Sheet1!$A$36:$A$79</c:f>
              <c:numCache>
                <c:formatCode>General</c:formatCode>
                <c:ptCount val="44"/>
                <c:pt idx="0">
                  <c:v>100.28</c:v>
                </c:pt>
                <c:pt idx="1">
                  <c:v>100.27</c:v>
                </c:pt>
                <c:pt idx="2">
                  <c:v>100.21</c:v>
                </c:pt>
                <c:pt idx="3">
                  <c:v>100.16</c:v>
                </c:pt>
                <c:pt idx="4">
                  <c:v>100.13</c:v>
                </c:pt>
                <c:pt idx="5">
                  <c:v>100.1</c:v>
                </c:pt>
                <c:pt idx="6">
                  <c:v>100.09</c:v>
                </c:pt>
                <c:pt idx="7">
                  <c:v>100.06</c:v>
                </c:pt>
                <c:pt idx="8">
                  <c:v>100.04</c:v>
                </c:pt>
                <c:pt idx="9">
                  <c:v>100.02</c:v>
                </c:pt>
                <c:pt idx="10">
                  <c:v>100.01</c:v>
                </c:pt>
                <c:pt idx="11">
                  <c:v>100.01</c:v>
                </c:pt>
                <c:pt idx="12">
                  <c:v>100</c:v>
                </c:pt>
                <c:pt idx="13">
                  <c:v>99.99</c:v>
                </c:pt>
                <c:pt idx="14">
                  <c:v>99.98</c:v>
                </c:pt>
                <c:pt idx="15">
                  <c:v>99.98</c:v>
                </c:pt>
                <c:pt idx="16">
                  <c:v>99.97</c:v>
                </c:pt>
                <c:pt idx="17">
                  <c:v>99.97</c:v>
                </c:pt>
                <c:pt idx="18">
                  <c:v>99.96</c:v>
                </c:pt>
                <c:pt idx="19">
                  <c:v>99.98</c:v>
                </c:pt>
                <c:pt idx="20">
                  <c:v>99.97</c:v>
                </c:pt>
                <c:pt idx="21">
                  <c:v>99.97</c:v>
                </c:pt>
                <c:pt idx="22">
                  <c:v>99.96</c:v>
                </c:pt>
                <c:pt idx="23">
                  <c:v>99.96</c:v>
                </c:pt>
                <c:pt idx="24">
                  <c:v>99.98</c:v>
                </c:pt>
                <c:pt idx="25">
                  <c:v>99.99</c:v>
                </c:pt>
                <c:pt idx="26">
                  <c:v>100.02</c:v>
                </c:pt>
                <c:pt idx="27">
                  <c:v>100.05</c:v>
                </c:pt>
                <c:pt idx="28">
                  <c:v>100.07</c:v>
                </c:pt>
                <c:pt idx="29">
                  <c:v>100.08</c:v>
                </c:pt>
                <c:pt idx="30">
                  <c:v>100.09</c:v>
                </c:pt>
                <c:pt idx="31">
                  <c:v>100.1</c:v>
                </c:pt>
                <c:pt idx="32">
                  <c:v>100.11</c:v>
                </c:pt>
                <c:pt idx="33">
                  <c:v>100.12</c:v>
                </c:pt>
                <c:pt idx="34">
                  <c:v>100.14</c:v>
                </c:pt>
                <c:pt idx="35">
                  <c:v>100.14</c:v>
                </c:pt>
                <c:pt idx="36">
                  <c:v>100.14</c:v>
                </c:pt>
                <c:pt idx="37">
                  <c:v>100.16</c:v>
                </c:pt>
                <c:pt idx="38">
                  <c:v>100.16</c:v>
                </c:pt>
                <c:pt idx="39">
                  <c:v>100.16</c:v>
                </c:pt>
                <c:pt idx="40">
                  <c:v>100.13</c:v>
                </c:pt>
                <c:pt idx="41">
                  <c:v>100.06</c:v>
                </c:pt>
                <c:pt idx="42">
                  <c:v>100.02</c:v>
                </c:pt>
                <c:pt idx="43">
                  <c:v>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42512"/>
        <c:axId val="144843072"/>
      </c:lineChart>
      <c:catAx>
        <c:axId val="1448425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44843072"/>
        <c:crosses val="autoZero"/>
        <c:auto val="1"/>
        <c:lblAlgn val="ctr"/>
        <c:lblOffset val="100"/>
        <c:noMultiLvlLbl val="0"/>
      </c:catAx>
      <c:valAx>
        <c:axId val="1448430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4484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motor order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Sheet1!$B$36:$B$79</c:f>
              <c:numCache>
                <c:formatCode>General</c:formatCode>
                <c:ptCount val="44"/>
                <c:pt idx="0">
                  <c:v>100.31</c:v>
                </c:pt>
                <c:pt idx="1">
                  <c:v>100.28</c:v>
                </c:pt>
                <c:pt idx="2">
                  <c:v>100.27</c:v>
                </c:pt>
                <c:pt idx="3">
                  <c:v>100.21</c:v>
                </c:pt>
                <c:pt idx="4">
                  <c:v>100.16</c:v>
                </c:pt>
                <c:pt idx="5">
                  <c:v>100.13</c:v>
                </c:pt>
                <c:pt idx="6">
                  <c:v>100.1</c:v>
                </c:pt>
                <c:pt idx="7">
                  <c:v>100.09</c:v>
                </c:pt>
                <c:pt idx="8">
                  <c:v>100.06</c:v>
                </c:pt>
                <c:pt idx="9">
                  <c:v>100.04</c:v>
                </c:pt>
                <c:pt idx="10">
                  <c:v>100.02</c:v>
                </c:pt>
                <c:pt idx="11">
                  <c:v>100.015</c:v>
                </c:pt>
                <c:pt idx="12">
                  <c:v>100.01</c:v>
                </c:pt>
                <c:pt idx="13">
                  <c:v>100</c:v>
                </c:pt>
                <c:pt idx="14">
                  <c:v>99.99</c:v>
                </c:pt>
                <c:pt idx="15">
                  <c:v>99.98</c:v>
                </c:pt>
                <c:pt idx="16">
                  <c:v>99.98</c:v>
                </c:pt>
                <c:pt idx="17">
                  <c:v>99.97</c:v>
                </c:pt>
                <c:pt idx="18">
                  <c:v>99.97</c:v>
                </c:pt>
                <c:pt idx="19">
                  <c:v>99.96</c:v>
                </c:pt>
                <c:pt idx="20">
                  <c:v>99.98</c:v>
                </c:pt>
                <c:pt idx="21">
                  <c:v>99.97</c:v>
                </c:pt>
                <c:pt idx="22">
                  <c:v>99.97</c:v>
                </c:pt>
                <c:pt idx="23">
                  <c:v>99.96</c:v>
                </c:pt>
                <c:pt idx="24">
                  <c:v>99.96</c:v>
                </c:pt>
                <c:pt idx="25">
                  <c:v>99.98</c:v>
                </c:pt>
                <c:pt idx="26">
                  <c:v>99.99</c:v>
                </c:pt>
                <c:pt idx="27">
                  <c:v>100.02</c:v>
                </c:pt>
                <c:pt idx="28">
                  <c:v>100.05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845312"/>
        <c:axId val="144845872"/>
      </c:lineChart>
      <c:catAx>
        <c:axId val="1448453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44845872"/>
        <c:crosses val="autoZero"/>
        <c:auto val="1"/>
        <c:lblAlgn val="ctr"/>
        <c:lblOffset val="100"/>
        <c:noMultiLvlLbl val="0"/>
      </c:catAx>
      <c:valAx>
        <c:axId val="14484587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4484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58</xdr:row>
      <xdr:rowOff>166687</xdr:rowOff>
    </xdr:from>
    <xdr:to>
      <xdr:col>16</xdr:col>
      <xdr:colOff>495300</xdr:colOff>
      <xdr:row>74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76200</xdr:colOff>
      <xdr:row>54</xdr:row>
      <xdr:rowOff>42862</xdr:rowOff>
    </xdr:from>
    <xdr:to>
      <xdr:col>16</xdr:col>
      <xdr:colOff>533400</xdr:colOff>
      <xdr:row>69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47625</xdr:colOff>
      <xdr:row>64</xdr:row>
      <xdr:rowOff>14287</xdr:rowOff>
    </xdr:from>
    <xdr:to>
      <xdr:col>16</xdr:col>
      <xdr:colOff>504825</xdr:colOff>
      <xdr:row>79</xdr:row>
      <xdr:rowOff>42862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209550</xdr:colOff>
      <xdr:row>63</xdr:row>
      <xdr:rowOff>71437</xdr:rowOff>
    </xdr:from>
    <xdr:to>
      <xdr:col>16</xdr:col>
      <xdr:colOff>666750</xdr:colOff>
      <xdr:row>78</xdr:row>
      <xdr:rowOff>100012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152400</xdr:colOff>
      <xdr:row>35</xdr:row>
      <xdr:rowOff>119062</xdr:rowOff>
    </xdr:from>
    <xdr:to>
      <xdr:col>15</xdr:col>
      <xdr:colOff>609600</xdr:colOff>
      <xdr:row>50</xdr:row>
      <xdr:rowOff>147637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3"/>
  <sheetViews>
    <sheetView rightToLeft="1" topLeftCell="A63" workbookViewId="0">
      <selection activeCell="C72" sqref="C72"/>
    </sheetView>
  </sheetViews>
  <sheetFormatPr defaultRowHeight="14.25" x14ac:dyDescent="0.2"/>
  <sheetData>
    <row r="2" spans="1:9" x14ac:dyDescent="0.2">
      <c r="C2" t="s">
        <v>0</v>
      </c>
    </row>
    <row r="3" spans="1:9" x14ac:dyDescent="0.2">
      <c r="A3" t="s">
        <v>7</v>
      </c>
      <c r="B3" t="s">
        <v>6</v>
      </c>
      <c r="C3" t="s">
        <v>5</v>
      </c>
      <c r="D3" t="s">
        <v>1</v>
      </c>
      <c r="E3" t="s">
        <v>2</v>
      </c>
      <c r="F3" t="s">
        <v>3</v>
      </c>
      <c r="G3" t="s">
        <v>4</v>
      </c>
      <c r="I3" t="s">
        <v>9</v>
      </c>
    </row>
    <row r="4" spans="1:9" x14ac:dyDescent="0.2">
      <c r="A4">
        <v>94.65</v>
      </c>
      <c r="B4">
        <v>94.53</v>
      </c>
      <c r="C4">
        <v>449.88</v>
      </c>
      <c r="D4">
        <f>C5-C4</f>
        <v>-4.0000000000020464E-2</v>
      </c>
      <c r="E4">
        <f>D4/10</f>
        <v>-4.0000000000020462E-3</v>
      </c>
      <c r="F4">
        <f>(E5-E4)</f>
        <v>3.0000000000029556E-3</v>
      </c>
      <c r="G4">
        <f>(C4/-E4)/100</f>
        <v>1124.6999999994246</v>
      </c>
      <c r="I4">
        <f t="shared" ref="I4:I42" si="0">MIN(ABS(E4-SQRT(ABS((E4*E4)+(0.2*F4)))/F4),ABS(E4-SQRT(ABS((E4*E4)-(0.2*F4)))/F4))</f>
        <v>8.0593639823924104</v>
      </c>
    </row>
    <row r="5" spans="1:9" x14ac:dyDescent="0.2">
      <c r="A5">
        <v>94.74</v>
      </c>
      <c r="B5">
        <v>94.65</v>
      </c>
      <c r="C5">
        <v>449.84</v>
      </c>
      <c r="D5">
        <f t="shared" ref="D5:D68" si="1">C6-C5</f>
        <v>-9.9999999999909051E-3</v>
      </c>
      <c r="E5">
        <f t="shared" ref="E5:E68" si="2">D5/10</f>
        <v>-9.9999999999909059E-4</v>
      </c>
      <c r="F5">
        <f t="shared" ref="F5:F68" si="3">(E6-E5)</f>
        <v>6.0000000000002274E-3</v>
      </c>
      <c r="G5">
        <f t="shared" ref="G5:G68" si="4">(C5/-E5)/100</f>
        <v>4498.4000000040905</v>
      </c>
      <c r="I5">
        <f t="shared" si="0"/>
        <v>5.7720965643934896</v>
      </c>
    </row>
    <row r="6" spans="1:9" x14ac:dyDescent="0.2">
      <c r="A6">
        <v>94.85</v>
      </c>
      <c r="B6">
        <v>94.74</v>
      </c>
      <c r="C6">
        <v>449.83</v>
      </c>
      <c r="D6">
        <f t="shared" si="1"/>
        <v>5.0000000000011369E-2</v>
      </c>
      <c r="E6">
        <f t="shared" si="2"/>
        <v>5.0000000000011372E-3</v>
      </c>
      <c r="F6">
        <f t="shared" si="3"/>
        <v>-3.000000000002956E-3</v>
      </c>
      <c r="G6">
        <f t="shared" si="4"/>
        <v>-899.65999999979545</v>
      </c>
      <c r="I6">
        <f t="shared" si="0"/>
        <v>7.9980525388506889</v>
      </c>
    </row>
    <row r="7" spans="1:9" x14ac:dyDescent="0.2">
      <c r="A7">
        <v>95.33</v>
      </c>
      <c r="B7">
        <v>94.85</v>
      </c>
      <c r="C7">
        <v>449.88</v>
      </c>
      <c r="D7">
        <f t="shared" si="1"/>
        <v>1.999999999998181E-2</v>
      </c>
      <c r="E7">
        <f t="shared" si="2"/>
        <v>1.9999999999981812E-3</v>
      </c>
      <c r="F7">
        <f t="shared" si="3"/>
        <v>-9.9999999999340634E-4</v>
      </c>
      <c r="G7">
        <f t="shared" si="4"/>
        <v>-2249.4000000020455</v>
      </c>
      <c r="I7">
        <f t="shared" si="0"/>
        <v>14.002000000045474</v>
      </c>
    </row>
    <row r="8" spans="1:9" x14ac:dyDescent="0.2">
      <c r="A8">
        <v>95.86</v>
      </c>
      <c r="B8">
        <v>95.33</v>
      </c>
      <c r="C8">
        <v>449.9</v>
      </c>
      <c r="D8">
        <f t="shared" si="1"/>
        <v>1.0000000000047748E-2</v>
      </c>
      <c r="E8">
        <f t="shared" si="2"/>
        <v>1.0000000000047748E-3</v>
      </c>
      <c r="F8">
        <f t="shared" si="3"/>
        <v>-1.4000000000010004E-2</v>
      </c>
      <c r="G8">
        <f t="shared" si="4"/>
        <v>-4498.9999999785177</v>
      </c>
      <c r="I8">
        <f t="shared" si="0"/>
        <v>3.7799697332590196</v>
      </c>
    </row>
    <row r="9" spans="1:9" x14ac:dyDescent="0.2">
      <c r="A9">
        <v>96.37</v>
      </c>
      <c r="B9">
        <v>95.86</v>
      </c>
      <c r="C9">
        <v>449.91</v>
      </c>
      <c r="D9">
        <f t="shared" si="1"/>
        <v>-0.1300000000000523</v>
      </c>
      <c r="E9">
        <f t="shared" si="2"/>
        <v>-1.300000000000523E-2</v>
      </c>
      <c r="F9">
        <f t="shared" si="3"/>
        <v>2.4000000000006592E-2</v>
      </c>
      <c r="G9">
        <f t="shared" si="4"/>
        <v>346.08461538447619</v>
      </c>
      <c r="I9">
        <f t="shared" si="0"/>
        <v>2.8484771301411023</v>
      </c>
    </row>
    <row r="10" spans="1:9" x14ac:dyDescent="0.2">
      <c r="A10">
        <v>97.09</v>
      </c>
      <c r="B10">
        <v>96.37</v>
      </c>
      <c r="C10">
        <v>449.78</v>
      </c>
      <c r="D10">
        <f t="shared" si="1"/>
        <v>0.11000000000001364</v>
      </c>
      <c r="E10">
        <f t="shared" si="2"/>
        <v>1.1000000000001365E-2</v>
      </c>
      <c r="F10">
        <f t="shared" si="3"/>
        <v>-1.2999999999999547E-2</v>
      </c>
      <c r="G10">
        <f t="shared" si="4"/>
        <v>-408.89090909085832</v>
      </c>
      <c r="I10">
        <f t="shared" si="0"/>
        <v>3.8409659336937656</v>
      </c>
    </row>
    <row r="11" spans="1:9" x14ac:dyDescent="0.2">
      <c r="A11">
        <v>97.7</v>
      </c>
      <c r="B11">
        <v>97.09</v>
      </c>
      <c r="C11">
        <v>449.89</v>
      </c>
      <c r="D11">
        <f t="shared" si="1"/>
        <v>-1.999999999998181E-2</v>
      </c>
      <c r="E11">
        <f t="shared" si="2"/>
        <v>-1.9999999999981812E-3</v>
      </c>
      <c r="F11">
        <f t="shared" si="3"/>
        <v>0</v>
      </c>
      <c r="G11">
        <f t="shared" si="4"/>
        <v>2249.4500000020457</v>
      </c>
      <c r="I11" t="e">
        <f t="shared" si="0"/>
        <v>#DIV/0!</v>
      </c>
    </row>
    <row r="12" spans="1:9" x14ac:dyDescent="0.2">
      <c r="A12">
        <v>98.21</v>
      </c>
      <c r="B12">
        <v>97.7</v>
      </c>
      <c r="C12">
        <v>449.87</v>
      </c>
      <c r="D12">
        <f t="shared" si="1"/>
        <v>-1.999999999998181E-2</v>
      </c>
      <c r="E12">
        <f t="shared" si="2"/>
        <v>-1.9999999999981812E-3</v>
      </c>
      <c r="F12">
        <f t="shared" si="3"/>
        <v>9.9999999999340634E-4</v>
      </c>
      <c r="G12">
        <f t="shared" si="4"/>
        <v>2249.3500000020458</v>
      </c>
      <c r="I12">
        <f t="shared" si="0"/>
        <v>14.002000000045474</v>
      </c>
    </row>
    <row r="13" spans="1:9" x14ac:dyDescent="0.2">
      <c r="A13">
        <v>98.59</v>
      </c>
      <c r="B13">
        <v>98.21</v>
      </c>
      <c r="C13">
        <v>449.85</v>
      </c>
      <c r="D13">
        <f t="shared" si="1"/>
        <v>-1.0000000000047748E-2</v>
      </c>
      <c r="E13">
        <f t="shared" si="2"/>
        <v>-1.0000000000047748E-3</v>
      </c>
      <c r="F13">
        <f t="shared" si="3"/>
        <v>7.0000000000050022E-3</v>
      </c>
      <c r="G13">
        <f t="shared" si="4"/>
        <v>4498.4999999785205</v>
      </c>
      <c r="I13">
        <f t="shared" si="0"/>
        <v>5.3443154883595199</v>
      </c>
    </row>
    <row r="14" spans="1:9" x14ac:dyDescent="0.2">
      <c r="A14">
        <v>98.92</v>
      </c>
      <c r="B14">
        <v>98.59</v>
      </c>
      <c r="C14">
        <v>449.84</v>
      </c>
      <c r="D14">
        <f t="shared" si="1"/>
        <v>6.0000000000002274E-2</v>
      </c>
      <c r="E14">
        <f t="shared" si="2"/>
        <v>6.0000000000002274E-3</v>
      </c>
      <c r="F14">
        <f t="shared" si="3"/>
        <v>-1.2000000000000455E-2</v>
      </c>
      <c r="G14">
        <f t="shared" si="4"/>
        <v>-749.73333333330493</v>
      </c>
      <c r="I14">
        <f t="shared" si="0"/>
        <v>4.0577485937143285</v>
      </c>
    </row>
    <row r="15" spans="1:9" x14ac:dyDescent="0.2">
      <c r="A15">
        <v>99.17</v>
      </c>
      <c r="B15">
        <v>98.92</v>
      </c>
      <c r="C15">
        <v>449.9</v>
      </c>
      <c r="D15">
        <f t="shared" si="1"/>
        <v>-6.0000000000002274E-2</v>
      </c>
      <c r="E15">
        <f t="shared" si="2"/>
        <v>-6.0000000000002274E-3</v>
      </c>
      <c r="F15">
        <f t="shared" si="3"/>
        <v>1.0000000000047748E-3</v>
      </c>
      <c r="G15">
        <f t="shared" si="4"/>
        <v>749.83333333330495</v>
      </c>
      <c r="I15">
        <f t="shared" si="0"/>
        <v>12.812248474841727</v>
      </c>
    </row>
    <row r="16" spans="1:9" x14ac:dyDescent="0.2">
      <c r="A16">
        <v>99.38</v>
      </c>
      <c r="B16">
        <v>99.17</v>
      </c>
      <c r="C16">
        <v>449.84</v>
      </c>
      <c r="D16">
        <f t="shared" si="1"/>
        <v>-4.9999999999954525E-2</v>
      </c>
      <c r="E16">
        <f t="shared" si="2"/>
        <v>-4.9999999999954525E-3</v>
      </c>
      <c r="F16">
        <f t="shared" si="3"/>
        <v>1.4999999999992042E-2</v>
      </c>
      <c r="G16">
        <f t="shared" si="4"/>
        <v>899.68000000081827</v>
      </c>
      <c r="I16">
        <f t="shared" si="0"/>
        <v>3.6412373715462181</v>
      </c>
    </row>
    <row r="17" spans="1:9" x14ac:dyDescent="0.2">
      <c r="A17">
        <v>99.53</v>
      </c>
      <c r="B17">
        <v>99.38</v>
      </c>
      <c r="C17">
        <v>449.79</v>
      </c>
      <c r="D17">
        <f t="shared" si="1"/>
        <v>9.9999999999965894E-2</v>
      </c>
      <c r="E17">
        <f t="shared" si="2"/>
        <v>9.9999999999965897E-3</v>
      </c>
      <c r="F17">
        <f t="shared" si="3"/>
        <v>-6.5999999999996825E-2</v>
      </c>
      <c r="G17">
        <f t="shared" si="4"/>
        <v>-449.79000000015338</v>
      </c>
      <c r="I17">
        <f t="shared" si="0"/>
        <v>1.7441701730696784</v>
      </c>
    </row>
    <row r="18" spans="1:9" x14ac:dyDescent="0.2">
      <c r="A18">
        <v>99.69</v>
      </c>
      <c r="B18">
        <v>99.53</v>
      </c>
      <c r="C18">
        <v>449.89</v>
      </c>
      <c r="D18">
        <f t="shared" si="1"/>
        <v>-0.56000000000000227</v>
      </c>
      <c r="E18">
        <f t="shared" si="2"/>
        <v>-5.600000000000023E-2</v>
      </c>
      <c r="F18">
        <f t="shared" si="3"/>
        <v>-1.5999999999996808E-2</v>
      </c>
      <c r="G18">
        <f t="shared" si="4"/>
        <v>80.337499999999665</v>
      </c>
      <c r="I18">
        <f t="shared" si="0"/>
        <v>0.44399999999750522</v>
      </c>
    </row>
    <row r="19" spans="1:9" x14ac:dyDescent="0.2">
      <c r="A19">
        <v>99.88</v>
      </c>
      <c r="B19">
        <v>99.69</v>
      </c>
      <c r="C19">
        <v>449.33</v>
      </c>
      <c r="D19">
        <f t="shared" si="1"/>
        <v>-0.71999999999997044</v>
      </c>
      <c r="E19">
        <f t="shared" si="2"/>
        <v>-7.1999999999997039E-2</v>
      </c>
      <c r="F19">
        <f t="shared" si="3"/>
        <v>-4.0000000000020575E-3</v>
      </c>
      <c r="G19">
        <f t="shared" si="4"/>
        <v>62.406944444447007</v>
      </c>
      <c r="I19">
        <f t="shared" si="0"/>
        <v>16.480945357236756</v>
      </c>
    </row>
    <row r="20" spans="1:9" x14ac:dyDescent="0.2">
      <c r="A20">
        <v>100.01</v>
      </c>
      <c r="B20">
        <v>99.88</v>
      </c>
      <c r="C20">
        <v>448.61</v>
      </c>
      <c r="D20">
        <f t="shared" si="1"/>
        <v>-0.75999999999999091</v>
      </c>
      <c r="E20">
        <f t="shared" si="2"/>
        <v>-7.5999999999999096E-2</v>
      </c>
      <c r="F20">
        <f t="shared" si="3"/>
        <v>-4.700000000000272E-2</v>
      </c>
      <c r="G20">
        <f t="shared" si="4"/>
        <v>59.027631578948075</v>
      </c>
      <c r="I20">
        <f t="shared" si="0"/>
        <v>1.2048439951738696</v>
      </c>
    </row>
    <row r="21" spans="1:9" x14ac:dyDescent="0.2">
      <c r="A21">
        <v>100.11</v>
      </c>
      <c r="B21">
        <v>100.01</v>
      </c>
      <c r="C21">
        <v>447.85</v>
      </c>
      <c r="D21">
        <f t="shared" si="1"/>
        <v>-1.2300000000000182</v>
      </c>
      <c r="E21">
        <f t="shared" si="2"/>
        <v>-0.12300000000000182</v>
      </c>
      <c r="F21">
        <f t="shared" si="3"/>
        <v>-3.9999999999997718E-2</v>
      </c>
      <c r="G21">
        <f t="shared" si="4"/>
        <v>36.41056910569052</v>
      </c>
      <c r="I21">
        <f t="shared" si="0"/>
        <v>1.987835142781422</v>
      </c>
    </row>
    <row r="22" spans="1:9" x14ac:dyDescent="0.2">
      <c r="A22">
        <v>100.2</v>
      </c>
      <c r="B22">
        <v>100.11</v>
      </c>
      <c r="C22">
        <v>446.62</v>
      </c>
      <c r="D22">
        <f t="shared" si="1"/>
        <v>-1.6299999999999955</v>
      </c>
      <c r="E22">
        <f t="shared" si="2"/>
        <v>-0.16299999999999953</v>
      </c>
      <c r="F22">
        <f t="shared" si="3"/>
        <v>3.9999999999963398E-3</v>
      </c>
      <c r="G22">
        <f t="shared" si="4"/>
        <v>27.400000000000077</v>
      </c>
      <c r="I22">
        <f t="shared" si="0"/>
        <v>40.294814063196597</v>
      </c>
    </row>
    <row r="23" spans="1:9" x14ac:dyDescent="0.2">
      <c r="A23">
        <v>100.25</v>
      </c>
      <c r="B23">
        <v>100.2</v>
      </c>
      <c r="C23">
        <v>444.99</v>
      </c>
      <c r="D23">
        <f t="shared" si="1"/>
        <v>-1.5900000000000318</v>
      </c>
      <c r="E23">
        <f t="shared" si="2"/>
        <v>-0.15900000000000319</v>
      </c>
      <c r="F23">
        <f t="shared" si="3"/>
        <v>-3.1999999999993617E-2</v>
      </c>
      <c r="G23">
        <f t="shared" si="4"/>
        <v>27.986792452829626</v>
      </c>
      <c r="I23">
        <f t="shared" si="0"/>
        <v>4.1350047231587395</v>
      </c>
    </row>
    <row r="24" spans="1:9" x14ac:dyDescent="0.2">
      <c r="A24">
        <v>100.3</v>
      </c>
      <c r="B24">
        <v>100.25</v>
      </c>
      <c r="C24">
        <v>443.4</v>
      </c>
      <c r="D24">
        <f t="shared" si="1"/>
        <v>-1.9099999999999682</v>
      </c>
      <c r="E24">
        <f t="shared" si="2"/>
        <v>-0.19099999999999681</v>
      </c>
      <c r="F24">
        <f t="shared" si="3"/>
        <v>-1.2000000000006145E-2</v>
      </c>
      <c r="G24">
        <f t="shared" si="4"/>
        <v>23.214659685864262</v>
      </c>
      <c r="I24">
        <f t="shared" si="0"/>
        <v>15.193200047803975</v>
      </c>
    </row>
    <row r="25" spans="1:9" x14ac:dyDescent="0.2">
      <c r="A25">
        <v>100.35</v>
      </c>
      <c r="B25">
        <v>100.3</v>
      </c>
      <c r="C25">
        <v>441.49</v>
      </c>
      <c r="D25">
        <f t="shared" si="1"/>
        <v>-2.0300000000000296</v>
      </c>
      <c r="E25">
        <f t="shared" si="2"/>
        <v>-0.20300000000000296</v>
      </c>
      <c r="F25">
        <f t="shared" si="3"/>
        <v>-2.8999999999996362E-2</v>
      </c>
      <c r="G25">
        <f t="shared" si="4"/>
        <v>21.748275862068649</v>
      </c>
      <c r="I25">
        <f t="shared" si="0"/>
        <v>6.2857169976717966</v>
      </c>
    </row>
    <row r="26" spans="1:9" x14ac:dyDescent="0.2">
      <c r="A26">
        <v>100.35</v>
      </c>
      <c r="B26">
        <v>100.35</v>
      </c>
      <c r="C26">
        <v>439.46</v>
      </c>
      <c r="D26">
        <f t="shared" si="1"/>
        <v>-2.3199999999999932</v>
      </c>
      <c r="E26">
        <f t="shared" si="2"/>
        <v>-0.23199999999999932</v>
      </c>
      <c r="F26">
        <f t="shared" si="3"/>
        <v>-3.4999999999996589E-2</v>
      </c>
      <c r="G26">
        <f t="shared" si="4"/>
        <v>18.942241379310399</v>
      </c>
      <c r="I26">
        <f t="shared" si="0"/>
        <v>5.950529698221878</v>
      </c>
    </row>
    <row r="27" spans="1:9" x14ac:dyDescent="0.2">
      <c r="A27">
        <v>100.36</v>
      </c>
      <c r="B27">
        <v>100.35</v>
      </c>
      <c r="C27">
        <v>437.14</v>
      </c>
      <c r="D27">
        <f t="shared" si="1"/>
        <v>-2.6699999999999591</v>
      </c>
      <c r="E27">
        <f t="shared" si="2"/>
        <v>-0.26699999999999591</v>
      </c>
      <c r="F27">
        <f t="shared" si="3"/>
        <v>-8.0000000000041149E-3</v>
      </c>
      <c r="G27">
        <f t="shared" si="4"/>
        <v>16.372284644195005</v>
      </c>
      <c r="I27">
        <f t="shared" si="0"/>
        <v>32.731342761399901</v>
      </c>
    </row>
    <row r="28" spans="1:9" x14ac:dyDescent="0.2">
      <c r="A28">
        <v>100.36</v>
      </c>
      <c r="B28">
        <v>100.36</v>
      </c>
      <c r="C28">
        <v>434.47</v>
      </c>
      <c r="D28">
        <f t="shared" si="1"/>
        <v>-2.75</v>
      </c>
      <c r="E28">
        <f t="shared" si="2"/>
        <v>-0.27500000000000002</v>
      </c>
      <c r="F28">
        <f t="shared" si="3"/>
        <v>-5.3000000000002934E-2</v>
      </c>
      <c r="G28">
        <f t="shared" si="4"/>
        <v>15.79890909090909</v>
      </c>
      <c r="I28">
        <f t="shared" si="0"/>
        <v>4.5363207547166926</v>
      </c>
    </row>
    <row r="29" spans="1:9" x14ac:dyDescent="0.2">
      <c r="A29">
        <v>100.37</v>
      </c>
      <c r="B29">
        <v>100.36</v>
      </c>
      <c r="C29">
        <v>431.72</v>
      </c>
      <c r="D29">
        <f t="shared" si="1"/>
        <v>-3.2800000000000296</v>
      </c>
      <c r="E29">
        <f t="shared" si="2"/>
        <v>-0.32800000000000296</v>
      </c>
      <c r="F29">
        <f t="shared" si="3"/>
        <v>-3.6999999999994759E-2</v>
      </c>
      <c r="G29">
        <f t="shared" si="4"/>
        <v>13.162195121951102</v>
      </c>
      <c r="I29">
        <f t="shared" si="0"/>
        <v>8.2265557258651967</v>
      </c>
    </row>
    <row r="30" spans="1:9" x14ac:dyDescent="0.2">
      <c r="A30">
        <v>100.37</v>
      </c>
      <c r="B30">
        <v>100.37</v>
      </c>
      <c r="C30">
        <v>428.44</v>
      </c>
      <c r="D30">
        <f t="shared" si="1"/>
        <v>-3.6499999999999773</v>
      </c>
      <c r="E30">
        <f t="shared" si="2"/>
        <v>-0.36499999999999772</v>
      </c>
      <c r="F30">
        <f t="shared" si="3"/>
        <v>-4.0000000000020575E-3</v>
      </c>
      <c r="G30">
        <f t="shared" si="4"/>
        <v>11.738082191780896</v>
      </c>
      <c r="I30">
        <f t="shared" si="0"/>
        <v>90.610614864596315</v>
      </c>
    </row>
    <row r="31" spans="1:9" x14ac:dyDescent="0.2">
      <c r="A31">
        <v>100.38</v>
      </c>
      <c r="B31">
        <v>100.37</v>
      </c>
      <c r="C31">
        <v>424.79</v>
      </c>
      <c r="D31">
        <f t="shared" si="1"/>
        <v>-3.6899999999999977</v>
      </c>
      <c r="E31">
        <f t="shared" si="2"/>
        <v>-0.36899999999999977</v>
      </c>
      <c r="F31">
        <f t="shared" si="3"/>
        <v>-4.0000000000003422E-2</v>
      </c>
      <c r="G31">
        <f t="shared" si="4"/>
        <v>11.511924119241201</v>
      </c>
      <c r="I31">
        <f t="shared" si="0"/>
        <v>8.5808952507828717</v>
      </c>
    </row>
    <row r="32" spans="1:9" x14ac:dyDescent="0.2">
      <c r="A32">
        <v>100.39</v>
      </c>
      <c r="B32">
        <v>100.38</v>
      </c>
      <c r="C32">
        <v>421.1</v>
      </c>
      <c r="D32">
        <f t="shared" si="1"/>
        <v>-4.0900000000000318</v>
      </c>
      <c r="E32">
        <f t="shared" si="2"/>
        <v>-0.40900000000000319</v>
      </c>
      <c r="F32">
        <f t="shared" si="3"/>
        <v>-2.2999999999996135E-2</v>
      </c>
      <c r="G32">
        <f t="shared" si="4"/>
        <v>10.295843520782316</v>
      </c>
      <c r="I32">
        <f t="shared" si="0"/>
        <v>17.127405556694935</v>
      </c>
    </row>
    <row r="33" spans="1:9" x14ac:dyDescent="0.2">
      <c r="A33">
        <v>100.38</v>
      </c>
      <c r="B33">
        <v>100.39</v>
      </c>
      <c r="C33">
        <v>417.01</v>
      </c>
      <c r="D33">
        <f t="shared" si="1"/>
        <v>-4.3199999999999932</v>
      </c>
      <c r="E33">
        <f t="shared" si="2"/>
        <v>-0.43199999999999933</v>
      </c>
      <c r="F33">
        <f t="shared" si="3"/>
        <v>9.9999999999911271E-4</v>
      </c>
      <c r="G33">
        <f t="shared" si="4"/>
        <v>9.6530092592592744</v>
      </c>
      <c r="I33">
        <f t="shared" si="0"/>
        <v>432.2004564675035</v>
      </c>
    </row>
    <row r="34" spans="1:9" x14ac:dyDescent="0.2">
      <c r="A34">
        <v>100.33</v>
      </c>
      <c r="B34">
        <v>100.38</v>
      </c>
      <c r="C34">
        <v>412.69</v>
      </c>
      <c r="D34">
        <f t="shared" si="1"/>
        <v>-4.3100000000000023</v>
      </c>
      <c r="E34">
        <f t="shared" si="2"/>
        <v>-0.43100000000000022</v>
      </c>
      <c r="F34">
        <f t="shared" si="3"/>
        <v>-10.144999999999998</v>
      </c>
      <c r="G34">
        <f t="shared" si="4"/>
        <v>9.5751740139211083</v>
      </c>
      <c r="H34" t="s">
        <v>8</v>
      </c>
      <c r="I34">
        <f t="shared" si="0"/>
        <v>0.2843063271732521</v>
      </c>
    </row>
    <row r="35" spans="1:9" x14ac:dyDescent="0.2">
      <c r="A35" s="2">
        <v>100.31</v>
      </c>
      <c r="B35" s="2">
        <v>100.33</v>
      </c>
      <c r="C35" s="2">
        <v>408.38</v>
      </c>
      <c r="D35" s="2">
        <f t="shared" si="1"/>
        <v>-105.75999999999999</v>
      </c>
      <c r="E35" s="2">
        <f t="shared" si="2"/>
        <v>-10.575999999999999</v>
      </c>
      <c r="F35">
        <f t="shared" si="3"/>
        <v>10.059999999999997</v>
      </c>
      <c r="G35" s="2">
        <f t="shared" si="4"/>
        <v>0.38613842662632381</v>
      </c>
      <c r="I35">
        <f t="shared" si="0"/>
        <v>11.617793968061411</v>
      </c>
    </row>
    <row r="36" spans="1:9" x14ac:dyDescent="0.2">
      <c r="A36">
        <v>100.28</v>
      </c>
      <c r="B36">
        <v>100.31</v>
      </c>
      <c r="C36">
        <v>302.62</v>
      </c>
      <c r="D36">
        <f t="shared" si="1"/>
        <v>-5.160000000000025</v>
      </c>
      <c r="E36">
        <f t="shared" si="2"/>
        <v>-0.51600000000000246</v>
      </c>
      <c r="F36">
        <f t="shared" si="3"/>
        <v>8.0000000000040039E-3</v>
      </c>
      <c r="G36">
        <f t="shared" si="4"/>
        <v>5.8647286821705142</v>
      </c>
      <c r="H36">
        <v>0</v>
      </c>
      <c r="I36">
        <f t="shared" si="0"/>
        <v>64.821909526231636</v>
      </c>
    </row>
    <row r="37" spans="1:9" x14ac:dyDescent="0.2">
      <c r="A37">
        <v>100.27</v>
      </c>
      <c r="B37">
        <v>100.28</v>
      </c>
      <c r="C37">
        <v>297.45999999999998</v>
      </c>
      <c r="D37">
        <f t="shared" si="1"/>
        <v>-5.0799999999999841</v>
      </c>
      <c r="E37">
        <f t="shared" si="2"/>
        <v>-0.50799999999999845</v>
      </c>
      <c r="F37">
        <f t="shared" si="3"/>
        <v>-3.0000000000001137E-2</v>
      </c>
      <c r="G37">
        <f t="shared" si="4"/>
        <v>5.8555118110236393</v>
      </c>
      <c r="H37">
        <v>0.1</v>
      </c>
      <c r="I37">
        <v>2</v>
      </c>
    </row>
    <row r="38" spans="1:9" x14ac:dyDescent="0.2">
      <c r="A38">
        <v>100.21</v>
      </c>
      <c r="B38">
        <v>100.27</v>
      </c>
      <c r="C38">
        <v>292.38</v>
      </c>
      <c r="D38">
        <f t="shared" si="1"/>
        <v>-5.3799999999999955</v>
      </c>
      <c r="E38">
        <f t="shared" si="2"/>
        <v>-0.53799999999999959</v>
      </c>
      <c r="F38">
        <f t="shared" si="3"/>
        <v>-9.0000000000031166E-3</v>
      </c>
      <c r="G38">
        <f t="shared" si="4"/>
        <v>5.4345724907063246</v>
      </c>
      <c r="H38">
        <f>H37+0.1</f>
        <v>0.2</v>
      </c>
      <c r="I38">
        <f t="shared" si="0"/>
        <v>59.053614291145756</v>
      </c>
    </row>
    <row r="39" spans="1:9" x14ac:dyDescent="0.2">
      <c r="A39">
        <v>100.16</v>
      </c>
      <c r="B39">
        <v>100.21</v>
      </c>
      <c r="C39">
        <v>287</v>
      </c>
      <c r="D39">
        <f t="shared" si="1"/>
        <v>-5.4700000000000273</v>
      </c>
      <c r="E39">
        <f t="shared" si="2"/>
        <v>-0.54700000000000271</v>
      </c>
      <c r="F39">
        <f t="shared" si="3"/>
        <v>5.6621374255882984E-15</v>
      </c>
      <c r="G39">
        <f t="shared" si="4"/>
        <v>5.2468007312613993</v>
      </c>
      <c r="H39">
        <f>H38+0.1</f>
        <v>0.30000000000000004</v>
      </c>
      <c r="I39">
        <v>2</v>
      </c>
    </row>
    <row r="40" spans="1:9" x14ac:dyDescent="0.2">
      <c r="A40">
        <v>100.13</v>
      </c>
      <c r="B40">
        <v>100.16</v>
      </c>
      <c r="C40">
        <v>281.52999999999997</v>
      </c>
      <c r="D40">
        <f t="shared" si="1"/>
        <v>-5.4699999999999704</v>
      </c>
      <c r="E40">
        <f t="shared" si="2"/>
        <v>-0.54699999999999704</v>
      </c>
      <c r="F40">
        <f t="shared" si="3"/>
        <v>-3.7000000000000477E-2</v>
      </c>
      <c r="G40">
        <f t="shared" si="4"/>
        <v>5.146800731261453</v>
      </c>
      <c r="H40">
        <f t="shared" ref="H40:H77" si="5">H39+0.1</f>
        <v>0.4</v>
      </c>
      <c r="I40">
        <v>1.2</v>
      </c>
    </row>
    <row r="41" spans="1:9" x14ac:dyDescent="0.2">
      <c r="A41">
        <v>100.1</v>
      </c>
      <c r="B41">
        <v>100.13</v>
      </c>
      <c r="C41">
        <v>276.06</v>
      </c>
      <c r="D41">
        <f t="shared" si="1"/>
        <v>-5.839999999999975</v>
      </c>
      <c r="E41">
        <f t="shared" si="2"/>
        <v>-0.58399999999999752</v>
      </c>
      <c r="F41">
        <f t="shared" si="3"/>
        <v>-2.1000000000003571E-2</v>
      </c>
      <c r="G41">
        <f t="shared" si="4"/>
        <v>4.7270547945205683</v>
      </c>
      <c r="H41">
        <f t="shared" si="5"/>
        <v>0.5</v>
      </c>
      <c r="I41">
        <f t="shared" si="0"/>
        <v>27.05376049155203</v>
      </c>
    </row>
    <row r="42" spans="1:9" x14ac:dyDescent="0.2">
      <c r="A42">
        <v>100.09</v>
      </c>
      <c r="B42">
        <v>100.1</v>
      </c>
      <c r="C42">
        <v>270.22000000000003</v>
      </c>
      <c r="D42">
        <f t="shared" si="1"/>
        <v>-6.0500000000000114</v>
      </c>
      <c r="E42">
        <f t="shared" si="2"/>
        <v>-0.60500000000000109</v>
      </c>
      <c r="F42">
        <f t="shared" si="3"/>
        <v>1.3999999999998569E-2</v>
      </c>
      <c r="G42">
        <f t="shared" si="4"/>
        <v>4.466446280991728</v>
      </c>
      <c r="H42">
        <f t="shared" si="5"/>
        <v>0.6</v>
      </c>
      <c r="I42">
        <f t="shared" si="0"/>
        <v>43.653679137815502</v>
      </c>
    </row>
    <row r="43" spans="1:9" x14ac:dyDescent="0.2">
      <c r="A43">
        <v>100.06</v>
      </c>
      <c r="B43">
        <v>100.09</v>
      </c>
      <c r="C43">
        <v>264.17</v>
      </c>
      <c r="D43">
        <f t="shared" si="1"/>
        <v>-5.910000000000025</v>
      </c>
      <c r="E43">
        <f t="shared" si="2"/>
        <v>-0.59100000000000252</v>
      </c>
      <c r="F43">
        <f t="shared" si="3"/>
        <v>-4.7999999999996157E-2</v>
      </c>
      <c r="G43">
        <f t="shared" si="4"/>
        <v>4.4698815566835686</v>
      </c>
      <c r="H43">
        <f t="shared" si="5"/>
        <v>0.7</v>
      </c>
      <c r="I43">
        <v>4</v>
      </c>
    </row>
    <row r="44" spans="1:9" x14ac:dyDescent="0.2">
      <c r="A44">
        <v>100.04</v>
      </c>
      <c r="B44">
        <v>100.06</v>
      </c>
      <c r="C44">
        <v>258.26</v>
      </c>
      <c r="D44">
        <f t="shared" si="1"/>
        <v>-6.3899999999999864</v>
      </c>
      <c r="E44">
        <f t="shared" si="2"/>
        <v>-0.63899999999999868</v>
      </c>
      <c r="F44">
        <f t="shared" si="3"/>
        <v>-2.0000000000001683E-2</v>
      </c>
      <c r="G44">
        <f t="shared" si="4"/>
        <v>4.041627543036002</v>
      </c>
      <c r="H44">
        <f t="shared" si="5"/>
        <v>0.79999999999999993</v>
      </c>
      <c r="I44">
        <f t="shared" ref="I44:I56" si="6">ABS(E44-SQRT(ABS((E44*E44)+(0.2*F44)))/F44)</f>
        <v>31.154120324998377</v>
      </c>
    </row>
    <row r="45" spans="1:9" x14ac:dyDescent="0.2">
      <c r="A45">
        <v>100.02</v>
      </c>
      <c r="B45">
        <v>100.04</v>
      </c>
      <c r="C45">
        <v>251.87</v>
      </c>
      <c r="D45">
        <f t="shared" si="1"/>
        <v>-6.5900000000000034</v>
      </c>
      <c r="E45">
        <f t="shared" si="2"/>
        <v>-0.65900000000000036</v>
      </c>
      <c r="F45">
        <f t="shared" si="3"/>
        <v>0.13100000000000023</v>
      </c>
      <c r="G45">
        <f t="shared" si="4"/>
        <v>3.8220030349013636</v>
      </c>
      <c r="H45">
        <f t="shared" si="5"/>
        <v>0.89999999999999991</v>
      </c>
      <c r="I45">
        <f t="shared" si="6"/>
        <v>5.8390572791526232</v>
      </c>
    </row>
    <row r="46" spans="1:9" x14ac:dyDescent="0.2">
      <c r="A46">
        <v>100.01</v>
      </c>
      <c r="B46">
        <v>100.02</v>
      </c>
      <c r="C46">
        <v>245.28</v>
      </c>
      <c r="D46">
        <f t="shared" si="1"/>
        <v>-5.2800000000000011</v>
      </c>
      <c r="E46">
        <f t="shared" si="2"/>
        <v>-0.52800000000000014</v>
      </c>
      <c r="F46">
        <f t="shared" si="3"/>
        <v>-0.21399999999999864</v>
      </c>
      <c r="G46">
        <f t="shared" si="4"/>
        <v>4.6454545454545446</v>
      </c>
      <c r="H46">
        <f t="shared" si="5"/>
        <v>0.99999999999999989</v>
      </c>
      <c r="I46">
        <v>1</v>
      </c>
    </row>
    <row r="47" spans="1:9" x14ac:dyDescent="0.2">
      <c r="A47">
        <v>100.01</v>
      </c>
      <c r="B47">
        <v>100.015</v>
      </c>
      <c r="C47">
        <v>240</v>
      </c>
      <c r="D47">
        <f t="shared" si="1"/>
        <v>-7.4199999999999875</v>
      </c>
      <c r="E47">
        <f t="shared" si="2"/>
        <v>-0.74199999999999877</v>
      </c>
      <c r="F47">
        <f t="shared" si="3"/>
        <v>8.7999999999996747E-2</v>
      </c>
      <c r="G47">
        <f t="shared" si="4"/>
        <v>3.2345013477089002</v>
      </c>
      <c r="H47">
        <f t="shared" si="5"/>
        <v>1.0999999999999999</v>
      </c>
      <c r="I47">
        <f t="shared" si="6"/>
        <v>9.3075288875802666</v>
      </c>
    </row>
    <row r="48" spans="1:9" x14ac:dyDescent="0.2">
      <c r="A48">
        <v>100</v>
      </c>
      <c r="B48">
        <v>100.01</v>
      </c>
      <c r="C48">
        <v>232.58</v>
      </c>
      <c r="D48">
        <f t="shared" si="1"/>
        <v>-6.5400000000000205</v>
      </c>
      <c r="E48">
        <f t="shared" si="2"/>
        <v>-0.65400000000000202</v>
      </c>
      <c r="F48">
        <f t="shared" si="3"/>
        <v>-8.3999999999997521E-2</v>
      </c>
      <c r="G48">
        <f t="shared" si="4"/>
        <v>3.5562691131498361</v>
      </c>
      <c r="H48">
        <f t="shared" si="5"/>
        <v>1.2</v>
      </c>
      <c r="I48">
        <v>1</v>
      </c>
    </row>
    <row r="49" spans="1:9" x14ac:dyDescent="0.2">
      <c r="A49">
        <v>99.99</v>
      </c>
      <c r="B49">
        <v>100</v>
      </c>
      <c r="C49">
        <v>226.04</v>
      </c>
      <c r="D49">
        <f t="shared" si="1"/>
        <v>-7.3799999999999955</v>
      </c>
      <c r="E49">
        <f t="shared" si="2"/>
        <v>-0.73799999999999955</v>
      </c>
      <c r="F49">
        <f t="shared" si="3"/>
        <v>2.5999999999999135E-2</v>
      </c>
      <c r="G49">
        <f t="shared" si="4"/>
        <v>3.0628726287262888</v>
      </c>
      <c r="H49">
        <f t="shared" si="5"/>
        <v>1.3</v>
      </c>
      <c r="I49">
        <f t="shared" si="6"/>
        <v>29.257794848927386</v>
      </c>
    </row>
    <row r="50" spans="1:9" x14ac:dyDescent="0.2">
      <c r="A50">
        <v>99.98</v>
      </c>
      <c r="B50">
        <v>99.99</v>
      </c>
      <c r="C50">
        <v>218.66</v>
      </c>
      <c r="D50">
        <f t="shared" si="1"/>
        <v>-7.1200000000000045</v>
      </c>
      <c r="E50">
        <f t="shared" si="2"/>
        <v>-0.71200000000000041</v>
      </c>
      <c r="F50">
        <f t="shared" si="3"/>
        <v>-9.9999999999911271E-4</v>
      </c>
      <c r="G50">
        <f t="shared" si="4"/>
        <v>3.0710674157303348</v>
      </c>
      <c r="H50">
        <f t="shared" si="5"/>
        <v>1.4000000000000001</v>
      </c>
      <c r="I50">
        <v>3</v>
      </c>
    </row>
    <row r="51" spans="1:9" x14ac:dyDescent="0.2">
      <c r="A51">
        <v>99.98</v>
      </c>
      <c r="B51">
        <v>99.98</v>
      </c>
      <c r="C51">
        <v>211.54</v>
      </c>
      <c r="D51">
        <f t="shared" si="1"/>
        <v>-7.1299999999999955</v>
      </c>
      <c r="E51">
        <f t="shared" si="2"/>
        <v>-0.71299999999999952</v>
      </c>
      <c r="F51">
        <f t="shared" si="3"/>
        <v>-1.2999999999999567E-2</v>
      </c>
      <c r="G51">
        <f t="shared" si="4"/>
        <v>2.9669004207573653</v>
      </c>
      <c r="H51">
        <f t="shared" si="5"/>
        <v>1.5000000000000002</v>
      </c>
      <c r="I51">
        <f t="shared" si="6"/>
        <v>53.992721605071225</v>
      </c>
    </row>
    <row r="52" spans="1:9" x14ac:dyDescent="0.2">
      <c r="A52">
        <v>99.97</v>
      </c>
      <c r="B52">
        <v>99.98</v>
      </c>
      <c r="C52">
        <v>204.41</v>
      </c>
      <c r="D52">
        <f t="shared" si="1"/>
        <v>-7.2599999999999909</v>
      </c>
      <c r="E52">
        <f t="shared" si="2"/>
        <v>-0.72599999999999909</v>
      </c>
      <c r="F52">
        <f t="shared" si="3"/>
        <v>-2.1000000000000796E-2</v>
      </c>
      <c r="G52">
        <f t="shared" si="4"/>
        <v>2.8155647382920144</v>
      </c>
      <c r="H52">
        <f t="shared" si="5"/>
        <v>1.6000000000000003</v>
      </c>
      <c r="I52">
        <f t="shared" si="6"/>
        <v>33.707412028805464</v>
      </c>
    </row>
    <row r="53" spans="1:9" x14ac:dyDescent="0.2">
      <c r="A53">
        <v>99.97</v>
      </c>
      <c r="B53">
        <v>99.97</v>
      </c>
      <c r="C53">
        <v>197.15</v>
      </c>
      <c r="D53">
        <f t="shared" si="1"/>
        <v>-7.4699999999999989</v>
      </c>
      <c r="E53">
        <f t="shared" si="2"/>
        <v>-0.74699999999999989</v>
      </c>
      <c r="F53">
        <f t="shared" si="3"/>
        <v>-7.0000000000021156E-3</v>
      </c>
      <c r="G53">
        <f t="shared" si="4"/>
        <v>2.6392235609103083</v>
      </c>
      <c r="H53">
        <f t="shared" si="5"/>
        <v>1.7000000000000004</v>
      </c>
      <c r="I53">
        <v>3</v>
      </c>
    </row>
    <row r="54" spans="1:9" x14ac:dyDescent="0.2">
      <c r="A54">
        <v>99.96</v>
      </c>
      <c r="B54">
        <v>99.97</v>
      </c>
      <c r="C54">
        <v>189.68</v>
      </c>
      <c r="D54">
        <f t="shared" si="1"/>
        <v>-7.5400000000000205</v>
      </c>
      <c r="E54">
        <f t="shared" si="2"/>
        <v>-0.754000000000002</v>
      </c>
      <c r="F54">
        <f t="shared" si="3"/>
        <v>-2.3999999999995247E-2</v>
      </c>
      <c r="G54">
        <f t="shared" si="4"/>
        <v>2.5156498673739986</v>
      </c>
      <c r="H54">
        <f t="shared" si="5"/>
        <v>1.8000000000000005</v>
      </c>
      <c r="I54">
        <f t="shared" si="6"/>
        <v>30.529759542476757</v>
      </c>
    </row>
    <row r="55" spans="1:9" x14ac:dyDescent="0.2">
      <c r="A55">
        <v>99.98</v>
      </c>
      <c r="B55">
        <v>99.96</v>
      </c>
      <c r="C55">
        <v>182.14</v>
      </c>
      <c r="D55">
        <f t="shared" si="1"/>
        <v>-7.7799999999999727</v>
      </c>
      <c r="E55">
        <f t="shared" si="2"/>
        <v>-0.77799999999999725</v>
      </c>
      <c r="F55">
        <f t="shared" si="3"/>
        <v>1.8999999999996908E-2</v>
      </c>
      <c r="G55">
        <f t="shared" si="4"/>
        <v>2.3411311053984658</v>
      </c>
      <c r="H55">
        <f t="shared" si="5"/>
        <v>1.9000000000000006</v>
      </c>
      <c r="I55">
        <f t="shared" si="6"/>
        <v>41.853702019556863</v>
      </c>
    </row>
    <row r="56" spans="1:9" x14ac:dyDescent="0.2">
      <c r="A56">
        <v>99.97</v>
      </c>
      <c r="B56">
        <v>99.98</v>
      </c>
      <c r="C56">
        <v>174.36</v>
      </c>
      <c r="D56">
        <f t="shared" si="1"/>
        <v>-7.5900000000000034</v>
      </c>
      <c r="E56">
        <f t="shared" si="2"/>
        <v>-0.75900000000000034</v>
      </c>
      <c r="F56">
        <f t="shared" si="3"/>
        <v>0.15000000000000002</v>
      </c>
      <c r="G56">
        <f t="shared" si="4"/>
        <v>2.2972332015810268</v>
      </c>
      <c r="H56">
        <f t="shared" si="5"/>
        <v>2.0000000000000004</v>
      </c>
      <c r="I56">
        <f t="shared" si="6"/>
        <v>5.9490802819738109</v>
      </c>
    </row>
    <row r="57" spans="1:9" x14ac:dyDescent="0.2">
      <c r="A57">
        <v>99.97</v>
      </c>
      <c r="B57">
        <v>99.97</v>
      </c>
      <c r="C57">
        <v>166.77</v>
      </c>
      <c r="D57">
        <f t="shared" si="1"/>
        <v>-6.0900000000000034</v>
      </c>
      <c r="E57">
        <f t="shared" si="2"/>
        <v>-0.60900000000000032</v>
      </c>
      <c r="F57">
        <f t="shared" si="3"/>
        <v>-0.15099999999999913</v>
      </c>
      <c r="G57">
        <f t="shared" si="4"/>
        <v>2.738423645320196</v>
      </c>
      <c r="H57">
        <f t="shared" si="5"/>
        <v>2.1000000000000005</v>
      </c>
      <c r="I57">
        <v>1</v>
      </c>
    </row>
    <row r="58" spans="1:9" x14ac:dyDescent="0.2">
      <c r="A58">
        <v>99.96</v>
      </c>
      <c r="B58">
        <v>99.97</v>
      </c>
      <c r="C58">
        <v>160.68</v>
      </c>
      <c r="D58">
        <f t="shared" si="1"/>
        <v>-7.5999999999999943</v>
      </c>
      <c r="E58">
        <f t="shared" si="2"/>
        <v>-0.75999999999999945</v>
      </c>
      <c r="F58">
        <f t="shared" si="3"/>
        <v>-8.6000000000001298E-2</v>
      </c>
      <c r="G58">
        <f t="shared" si="4"/>
        <v>2.1142105263157909</v>
      </c>
      <c r="H58">
        <f t="shared" si="5"/>
        <v>2.2000000000000006</v>
      </c>
      <c r="I58">
        <v>3</v>
      </c>
    </row>
    <row r="59" spans="1:9" x14ac:dyDescent="0.2">
      <c r="A59">
        <v>99.96</v>
      </c>
      <c r="B59">
        <v>99.96</v>
      </c>
      <c r="C59">
        <v>153.08000000000001</v>
      </c>
      <c r="D59">
        <f t="shared" si="1"/>
        <v>-8.460000000000008</v>
      </c>
      <c r="E59">
        <f t="shared" si="2"/>
        <v>-0.84600000000000075</v>
      </c>
      <c r="F59">
        <f t="shared" si="3"/>
        <v>-1.0999999999998566E-2</v>
      </c>
      <c r="G59">
        <f t="shared" si="4"/>
        <v>1.8094562647754122</v>
      </c>
      <c r="H59">
        <f t="shared" si="5"/>
        <v>2.3000000000000007</v>
      </c>
      <c r="I59">
        <f t="shared" ref="I59:I78" si="7">MIN(ABS(E59-SQRT(ABS((E59*E59)+(0.2*F59)))/F59),ABS(E59-SQRT(ABS((E59*E59)-(0.2*F59)))/F59))</f>
        <v>75.944796624872566</v>
      </c>
    </row>
    <row r="60" spans="1:9" x14ac:dyDescent="0.2">
      <c r="A60">
        <v>99.98</v>
      </c>
      <c r="B60">
        <v>99.96</v>
      </c>
      <c r="C60">
        <v>144.62</v>
      </c>
      <c r="D60">
        <f t="shared" si="1"/>
        <v>-8.5699999999999932</v>
      </c>
      <c r="E60">
        <f t="shared" si="2"/>
        <v>-0.85699999999999932</v>
      </c>
      <c r="F60">
        <f t="shared" si="3"/>
        <v>0.11899999999999689</v>
      </c>
      <c r="G60">
        <f t="shared" si="4"/>
        <v>1.6875145857642955</v>
      </c>
      <c r="H60">
        <f t="shared" si="5"/>
        <v>2.4000000000000008</v>
      </c>
      <c r="I60">
        <f t="shared" si="7"/>
        <v>7.9410336134455601</v>
      </c>
    </row>
    <row r="61" spans="1:9" x14ac:dyDescent="0.2">
      <c r="A61">
        <v>99.99</v>
      </c>
      <c r="B61">
        <v>99.98</v>
      </c>
      <c r="C61">
        <v>136.05000000000001</v>
      </c>
      <c r="D61">
        <f t="shared" si="1"/>
        <v>-7.3800000000000239</v>
      </c>
      <c r="E61">
        <f t="shared" si="2"/>
        <v>-0.73800000000000243</v>
      </c>
      <c r="F61">
        <f t="shared" si="3"/>
        <v>7.400000000000384E-2</v>
      </c>
      <c r="G61">
        <f t="shared" si="4"/>
        <v>1.8434959349593436</v>
      </c>
      <c r="H61">
        <f t="shared" si="5"/>
        <v>2.5000000000000009</v>
      </c>
      <c r="I61">
        <f t="shared" si="7"/>
        <v>10.574538375716184</v>
      </c>
    </row>
    <row r="62" spans="1:9" x14ac:dyDescent="0.2">
      <c r="A62">
        <v>100.02</v>
      </c>
      <c r="B62">
        <v>99.99</v>
      </c>
      <c r="C62">
        <v>128.66999999999999</v>
      </c>
      <c r="D62">
        <f t="shared" si="1"/>
        <v>-6.6399999999999864</v>
      </c>
      <c r="E62">
        <f t="shared" si="2"/>
        <v>-0.66399999999999859</v>
      </c>
      <c r="F62">
        <f t="shared" si="3"/>
        <v>-3.9000000000001478E-2</v>
      </c>
      <c r="G62">
        <f t="shared" si="4"/>
        <v>1.937801204819281</v>
      </c>
      <c r="H62">
        <f t="shared" si="5"/>
        <v>2.600000000000001</v>
      </c>
      <c r="I62">
        <v>1</v>
      </c>
    </row>
    <row r="63" spans="1:9" x14ac:dyDescent="0.2">
      <c r="A63">
        <v>100.05</v>
      </c>
      <c r="B63">
        <v>100.02</v>
      </c>
      <c r="C63">
        <v>122.03</v>
      </c>
      <c r="D63">
        <f t="shared" si="1"/>
        <v>-7.0300000000000011</v>
      </c>
      <c r="E63">
        <f t="shared" si="2"/>
        <v>-0.70300000000000007</v>
      </c>
      <c r="F63">
        <f t="shared" si="3"/>
        <v>0.1790000000000006</v>
      </c>
      <c r="G63">
        <f t="shared" si="4"/>
        <v>1.7358463726884779</v>
      </c>
      <c r="H63">
        <f t="shared" si="5"/>
        <v>2.7000000000000011</v>
      </c>
      <c r="I63">
        <v>1.1000000000000001</v>
      </c>
    </row>
    <row r="64" spans="1:9" x14ac:dyDescent="0.2">
      <c r="A64" s="1">
        <v>100.07</v>
      </c>
      <c r="B64" s="1">
        <v>100.05</v>
      </c>
      <c r="C64" s="1">
        <v>115</v>
      </c>
      <c r="D64" s="1">
        <f t="shared" si="1"/>
        <v>-5.2399999999999949</v>
      </c>
      <c r="E64" s="1">
        <f t="shared" si="2"/>
        <v>-0.52399999999999947</v>
      </c>
      <c r="F64">
        <f t="shared" si="3"/>
        <v>-0.23900000000000154</v>
      </c>
      <c r="G64">
        <f t="shared" si="4"/>
        <v>2.1946564885496205</v>
      </c>
      <c r="H64">
        <f t="shared" si="5"/>
        <v>2.8000000000000012</v>
      </c>
      <c r="I64">
        <v>0.2</v>
      </c>
    </row>
    <row r="65" spans="1:9" x14ac:dyDescent="0.2">
      <c r="A65">
        <v>100.08</v>
      </c>
      <c r="B65">
        <v>30</v>
      </c>
      <c r="C65">
        <v>109.76</v>
      </c>
      <c r="D65">
        <f t="shared" si="1"/>
        <v>-7.6300000000000097</v>
      </c>
      <c r="E65">
        <f t="shared" si="2"/>
        <v>-0.76300000000000101</v>
      </c>
      <c r="F65">
        <f t="shared" si="3"/>
        <v>-0.10699999999999787</v>
      </c>
      <c r="G65">
        <f t="shared" si="4"/>
        <v>1.4385321100917412</v>
      </c>
      <c r="H65">
        <f t="shared" si="5"/>
        <v>2.9000000000000012</v>
      </c>
      <c r="I65">
        <v>0.7</v>
      </c>
    </row>
    <row r="66" spans="1:9" x14ac:dyDescent="0.2">
      <c r="A66">
        <v>100.09</v>
      </c>
      <c r="B66">
        <v>30</v>
      </c>
      <c r="C66">
        <v>102.13</v>
      </c>
      <c r="D66">
        <f t="shared" si="1"/>
        <v>-8.6999999999999886</v>
      </c>
      <c r="E66">
        <f t="shared" si="2"/>
        <v>-0.86999999999999889</v>
      </c>
      <c r="F66">
        <f t="shared" si="3"/>
        <v>-0.13400000000000178</v>
      </c>
      <c r="G66">
        <f t="shared" si="4"/>
        <v>1.1739080459770128</v>
      </c>
      <c r="H66">
        <f t="shared" si="5"/>
        <v>3.0000000000000013</v>
      </c>
      <c r="I66">
        <v>1</v>
      </c>
    </row>
    <row r="67" spans="1:9" x14ac:dyDescent="0.2">
      <c r="A67">
        <v>100.1</v>
      </c>
      <c r="B67">
        <v>30</v>
      </c>
      <c r="C67">
        <v>93.43</v>
      </c>
      <c r="D67">
        <f t="shared" si="1"/>
        <v>-10.040000000000006</v>
      </c>
      <c r="E67">
        <f t="shared" si="2"/>
        <v>-1.0040000000000007</v>
      </c>
      <c r="F67">
        <f t="shared" si="3"/>
        <v>9.3000000000000749E-2</v>
      </c>
      <c r="G67">
        <f t="shared" si="4"/>
        <v>0.93057768924302731</v>
      </c>
      <c r="H67">
        <f t="shared" si="5"/>
        <v>3.1000000000000014</v>
      </c>
      <c r="I67">
        <f t="shared" si="7"/>
        <v>11.699633578195904</v>
      </c>
    </row>
    <row r="68" spans="1:9" x14ac:dyDescent="0.2">
      <c r="A68">
        <v>100.11</v>
      </c>
      <c r="B68">
        <v>30</v>
      </c>
      <c r="C68">
        <v>83.39</v>
      </c>
      <c r="D68">
        <f t="shared" si="1"/>
        <v>-9.11</v>
      </c>
      <c r="E68">
        <f t="shared" si="2"/>
        <v>-0.91099999999999992</v>
      </c>
      <c r="F68">
        <f t="shared" si="3"/>
        <v>0.48299999999999982</v>
      </c>
      <c r="G68">
        <f t="shared" si="4"/>
        <v>0.91536772777167952</v>
      </c>
      <c r="H68">
        <f t="shared" si="5"/>
        <v>3.2000000000000015</v>
      </c>
      <c r="I68">
        <v>1.1000000000000001</v>
      </c>
    </row>
    <row r="69" spans="1:9" x14ac:dyDescent="0.2">
      <c r="A69">
        <v>100.12</v>
      </c>
      <c r="B69">
        <v>30</v>
      </c>
      <c r="C69">
        <v>74.28</v>
      </c>
      <c r="D69">
        <f t="shared" ref="D69:D82" si="8">C70-C69</f>
        <v>-4.2800000000000011</v>
      </c>
      <c r="E69">
        <f t="shared" ref="E69:E82" si="9">D69/10</f>
        <v>-0.4280000000000001</v>
      </c>
      <c r="F69">
        <f t="shared" ref="F69:F83" si="10">(E70-E69)</f>
        <v>-1.4469999999999998</v>
      </c>
      <c r="G69">
        <f t="shared" ref="G69:G77" si="11">(C69/-E69)/100</f>
        <v>1.7355140186915883</v>
      </c>
      <c r="H69">
        <f t="shared" si="5"/>
        <v>3.3000000000000016</v>
      </c>
      <c r="I69">
        <v>1.23</v>
      </c>
    </row>
    <row r="70" spans="1:9" x14ac:dyDescent="0.2">
      <c r="A70">
        <v>100.14</v>
      </c>
      <c r="B70">
        <v>30</v>
      </c>
      <c r="C70">
        <v>70</v>
      </c>
      <c r="D70">
        <f t="shared" si="8"/>
        <v>-18.75</v>
      </c>
      <c r="E70">
        <f t="shared" si="9"/>
        <v>-1.875</v>
      </c>
      <c r="F70">
        <f t="shared" si="10"/>
        <v>1.125</v>
      </c>
      <c r="G70">
        <f t="shared" si="11"/>
        <v>0.37333333333333335</v>
      </c>
      <c r="H70">
        <f t="shared" si="5"/>
        <v>3.4000000000000017</v>
      </c>
      <c r="I70">
        <f t="shared" si="7"/>
        <v>3.4874515496597098</v>
      </c>
    </row>
    <row r="71" spans="1:9" x14ac:dyDescent="0.2">
      <c r="A71">
        <v>100.14</v>
      </c>
      <c r="B71">
        <v>30</v>
      </c>
      <c r="C71">
        <v>51.25</v>
      </c>
      <c r="D71">
        <f t="shared" si="8"/>
        <v>-7.5</v>
      </c>
      <c r="E71">
        <f t="shared" si="9"/>
        <v>-0.75</v>
      </c>
      <c r="F71">
        <f t="shared" si="10"/>
        <v>5.9000000000000385E-2</v>
      </c>
      <c r="G71">
        <f t="shared" si="11"/>
        <v>0.68333333333333324</v>
      </c>
      <c r="H71">
        <f t="shared" si="5"/>
        <v>3.5000000000000018</v>
      </c>
      <c r="I71">
        <f t="shared" si="7"/>
        <v>13.3278243821368</v>
      </c>
    </row>
    <row r="72" spans="1:9" x14ac:dyDescent="0.2">
      <c r="A72">
        <v>100.14</v>
      </c>
      <c r="B72">
        <v>30</v>
      </c>
      <c r="C72">
        <v>43.75</v>
      </c>
      <c r="D72">
        <f t="shared" si="8"/>
        <v>-6.9099999999999966</v>
      </c>
      <c r="E72">
        <f t="shared" si="9"/>
        <v>-0.69099999999999961</v>
      </c>
      <c r="F72">
        <f t="shared" si="10"/>
        <v>4.0999999999999259E-2</v>
      </c>
      <c r="G72">
        <f t="shared" si="11"/>
        <v>0.63314037626628117</v>
      </c>
      <c r="H72">
        <f t="shared" si="5"/>
        <v>3.6000000000000019</v>
      </c>
      <c r="I72">
        <f t="shared" si="7"/>
        <v>17.399314016900053</v>
      </c>
    </row>
    <row r="73" spans="1:9" x14ac:dyDescent="0.2">
      <c r="A73">
        <v>100.16</v>
      </c>
      <c r="B73">
        <v>30</v>
      </c>
      <c r="C73">
        <v>36.840000000000003</v>
      </c>
      <c r="D73">
        <f t="shared" si="8"/>
        <v>-6.5000000000000036</v>
      </c>
      <c r="E73">
        <f t="shared" si="9"/>
        <v>-0.65000000000000036</v>
      </c>
      <c r="F73">
        <f t="shared" si="10"/>
        <v>4.5000000000000262E-2</v>
      </c>
      <c r="G73">
        <f t="shared" si="11"/>
        <v>0.56676923076923058</v>
      </c>
      <c r="H73">
        <f t="shared" si="5"/>
        <v>3.700000000000002</v>
      </c>
      <c r="I73">
        <f t="shared" si="7"/>
        <v>14.939770147353503</v>
      </c>
    </row>
    <row r="74" spans="1:9" x14ac:dyDescent="0.2">
      <c r="A74">
        <v>100.16</v>
      </c>
      <c r="B74">
        <v>30</v>
      </c>
      <c r="C74">
        <v>30.34</v>
      </c>
      <c r="D74">
        <f t="shared" si="8"/>
        <v>-6.0500000000000007</v>
      </c>
      <c r="E74">
        <f t="shared" si="9"/>
        <v>-0.60500000000000009</v>
      </c>
      <c r="F74">
        <f t="shared" si="10"/>
        <v>2.8000000000000136E-2</v>
      </c>
      <c r="G74">
        <f t="shared" si="11"/>
        <v>0.50148760330578501</v>
      </c>
      <c r="H74">
        <f t="shared" si="5"/>
        <v>3.800000000000002</v>
      </c>
      <c r="I74">
        <f t="shared" si="7"/>
        <v>22.046216507141519</v>
      </c>
    </row>
    <row r="75" spans="1:9" x14ac:dyDescent="0.2">
      <c r="A75">
        <v>100.16</v>
      </c>
      <c r="B75">
        <v>30</v>
      </c>
      <c r="C75">
        <v>24.29</v>
      </c>
      <c r="D75">
        <f t="shared" si="8"/>
        <v>-5.77</v>
      </c>
      <c r="E75">
        <f t="shared" si="9"/>
        <v>-0.57699999999999996</v>
      </c>
      <c r="F75">
        <f t="shared" si="10"/>
        <v>5.8000000000000052E-2</v>
      </c>
      <c r="G75">
        <f t="shared" si="11"/>
        <v>0.42097053726169847</v>
      </c>
      <c r="H75">
        <f t="shared" si="5"/>
        <v>3.9000000000000021</v>
      </c>
      <c r="I75">
        <f t="shared" si="7"/>
        <v>10.35042912010697</v>
      </c>
    </row>
    <row r="76" spans="1:9" x14ac:dyDescent="0.2">
      <c r="A76">
        <v>100.13</v>
      </c>
      <c r="B76">
        <v>30</v>
      </c>
      <c r="C76">
        <v>18.52</v>
      </c>
      <c r="D76">
        <f t="shared" si="8"/>
        <v>-5.1899999999999995</v>
      </c>
      <c r="E76">
        <f t="shared" si="9"/>
        <v>-0.51899999999999991</v>
      </c>
      <c r="F76">
        <f t="shared" si="10"/>
        <v>1.399999999999979E-2</v>
      </c>
      <c r="G76">
        <f t="shared" si="11"/>
        <v>0.35684007707129095</v>
      </c>
      <c r="H76">
        <f t="shared" si="5"/>
        <v>4.0000000000000018</v>
      </c>
      <c r="I76">
        <f t="shared" si="7"/>
        <v>37.397247003360349</v>
      </c>
    </row>
    <row r="77" spans="1:9" x14ac:dyDescent="0.2">
      <c r="A77">
        <v>100.06</v>
      </c>
      <c r="B77">
        <v>30</v>
      </c>
      <c r="C77">
        <v>13.33</v>
      </c>
      <c r="D77">
        <f t="shared" si="8"/>
        <v>-5.0500000000000007</v>
      </c>
      <c r="E77">
        <f t="shared" si="9"/>
        <v>-0.50500000000000012</v>
      </c>
      <c r="F77">
        <f t="shared" si="10"/>
        <v>0.50500000000000012</v>
      </c>
      <c r="G77">
        <f t="shared" si="11"/>
        <v>0.26396039603960392</v>
      </c>
      <c r="H77">
        <f t="shared" si="5"/>
        <v>4.1000000000000014</v>
      </c>
      <c r="I77">
        <f t="shared" si="7"/>
        <v>1.2821488892352637</v>
      </c>
    </row>
    <row r="78" spans="1:9" x14ac:dyDescent="0.2">
      <c r="A78">
        <v>100.02</v>
      </c>
      <c r="B78">
        <v>30</v>
      </c>
      <c r="C78">
        <v>8.2799999999999994</v>
      </c>
      <c r="D78">
        <f t="shared" si="8"/>
        <v>0</v>
      </c>
      <c r="E78">
        <f t="shared" si="9"/>
        <v>0</v>
      </c>
      <c r="F78">
        <f t="shared" si="10"/>
        <v>0</v>
      </c>
      <c r="H78">
        <v>4.5</v>
      </c>
      <c r="I78" t="e">
        <f t="shared" si="7"/>
        <v>#DIV/0!</v>
      </c>
    </row>
    <row r="79" spans="1:9" x14ac:dyDescent="0.2">
      <c r="A79">
        <v>94</v>
      </c>
      <c r="B79">
        <v>30</v>
      </c>
      <c r="C79">
        <v>8.2799999999999994</v>
      </c>
      <c r="D79">
        <f t="shared" si="8"/>
        <v>0</v>
      </c>
      <c r="E79">
        <f t="shared" si="9"/>
        <v>0</v>
      </c>
      <c r="F79">
        <f t="shared" si="10"/>
        <v>0</v>
      </c>
      <c r="H79">
        <v>5</v>
      </c>
      <c r="I79" t="e">
        <f t="shared" ref="I79:I83" si="12">ABS(E79-SQRT(ABS((E79*E79)+(0.2*F79)))/F79)</f>
        <v>#DIV/0!</v>
      </c>
    </row>
    <row r="80" spans="1:9" x14ac:dyDescent="0.2">
      <c r="A80">
        <v>94</v>
      </c>
      <c r="B80">
        <v>30</v>
      </c>
      <c r="C80">
        <v>8.2799999999999994</v>
      </c>
      <c r="D80">
        <f t="shared" si="8"/>
        <v>0</v>
      </c>
      <c r="E80">
        <f t="shared" si="9"/>
        <v>0</v>
      </c>
      <c r="F80">
        <f t="shared" si="10"/>
        <v>0</v>
      </c>
      <c r="H80">
        <v>5.5</v>
      </c>
      <c r="I80" t="e">
        <f t="shared" si="12"/>
        <v>#DIV/0!</v>
      </c>
    </row>
    <row r="81" spans="1:9" x14ac:dyDescent="0.2">
      <c r="A81">
        <v>94</v>
      </c>
      <c r="B81">
        <v>30</v>
      </c>
      <c r="C81">
        <v>8.2799999999999994</v>
      </c>
      <c r="D81">
        <f t="shared" si="8"/>
        <v>0</v>
      </c>
      <c r="E81">
        <f t="shared" si="9"/>
        <v>0</v>
      </c>
      <c r="F81">
        <f t="shared" si="10"/>
        <v>0</v>
      </c>
      <c r="H81">
        <v>6</v>
      </c>
      <c r="I81" t="e">
        <f t="shared" si="12"/>
        <v>#DIV/0!</v>
      </c>
    </row>
    <row r="82" spans="1:9" x14ac:dyDescent="0.2">
      <c r="A82">
        <v>94</v>
      </c>
      <c r="B82">
        <v>30</v>
      </c>
      <c r="C82">
        <v>8.2799999999999994</v>
      </c>
      <c r="D82">
        <f t="shared" si="8"/>
        <v>0</v>
      </c>
      <c r="E82">
        <f t="shared" si="9"/>
        <v>0</v>
      </c>
      <c r="F82">
        <f t="shared" si="10"/>
        <v>0</v>
      </c>
      <c r="I82" t="e">
        <f t="shared" si="12"/>
        <v>#DIV/0!</v>
      </c>
    </row>
    <row r="83" spans="1:9" x14ac:dyDescent="0.2">
      <c r="A83">
        <v>94</v>
      </c>
      <c r="B83">
        <v>30</v>
      </c>
      <c r="C83">
        <v>8.2799999999999994</v>
      </c>
      <c r="D83">
        <v>0</v>
      </c>
      <c r="E83">
        <v>0</v>
      </c>
      <c r="F83">
        <f t="shared" si="10"/>
        <v>0</v>
      </c>
      <c r="I83" t="e">
        <f t="shared" si="12"/>
        <v>#DIV/0!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4"/>
  <sheetViews>
    <sheetView rightToLeft="1" tabSelected="1" topLeftCell="A19" workbookViewId="0">
      <selection activeCell="E26" sqref="E26"/>
    </sheetView>
  </sheetViews>
  <sheetFormatPr defaultRowHeight="14.25" x14ac:dyDescent="0.2"/>
  <cols>
    <col min="2" max="2" width="10.25" customWidth="1"/>
  </cols>
  <sheetData>
    <row r="3" spans="1:9" x14ac:dyDescent="0.2">
      <c r="A3" t="s">
        <v>7</v>
      </c>
      <c r="B3" t="s">
        <v>6</v>
      </c>
      <c r="C3" t="s">
        <v>5</v>
      </c>
      <c r="D3" t="s">
        <v>1</v>
      </c>
      <c r="E3" t="s">
        <v>2</v>
      </c>
      <c r="F3" t="s">
        <v>3</v>
      </c>
      <c r="G3" t="s">
        <v>4</v>
      </c>
      <c r="H3" t="s">
        <v>8</v>
      </c>
      <c r="I3" t="s">
        <v>9</v>
      </c>
    </row>
    <row r="4" spans="1:9" x14ac:dyDescent="0.2">
      <c r="A4">
        <v>94.74</v>
      </c>
      <c r="B4">
        <v>94.65</v>
      </c>
      <c r="C4">
        <v>99.3</v>
      </c>
      <c r="D4">
        <f>ABS(C4)</f>
        <v>99.3</v>
      </c>
      <c r="E4">
        <f t="shared" ref="E4:E35" si="0">D4/10</f>
        <v>9.93</v>
      </c>
      <c r="F4">
        <f>(E5-E4)</f>
        <v>-9.9290000000000003</v>
      </c>
      <c r="G4">
        <f>(C4/E4)/1000</f>
        <v>0.01</v>
      </c>
      <c r="H4">
        <v>0.2</v>
      </c>
      <c r="I4">
        <f t="shared" ref="I4:I33" si="1">MIN(ABS(E4-SQRT(ABS((E4*E4)+(0.2*F4)))/F4),ABS(E4-SQRT(ABS((E4*E4)-(0.2*F4)))/F4))</f>
        <v>10.919979002246116</v>
      </c>
    </row>
    <row r="5" spans="1:9" x14ac:dyDescent="0.2">
      <c r="A5">
        <v>94.85</v>
      </c>
      <c r="B5">
        <v>94.74</v>
      </c>
      <c r="C5">
        <v>99.29</v>
      </c>
      <c r="D5">
        <f>ABS(C5-C4)</f>
        <v>9.9999999999909051E-3</v>
      </c>
      <c r="E5">
        <f t="shared" si="0"/>
        <v>9.9999999999909059E-4</v>
      </c>
      <c r="F5">
        <f t="shared" ref="F5:F35" si="2">(E6-E5)</f>
        <v>1.0000000000019325E-3</v>
      </c>
      <c r="G5">
        <f>(C5/E5)/10000</f>
        <v>9.9290000000090295</v>
      </c>
      <c r="I5">
        <f t="shared" si="1"/>
        <v>14.105735979652389</v>
      </c>
    </row>
    <row r="6" spans="1:9" x14ac:dyDescent="0.2">
      <c r="A6">
        <v>95.33</v>
      </c>
      <c r="B6">
        <v>94.85</v>
      </c>
      <c r="C6">
        <v>99.27</v>
      </c>
      <c r="D6">
        <f t="shared" ref="D6:D40" si="3">ABS(C6-C5)</f>
        <v>2.0000000000010232E-2</v>
      </c>
      <c r="E6">
        <f t="shared" si="0"/>
        <v>2.0000000000010231E-3</v>
      </c>
      <c r="F6">
        <f t="shared" si="2"/>
        <v>-1.4211722076939992E-15</v>
      </c>
      <c r="G6">
        <f>(C6/E6)/10000</f>
        <v>4.9634999999974605</v>
      </c>
      <c r="I6">
        <f t="shared" si="1"/>
        <v>1407288989400.6418</v>
      </c>
    </row>
    <row r="7" spans="1:9" x14ac:dyDescent="0.2">
      <c r="A7">
        <v>101.96</v>
      </c>
      <c r="B7">
        <v>103.32</v>
      </c>
      <c r="C7">
        <v>99.25</v>
      </c>
      <c r="D7">
        <f t="shared" si="3"/>
        <v>1.9999999999996021E-2</v>
      </c>
      <c r="E7">
        <f t="shared" si="0"/>
        <v>1.9999999999996019E-3</v>
      </c>
      <c r="F7">
        <f t="shared" si="2"/>
        <v>0</v>
      </c>
      <c r="G7">
        <f t="shared" ref="G7:G35" si="4">(C7/E7)/10000</f>
        <v>4.962500000000988</v>
      </c>
      <c r="I7" t="e">
        <f t="shared" si="1"/>
        <v>#DIV/0!</v>
      </c>
    </row>
    <row r="8" spans="1:9" x14ac:dyDescent="0.2">
      <c r="A8">
        <v>96.37</v>
      </c>
      <c r="B8">
        <v>95.86</v>
      </c>
      <c r="C8">
        <v>99.23</v>
      </c>
      <c r="D8">
        <f t="shared" si="3"/>
        <v>1.9999999999996021E-2</v>
      </c>
      <c r="E8">
        <f t="shared" si="0"/>
        <v>1.9999999999996019E-3</v>
      </c>
      <c r="F8">
        <f t="shared" si="2"/>
        <v>2.0000000000010235E-3</v>
      </c>
      <c r="G8">
        <f t="shared" si="4"/>
        <v>4.9615000000009877</v>
      </c>
      <c r="I8">
        <f t="shared" si="1"/>
        <v>9.9478743710636994</v>
      </c>
    </row>
    <row r="9" spans="1:9" x14ac:dyDescent="0.2">
      <c r="A9">
        <v>97.09</v>
      </c>
      <c r="B9">
        <v>96.37</v>
      </c>
      <c r="C9">
        <v>99.19</v>
      </c>
      <c r="D9">
        <f t="shared" si="3"/>
        <v>4.0000000000006253E-2</v>
      </c>
      <c r="E9">
        <f t="shared" si="0"/>
        <v>4.0000000000006255E-3</v>
      </c>
      <c r="F9">
        <f t="shared" si="2"/>
        <v>3.0000000000001137E-3</v>
      </c>
      <c r="G9">
        <f t="shared" si="4"/>
        <v>2.479749999999612</v>
      </c>
      <c r="I9">
        <f t="shared" si="1"/>
        <v>8.0513639823961967</v>
      </c>
    </row>
    <row r="10" spans="1:9" x14ac:dyDescent="0.2">
      <c r="A10">
        <v>97.7</v>
      </c>
      <c r="B10">
        <v>97.09</v>
      </c>
      <c r="C10">
        <v>99.26</v>
      </c>
      <c r="D10">
        <f t="shared" si="3"/>
        <v>7.000000000000739E-2</v>
      </c>
      <c r="E10">
        <f t="shared" si="0"/>
        <v>7.0000000000007391E-3</v>
      </c>
      <c r="F10">
        <f t="shared" si="2"/>
        <v>3.0000000000001128E-3</v>
      </c>
      <c r="G10">
        <f t="shared" si="4"/>
        <v>1.4179999999998503</v>
      </c>
      <c r="I10">
        <f t="shared" si="1"/>
        <v>7.8174630628701269</v>
      </c>
    </row>
    <row r="11" spans="1:9" x14ac:dyDescent="0.2">
      <c r="A11">
        <v>98.21</v>
      </c>
      <c r="B11">
        <v>97.7</v>
      </c>
      <c r="C11">
        <v>99.16</v>
      </c>
      <c r="D11">
        <f t="shared" si="3"/>
        <v>0.10000000000000853</v>
      </c>
      <c r="E11">
        <f t="shared" si="0"/>
        <v>1.0000000000000852E-2</v>
      </c>
      <c r="F11">
        <f t="shared" si="2"/>
        <v>9.9999999999909189E-4</v>
      </c>
      <c r="G11">
        <f t="shared" si="4"/>
        <v>0.99159999999991544</v>
      </c>
      <c r="I11">
        <f t="shared" si="1"/>
        <v>9.9899999999991476</v>
      </c>
    </row>
    <row r="12" spans="1:9" x14ac:dyDescent="0.2">
      <c r="A12">
        <v>98.59</v>
      </c>
      <c r="B12">
        <v>98.21</v>
      </c>
      <c r="C12">
        <v>99.27</v>
      </c>
      <c r="D12">
        <f t="shared" si="3"/>
        <v>0.10999999999999943</v>
      </c>
      <c r="E12">
        <f t="shared" si="0"/>
        <v>1.0999999999999944E-2</v>
      </c>
      <c r="F12">
        <f t="shared" si="2"/>
        <v>-7.9999999999998302E-3</v>
      </c>
      <c r="G12">
        <f t="shared" si="4"/>
        <v>0.90245454545454995</v>
      </c>
      <c r="I12">
        <f t="shared" si="1"/>
        <v>4.8182211307574017</v>
      </c>
    </row>
    <row r="13" spans="1:9" x14ac:dyDescent="0.2">
      <c r="A13">
        <v>98.92</v>
      </c>
      <c r="B13">
        <v>98.59</v>
      </c>
      <c r="C13">
        <v>99.24</v>
      </c>
      <c r="D13">
        <f t="shared" si="3"/>
        <v>3.0000000000001137E-2</v>
      </c>
      <c r="E13">
        <f t="shared" si="0"/>
        <v>3.0000000000001137E-3</v>
      </c>
      <c r="F13">
        <f t="shared" si="2"/>
        <v>3.9999999999992038E-3</v>
      </c>
      <c r="G13">
        <f t="shared" si="4"/>
        <v>3.3079999999998742</v>
      </c>
      <c r="I13">
        <f t="shared" si="1"/>
        <v>7.0281805552133054</v>
      </c>
    </row>
    <row r="14" spans="1:9" x14ac:dyDescent="0.2">
      <c r="A14">
        <v>99.17</v>
      </c>
      <c r="B14">
        <v>98.92</v>
      </c>
      <c r="C14">
        <v>99.17</v>
      </c>
      <c r="D14">
        <f t="shared" si="3"/>
        <v>6.9999999999993179E-2</v>
      </c>
      <c r="E14">
        <f t="shared" si="0"/>
        <v>6.9999999999993175E-3</v>
      </c>
      <c r="F14">
        <f t="shared" si="2"/>
        <v>7.6000000000000512E-2</v>
      </c>
      <c r="G14">
        <f t="shared" si="4"/>
        <v>1.4167142857144239</v>
      </c>
      <c r="I14">
        <f t="shared" si="1"/>
        <v>1.6125973474499835</v>
      </c>
    </row>
    <row r="15" spans="1:9" x14ac:dyDescent="0.2">
      <c r="A15">
        <v>99.38</v>
      </c>
      <c r="B15">
        <v>99.17</v>
      </c>
      <c r="C15">
        <v>100</v>
      </c>
      <c r="D15">
        <f t="shared" si="3"/>
        <v>0.82999999999999829</v>
      </c>
      <c r="E15">
        <f t="shared" si="0"/>
        <v>8.2999999999999824E-2</v>
      </c>
      <c r="F15">
        <f t="shared" si="2"/>
        <v>1.7000000000000182E-2</v>
      </c>
      <c r="G15">
        <f t="shared" si="4"/>
        <v>0.12048192771084364</v>
      </c>
      <c r="I15">
        <f t="shared" si="1"/>
        <v>3.3915739824993087</v>
      </c>
    </row>
    <row r="16" spans="1:9" x14ac:dyDescent="0.2">
      <c r="A16">
        <v>99.53</v>
      </c>
      <c r="B16">
        <v>99.38</v>
      </c>
      <c r="C16">
        <v>101</v>
      </c>
      <c r="D16">
        <f t="shared" si="3"/>
        <v>1</v>
      </c>
      <c r="E16">
        <f t="shared" si="0"/>
        <v>0.1</v>
      </c>
      <c r="F16">
        <f t="shared" si="2"/>
        <v>0</v>
      </c>
      <c r="G16">
        <f t="shared" si="4"/>
        <v>0.10100000000000001</v>
      </c>
      <c r="I16" t="e">
        <f t="shared" si="1"/>
        <v>#DIV/0!</v>
      </c>
    </row>
    <row r="17" spans="1:9" x14ac:dyDescent="0.2">
      <c r="A17">
        <v>99.69</v>
      </c>
      <c r="B17">
        <v>99.53</v>
      </c>
      <c r="C17">
        <v>102</v>
      </c>
      <c r="D17">
        <f t="shared" si="3"/>
        <v>1</v>
      </c>
      <c r="E17">
        <f t="shared" si="0"/>
        <v>0.1</v>
      </c>
      <c r="F17">
        <f t="shared" si="2"/>
        <v>0</v>
      </c>
      <c r="G17">
        <f t="shared" si="4"/>
        <v>0.10199999999999999</v>
      </c>
      <c r="I17" t="e">
        <f t="shared" si="1"/>
        <v>#DIV/0!</v>
      </c>
    </row>
    <row r="18" spans="1:9" x14ac:dyDescent="0.2">
      <c r="A18">
        <v>99.88</v>
      </c>
      <c r="B18">
        <v>99.69</v>
      </c>
      <c r="C18">
        <v>103</v>
      </c>
      <c r="D18">
        <f t="shared" si="3"/>
        <v>1</v>
      </c>
      <c r="E18">
        <f t="shared" si="0"/>
        <v>0.1</v>
      </c>
      <c r="F18">
        <f t="shared" si="2"/>
        <v>-8.2999999999999838E-2</v>
      </c>
      <c r="G18">
        <f t="shared" si="4"/>
        <v>0.10299999999999999</v>
      </c>
      <c r="I18">
        <f t="shared" si="1"/>
        <v>1.0787998077874645</v>
      </c>
    </row>
    <row r="19" spans="1:9" x14ac:dyDescent="0.2">
      <c r="A19">
        <v>100.01</v>
      </c>
      <c r="B19">
        <v>99.88</v>
      </c>
      <c r="C19">
        <v>103.17</v>
      </c>
      <c r="D19">
        <f t="shared" si="3"/>
        <v>0.17000000000000171</v>
      </c>
      <c r="E19">
        <f t="shared" si="0"/>
        <v>1.7000000000000171E-2</v>
      </c>
      <c r="F19">
        <f t="shared" si="2"/>
        <v>4.2979999999999992</v>
      </c>
      <c r="G19">
        <f t="shared" si="4"/>
        <v>0.60688235294117043</v>
      </c>
      <c r="I19">
        <f t="shared" si="1"/>
        <v>0.19867945351588961</v>
      </c>
    </row>
    <row r="20" spans="1:9" x14ac:dyDescent="0.2">
      <c r="A20">
        <v>100.11</v>
      </c>
      <c r="B20">
        <v>100.01</v>
      </c>
      <c r="C20">
        <v>146.32</v>
      </c>
      <c r="D20">
        <f t="shared" si="3"/>
        <v>43.149999999999991</v>
      </c>
      <c r="E20">
        <f t="shared" si="0"/>
        <v>4.3149999999999995</v>
      </c>
      <c r="F20">
        <f t="shared" si="2"/>
        <v>-4.2860000000000005</v>
      </c>
      <c r="G20">
        <f t="shared" si="4"/>
        <v>3.3909617612977987E-3</v>
      </c>
      <c r="I20">
        <f t="shared" si="1"/>
        <v>5.2983181871000129</v>
      </c>
    </row>
    <row r="21" spans="1:9" x14ac:dyDescent="0.2">
      <c r="A21">
        <v>100.2</v>
      </c>
      <c r="B21">
        <v>100.11</v>
      </c>
      <c r="C21">
        <v>146.03</v>
      </c>
      <c r="D21">
        <f t="shared" si="3"/>
        <v>0.28999999999999204</v>
      </c>
      <c r="E21">
        <f t="shared" si="0"/>
        <v>2.8999999999999203E-2</v>
      </c>
      <c r="F21">
        <f t="shared" si="2"/>
        <v>-9.9999999999994295E-3</v>
      </c>
      <c r="G21">
        <f t="shared" si="4"/>
        <v>0.50355172413794491</v>
      </c>
      <c r="I21">
        <f t="shared" si="1"/>
        <v>3.4334089061099342</v>
      </c>
    </row>
    <row r="22" spans="1:9" x14ac:dyDescent="0.2">
      <c r="A22">
        <v>100.25</v>
      </c>
      <c r="B22">
        <v>100.2</v>
      </c>
      <c r="C22">
        <v>146.22</v>
      </c>
      <c r="D22">
        <f t="shared" si="3"/>
        <v>0.18999999999999773</v>
      </c>
      <c r="E22">
        <f t="shared" si="0"/>
        <v>1.8999999999999774E-2</v>
      </c>
      <c r="F22">
        <f t="shared" si="2"/>
        <v>9.0000000000003411E-3</v>
      </c>
      <c r="G22">
        <f t="shared" si="4"/>
        <v>0.76957894736843013</v>
      </c>
      <c r="I22">
        <f t="shared" si="1"/>
        <v>4.1959059418645435</v>
      </c>
    </row>
    <row r="23" spans="1:9" x14ac:dyDescent="0.2">
      <c r="A23">
        <v>100.3</v>
      </c>
      <c r="B23">
        <v>100.25</v>
      </c>
      <c r="C23">
        <v>146.5</v>
      </c>
      <c r="D23">
        <f t="shared" si="3"/>
        <v>0.28000000000000114</v>
      </c>
      <c r="E23">
        <f t="shared" si="0"/>
        <v>2.8000000000000115E-2</v>
      </c>
      <c r="F23">
        <f t="shared" si="2"/>
        <v>-9.9999999999909189E-4</v>
      </c>
      <c r="G23">
        <f t="shared" si="4"/>
        <v>0.52321428571428363</v>
      </c>
      <c r="I23">
        <f t="shared" si="1"/>
        <v>24.194091947214982</v>
      </c>
    </row>
    <row r="24" spans="1:9" x14ac:dyDescent="0.2">
      <c r="A24">
        <v>100.35</v>
      </c>
      <c r="B24">
        <v>100.3</v>
      </c>
      <c r="C24">
        <v>146.22999999999999</v>
      </c>
      <c r="D24">
        <f t="shared" si="3"/>
        <v>0.27000000000001023</v>
      </c>
      <c r="E24">
        <f t="shared" si="0"/>
        <v>2.7000000000001023E-2</v>
      </c>
      <c r="F24">
        <f t="shared" si="2"/>
        <v>-2.5000000000002843E-2</v>
      </c>
      <c r="G24">
        <f t="shared" si="4"/>
        <v>0.54159259259257209</v>
      </c>
      <c r="I24">
        <f t="shared" si="1"/>
        <v>2.6411155291989821</v>
      </c>
    </row>
    <row r="25" spans="1:9" x14ac:dyDescent="0.2">
      <c r="A25">
        <v>100.35</v>
      </c>
      <c r="B25">
        <v>100.35</v>
      </c>
      <c r="C25">
        <v>146.21</v>
      </c>
      <c r="D25">
        <f t="shared" si="3"/>
        <v>1.999999999998181E-2</v>
      </c>
      <c r="E25">
        <f t="shared" si="0"/>
        <v>1.9999999999981812E-3</v>
      </c>
      <c r="F25">
        <f t="shared" si="2"/>
        <v>1.5000000000000568E-2</v>
      </c>
      <c r="G25">
        <f>(C24/E24)/10000</f>
        <v>0.54159259259257209</v>
      </c>
      <c r="I25">
        <f t="shared" si="1"/>
        <v>3.6470485822410064</v>
      </c>
    </row>
    <row r="26" spans="1:9" x14ac:dyDescent="0.2">
      <c r="A26">
        <v>100.36</v>
      </c>
      <c r="B26">
        <v>100.35</v>
      </c>
      <c r="C26">
        <v>146.38</v>
      </c>
      <c r="D26">
        <f t="shared" si="3"/>
        <v>0.16999999999998749</v>
      </c>
      <c r="E26">
        <f t="shared" si="0"/>
        <v>1.6999999999998749E-2</v>
      </c>
      <c r="F26">
        <f t="shared" si="2"/>
        <v>1.0000000000019334E-3</v>
      </c>
      <c r="G26">
        <f t="shared" ref="G26:G35" si="5">(C25/E25)/10000</f>
        <v>7.3105000000066491</v>
      </c>
      <c r="H26">
        <v>0.1</v>
      </c>
      <c r="I26">
        <f t="shared" si="1"/>
        <v>9.416981132015616</v>
      </c>
    </row>
    <row r="27" spans="1:9" x14ac:dyDescent="0.2">
      <c r="A27">
        <v>100.36</v>
      </c>
      <c r="B27">
        <v>100.36</v>
      </c>
      <c r="C27">
        <v>146.19999999999999</v>
      </c>
      <c r="D27">
        <f t="shared" si="3"/>
        <v>0.18000000000000682</v>
      </c>
      <c r="E27">
        <f t="shared" si="0"/>
        <v>1.8000000000000682E-2</v>
      </c>
      <c r="F27">
        <f t="shared" si="2"/>
        <v>-1.700000000000159E-2</v>
      </c>
      <c r="G27">
        <f t="shared" si="5"/>
        <v>0.86105882352947516</v>
      </c>
      <c r="H27">
        <v>0.3</v>
      </c>
      <c r="I27">
        <f t="shared" si="1"/>
        <v>3.2804528526732741</v>
      </c>
    </row>
    <row r="28" spans="1:9" x14ac:dyDescent="0.2">
      <c r="A28">
        <v>100.37</v>
      </c>
      <c r="B28">
        <v>100.36</v>
      </c>
      <c r="C28">
        <v>146.19</v>
      </c>
      <c r="D28">
        <f t="shared" si="3"/>
        <v>9.9999999999909051E-3</v>
      </c>
      <c r="E28">
        <f t="shared" si="0"/>
        <v>9.9999999999909059E-4</v>
      </c>
      <c r="F28">
        <f t="shared" si="2"/>
        <v>0</v>
      </c>
      <c r="G28">
        <f t="shared" si="5"/>
        <v>0.81222222222219131</v>
      </c>
      <c r="H28">
        <v>0.5</v>
      </c>
      <c r="I28" t="e">
        <f t="shared" si="1"/>
        <v>#DIV/0!</v>
      </c>
    </row>
    <row r="29" spans="1:9" x14ac:dyDescent="0.2">
      <c r="A29">
        <v>100.37</v>
      </c>
      <c r="B29">
        <v>100.37</v>
      </c>
      <c r="C29">
        <v>146.18</v>
      </c>
      <c r="D29">
        <f t="shared" si="3"/>
        <v>9.9999999999909051E-3</v>
      </c>
      <c r="E29">
        <f t="shared" si="0"/>
        <v>9.9999999999909059E-4</v>
      </c>
      <c r="F29">
        <f t="shared" si="2"/>
        <v>8.0000000000012509E-3</v>
      </c>
      <c r="G29">
        <f t="shared" si="5"/>
        <v>14.619000000013294</v>
      </c>
      <c r="H29">
        <v>0.7</v>
      </c>
      <c r="I29">
        <f t="shared" si="1"/>
        <v>4.9974372557826641</v>
      </c>
    </row>
    <row r="30" spans="1:9" x14ac:dyDescent="0.2">
      <c r="A30">
        <v>100.38</v>
      </c>
      <c r="B30">
        <v>100.37</v>
      </c>
      <c r="C30">
        <v>146.09</v>
      </c>
      <c r="D30">
        <f t="shared" si="3"/>
        <v>9.0000000000003411E-2</v>
      </c>
      <c r="E30">
        <f t="shared" si="0"/>
        <v>9.0000000000003411E-3</v>
      </c>
      <c r="F30">
        <f t="shared" si="2"/>
        <v>0</v>
      </c>
      <c r="G30">
        <f t="shared" si="5"/>
        <v>14.618000000013295</v>
      </c>
      <c r="H30">
        <v>0.9</v>
      </c>
      <c r="I30" t="e">
        <f t="shared" si="1"/>
        <v>#DIV/0!</v>
      </c>
    </row>
    <row r="31" spans="1:9" x14ac:dyDescent="0.2">
      <c r="A31">
        <v>100.39</v>
      </c>
      <c r="B31">
        <v>30</v>
      </c>
      <c r="C31">
        <v>146.18</v>
      </c>
      <c r="D31">
        <f t="shared" si="3"/>
        <v>9.0000000000003411E-2</v>
      </c>
      <c r="E31">
        <f t="shared" si="0"/>
        <v>9.0000000000003411E-3</v>
      </c>
      <c r="F31">
        <f t="shared" si="2"/>
        <v>9.609</v>
      </c>
      <c r="G31">
        <f t="shared" si="5"/>
        <v>1.6232222222221608</v>
      </c>
      <c r="H31">
        <v>1.2</v>
      </c>
      <c r="I31">
        <f t="shared" si="1"/>
        <v>0.13526691622168519</v>
      </c>
    </row>
    <row r="32" spans="1:9" x14ac:dyDescent="0.2">
      <c r="A32">
        <v>100.38</v>
      </c>
      <c r="B32">
        <v>30</v>
      </c>
      <c r="C32">
        <v>50</v>
      </c>
      <c r="D32">
        <f t="shared" si="3"/>
        <v>96.18</v>
      </c>
      <c r="E32">
        <f t="shared" si="0"/>
        <v>9.6180000000000003</v>
      </c>
      <c r="F32">
        <f t="shared" si="2"/>
        <v>-7.0180000000000007</v>
      </c>
      <c r="G32">
        <f t="shared" si="5"/>
        <v>1.6242222222221607</v>
      </c>
      <c r="H32">
        <v>1.5</v>
      </c>
      <c r="I32">
        <f t="shared" si="1"/>
        <v>10.978039005733795</v>
      </c>
    </row>
    <row r="33" spans="1:9" x14ac:dyDescent="0.2">
      <c r="A33">
        <v>100.33</v>
      </c>
      <c r="B33">
        <v>30</v>
      </c>
      <c r="C33">
        <v>24</v>
      </c>
      <c r="D33">
        <f t="shared" si="3"/>
        <v>26</v>
      </c>
      <c r="E33">
        <f t="shared" si="0"/>
        <v>2.6</v>
      </c>
      <c r="F33">
        <f t="shared" si="2"/>
        <v>-2.5</v>
      </c>
      <c r="G33">
        <f t="shared" si="5"/>
        <v>5.1985859846121851E-4</v>
      </c>
      <c r="H33">
        <v>1.8</v>
      </c>
      <c r="I33">
        <f t="shared" si="1"/>
        <v>3.6007996802557445</v>
      </c>
    </row>
    <row r="34" spans="1:9" x14ac:dyDescent="0.2">
      <c r="A34">
        <v>100.33</v>
      </c>
      <c r="B34">
        <v>30</v>
      </c>
      <c r="C34">
        <v>23</v>
      </c>
      <c r="D34">
        <f t="shared" si="3"/>
        <v>1</v>
      </c>
      <c r="E34">
        <f t="shared" si="0"/>
        <v>0.1</v>
      </c>
      <c r="F34">
        <f t="shared" si="2"/>
        <v>-7.8999999999999918E-2</v>
      </c>
      <c r="G34">
        <f t="shared" si="5"/>
        <v>9.2307692307692295E-4</v>
      </c>
      <c r="H34">
        <v>2.1</v>
      </c>
      <c r="I34">
        <f t="shared" ref="I34:I35" si="6">MIN(ABS(E34-SQRT(ABS((E34*E34)+(0.2*F34)))/F34),ABS(E34-SQRT(ABS((E34*E34)-(0.2*F34)))/F34))</f>
        <v>1.0640219121346715</v>
      </c>
    </row>
    <row r="35" spans="1:9" x14ac:dyDescent="0.2">
      <c r="A35" s="2">
        <v>100.33</v>
      </c>
      <c r="B35" s="2">
        <v>30</v>
      </c>
      <c r="C35" s="2">
        <v>22.79</v>
      </c>
      <c r="D35">
        <f t="shared" si="3"/>
        <v>0.21000000000000085</v>
      </c>
      <c r="E35">
        <f t="shared" si="0"/>
        <v>2.1000000000000085E-2</v>
      </c>
      <c r="F35">
        <f t="shared" si="2"/>
        <v>-2.1000000000000085E-2</v>
      </c>
      <c r="G35">
        <f t="shared" si="5"/>
        <v>2.3E-2</v>
      </c>
      <c r="H35">
        <v>2.4</v>
      </c>
      <c r="I35">
        <f t="shared" si="6"/>
        <v>2.9405563916131991</v>
      </c>
    </row>
    <row r="36" spans="1:9" x14ac:dyDescent="0.2">
      <c r="A36">
        <v>94</v>
      </c>
      <c r="B36" s="2">
        <v>30</v>
      </c>
      <c r="C36" s="2">
        <v>22.79</v>
      </c>
    </row>
    <row r="40" spans="1:9" x14ac:dyDescent="0.2">
      <c r="A40">
        <v>94</v>
      </c>
      <c r="B40">
        <v>30</v>
      </c>
      <c r="C40">
        <v>235</v>
      </c>
      <c r="D40">
        <f t="shared" si="3"/>
        <v>235</v>
      </c>
      <c r="E40">
        <f t="shared" ref="E40" si="7">D40/10</f>
        <v>23.5</v>
      </c>
    </row>
    <row r="41" spans="1:9" x14ac:dyDescent="0.2">
      <c r="A41">
        <v>94</v>
      </c>
      <c r="B41">
        <v>30</v>
      </c>
    </row>
    <row r="64" spans="1:6" x14ac:dyDescent="0.2">
      <c r="A64" s="1"/>
      <c r="B64" s="1"/>
      <c r="C64" s="1"/>
      <c r="D64" s="1"/>
      <c r="E64" s="1"/>
      <c r="F6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7"/>
  <sheetViews>
    <sheetView rightToLeft="1" workbookViewId="0">
      <selection activeCell="F11" sqref="F11"/>
    </sheetView>
  </sheetViews>
  <sheetFormatPr defaultRowHeight="14.25" x14ac:dyDescent="0.2"/>
  <sheetData>
    <row r="3" spans="1:9" x14ac:dyDescent="0.2">
      <c r="A3" t="s">
        <v>7</v>
      </c>
      <c r="B3" t="s">
        <v>6</v>
      </c>
      <c r="C3" t="s">
        <v>5</v>
      </c>
      <c r="D3" t="s">
        <v>1</v>
      </c>
      <c r="E3" t="s">
        <v>2</v>
      </c>
      <c r="F3" t="s">
        <v>3</v>
      </c>
      <c r="G3" t="s">
        <v>4</v>
      </c>
      <c r="H3" t="s">
        <v>8</v>
      </c>
      <c r="I3" t="s">
        <v>9</v>
      </c>
    </row>
    <row r="4" spans="1:9" x14ac:dyDescent="0.2">
      <c r="A4">
        <v>94.74</v>
      </c>
      <c r="B4">
        <v>94.65</v>
      </c>
      <c r="C4">
        <v>813.04</v>
      </c>
      <c r="D4">
        <f>ABS(C4)</f>
        <v>813.04</v>
      </c>
      <c r="E4">
        <v>8</v>
      </c>
      <c r="F4">
        <v>0</v>
      </c>
      <c r="H4">
        <v>0.1</v>
      </c>
      <c r="I4" t="e">
        <f>MIN(ABS(E4-SQRT(ABS((E4*E4)+(0.2*F4)))/F4),ABS(E4-SQRT(ABS((E4*E4)-(0.2*F4)))/F4))</f>
        <v>#DIV/0!</v>
      </c>
    </row>
    <row r="5" spans="1:9" x14ac:dyDescent="0.2">
      <c r="A5">
        <v>94.85</v>
      </c>
      <c r="B5">
        <v>94.74</v>
      </c>
      <c r="C5">
        <v>813</v>
      </c>
      <c r="D5">
        <f>ABS(C5-C4)</f>
        <v>3.999999999996362E-2</v>
      </c>
      <c r="E5">
        <f>(D5/10)*1.5</f>
        <v>5.9999999999945436E-3</v>
      </c>
      <c r="F5">
        <f>(E5-E4)</f>
        <v>-7.9940000000000051</v>
      </c>
      <c r="H5">
        <v>0.2</v>
      </c>
      <c r="I5">
        <f t="shared" ref="I5:I15" si="0">MIN(ABS(E5-SQRT(ABS((E5*E5)+(0.2*F5)))/F5),ABS(E5-SQRT(ABS((E5*E5)-(0.2*F5)))/F5))</f>
        <v>0.1641714282933327</v>
      </c>
    </row>
    <row r="6" spans="1:9" x14ac:dyDescent="0.2">
      <c r="A6">
        <v>95.33</v>
      </c>
      <c r="B6">
        <v>94.85</v>
      </c>
      <c r="C6">
        <v>812.91</v>
      </c>
      <c r="D6">
        <f t="shared" ref="D6:D36" si="1">ABS(C6-C5)</f>
        <v>9.0000000000031832E-2</v>
      </c>
      <c r="E6">
        <f t="shared" ref="E6:E31" si="2">(D6/10)*1.5</f>
        <v>1.3500000000004774E-2</v>
      </c>
      <c r="F6">
        <f t="shared" ref="F6:F36" si="3">(E6-E5)</f>
        <v>7.5000000000102303E-3</v>
      </c>
      <c r="H6">
        <v>0.3</v>
      </c>
      <c r="I6">
        <f t="shared" si="0"/>
        <v>4.8266101915800217</v>
      </c>
    </row>
    <row r="7" spans="1:9" x14ac:dyDescent="0.2">
      <c r="A7">
        <v>101.96</v>
      </c>
      <c r="B7">
        <v>103.32</v>
      </c>
      <c r="C7">
        <v>810</v>
      </c>
      <c r="D7">
        <f t="shared" si="1"/>
        <v>2.9099999999999682</v>
      </c>
      <c r="E7">
        <f t="shared" si="2"/>
        <v>0.43649999999999523</v>
      </c>
      <c r="F7">
        <f t="shared" si="3"/>
        <v>0.42299999999999044</v>
      </c>
      <c r="G7">
        <f t="shared" ref="G7:G33" si="4">(C7/E7)/100</f>
        <v>18.556701030928039</v>
      </c>
      <c r="H7">
        <v>0.4</v>
      </c>
      <c r="I7">
        <f t="shared" si="0"/>
        <v>0.33293817743725462</v>
      </c>
    </row>
    <row r="8" spans="1:9" x14ac:dyDescent="0.2">
      <c r="A8">
        <v>96.37</v>
      </c>
      <c r="B8">
        <v>95.86</v>
      </c>
      <c r="C8">
        <v>804</v>
      </c>
      <c r="D8">
        <f t="shared" si="1"/>
        <v>6</v>
      </c>
      <c r="E8">
        <f t="shared" si="2"/>
        <v>0.89999999999999991</v>
      </c>
      <c r="F8">
        <f t="shared" si="3"/>
        <v>0.46350000000000469</v>
      </c>
      <c r="G8">
        <f t="shared" si="4"/>
        <v>8.9333333333333336</v>
      </c>
      <c r="H8">
        <v>0.5</v>
      </c>
      <c r="I8">
        <f t="shared" si="0"/>
        <v>0.92726138685992887</v>
      </c>
    </row>
    <row r="9" spans="1:9" x14ac:dyDescent="0.2">
      <c r="A9">
        <v>97.09</v>
      </c>
      <c r="B9">
        <v>96.37</v>
      </c>
      <c r="C9">
        <v>797</v>
      </c>
      <c r="D9">
        <f t="shared" si="1"/>
        <v>7</v>
      </c>
      <c r="E9">
        <f t="shared" si="2"/>
        <v>1.0499999999999998</v>
      </c>
      <c r="F9">
        <f t="shared" si="3"/>
        <v>0.14999999999999991</v>
      </c>
      <c r="G9">
        <f t="shared" si="4"/>
        <v>7.5904761904761919</v>
      </c>
      <c r="H9">
        <v>0.6</v>
      </c>
      <c r="I9">
        <f t="shared" si="0"/>
        <v>5.8541050590693287</v>
      </c>
    </row>
    <row r="10" spans="1:9" x14ac:dyDescent="0.2">
      <c r="A10">
        <v>97.7</v>
      </c>
      <c r="B10">
        <v>97.09</v>
      </c>
      <c r="C10">
        <v>787</v>
      </c>
      <c r="D10">
        <f t="shared" si="1"/>
        <v>10</v>
      </c>
      <c r="E10">
        <f t="shared" si="2"/>
        <v>1.5</v>
      </c>
      <c r="F10">
        <f t="shared" si="3"/>
        <v>0.45000000000000018</v>
      </c>
      <c r="G10">
        <f t="shared" si="4"/>
        <v>5.2466666666666661</v>
      </c>
      <c r="H10">
        <v>0.7</v>
      </c>
      <c r="I10">
        <f t="shared" si="0"/>
        <v>1.7659863237109028</v>
      </c>
    </row>
    <row r="11" spans="1:9" x14ac:dyDescent="0.2">
      <c r="A11">
        <v>98.21</v>
      </c>
      <c r="B11">
        <v>97.7</v>
      </c>
      <c r="C11">
        <v>700</v>
      </c>
      <c r="D11">
        <f t="shared" si="1"/>
        <v>87</v>
      </c>
      <c r="E11">
        <f t="shared" si="2"/>
        <v>13.049999999999999</v>
      </c>
      <c r="F11">
        <f t="shared" si="3"/>
        <v>11.549999999999999</v>
      </c>
      <c r="G11">
        <f t="shared" si="4"/>
        <v>0.53639846743295028</v>
      </c>
      <c r="H11">
        <v>0.8</v>
      </c>
      <c r="I11">
        <f t="shared" si="0"/>
        <v>11.912492844994475</v>
      </c>
    </row>
    <row r="12" spans="1:9" x14ac:dyDescent="0.2">
      <c r="A12">
        <v>98.21</v>
      </c>
      <c r="B12">
        <v>97.7</v>
      </c>
      <c r="C12">
        <v>665</v>
      </c>
      <c r="D12">
        <f t="shared" si="1"/>
        <v>35</v>
      </c>
      <c r="E12">
        <f t="shared" si="2"/>
        <v>5.25</v>
      </c>
      <c r="F12">
        <f t="shared" si="3"/>
        <v>-7.7999999999999989</v>
      </c>
      <c r="G12">
        <f t="shared" ref="G12" si="5">(C12/E12)/100</f>
        <v>1.2666666666666666</v>
      </c>
      <c r="H12">
        <v>0.9</v>
      </c>
      <c r="I12">
        <f t="shared" si="0"/>
        <v>5.903751878572959</v>
      </c>
    </row>
    <row r="13" spans="1:9" x14ac:dyDescent="0.2">
      <c r="A13">
        <v>98.59</v>
      </c>
      <c r="B13">
        <v>98.21</v>
      </c>
      <c r="C13">
        <v>653</v>
      </c>
      <c r="D13">
        <f t="shared" si="1"/>
        <v>12</v>
      </c>
      <c r="E13">
        <f t="shared" si="2"/>
        <v>1.7999999999999998</v>
      </c>
      <c r="F13">
        <f t="shared" si="3"/>
        <v>-3.45</v>
      </c>
      <c r="G13">
        <f t="shared" si="4"/>
        <v>3.6277777777777782</v>
      </c>
      <c r="H13">
        <v>1</v>
      </c>
      <c r="I13">
        <f t="shared" si="0"/>
        <v>2.2628614325411971</v>
      </c>
    </row>
    <row r="14" spans="1:9" x14ac:dyDescent="0.2">
      <c r="A14">
        <v>98.92</v>
      </c>
      <c r="B14">
        <v>98.59</v>
      </c>
      <c r="C14">
        <v>638</v>
      </c>
      <c r="D14">
        <f t="shared" si="1"/>
        <v>15</v>
      </c>
      <c r="E14">
        <f t="shared" si="2"/>
        <v>2.25</v>
      </c>
      <c r="F14">
        <f t="shared" si="3"/>
        <v>0.45000000000000018</v>
      </c>
      <c r="G14">
        <f t="shared" si="4"/>
        <v>2.8355555555555556</v>
      </c>
      <c r="H14">
        <v>1.2</v>
      </c>
      <c r="I14">
        <f t="shared" si="0"/>
        <v>2.7053562491061669</v>
      </c>
    </row>
    <row r="15" spans="1:9" x14ac:dyDescent="0.2">
      <c r="A15">
        <v>99.17</v>
      </c>
      <c r="B15">
        <v>98.92</v>
      </c>
      <c r="C15">
        <v>631</v>
      </c>
      <c r="D15">
        <f t="shared" si="1"/>
        <v>7</v>
      </c>
      <c r="E15">
        <f t="shared" si="2"/>
        <v>1.0499999999999998</v>
      </c>
      <c r="F15">
        <f t="shared" si="3"/>
        <v>-1.2000000000000002</v>
      </c>
      <c r="G15">
        <f t="shared" si="4"/>
        <v>6.0095238095238104</v>
      </c>
      <c r="H15">
        <v>1.3</v>
      </c>
      <c r="I15">
        <f t="shared" si="0"/>
        <v>1.8239239842086126</v>
      </c>
    </row>
    <row r="16" spans="1:9" x14ac:dyDescent="0.2">
      <c r="A16">
        <v>99.38</v>
      </c>
      <c r="B16">
        <v>99.17</v>
      </c>
      <c r="C16">
        <v>622</v>
      </c>
      <c r="D16">
        <f t="shared" si="1"/>
        <v>9</v>
      </c>
      <c r="E16">
        <f t="shared" si="2"/>
        <v>1.35</v>
      </c>
      <c r="F16">
        <f t="shared" si="3"/>
        <v>0.30000000000000027</v>
      </c>
      <c r="G16">
        <f t="shared" si="4"/>
        <v>4.6074074074074067</v>
      </c>
      <c r="H16">
        <v>1.4</v>
      </c>
      <c r="I16">
        <f t="shared" ref="I16:I34" si="6">MIN(ABS(E16-SQRT(ABS((E16*E16)+(0.2*F16)))/F16),ABS(E16-SQRT(ABS((E16*E16)-(0.2*F16)))/F16))</f>
        <v>3.0753060157839136</v>
      </c>
    </row>
    <row r="17" spans="1:9" x14ac:dyDescent="0.2">
      <c r="A17">
        <v>99.53</v>
      </c>
      <c r="B17">
        <v>99.38</v>
      </c>
      <c r="C17">
        <v>564.54</v>
      </c>
      <c r="D17">
        <f t="shared" si="1"/>
        <v>57.460000000000036</v>
      </c>
      <c r="E17">
        <f t="shared" si="2"/>
        <v>8.6190000000000069</v>
      </c>
      <c r="F17">
        <f t="shared" si="3"/>
        <v>7.2690000000000072</v>
      </c>
      <c r="G17">
        <f t="shared" si="4"/>
        <v>0.6549947789766789</v>
      </c>
      <c r="H17">
        <v>1.5</v>
      </c>
      <c r="I17">
        <f t="shared" si="6"/>
        <v>7.4217337597619197</v>
      </c>
    </row>
    <row r="18" spans="1:9" x14ac:dyDescent="0.2">
      <c r="A18">
        <v>99.69</v>
      </c>
      <c r="B18">
        <v>99.53</v>
      </c>
      <c r="C18">
        <v>519</v>
      </c>
      <c r="D18">
        <f t="shared" si="1"/>
        <v>45.539999999999964</v>
      </c>
      <c r="E18">
        <f t="shared" si="2"/>
        <v>6.8309999999999951</v>
      </c>
      <c r="F18">
        <f t="shared" si="3"/>
        <v>-1.7880000000000118</v>
      </c>
      <c r="G18">
        <f t="shared" si="4"/>
        <v>0.75977162933684728</v>
      </c>
      <c r="H18">
        <v>1.6</v>
      </c>
      <c r="I18">
        <f t="shared" si="6"/>
        <v>10.636802498710262</v>
      </c>
    </row>
    <row r="19" spans="1:9" x14ac:dyDescent="0.2">
      <c r="A19">
        <v>99.88</v>
      </c>
      <c r="B19">
        <v>99.69</v>
      </c>
      <c r="C19">
        <v>508</v>
      </c>
      <c r="D19">
        <f t="shared" si="1"/>
        <v>11</v>
      </c>
      <c r="E19">
        <f t="shared" si="2"/>
        <v>1.6500000000000001</v>
      </c>
      <c r="F19">
        <f t="shared" si="3"/>
        <v>-5.1809999999999947</v>
      </c>
      <c r="G19">
        <f t="shared" si="4"/>
        <v>3.0787878787878786</v>
      </c>
      <c r="H19">
        <v>1.7</v>
      </c>
      <c r="I19">
        <f t="shared" si="6"/>
        <v>1.9006419886740131</v>
      </c>
    </row>
    <row r="20" spans="1:9" x14ac:dyDescent="0.2">
      <c r="A20">
        <v>100.01</v>
      </c>
      <c r="B20">
        <v>99.88</v>
      </c>
      <c r="C20">
        <v>496</v>
      </c>
      <c r="D20">
        <f t="shared" si="1"/>
        <v>12</v>
      </c>
      <c r="E20">
        <f t="shared" si="2"/>
        <v>1.7999999999999998</v>
      </c>
      <c r="F20">
        <f t="shared" si="3"/>
        <v>0.14999999999999969</v>
      </c>
      <c r="G20">
        <f t="shared" si="4"/>
        <v>2.755555555555556</v>
      </c>
      <c r="H20">
        <v>1.8</v>
      </c>
      <c r="I20">
        <f t="shared" si="6"/>
        <v>10.144315244779303</v>
      </c>
    </row>
    <row r="21" spans="1:9" x14ac:dyDescent="0.2">
      <c r="A21">
        <v>100.11</v>
      </c>
      <c r="B21">
        <v>100.01</v>
      </c>
      <c r="C21">
        <v>440</v>
      </c>
      <c r="D21">
        <f t="shared" si="1"/>
        <v>56</v>
      </c>
      <c r="E21">
        <f t="shared" si="2"/>
        <v>8.3999999999999986</v>
      </c>
      <c r="F21">
        <f t="shared" si="3"/>
        <v>6.5999999999999988</v>
      </c>
      <c r="G21">
        <f t="shared" si="4"/>
        <v>0.52380952380952384</v>
      </c>
      <c r="H21">
        <v>1.9</v>
      </c>
      <c r="I21">
        <f t="shared" si="6"/>
        <v>7.1154231276226261</v>
      </c>
    </row>
    <row r="22" spans="1:9" x14ac:dyDescent="0.2">
      <c r="A22">
        <v>100.2</v>
      </c>
      <c r="B22">
        <v>30</v>
      </c>
      <c r="C22">
        <v>340</v>
      </c>
      <c r="D22">
        <f t="shared" si="1"/>
        <v>100</v>
      </c>
      <c r="E22">
        <f t="shared" si="2"/>
        <v>15</v>
      </c>
      <c r="F22">
        <f t="shared" si="3"/>
        <v>6.6000000000000014</v>
      </c>
      <c r="G22">
        <f t="shared" si="4"/>
        <v>0.22666666666666668</v>
      </c>
      <c r="H22">
        <v>2</v>
      </c>
      <c r="I22">
        <f t="shared" si="6"/>
        <v>12.720615809807093</v>
      </c>
    </row>
    <row r="23" spans="1:9" x14ac:dyDescent="0.2">
      <c r="A23">
        <v>100.25</v>
      </c>
      <c r="B23">
        <v>30</v>
      </c>
      <c r="C23">
        <v>220</v>
      </c>
      <c r="D23">
        <f t="shared" si="1"/>
        <v>120</v>
      </c>
      <c r="E23">
        <f t="shared" si="2"/>
        <v>18</v>
      </c>
      <c r="F23">
        <f t="shared" si="3"/>
        <v>3</v>
      </c>
      <c r="G23">
        <f t="shared" si="4"/>
        <v>0.12222222222222222</v>
      </c>
      <c r="H23">
        <v>2.1</v>
      </c>
      <c r="I23">
        <f t="shared" si="6"/>
        <v>11.994447014082162</v>
      </c>
    </row>
    <row r="24" spans="1:9" x14ac:dyDescent="0.2">
      <c r="A24">
        <v>100.3</v>
      </c>
      <c r="B24">
        <v>30</v>
      </c>
      <c r="C24">
        <v>180</v>
      </c>
      <c r="D24">
        <f t="shared" si="1"/>
        <v>40</v>
      </c>
      <c r="E24">
        <f t="shared" si="2"/>
        <v>6</v>
      </c>
      <c r="F24">
        <f t="shared" si="3"/>
        <v>-12</v>
      </c>
      <c r="G24">
        <f t="shared" si="4"/>
        <v>0.3</v>
      </c>
      <c r="H24">
        <v>2.2000000000000002</v>
      </c>
      <c r="I24">
        <f t="shared" si="6"/>
        <v>6.4830458915396481</v>
      </c>
    </row>
    <row r="25" spans="1:9" x14ac:dyDescent="0.2">
      <c r="A25">
        <v>94.2</v>
      </c>
      <c r="B25">
        <v>30</v>
      </c>
      <c r="C25">
        <v>64</v>
      </c>
      <c r="D25">
        <f t="shared" si="1"/>
        <v>116</v>
      </c>
      <c r="E25">
        <f t="shared" si="2"/>
        <v>17.399999999999999</v>
      </c>
      <c r="F25">
        <f t="shared" si="3"/>
        <v>11.399999999999999</v>
      </c>
      <c r="G25">
        <f t="shared" si="4"/>
        <v>3.6781609195402305E-2</v>
      </c>
      <c r="H25">
        <v>2.2999999999999998</v>
      </c>
      <c r="I25">
        <f t="shared" si="6"/>
        <v>15.867947863535381</v>
      </c>
    </row>
    <row r="26" spans="1:9" x14ac:dyDescent="0.2">
      <c r="A26">
        <v>94.2</v>
      </c>
      <c r="B26">
        <v>30</v>
      </c>
      <c r="C26">
        <v>125</v>
      </c>
      <c r="D26">
        <f>(C26-C25)</f>
        <v>61</v>
      </c>
      <c r="E26">
        <f t="shared" si="2"/>
        <v>9.1499999999999986</v>
      </c>
      <c r="F26">
        <f t="shared" si="3"/>
        <v>-8.25</v>
      </c>
      <c r="G26">
        <f t="shared" si="4"/>
        <v>0.13661202185792351</v>
      </c>
      <c r="H26">
        <v>2.4</v>
      </c>
      <c r="I26">
        <f t="shared" si="6"/>
        <v>10.248107563213036</v>
      </c>
    </row>
    <row r="27" spans="1:9" x14ac:dyDescent="0.2">
      <c r="A27">
        <v>94.2</v>
      </c>
      <c r="B27">
        <v>30</v>
      </c>
      <c r="C27">
        <v>69</v>
      </c>
      <c r="D27">
        <f>(C27-C26)</f>
        <v>-56</v>
      </c>
      <c r="E27">
        <f t="shared" si="2"/>
        <v>-8.3999999999999986</v>
      </c>
      <c r="F27">
        <f t="shared" si="3"/>
        <v>-17.549999999999997</v>
      </c>
      <c r="G27">
        <f t="shared" si="4"/>
        <v>-8.2142857142857156E-2</v>
      </c>
      <c r="H27">
        <v>2.5</v>
      </c>
      <c r="I27">
        <f t="shared" si="6"/>
        <v>7.9096072380245781</v>
      </c>
    </row>
    <row r="28" spans="1:9" x14ac:dyDescent="0.2">
      <c r="A28">
        <v>94.2</v>
      </c>
      <c r="B28">
        <v>30</v>
      </c>
      <c r="C28">
        <v>69</v>
      </c>
      <c r="D28">
        <f t="shared" si="1"/>
        <v>0</v>
      </c>
      <c r="E28">
        <f t="shared" si="2"/>
        <v>0</v>
      </c>
      <c r="F28">
        <f t="shared" si="3"/>
        <v>8.3999999999999986</v>
      </c>
      <c r="G28" t="e">
        <f t="shared" si="4"/>
        <v>#DIV/0!</v>
      </c>
      <c r="H28">
        <v>2.6</v>
      </c>
      <c r="I28">
        <f t="shared" si="6"/>
        <v>0.15430334996209191</v>
      </c>
    </row>
    <row r="29" spans="1:9" x14ac:dyDescent="0.2">
      <c r="A29">
        <v>94.2</v>
      </c>
      <c r="B29">
        <v>30</v>
      </c>
      <c r="C29">
        <v>69</v>
      </c>
      <c r="D29">
        <f t="shared" si="1"/>
        <v>0</v>
      </c>
      <c r="E29">
        <f t="shared" si="2"/>
        <v>0</v>
      </c>
      <c r="F29">
        <f t="shared" si="3"/>
        <v>0</v>
      </c>
      <c r="G29" t="e">
        <f t="shared" si="4"/>
        <v>#DIV/0!</v>
      </c>
      <c r="H29">
        <v>2.7</v>
      </c>
      <c r="I29" t="e">
        <f t="shared" si="6"/>
        <v>#DIV/0!</v>
      </c>
    </row>
    <row r="30" spans="1:9" x14ac:dyDescent="0.2">
      <c r="A30">
        <v>94.2</v>
      </c>
      <c r="B30">
        <v>30</v>
      </c>
      <c r="C30">
        <v>69</v>
      </c>
      <c r="D30">
        <f t="shared" si="1"/>
        <v>0</v>
      </c>
      <c r="E30">
        <f t="shared" si="2"/>
        <v>0</v>
      </c>
      <c r="F30">
        <f t="shared" si="3"/>
        <v>0</v>
      </c>
      <c r="G30" t="e">
        <f t="shared" si="4"/>
        <v>#DIV/0!</v>
      </c>
      <c r="H30">
        <v>2.8</v>
      </c>
      <c r="I30" t="e">
        <f t="shared" si="6"/>
        <v>#DIV/0!</v>
      </c>
    </row>
    <row r="31" spans="1:9" x14ac:dyDescent="0.2">
      <c r="A31">
        <v>100.38</v>
      </c>
      <c r="B31">
        <v>30</v>
      </c>
      <c r="C31">
        <v>69</v>
      </c>
      <c r="D31">
        <f t="shared" si="1"/>
        <v>0</v>
      </c>
      <c r="E31">
        <f t="shared" si="2"/>
        <v>0</v>
      </c>
      <c r="F31">
        <f t="shared" si="3"/>
        <v>0</v>
      </c>
      <c r="G31" t="e">
        <f t="shared" si="4"/>
        <v>#DIV/0!</v>
      </c>
      <c r="I31" t="e">
        <f t="shared" si="6"/>
        <v>#DIV/0!</v>
      </c>
    </row>
    <row r="32" spans="1:9" x14ac:dyDescent="0.2">
      <c r="A32">
        <v>100.39</v>
      </c>
      <c r="B32">
        <v>30</v>
      </c>
      <c r="C32">
        <v>146.18</v>
      </c>
      <c r="D32">
        <f t="shared" si="1"/>
        <v>77.180000000000007</v>
      </c>
      <c r="E32">
        <f>D32/10</f>
        <v>7.7180000000000009</v>
      </c>
      <c r="F32">
        <f t="shared" si="3"/>
        <v>7.7180000000000009</v>
      </c>
      <c r="G32">
        <f t="shared" si="4"/>
        <v>0.1894013993262503</v>
      </c>
      <c r="I32">
        <f t="shared" si="6"/>
        <v>6.7051261435499132</v>
      </c>
    </row>
    <row r="33" spans="1:9" x14ac:dyDescent="0.2">
      <c r="A33">
        <v>100.38</v>
      </c>
      <c r="B33">
        <v>30</v>
      </c>
      <c r="C33">
        <v>50</v>
      </c>
      <c r="D33">
        <f t="shared" si="1"/>
        <v>96.18</v>
      </c>
      <c r="E33">
        <f>D33/10</f>
        <v>9.6180000000000003</v>
      </c>
      <c r="F33">
        <f t="shared" si="3"/>
        <v>1.8999999999999995</v>
      </c>
      <c r="G33">
        <f t="shared" si="4"/>
        <v>5.1985859846121849E-2</v>
      </c>
      <c r="I33">
        <f t="shared" si="6"/>
        <v>4.5455082204910768</v>
      </c>
    </row>
    <row r="34" spans="1:9" x14ac:dyDescent="0.2">
      <c r="A34">
        <v>100.33</v>
      </c>
      <c r="B34">
        <v>30</v>
      </c>
      <c r="C34">
        <v>24</v>
      </c>
      <c r="D34">
        <f t="shared" si="1"/>
        <v>26</v>
      </c>
      <c r="E34">
        <f>D34/10</f>
        <v>2.6</v>
      </c>
      <c r="F34">
        <f t="shared" si="3"/>
        <v>-7.0180000000000007</v>
      </c>
      <c r="G34">
        <f>(C34/E34)/100</f>
        <v>9.2307692307692299E-2</v>
      </c>
      <c r="I34">
        <f t="shared" si="6"/>
        <v>2.9297791063527905</v>
      </c>
    </row>
    <row r="35" spans="1:9" x14ac:dyDescent="0.2">
      <c r="A35">
        <v>100.33</v>
      </c>
      <c r="B35">
        <v>30</v>
      </c>
      <c r="C35">
        <v>23</v>
      </c>
      <c r="D35">
        <f t="shared" si="1"/>
        <v>1</v>
      </c>
      <c r="E35">
        <f>D35/10</f>
        <v>0.1</v>
      </c>
      <c r="F35">
        <f t="shared" si="3"/>
        <v>-2.5</v>
      </c>
      <c r="G35">
        <f>(C35/E35)/100</f>
        <v>2.2999999999999998</v>
      </c>
      <c r="I35">
        <f t="shared" ref="I35:I36" si="7">MIN(ABS(E35-SQRT(ABS((E35*E35)+(0.2*F35)))/F35),ABS(E35-SQRT(ABS((E35*E35)-(0.2*F35)))/F35))</f>
        <v>0.38</v>
      </c>
    </row>
    <row r="36" spans="1:9" x14ac:dyDescent="0.2">
      <c r="A36" s="2">
        <v>100.33</v>
      </c>
      <c r="B36" s="2">
        <v>30</v>
      </c>
      <c r="C36" s="2">
        <v>22.79</v>
      </c>
      <c r="D36">
        <f t="shared" si="1"/>
        <v>0.21000000000000085</v>
      </c>
      <c r="E36">
        <f>D36/10</f>
        <v>2.1000000000000085E-2</v>
      </c>
      <c r="F36">
        <f t="shared" si="3"/>
        <v>-7.8999999999999918E-2</v>
      </c>
      <c r="G36">
        <f>(C36/E36)/100</f>
        <v>10.852380952380908</v>
      </c>
      <c r="I36">
        <f t="shared" si="7"/>
        <v>1.5897523120926529</v>
      </c>
    </row>
    <row r="37" spans="1:9" x14ac:dyDescent="0.2">
      <c r="A37">
        <v>94</v>
      </c>
      <c r="B37" s="2">
        <v>30</v>
      </c>
      <c r="C37" s="2">
        <v>22.79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mohammadhasan</dc:creator>
  <cp:lastModifiedBy>mohammadhasan</cp:lastModifiedBy>
  <dcterms:created xsi:type="dcterms:W3CDTF">2017-01-29T10:44:37Z</dcterms:created>
  <dcterms:modified xsi:type="dcterms:W3CDTF">2017-03-08T11:19:24Z</dcterms:modified>
</cp:coreProperties>
</file>