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22932" yWindow="-108" windowWidth="23256" windowHeight="12456" tabRatio="840" firstSheet="3" activeTab="5" autoFilterDateGrouping="1"/>
  </bookViews>
  <sheets>
    <sheet name="JANEIRO" sheetId="1" state="visible" r:id="rId1"/>
    <sheet name="FEVEREIRO" sheetId="2" state="visible" r:id="rId2"/>
    <sheet name="MARÇO" sheetId="3" state="visible" r:id="rId3"/>
    <sheet name="ABRIL" sheetId="4" state="visible" r:id="rId4"/>
    <sheet name="MAIO" sheetId="5" state="visible" r:id="rId5"/>
    <sheet name="JUNHO" sheetId="6" state="visible" r:id="rId6"/>
    <sheet name="JULHO" sheetId="7" state="visible" r:id="rId7"/>
    <sheet name="AGOSTO" sheetId="8" state="visible" r:id="rId8"/>
    <sheet name="SETEMBRO" sheetId="9" state="visible" r:id="rId9"/>
    <sheet name="OUTUBRO" sheetId="10" state="visible" r:id="rId10"/>
    <sheet name="NOVEMBRO" sheetId="11" state="visible" r:id="rId11"/>
    <sheet name="DEZEMBRO" sheetId="12" state="visible" r:id="rId12"/>
    <sheet name="BACKLOG" sheetId="13" state="visible" r:id="rId13"/>
    <sheet name="DADOS" sheetId="14" state="visible" r:id="rId14"/>
  </sheets>
  <externalReferences>
    <externalReference r:id="rId15"/>
  </externalReferences>
  <definedNames>
    <definedName name="PREV_CORR">[1]FEV_HT!$F$32:$F$33</definedName>
    <definedName name="Table1">#REF!</definedName>
    <definedName name="Table3">#REF!</definedName>
    <definedName name="Table1" localSheetId="12">#REF!</definedName>
    <definedName name="Table3" localSheetId="12">#REF!</definedName>
    <definedName name="_xlnm._FilterDatabase" localSheetId="12" hidden="1">'BACKLOG'!$B$9:$U$155</definedName>
  </definedNames>
  <calcPr calcId="191029" fullCalcOnLoad="1"/>
</workbook>
</file>

<file path=xl/styles.xml><?xml version="1.0" encoding="utf-8"?>
<styleSheet xmlns="http://schemas.openxmlformats.org/spreadsheetml/2006/main">
  <numFmts count="44">
    <numFmt numFmtId="164" formatCode="[$-416]d\-mmm;@"/>
    <numFmt numFmtId="165" formatCode="_(&quot;R$ &quot;* #,##0.00_);_(&quot;R$ &quot;* \(#,##0.00\);_(&quot;R$ &quot;* &quot;-&quot;??_);_(@_)"/>
    <numFmt numFmtId="166" formatCode="d/m;@"/>
    <numFmt numFmtId="167" formatCode="_-* #,##0.00_-;\-* #,##0.00_-;_-* &quot;-&quot;??_-;_-@_-"/>
    <numFmt numFmtId="168" formatCode="_(&quot;R$ &quot;* #.##000_);_(&quot;R$ &quot;* \(#.##000\);_(&quot;R$ &quot;* &quot;-&quot;??_);_(@_)"/>
    <numFmt numFmtId="169" formatCode="_(&quot;R$ &quot;* #,###.00_);_(&quot;R$ &quot;* \(#,###.00\);_(&quot;R$ &quot;* &quot;-&quot;??_);_(@_)"/>
    <numFmt numFmtId="170" formatCode="_(&quot;R$ &quot;* #.###00_);_(&quot;R$ &quot;* \(#.###00\);_(&quot;R$ &quot;* &quot;-&quot;??_);_(@_)"/>
    <numFmt numFmtId="171" formatCode="_(&quot;R$ &quot;* #.###,_);_(&quot;R$ &quot;* \(#.###00\);_(&quot;R$ &quot;* &quot;-&quot;??_);_(@_)"/>
    <numFmt numFmtId="172" formatCode="_(&quot;R$ &quot;* #.##00_);_(&quot;R$ &quot;* \(#.##00\);_(&quot;R$ &quot;* &quot;-&quot;??_);_(@_)"/>
    <numFmt numFmtId="173" formatCode="_(&quot;R$ &quot;* #.#00_);_(&quot;R$ &quot;* \(#.#00\);_(&quot;R$ &quot;* &quot;-&quot;??_);_(@_)"/>
    <numFmt numFmtId="174" formatCode="_(&quot;R$ &quot;* #,#00_);_(&quot;R$ &quot;* \(#,#00\);_(&quot;R$ &quot;* &quot;-&quot;??_);_(@_)"/>
    <numFmt numFmtId="175" formatCode="_(&quot;R$ &quot;* #.#00_);_(&quot;R$ &quot;* \(#.##00\);_(&quot;R$ &quot;* &quot;-&quot;??_);_(@_)"/>
    <numFmt numFmtId="176" formatCode="_(&quot;R$ &quot;* #.#00_);_(&quot;R$ &quot;* \(#.00\);_(&quot;R$ &quot;* &quot;-&quot;??_);_(@_)"/>
    <numFmt numFmtId="177" formatCode="_(&quot;R$ &quot;* #.00_);_(&quot;R$ &quot;* \(#.00\);_(&quot;R$ &quot;* &quot;-&quot;??_);_(@_)"/>
    <numFmt numFmtId="178" formatCode="&quot;$&quot;_(#,##0.00_);&quot;$&quot;\(#,##0.00\);&quot;$&quot;_(0.00_);@_)"/>
    <numFmt numFmtId="179" formatCode="#,##0.00_);\(#,##0.00\);0.00_);@_)"/>
    <numFmt numFmtId="180" formatCode="#,##0.0;[Red]\(#,##0.0\)"/>
    <numFmt numFmtId="181" formatCode="0.000_)"/>
    <numFmt numFmtId="182" formatCode="&quot;#&quot;\,&quot;#&quot;&quot;#&quot;0.000;[Red]\-&quot;#&quot;\,&quot;#&quot;&quot;#&quot;0.000"/>
    <numFmt numFmtId="183" formatCode="&quot;$&quot;#,##0\ ;\(&quot;$&quot;#,##0\)"/>
    <numFmt numFmtId="184" formatCode="General_)"/>
    <numFmt numFmtId="185" formatCode="_-* #,##0\ _D_M_-;\-* #,##0\ _D_M_-;_-* &quot;-&quot;\ _D_M_-;_-@_-"/>
    <numFmt numFmtId="186" formatCode="_-* #,##0.00\ _D_M_-;\-* #,##0.00\ _D_M_-;_-* &quot;-&quot;??\ _D_M_-;_-@_-"/>
    <numFmt numFmtId="187" formatCode="_-* #,##0\ _z_ł_-;\-* #,##0\ _z_ł_-;_-* &quot;-&quot;\ _z_ł_-;_-@_-"/>
    <numFmt numFmtId="188" formatCode="_-* #,##0.00\ _z_ł_-;\-* #,##0.00\ _z_ł_-;_-* &quot;-&quot;??\ _z_ł_-;_-@_-"/>
    <numFmt numFmtId="189" formatCode="_([$€]\ * #,##0.00_);_([$€]\ * \(#,##0.00\);_([$€]\ * &quot;-&quot;??_);_(@_)"/>
    <numFmt numFmtId="190" formatCode="0,000.0"/>
    <numFmt numFmtId="191" formatCode="0.0%"/>
    <numFmt numFmtId="192" formatCode="_(* #,##0_);_(* \(#,##0\);_(* &quot;-&quot;??_);_(@_)"/>
    <numFmt numFmtId="193" formatCode="0.0%;\(0.0%\)"/>
    <numFmt numFmtId="194" formatCode="#,##0.0\x_);\(#,##0.0\x\);#,##0.0\x_);@_)"/>
    <numFmt numFmtId="195" formatCode="0.0000000000"/>
    <numFmt numFmtId="196" formatCode="#,##0.0\%_);\(#,##0.0\%\);#,##0.0\%_);@_)"/>
    <numFmt numFmtId="197" formatCode="0.00%;[Red]\-0.00%"/>
    <numFmt numFmtId="198" formatCode="0.0%_);\(0.0%\);0.0%_);@_)"/>
    <numFmt numFmtId="199" formatCode="[Green]\ &quot;Positive&quot;;[Red]\ &quot;Negative&quot;;&quot;...&quot;;&quot;N/A&quot;"/>
    <numFmt numFmtId="200" formatCode="_-* #,##0\ &quot;DM&quot;_-;\-* #,##0\ &quot;DM&quot;_-;_-* &quot;-&quot;\ &quot;DM&quot;_-;_-@_-"/>
    <numFmt numFmtId="201" formatCode="_-* #,##0.00\ &quot;DM&quot;_-;\-* #,##0.00\ &quot;DM&quot;_-;_-* &quot;-&quot;??\ &quot;DM&quot;_-;_-@_-"/>
    <numFmt numFmtId="202" formatCode="_-* #,##0\ &quot;zł&quot;_-;\-* #,##0\ &quot;zł&quot;_-;_-* &quot;-&quot;\ &quot;zł&quot;_-;_-@_-"/>
    <numFmt numFmtId="203" formatCode="_-* #,##0.00\ &quot;zł&quot;_-;\-* #,##0.00\ &quot;zł&quot;_-;_-* &quot;-&quot;??\ &quot;zł&quot;_-;_-@_-"/>
    <numFmt numFmtId="204" formatCode="#,##0_);[Red]\(#,##0\);\ \ \ \ \ "/>
    <numFmt numFmtId="205" formatCode="0.0%_);[Red]\(0.0%\)"/>
    <numFmt numFmtId="206" formatCode="&quot;$&quot;#,##0_);&quot;$&quot;\(#,##0\);\-\ \-"/>
    <numFmt numFmtId="207" formatCode="_(&quot;R$ &quot;* #.,00_);_(&quot;R$ &quot;* (#.,00);_(&quot;R$ &quot;* &quot;-&quot;??_);_(@_)"/>
  </numFmts>
  <fonts count="9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</font>
    <font>
      <name val="Calibri"/>
      <family val="2"/>
      <color indexed="8"/>
      <sz val="11"/>
    </font>
    <font>
      <name val="Calibri"/>
      <family val="2"/>
      <sz val="11"/>
    </font>
    <font>
      <name val="Tahoma"/>
      <family val="2"/>
      <color theme="1"/>
      <sz val="10"/>
    </font>
    <font>
      <name val="Calibri"/>
      <family val="2"/>
      <b val="1"/>
      <color theme="1"/>
      <sz val="22"/>
      <scheme val="minor"/>
    </font>
    <font>
      <name val="Arial"/>
      <family val="2"/>
      <sz val="10"/>
    </font>
    <font>
      <name val="Arial"/>
      <family val="2"/>
      <sz val="8"/>
    </font>
    <font>
      <name val="Frutiger 45 Light"/>
      <family val="2"/>
      <sz val="10"/>
    </font>
    <font>
      <name val="Times New Roman"/>
      <family val="1"/>
      <b val="1"/>
      <sz val="8"/>
    </font>
    <font>
      <name val="Times New Roman"/>
      <family val="1"/>
      <b val="1"/>
      <color indexed="8"/>
      <sz val="8"/>
    </font>
    <font>
      <name val="Times New Roman"/>
      <family val="1"/>
      <b val="1"/>
      <color indexed="12"/>
      <sz val="8"/>
    </font>
    <font>
      <name val="Arial"/>
      <family val="2"/>
      <b val="1"/>
      <color indexed="12"/>
      <sz val="10"/>
    </font>
    <font>
      <name val="Arial Narrow"/>
      <family val="2"/>
      <sz val="11"/>
    </font>
    <font>
      <name val="Times New Roman"/>
      <family val="1"/>
      <sz val="8"/>
    </font>
    <font>
      <name val="Times New Roman"/>
      <family val="1"/>
      <b val="1"/>
      <color indexed="8"/>
      <sz val="14"/>
    </font>
    <font>
      <name val="Calibri"/>
      <family val="2"/>
      <b val="1"/>
      <color indexed="10"/>
      <sz val="11"/>
    </font>
    <font>
      <name val="Times New Roman"/>
      <family val="1"/>
      <color indexed="8"/>
      <sz val="8"/>
    </font>
    <font>
      <name val="Tms Rmn"/>
      <sz val="11"/>
    </font>
    <font>
      <name val="Arial"/>
      <family val="2"/>
      <b val="1"/>
      <color indexed="64"/>
      <sz val="10"/>
    </font>
    <font>
      <name val="MS Sans Serif"/>
      <family val="2"/>
      <sz val="10"/>
    </font>
    <font>
      <name val="Arial"/>
      <family val="2"/>
      <color indexed="24"/>
      <sz val="10"/>
    </font>
    <font>
      <name val="Times New Roman"/>
      <family val="1"/>
      <color indexed="8"/>
      <sz val="10"/>
    </font>
    <font>
      <name val="Helv"/>
      <sz val="8"/>
    </font>
    <font>
      <name val="Times New Roman"/>
      <family val="1"/>
      <b val="1"/>
      <sz val="9"/>
    </font>
    <font>
      <name val="Courier New"/>
      <family val="3"/>
      <color indexed="24"/>
      <sz val="10"/>
    </font>
    <font>
      <name val="Courier New"/>
      <family val="3"/>
      <sz val="10"/>
    </font>
    <font>
      <name val="Arial Narrow"/>
      <family val="2"/>
      <b val="1"/>
      <sz val="8"/>
    </font>
    <font>
      <name val="Arial CE"/>
      <charset val="238"/>
      <sz val="10"/>
    </font>
    <font>
      <name val="Helv"/>
      <family val="2"/>
      <sz val="10"/>
    </font>
    <font>
      <name val="Arial"/>
      <family val="2"/>
      <color indexed="8"/>
      <sz val="12"/>
    </font>
    <font>
      <name val="Arial"/>
      <family val="2"/>
      <i val="1"/>
      <sz val="10"/>
    </font>
    <font>
      <name val="Times New Roman"/>
      <family val="1"/>
      <sz val="9"/>
    </font>
    <font>
      <name val="Arial Narrow"/>
      <family val="2"/>
      <sz val="9"/>
    </font>
    <font>
      <name val="Times New Roman"/>
      <family val="1"/>
      <i val="1"/>
      <color indexed="12"/>
      <sz val="8"/>
    </font>
    <font>
      <name val="Times New Roman"/>
      <family val="1"/>
      <b val="1"/>
      <sz val="16"/>
    </font>
    <font>
      <name val="Arial"/>
      <family val="2"/>
      <b val="1"/>
      <sz val="12"/>
    </font>
    <font>
      <name val="Helv"/>
      <b val="1"/>
      <sz val="10"/>
    </font>
    <font>
      <name val="Calibri"/>
      <family val="2"/>
      <color indexed="62"/>
      <sz val="11"/>
    </font>
    <font>
      <name val="ＭＳ Ｐゴシック"/>
      <charset val="128"/>
      <family val="3"/>
      <color indexed="36"/>
      <sz val="11"/>
      <u val="single"/>
    </font>
    <font>
      <name val="ＭＳ Ｐゴシック"/>
      <charset val="128"/>
      <family val="3"/>
      <color indexed="12"/>
      <sz val="11"/>
      <u val="single"/>
    </font>
    <font>
      <name val="Arial"/>
      <family val="2"/>
      <color indexed="10"/>
      <sz val="10"/>
    </font>
    <font>
      <name val="Courier"/>
      <family val="3"/>
      <sz val="10"/>
    </font>
    <font>
      <name val="ＭＳ Ｐゴシック"/>
      <charset val="128"/>
      <family val="3"/>
      <sz val="11"/>
    </font>
    <font>
      <name val="Palatino"/>
      <family val="1"/>
      <sz val="8"/>
    </font>
    <font>
      <name val="Small Fonts"/>
      <family val="2"/>
      <sz val="7"/>
    </font>
    <font>
      <name val="Helv"/>
      <sz val="12"/>
    </font>
    <font>
      <name val="Arial"/>
      <family val="2"/>
      <color indexed="64"/>
      <sz val="10"/>
    </font>
    <font>
      <name val="Arial"/>
      <family val="2"/>
      <sz val="12"/>
    </font>
    <font>
      <name val="Arial Unicode MS"/>
      <family val="2"/>
      <color theme="1"/>
      <sz val="8"/>
    </font>
    <font>
      <name val="Arial"/>
      <family val="2"/>
      <color indexed="8"/>
      <sz val="11"/>
    </font>
    <font>
      <name val="Arial"/>
      <family val="2"/>
      <color theme="1"/>
      <sz val="10"/>
    </font>
    <font>
      <name val="Calibri"/>
      <family val="2"/>
      <b val="1"/>
      <color indexed="63"/>
      <sz val="11"/>
    </font>
    <font>
      <name val="Times New Roman"/>
      <family val="1"/>
      <color indexed="8"/>
      <sz val="11"/>
    </font>
    <font>
      <name val="Times New Roman"/>
      <family val="1"/>
      <b val="1"/>
      <i val="1"/>
      <color indexed="8"/>
      <sz val="11"/>
    </font>
    <font>
      <name val="Times New Roman"/>
      <family val="1"/>
      <b val="1"/>
      <color indexed="16"/>
      <sz val="11"/>
    </font>
    <font>
      <name val="Times New Roman"/>
      <family val="1"/>
      <b val="1"/>
      <color indexed="8"/>
      <sz val="22"/>
    </font>
    <font>
      <name val="Times New Roman"/>
      <family val="1"/>
      <b val="1"/>
      <sz val="26"/>
    </font>
    <font>
      <name val="Times New Roman"/>
      <family val="1"/>
      <b val="1"/>
      <sz val="18"/>
    </font>
    <font>
      <name val="Times New Roman"/>
      <family val="1"/>
      <b val="1"/>
      <color indexed="8"/>
      <sz val="10"/>
    </font>
    <font>
      <name val="MS Sans Serif"/>
      <family val="2"/>
      <b val="1"/>
      <sz val="10"/>
    </font>
    <font>
      <name val="Arial"/>
      <family val="2"/>
      <color indexed="8"/>
      <sz val="8"/>
    </font>
    <font>
      <name val="MS Sans Serif"/>
      <family val="2"/>
      <sz val="11"/>
    </font>
    <font>
      <name val="Times New Roman"/>
      <family val="1"/>
      <b val="1"/>
      <color indexed="10"/>
      <sz val="8"/>
    </font>
    <font>
      <name val="Arial"/>
      <family val="2"/>
      <b val="1"/>
      <sz val="12"/>
      <u val="double"/>
    </font>
    <font>
      <name val="Times New Roman"/>
      <family val="1"/>
      <sz val="10"/>
    </font>
    <font>
      <name val="Times New Roman"/>
      <family val="1"/>
      <b val="1"/>
      <color indexed="12"/>
      <sz val="9"/>
    </font>
    <font>
      <name val="Arial"/>
      <family val="2"/>
      <b val="1"/>
      <sz val="9"/>
    </font>
    <font>
      <name val="Arial"/>
      <family val="2"/>
      <b val="1"/>
      <sz val="10"/>
    </font>
    <font>
      <name val="Times New Roman"/>
      <family val="1"/>
      <sz val="7"/>
    </font>
    <font>
      <name val="Century Gothic"/>
      <family val="2"/>
      <b val="1"/>
      <color indexed="8"/>
      <sz val="11"/>
    </font>
    <font>
      <name val="Arial Condensed Bold"/>
      <family val="2"/>
      <b val="1"/>
      <color indexed="13"/>
      <sz val="12"/>
    </font>
    <font>
      <name val="Arial MT"/>
      <family val="2"/>
      <sz val="12"/>
    </font>
    <font>
      <name val="ＭＳ 明朝"/>
      <charset val="128"/>
      <family val="1"/>
      <sz val="11"/>
    </font>
    <font>
      <name val="ＭＳ Ｐゴシック"/>
      <charset val="128"/>
      <family val="3"/>
      <b val="1"/>
      <sz val="14"/>
    </font>
    <font>
      <name val="Calibri"/>
      <family val="2"/>
      <b val="1"/>
      <color theme="1"/>
      <sz val="16"/>
      <scheme val="minor"/>
    </font>
    <font>
      <name val="Calibri"/>
      <family val="2"/>
      <b val="1"/>
      <sz val="16"/>
    </font>
    <font>
      <name val="Calibri"/>
      <family val="2"/>
      <sz val="11"/>
      <scheme val="minor"/>
    </font>
    <font>
      <name val="Calibri"/>
      <family val="2"/>
      <b val="1"/>
      <color theme="1"/>
      <sz val="11"/>
    </font>
    <font>
      <name val="Calibri"/>
      <family val="2"/>
      <color rgb="FF002060"/>
      <sz val="11"/>
      <scheme val="minor"/>
    </font>
    <font>
      <name val="Calibri"/>
      <family val="2"/>
      <color rgb="FFFFFFFF"/>
      <sz val="11"/>
      <scheme val="minor"/>
    </font>
  </fonts>
  <fills count="5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gray0625"/>
    </fill>
    <fill>
      <patternFill patternType="gray125">
        <fgColor indexed="8"/>
      </patternFill>
    </fill>
    <fill>
      <patternFill patternType="solid">
        <fgColor indexed="63"/>
        <bgColor indexed="64"/>
      </patternFill>
    </fill>
    <fill>
      <patternFill patternType="gray125">
        <fgColor indexed="22"/>
      </patternFill>
    </fill>
    <fill>
      <patternFill patternType="solid">
        <fgColor indexed="12"/>
        <bgColor indexed="12"/>
      </patternFill>
    </fill>
    <fill>
      <patternFill patternType="solid">
        <fgColor indexed="13"/>
      </patternFill>
    </fill>
    <fill>
      <patternFill patternType="solid">
        <fgColor theme="6" tint="0.3999755851924192"/>
        <bgColor theme="6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theme="6" tint="0.3999755851924192"/>
      </bottom>
      <diagonal/>
    </border>
    <border>
      <left/>
      <right/>
      <top style="hair">
        <color indexed="64"/>
      </top>
      <bottom style="thin">
        <color theme="6" tint="0.3999755851924192"/>
      </bottom>
      <diagonal/>
    </border>
    <border>
      <left/>
      <right style="medium">
        <color indexed="64"/>
      </right>
      <top style="hair">
        <color indexed="64"/>
      </top>
      <bottom style="thin">
        <color theme="6" tint="0.3999755851924192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theme="6" tint="0.3999755851924192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rgb="FF000000"/>
      </right>
      <top style="hair">
        <color indexed="64"/>
      </top>
      <bottom style="thin">
        <color theme="6" tint="0.3999755851924192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30">
    <xf numFmtId="0" fontId="2" fillId="0" borderId="0"/>
    <xf numFmtId="165" fontId="20" fillId="0" borderId="0"/>
    <xf numFmtId="43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8" fontId="24" fillId="0" borderId="0"/>
    <xf numFmtId="178" fontId="24" fillId="0" borderId="0"/>
    <xf numFmtId="179" fontId="24" fillId="0" borderId="0"/>
    <xf numFmtId="179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18" fillId="12" borderId="0"/>
    <xf numFmtId="0" fontId="18" fillId="16" borderId="0"/>
    <xf numFmtId="0" fontId="18" fillId="20" borderId="0"/>
    <xf numFmtId="0" fontId="18" fillId="24" borderId="0"/>
    <xf numFmtId="0" fontId="18" fillId="28" borderId="0"/>
    <xf numFmtId="0" fontId="18" fillId="32" borderId="0"/>
    <xf numFmtId="0" fontId="18" fillId="9" borderId="0"/>
    <xf numFmtId="0" fontId="18" fillId="13" borderId="0"/>
    <xf numFmtId="0" fontId="18" fillId="17" borderId="0"/>
    <xf numFmtId="0" fontId="18" fillId="21" borderId="0"/>
    <xf numFmtId="0" fontId="18" fillId="25" borderId="0"/>
    <xf numFmtId="0" fontId="18" fillId="29" borderId="0"/>
    <xf numFmtId="0" fontId="25" fillId="0" borderId="0"/>
    <xf numFmtId="0" fontId="26" fillId="0" borderId="0" applyAlignment="1">
      <alignment vertical="center"/>
    </xf>
    <xf numFmtId="0" fontId="24" fillId="0" borderId="0"/>
    <xf numFmtId="0" fontId="24" fillId="0" borderId="0"/>
    <xf numFmtId="0" fontId="8" fillId="3" borderId="0"/>
    <xf numFmtId="1" fontId="27" fillId="0" borderId="0" applyAlignment="1" applyProtection="1">
      <alignment horizontal="right" wrapText="1"/>
      <protection locked="0" hidden="0"/>
    </xf>
    <xf numFmtId="180" fontId="28" fillId="0" borderId="0" applyAlignment="1" applyProtection="1">
      <alignment horizontal="right"/>
      <protection locked="0" hidden="0"/>
    </xf>
    <xf numFmtId="0" fontId="29" fillId="0" borderId="0" applyProtection="1">
      <protection locked="0" hidden="0"/>
    </xf>
    <xf numFmtId="180" fontId="30" fillId="0" borderId="0" applyProtection="1">
      <protection locked="0" hidden="0"/>
    </xf>
    <xf numFmtId="0" fontId="31" fillId="0" borderId="12"/>
    <xf numFmtId="0" fontId="32" fillId="0" borderId="31"/>
    <xf numFmtId="0" fontId="32" fillId="0" borderId="33"/>
    <xf numFmtId="0" fontId="33" fillId="0" borderId="0" applyAlignment="1" applyProtection="1">
      <alignment horizontal="center"/>
      <protection locked="1" hidden="1"/>
    </xf>
    <xf numFmtId="0" fontId="12" fillId="6" borderId="4"/>
    <xf numFmtId="0" fontId="34" fillId="38" borderId="34"/>
    <xf numFmtId="0" fontId="34" fillId="38" borderId="34"/>
    <xf numFmtId="0" fontId="34" fillId="38" borderId="34"/>
    <xf numFmtId="0" fontId="34" fillId="38" borderId="34"/>
    <xf numFmtId="0" fontId="14" fillId="7" borderId="7"/>
    <xf numFmtId="1" fontId="35" fillId="0" borderId="0" applyProtection="1">
      <protection locked="0" hidden="0"/>
    </xf>
    <xf numFmtId="181" fontId="36" fillId="0" borderId="0"/>
    <xf numFmtId="181" fontId="36" fillId="0" borderId="0"/>
    <xf numFmtId="181" fontId="36" fillId="0" borderId="0"/>
    <xf numFmtId="181" fontId="36" fillId="0" borderId="0"/>
    <xf numFmtId="181" fontId="36" fillId="0" borderId="0"/>
    <xf numFmtId="181" fontId="36" fillId="0" borderId="0"/>
    <xf numFmtId="181" fontId="36" fillId="0" borderId="0"/>
    <xf numFmtId="181" fontId="36" fillId="0" borderId="0"/>
    <xf numFmtId="43" fontId="37" fillId="0" borderId="0"/>
    <xf numFmtId="43" fontId="37" fillId="0" borderId="0"/>
    <xf numFmtId="43" fontId="24" fillId="0" borderId="0"/>
    <xf numFmtId="43" fontId="24" fillId="0" borderId="0"/>
    <xf numFmtId="43" fontId="2" fillId="0" borderId="0"/>
    <xf numFmtId="43" fontId="37" fillId="0" borderId="0"/>
    <xf numFmtId="43" fontId="24" fillId="0" borderId="0"/>
    <xf numFmtId="43" fontId="24" fillId="0" borderId="0"/>
    <xf numFmtId="43" fontId="37" fillId="0" borderId="0"/>
    <xf numFmtId="43" fontId="2" fillId="0" borderId="0"/>
    <xf numFmtId="43" fontId="2" fillId="0" borderId="0"/>
    <xf numFmtId="43" fontId="2" fillId="0" borderId="0"/>
    <xf numFmtId="43" fontId="37" fillId="0" borderId="0"/>
    <xf numFmtId="43" fontId="37" fillId="0" borderId="0"/>
    <xf numFmtId="43" fontId="37" fillId="0" borderId="0"/>
    <xf numFmtId="43" fontId="37" fillId="0" borderId="0"/>
    <xf numFmtId="182" fontId="38" fillId="0" borderId="0"/>
    <xf numFmtId="3" fontId="39" fillId="0" borderId="0"/>
    <xf numFmtId="0" fontId="40" fillId="0" borderId="35" applyAlignment="1" applyProtection="1">
      <alignment horizontal="center" vertical="top" wrapText="1"/>
      <protection locked="1" hidden="1"/>
    </xf>
    <xf numFmtId="0" fontId="40" fillId="0" borderId="35" applyAlignment="1" applyProtection="1">
      <alignment horizontal="center" vertical="top" wrapText="1"/>
      <protection locked="1" hidden="1"/>
    </xf>
    <xf numFmtId="0" fontId="40" fillId="0" borderId="35" applyAlignment="1" applyProtection="1">
      <alignment horizontal="center" vertical="top" wrapText="1"/>
      <protection locked="1" hidden="1"/>
    </xf>
    <xf numFmtId="183" fontId="39" fillId="0" borderId="0"/>
    <xf numFmtId="3" fontId="41" fillId="0" borderId="36" applyAlignment="1">
      <alignment horizontal="right" vertical="center"/>
    </xf>
    <xf numFmtId="184" fontId="32" fillId="0" borderId="0" applyAlignment="1">
      <alignment horizontal="right"/>
    </xf>
    <xf numFmtId="17" fontId="42" fillId="0" borderId="37"/>
    <xf numFmtId="17" fontId="42" fillId="0" borderId="37"/>
    <xf numFmtId="0" fontId="43" fillId="0" borderId="0"/>
    <xf numFmtId="185" fontId="24" fillId="0" borderId="0"/>
    <xf numFmtId="186" fontId="24" fillId="0" borderId="0"/>
    <xf numFmtId="0" fontId="44" fillId="0" borderId="0"/>
    <xf numFmtId="0" fontId="45" fillId="0" borderId="38"/>
    <xf numFmtId="187" fontId="46" fillId="0" borderId="0"/>
    <xf numFmtId="188" fontId="46" fillId="0" borderId="0"/>
    <xf numFmtId="0" fontId="47" fillId="0" borderId="0"/>
    <xf numFmtId="189" fontId="48" fillId="0" borderId="0"/>
    <xf numFmtId="0" fontId="16" fillId="0" borderId="0"/>
    <xf numFmtId="2" fontId="39" fillId="0" borderId="0"/>
    <xf numFmtId="0" fontId="49" fillId="0" borderId="0"/>
    <xf numFmtId="190" fontId="24" fillId="0" borderId="0" applyProtection="1">
      <protection locked="0" hidden="0"/>
    </xf>
    <xf numFmtId="190" fontId="24" fillId="0" borderId="0" applyProtection="1">
      <protection locked="0" hidden="0"/>
    </xf>
    <xf numFmtId="13" fontId="50" fillId="0" borderId="0" applyProtection="1">
      <protection locked="0" hidden="0"/>
    </xf>
    <xf numFmtId="184" fontId="51" fillId="0" borderId="39"/>
    <xf numFmtId="0" fontId="7" fillId="2" borderId="0"/>
    <xf numFmtId="38" fontId="25" fillId="39" borderId="0"/>
    <xf numFmtId="191" fontId="52" fillId="0" borderId="0" applyAlignment="1" applyProtection="1">
      <alignment horizontal="right"/>
      <protection locked="0" hidden="0"/>
    </xf>
    <xf numFmtId="0" fontId="53" fillId="0" borderId="0"/>
    <xf numFmtId="0" fontId="54" fillId="0" borderId="32" applyAlignment="1">
      <alignment horizontal="left" vertical="center"/>
    </xf>
    <xf numFmtId="0" fontId="54" fillId="0" borderId="40" applyAlignment="1">
      <alignment horizontal="left" vertical="center"/>
    </xf>
    <xf numFmtId="0" fontId="54" fillId="0" borderId="40" applyAlignment="1">
      <alignment horizontal="left" vertical="center"/>
    </xf>
    <xf numFmtId="0" fontId="54" fillId="0" borderId="40" applyAlignment="1">
      <alignment horizontal="left" vertical="center"/>
    </xf>
    <xf numFmtId="0" fontId="54" fillId="0" borderId="40" applyAlignment="1">
      <alignment horizontal="left" vertical="center"/>
    </xf>
    <xf numFmtId="0" fontId="54" fillId="0" borderId="40" applyAlignment="1">
      <alignment horizontal="left" vertical="center"/>
    </xf>
    <xf numFmtId="0" fontId="54" fillId="0" borderId="40" applyAlignment="1">
      <alignment horizontal="left" vertical="center"/>
    </xf>
    <xf numFmtId="0" fontId="54" fillId="0" borderId="40" applyAlignment="1">
      <alignment horizontal="left" vertical="center"/>
    </xf>
    <xf numFmtId="0" fontId="4" fillId="0" borderId="1"/>
    <xf numFmtId="0" fontId="5" fillId="0" borderId="2"/>
    <xf numFmtId="0" fontId="6" fillId="0" borderId="3"/>
    <xf numFmtId="0" fontId="6" fillId="0" borderId="0"/>
    <xf numFmtId="0" fontId="55" fillId="0" borderId="36" applyAlignment="1">
      <alignment horizontal="left" vertical="center"/>
    </xf>
    <xf numFmtId="10" fontId="25" fillId="40" borderId="35"/>
    <xf numFmtId="10" fontId="25" fillId="40" borderId="35"/>
    <xf numFmtId="10" fontId="25" fillId="40" borderId="35"/>
    <xf numFmtId="10" fontId="25" fillId="40" borderId="35"/>
    <xf numFmtId="10" fontId="25" fillId="40" borderId="35"/>
    <xf numFmtId="0" fontId="56" fillId="41" borderId="34"/>
    <xf numFmtId="0" fontId="56" fillId="41" borderId="34"/>
    <xf numFmtId="0" fontId="56" fillId="41" borderId="34"/>
    <xf numFmtId="0" fontId="56" fillId="41" borderId="34"/>
    <xf numFmtId="0" fontId="10" fillId="5" borderId="4"/>
    <xf numFmtId="0" fontId="10" fillId="5" borderId="4"/>
    <xf numFmtId="0" fontId="10" fillId="5" borderId="4"/>
    <xf numFmtId="0" fontId="10" fillId="5" borderId="4"/>
    <xf numFmtId="0" fontId="10" fillId="5" borderId="4"/>
    <xf numFmtId="0" fontId="10" fillId="5" borderId="4"/>
    <xf numFmtId="0" fontId="56" fillId="41" borderId="34"/>
    <xf numFmtId="0" fontId="56" fillId="41" borderId="34"/>
    <xf numFmtId="13" fontId="27" fillId="0" borderId="12" applyAlignment="1" applyProtection="1">
      <alignment horizontal="right" wrapText="1"/>
      <protection locked="0" hidden="0"/>
    </xf>
    <xf numFmtId="0" fontId="57" fillId="0" borderId="0" applyAlignment="1" applyProtection="1">
      <alignment vertical="top"/>
      <protection locked="0" hidden="0"/>
    </xf>
    <xf numFmtId="0" fontId="58" fillId="0" borderId="0" applyAlignment="1" applyProtection="1">
      <alignment vertical="top"/>
      <protection locked="0" hidden="0"/>
    </xf>
    <xf numFmtId="0" fontId="13" fillId="0" borderId="6"/>
    <xf numFmtId="0" fontId="59" fillId="0" borderId="0"/>
    <xf numFmtId="0" fontId="60" fillId="0" borderId="0"/>
    <xf numFmtId="38" fontId="61" fillId="0" borderId="0"/>
    <xf numFmtId="40" fontId="61" fillId="0" borderId="0"/>
    <xf numFmtId="165" fontId="20" fillId="0" borderId="0"/>
    <xf numFmtId="44" fontId="2" fillId="0" borderId="0"/>
    <xf numFmtId="192" fontId="24" fillId="0" borderId="0"/>
    <xf numFmtId="193" fontId="24" fillId="0" borderId="0"/>
    <xf numFmtId="194" fontId="62" fillId="0" borderId="0" applyAlignment="1">
      <alignment horizontal="right"/>
    </xf>
    <xf numFmtId="0" fontId="9" fillId="4" borderId="0"/>
    <xf numFmtId="37" fontId="63" fillId="0" borderId="0"/>
    <xf numFmtId="195" fontId="24" fillId="0" borderId="0"/>
    <xf numFmtId="195" fontId="2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65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67" fillId="0" borderId="0"/>
    <xf numFmtId="37" fontId="6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65" fillId="0" borderId="0"/>
    <xf numFmtId="0" fontId="24" fillId="0" borderId="0"/>
    <xf numFmtId="0" fontId="24" fillId="0" borderId="0"/>
    <xf numFmtId="0" fontId="65" fillId="0" borderId="0"/>
    <xf numFmtId="0" fontId="24" fillId="0" borderId="0"/>
    <xf numFmtId="0" fontId="6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5" fillId="0" borderId="0"/>
    <xf numFmtId="0" fontId="65" fillId="0" borderId="0"/>
    <xf numFmtId="0" fontId="65" fillId="0" borderId="0"/>
    <xf numFmtId="0" fontId="24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9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" fillId="8" borderId="8"/>
    <xf numFmtId="0" fontId="24" fillId="42" borderId="41"/>
    <xf numFmtId="0" fontId="2" fillId="8" borderId="8"/>
    <xf numFmtId="0" fontId="24" fillId="42" borderId="41"/>
    <xf numFmtId="0" fontId="24" fillId="42" borderId="41"/>
    <xf numFmtId="0" fontId="24" fillId="42" borderId="41"/>
    <xf numFmtId="0" fontId="11" fillId="6" borderId="5"/>
    <xf numFmtId="0" fontId="70" fillId="38" borderId="42"/>
    <xf numFmtId="0" fontId="70" fillId="38" borderId="42"/>
    <xf numFmtId="0" fontId="70" fillId="38" borderId="42"/>
    <xf numFmtId="0" fontId="70" fillId="38" borderId="42"/>
    <xf numFmtId="40" fontId="71" fillId="43" borderId="0" applyAlignment="1">
      <alignment horizontal="right"/>
    </xf>
    <xf numFmtId="0" fontId="72" fillId="43" borderId="0" applyAlignment="1">
      <alignment horizontal="right"/>
    </xf>
    <xf numFmtId="0" fontId="73" fillId="43" borderId="38"/>
    <xf numFmtId="0" fontId="73" fillId="0" borderId="0" applyAlignment="1">
      <alignment horizontal="centerContinuous"/>
    </xf>
    <xf numFmtId="0" fontId="74" fillId="0" borderId="0" applyAlignment="1">
      <alignment horizontal="centerContinuous"/>
    </xf>
    <xf numFmtId="0" fontId="75" fillId="0" borderId="0" applyAlignment="1">
      <alignment horizontal="left"/>
    </xf>
    <xf numFmtId="0" fontId="76" fillId="0" borderId="0" applyAlignment="1">
      <alignment horizontal="left"/>
    </xf>
    <xf numFmtId="0" fontId="77" fillId="44" borderId="35" applyAlignment="1" applyProtection="1">
      <alignment horizontal="center" vertical="top" wrapText="1"/>
      <protection locked="1" hidden="1"/>
    </xf>
    <xf numFmtId="0" fontId="77" fillId="44" borderId="35" applyAlignment="1" applyProtection="1">
      <alignment horizontal="center" vertical="top" wrapText="1"/>
      <protection locked="1" hidden="1"/>
    </xf>
    <xf numFmtId="0" fontId="77" fillId="44" borderId="35" applyAlignment="1" applyProtection="1">
      <alignment horizontal="center" vertical="top" wrapText="1"/>
      <protection locked="1" hidden="1"/>
    </xf>
    <xf numFmtId="10" fontId="24" fillId="0" borderId="0"/>
    <xf numFmtId="10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37" fillId="0" borderId="0"/>
    <xf numFmtId="9" fontId="24" fillId="0" borderId="0"/>
    <xf numFmtId="9" fontId="37" fillId="0" borderId="0"/>
    <xf numFmtId="9" fontId="24" fillId="0" borderId="0"/>
    <xf numFmtId="9" fontId="24" fillId="0" borderId="0"/>
    <xf numFmtId="9" fontId="37" fillId="0" borderId="0"/>
    <xf numFmtId="9" fontId="37" fillId="0" borderId="0"/>
    <xf numFmtId="9" fontId="37" fillId="0" borderId="0"/>
    <xf numFmtId="9" fontId="37" fillId="0" borderId="0"/>
    <xf numFmtId="9" fontId="37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196" fontId="32" fillId="0" borderId="0" applyAlignment="1">
      <alignment horizontal="right"/>
    </xf>
    <xf numFmtId="197" fontId="78" fillId="44" borderId="0"/>
    <xf numFmtId="9" fontId="79" fillId="0" borderId="0"/>
    <xf numFmtId="9" fontId="24" fillId="0" borderId="0"/>
    <xf numFmtId="9" fontId="24" fillId="0" borderId="0"/>
    <xf numFmtId="9" fontId="79" fillId="0" borderId="0"/>
    <xf numFmtId="9" fontId="24" fillId="0" borderId="0"/>
    <xf numFmtId="9" fontId="24" fillId="0" borderId="0"/>
    <xf numFmtId="9" fontId="79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68" fillId="0" borderId="0"/>
    <xf numFmtId="9" fontId="24" fillId="0" borderId="0"/>
    <xf numFmtId="9" fontId="24" fillId="0" borderId="0"/>
    <xf numFmtId="9" fontId="79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79" fillId="0" borderId="0"/>
    <xf numFmtId="198" fontId="32" fillId="0" borderId="0" applyAlignment="1">
      <alignment horizontal="right"/>
    </xf>
    <xf numFmtId="37" fontId="80" fillId="45" borderId="43" applyAlignment="1">
      <alignment horizontal="center" vertical="center"/>
    </xf>
    <xf numFmtId="37" fontId="80" fillId="45" borderId="43" applyAlignment="1">
      <alignment horizontal="center" vertical="center"/>
    </xf>
    <xf numFmtId="37" fontId="80" fillId="45" borderId="43" applyAlignment="1">
      <alignment horizontal="center" vertical="center"/>
    </xf>
    <xf numFmtId="37" fontId="80" fillId="45" borderId="43" applyAlignment="1">
      <alignment horizontal="center" vertical="center"/>
    </xf>
    <xf numFmtId="0" fontId="81" fillId="0" borderId="0" applyProtection="1">
      <protection locked="0" hidden="0"/>
    </xf>
    <xf numFmtId="0" fontId="82" fillId="0" borderId="0"/>
    <xf numFmtId="38" fontId="38" fillId="0" borderId="0"/>
    <xf numFmtId="0" fontId="83" fillId="46" borderId="0"/>
    <xf numFmtId="180" fontId="84" fillId="47" borderId="0" applyProtection="1">
      <protection locked="0" hidden="0"/>
    </xf>
    <xf numFmtId="0" fontId="24" fillId="0" borderId="0"/>
    <xf numFmtId="0" fontId="66" fillId="0" borderId="0"/>
    <xf numFmtId="0" fontId="85" fillId="0" borderId="0" applyAlignment="1">
      <alignment horizontal="center" vertical="center"/>
    </xf>
    <xf numFmtId="0" fontId="85" fillId="0" borderId="0"/>
    <xf numFmtId="0" fontId="86" fillId="0" borderId="0" applyAlignment="1">
      <alignment horizontal="left"/>
    </xf>
    <xf numFmtId="0" fontId="87" fillId="0" borderId="0" applyAlignment="1">
      <alignment horizontal="left" vertical="top"/>
    </xf>
    <xf numFmtId="0" fontId="3" fillId="0" borderId="0"/>
    <xf numFmtId="199" fontId="88" fillId="0" borderId="44" applyAlignment="1" applyProtection="1">
      <alignment horizontal="center" vertical="center"/>
      <protection locked="0" hidden="1"/>
    </xf>
    <xf numFmtId="0" fontId="60" fillId="0" borderId="0"/>
    <xf numFmtId="43" fontId="24" fillId="0" borderId="0"/>
    <xf numFmtId="43" fontId="24" fillId="0" borderId="0"/>
    <xf numFmtId="43" fontId="79" fillId="0" borderId="0"/>
    <xf numFmtId="43" fontId="79" fillId="0" borderId="0"/>
    <xf numFmtId="43" fontId="24" fillId="0" borderId="0"/>
    <xf numFmtId="43" fontId="24" fillId="0" borderId="0"/>
    <xf numFmtId="43" fontId="79" fillId="0" borderId="0"/>
    <xf numFmtId="43" fontId="24" fillId="0" borderId="0"/>
    <xf numFmtId="43" fontId="24" fillId="0" borderId="0"/>
    <xf numFmtId="43" fontId="79" fillId="0" borderId="0"/>
    <xf numFmtId="43" fontId="24" fillId="0" borderId="0"/>
    <xf numFmtId="43" fontId="24" fillId="0" borderId="0"/>
    <xf numFmtId="43" fontId="24" fillId="0" borderId="0"/>
    <xf numFmtId="43" fontId="24" fillId="0" borderId="0"/>
    <xf numFmtId="43" fontId="24" fillId="0" borderId="0"/>
    <xf numFmtId="43" fontId="24" fillId="0" borderId="0"/>
    <xf numFmtId="43" fontId="24" fillId="0" borderId="0"/>
    <xf numFmtId="43" fontId="24" fillId="0" borderId="0"/>
    <xf numFmtId="43" fontId="24" fillId="0" borderId="0"/>
    <xf numFmtId="43" fontId="24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79" fillId="0" borderId="0"/>
    <xf numFmtId="43" fontId="24" fillId="0" borderId="0"/>
    <xf numFmtId="43" fontId="24" fillId="0" borderId="0"/>
    <xf numFmtId="43" fontId="79" fillId="0" borderId="0"/>
    <xf numFmtId="43" fontId="24" fillId="0" borderId="0"/>
    <xf numFmtId="43" fontId="24" fillId="0" borderId="0"/>
    <xf numFmtId="200" fontId="24" fillId="0" borderId="0"/>
    <xf numFmtId="201" fontId="24" fillId="0" borderId="0"/>
    <xf numFmtId="202" fontId="46" fillId="0" borderId="0"/>
    <xf numFmtId="203" fontId="46" fillId="0" borderId="0"/>
    <xf numFmtId="0" fontId="15" fillId="0" borderId="0"/>
    <xf numFmtId="0" fontId="89" fillId="48" borderId="0" applyAlignment="1">
      <alignment vertical="center"/>
    </xf>
    <xf numFmtId="0" fontId="24" fillId="0" borderId="0"/>
    <xf numFmtId="0" fontId="24" fillId="0" borderId="0"/>
    <xf numFmtId="184" fontId="32" fillId="0" borderId="0" applyAlignment="1">
      <alignment horizontal="right"/>
    </xf>
    <xf numFmtId="0" fontId="50" fillId="49" borderId="0"/>
    <xf numFmtId="204" fontId="24" fillId="0" borderId="0"/>
    <xf numFmtId="204" fontId="24" fillId="0" borderId="0"/>
    <xf numFmtId="205" fontId="24" fillId="0" borderId="0" applyAlignment="1">
      <alignment vertical="top"/>
    </xf>
    <xf numFmtId="205" fontId="24" fillId="0" borderId="0" applyAlignment="1">
      <alignment vertical="top"/>
    </xf>
    <xf numFmtId="206" fontId="24" fillId="0" borderId="0"/>
    <xf numFmtId="206" fontId="24" fillId="0" borderId="0"/>
    <xf numFmtId="0" fontId="90" fillId="0" borderId="0"/>
    <xf numFmtId="0" fontId="91" fillId="0" borderId="0" applyAlignment="1">
      <alignment horizontal="left" vertical="top" wrapText="1"/>
    </xf>
    <xf numFmtId="0" fontId="92" fillId="0" borderId="0"/>
    <xf numFmtId="43" fontId="2" fillId="0" borderId="0"/>
    <xf numFmtId="43" fontId="20" fillId="0" borderId="0"/>
  </cellStyleXfs>
  <cellXfs count="32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19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wrapText="1"/>
    </xf>
    <xf numFmtId="4" fontId="0" fillId="0" borderId="0" pivotButton="0" quotePrefix="0" xfId="0"/>
    <xf numFmtId="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" fontId="19" fillId="0" borderId="9" applyAlignment="1" pivotButton="0" quotePrefix="0" xfId="0">
      <alignment horizontal="center"/>
    </xf>
    <xf numFmtId="164" fontId="19" fillId="0" borderId="10" applyAlignment="1" pivotButton="0" quotePrefix="0" xfId="0">
      <alignment horizontal="center"/>
    </xf>
    <xf numFmtId="1" fontId="0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 wrapText="1"/>
    </xf>
    <xf numFmtId="1" fontId="19" fillId="0" borderId="14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1" fontId="19" fillId="0" borderId="17" applyAlignment="1" pivotButton="0" quotePrefix="0" xfId="0">
      <alignment horizontal="center"/>
    </xf>
    <xf numFmtId="164" fontId="19" fillId="0" borderId="17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4" fontId="0" fillId="0" borderId="19" pivotButton="0" quotePrefix="0" xfId="0"/>
    <xf numFmtId="4" fontId="0" fillId="0" borderId="15" applyAlignment="1" pivotButton="0" quotePrefix="0" xfId="0">
      <alignment horizontal="center"/>
    </xf>
    <xf numFmtId="0" fontId="0" fillId="0" borderId="16" applyAlignment="1" pivotButton="0" quotePrefix="0" xfId="0">
      <alignment horizontal="left"/>
    </xf>
    <xf numFmtId="0" fontId="0" fillId="0" borderId="10" applyAlignment="1" pivotButton="0" quotePrefix="0" xfId="0">
      <alignment horizontal="center"/>
    </xf>
    <xf numFmtId="4" fontId="0" fillId="0" borderId="20" pivotButton="0" quotePrefix="0" xfId="0"/>
    <xf numFmtId="0" fontId="0" fillId="0" borderId="13" applyAlignment="1" pivotButton="0" quotePrefix="0" xfId="0">
      <alignment horizontal="left"/>
    </xf>
    <xf numFmtId="0" fontId="0" fillId="0" borderId="9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164" fontId="19" fillId="0" borderId="9" applyAlignment="1" pivotButton="0" quotePrefix="0" xfId="0">
      <alignment horizontal="center"/>
    </xf>
    <xf numFmtId="4" fontId="21" fillId="0" borderId="0" applyAlignment="1" pivotButton="0" quotePrefix="0" xfId="0">
      <alignment horizontal="center"/>
    </xf>
    <xf numFmtId="0" fontId="0" fillId="0" borderId="10" pivotButton="0" quotePrefix="0" xfId="0"/>
    <xf numFmtId="4" fontId="21" fillId="33" borderId="27" applyAlignment="1" pivotButton="0" quotePrefix="0" xfId="0">
      <alignment horizontal="left"/>
    </xf>
    <xf numFmtId="4" fontId="21" fillId="36" borderId="26" applyAlignment="1" pivotButton="0" quotePrefix="0" xfId="0">
      <alignment horizontal="center"/>
    </xf>
    <xf numFmtId="4" fontId="21" fillId="33" borderId="1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4" fontId="21" fillId="33" borderId="25" applyAlignment="1" pivotButton="0" quotePrefix="0" xfId="0">
      <alignment horizontal="left"/>
    </xf>
    <xf numFmtId="0" fontId="0" fillId="0" borderId="18" pivotButton="0" quotePrefix="0" xfId="0"/>
    <xf numFmtId="165" fontId="0" fillId="0" borderId="10" applyAlignment="1" pivotButton="0" quotePrefix="0" xfId="1">
      <alignment horizontal="center" vertical="center"/>
    </xf>
    <xf numFmtId="165" fontId="0" fillId="0" borderId="22" applyAlignment="1" pivotButton="0" quotePrefix="0" xfId="1">
      <alignment horizontal="center" vertical="center"/>
    </xf>
    <xf numFmtId="1" fontId="0" fillId="0" borderId="17" applyAlignment="1" pivotButton="0" quotePrefix="0" xfId="2">
      <alignment horizontal="center" wrapText="1"/>
    </xf>
    <xf numFmtId="1" fontId="0" fillId="0" borderId="19" applyAlignment="1" pivotButton="0" quotePrefix="0" xfId="2">
      <alignment horizontal="center" wrapText="1"/>
    </xf>
    <xf numFmtId="0" fontId="17" fillId="50" borderId="26" applyAlignment="1" pivotButton="0" quotePrefix="0" xfId="0">
      <alignment horizontal="center" vertical="center"/>
    </xf>
    <xf numFmtId="0" fontId="0" fillId="37" borderId="16" pivotButton="0" quotePrefix="0" xfId="0"/>
    <xf numFmtId="165" fontId="21" fillId="37" borderId="15" applyAlignment="1" pivotButton="0" quotePrefix="0" xfId="1">
      <alignment horizontal="center"/>
    </xf>
    <xf numFmtId="0" fontId="93" fillId="0" borderId="30" pivotButton="0" quotePrefix="0" xfId="0"/>
    <xf numFmtId="165" fontId="94" fillId="33" borderId="28" applyAlignment="1" pivotButton="0" quotePrefix="0" xfId="1">
      <alignment horizontal="center"/>
    </xf>
    <xf numFmtId="0" fontId="0" fillId="51" borderId="0" applyAlignment="1" pivotButton="0" quotePrefix="0" xfId="0">
      <alignment horizontal="center"/>
    </xf>
    <xf numFmtId="0" fontId="23" fillId="51" borderId="0" applyAlignment="1" pivotButton="0" quotePrefix="0" xfId="0">
      <alignment vertical="center"/>
    </xf>
    <xf numFmtId="0" fontId="23" fillId="51" borderId="0" applyAlignment="1" pivotButton="0" quotePrefix="0" xfId="0">
      <alignment horizontal="center" vertical="center"/>
    </xf>
    <xf numFmtId="0" fontId="17" fillId="50" borderId="27" applyAlignment="1" pivotButton="0" quotePrefix="0" xfId="0">
      <alignment horizontal="center" vertical="center"/>
    </xf>
    <xf numFmtId="0" fontId="0" fillId="0" borderId="22" pivotButton="0" quotePrefix="0" xfId="0"/>
    <xf numFmtId="165" fontId="21" fillId="33" borderId="18" applyAlignment="1" pivotButton="0" quotePrefix="0" xfId="1">
      <alignment horizontal="center"/>
    </xf>
    <xf numFmtId="165" fontId="21" fillId="33" borderId="10" applyAlignment="1" pivotButton="0" quotePrefix="0" xfId="1">
      <alignment horizontal="center"/>
    </xf>
    <xf numFmtId="165" fontId="0" fillId="0" borderId="15" applyAlignment="1" pivotButton="0" quotePrefix="0" xfId="1">
      <alignment horizontal="center" vertical="center"/>
    </xf>
    <xf numFmtId="4" fontId="21" fillId="35" borderId="22" applyAlignment="1" pivotButton="0" quotePrefix="0" xfId="0">
      <alignment horizontal="center"/>
    </xf>
    <xf numFmtId="0" fontId="17" fillId="0" borderId="28" applyAlignment="1" pivotButton="0" quotePrefix="0" xfId="0">
      <alignment horizontal="center" vertical="center"/>
    </xf>
    <xf numFmtId="0" fontId="17" fillId="0" borderId="30" applyAlignment="1" pivotButton="0" quotePrefix="0" xfId="0">
      <alignment horizontal="center" vertical="center"/>
    </xf>
    <xf numFmtId="0" fontId="17" fillId="0" borderId="28" applyAlignment="1" pivotButton="0" quotePrefix="0" xfId="0">
      <alignment horizontal="center" vertical="center" wrapText="1"/>
    </xf>
    <xf numFmtId="0" fontId="17" fillId="0" borderId="32" applyAlignment="1" pivotButton="0" quotePrefix="0" xfId="0">
      <alignment horizontal="center" vertical="center"/>
    </xf>
    <xf numFmtId="0" fontId="17" fillId="0" borderId="29" applyAlignment="1" pivotButton="0" quotePrefix="0" xfId="0">
      <alignment horizontal="center" vertical="center"/>
    </xf>
    <xf numFmtId="0" fontId="17" fillId="0" borderId="45" applyAlignment="1" pivotButton="0" quotePrefix="0" xfId="0">
      <alignment horizontal="center" vertical="center"/>
    </xf>
    <xf numFmtId="4" fontId="21" fillId="34" borderId="18" applyAlignment="1" pivotButton="0" quotePrefix="0" xfId="0">
      <alignment horizontal="center" vertical="center"/>
    </xf>
    <xf numFmtId="0" fontId="19" fillId="0" borderId="18" applyAlignment="1" pivotButton="0" quotePrefix="0" xfId="0">
      <alignment horizontal="left" vertical="center"/>
    </xf>
    <xf numFmtId="4" fontId="21" fillId="52" borderId="22" applyAlignment="1" pivotButton="0" quotePrefix="0" xfId="0">
      <alignment horizontal="center"/>
    </xf>
    <xf numFmtId="0" fontId="17" fillId="53" borderId="26" applyAlignment="1" pivotButton="0" quotePrefix="0" xfId="0">
      <alignment horizontal="center" vertical="center"/>
    </xf>
    <xf numFmtId="0" fontId="17" fillId="0" borderId="18" pivotButton="0" quotePrefix="0" xfId="0"/>
    <xf numFmtId="165" fontId="0" fillId="33" borderId="10" applyAlignment="1" pivotButton="0" quotePrefix="0" xfId="1">
      <alignment horizontal="center"/>
    </xf>
    <xf numFmtId="165" fontId="0" fillId="0" borderId="10" applyAlignment="1" pivotButton="0" quotePrefix="0" xfId="1">
      <alignment horizontal="center"/>
    </xf>
    <xf numFmtId="165" fontId="17" fillId="0" borderId="18" applyAlignment="1" pivotButton="0" quotePrefix="0" xfId="1">
      <alignment horizontal="center"/>
    </xf>
    <xf numFmtId="165" fontId="0" fillId="0" borderId="0" pivotButton="0" quotePrefix="0" xfId="1"/>
    <xf numFmtId="0" fontId="0" fillId="0" borderId="18" applyAlignment="1" pivotButton="0" quotePrefix="0" xfId="0">
      <alignment horizontal="center"/>
    </xf>
    <xf numFmtId="0" fontId="0" fillId="0" borderId="13" pivotButton="0" quotePrefix="0" xfId="0"/>
    <xf numFmtId="0" fontId="0" fillId="0" borderId="10" applyAlignment="1" pivotButton="0" quotePrefix="0" xfId="0">
      <alignment horizontal="center" wrapText="1"/>
    </xf>
    <xf numFmtId="4" fontId="0" fillId="33" borderId="19" pivotButton="0" quotePrefix="0" xfId="0"/>
    <xf numFmtId="4" fontId="0" fillId="33" borderId="10" applyAlignment="1" pivotButton="0" quotePrefix="0" xfId="0">
      <alignment horizontal="center"/>
    </xf>
    <xf numFmtId="4" fontId="0" fillId="0" borderId="10" applyAlignment="1" pivotButton="0" quotePrefix="0" xfId="0">
      <alignment horizontal="center"/>
    </xf>
    <xf numFmtId="4" fontId="0" fillId="33" borderId="49" pivotButton="0" quotePrefix="0" xfId="0"/>
    <xf numFmtId="164" fontId="19" fillId="0" borderId="19" applyAlignment="1" pivotButton="0" quotePrefix="0" xfId="0">
      <alignment horizontal="center"/>
    </xf>
    <xf numFmtId="1" fontId="0" fillId="0" borderId="17" applyAlignment="1" pivotButton="0" quotePrefix="0" xfId="2">
      <alignment horizontal="center"/>
    </xf>
    <xf numFmtId="1" fontId="0" fillId="0" borderId="19" applyAlignment="1" pivotButton="0" quotePrefix="0" xfId="2">
      <alignment horizontal="center"/>
    </xf>
    <xf numFmtId="1" fontId="19" fillId="0" borderId="19" applyAlignment="1" pivotButton="0" quotePrefix="0" xfId="0">
      <alignment horizontal="center"/>
    </xf>
    <xf numFmtId="0" fontId="0" fillId="33" borderId="10" applyAlignment="1" pivotButton="0" quotePrefix="0" xfId="0">
      <alignment horizontal="center"/>
    </xf>
    <xf numFmtId="1" fontId="0" fillId="33" borderId="17" applyAlignment="1" pivotButton="0" quotePrefix="0" xfId="0">
      <alignment horizontal="center"/>
    </xf>
    <xf numFmtId="1" fontId="0" fillId="33" borderId="48" applyAlignment="1" pivotButton="0" quotePrefix="0" xfId="0">
      <alignment horizontal="center"/>
    </xf>
    <xf numFmtId="0" fontId="19" fillId="0" borderId="19" applyAlignment="1" pivotButton="0" quotePrefix="0" xfId="0">
      <alignment horizontal="center"/>
    </xf>
    <xf numFmtId="165" fontId="21" fillId="33" borderId="0" applyAlignment="1" pivotButton="0" quotePrefix="0" xfId="1">
      <alignment horizontal="center"/>
    </xf>
    <xf numFmtId="0" fontId="17" fillId="0" borderId="35" pivotButton="0" quotePrefix="0" xfId="0"/>
    <xf numFmtId="0" fontId="0" fillId="0" borderId="35" pivotButton="0" quotePrefix="0" xfId="0"/>
    <xf numFmtId="165" fontId="0" fillId="0" borderId="35" pivotButton="0" quotePrefix="0" xfId="1"/>
    <xf numFmtId="1" fontId="21" fillId="0" borderId="9" applyAlignment="1" pivotButton="0" quotePrefix="0" xfId="0">
      <alignment horizontal="center"/>
    </xf>
    <xf numFmtId="4" fontId="0" fillId="33" borderId="20" pivotButton="0" quotePrefix="0" xfId="0"/>
    <xf numFmtId="0" fontId="95" fillId="0" borderId="13" applyAlignment="1" pivotButton="0" quotePrefix="0" xfId="0">
      <alignment horizontal="left"/>
    </xf>
    <xf numFmtId="4" fontId="95" fillId="0" borderId="10" applyAlignment="1" pivotButton="0" quotePrefix="0" xfId="0">
      <alignment horizontal="center"/>
    </xf>
    <xf numFmtId="4" fontId="95" fillId="0" borderId="20" pivotButton="0" quotePrefix="0" xfId="0"/>
    <xf numFmtId="0" fontId="95" fillId="0" borderId="11" applyAlignment="1" pivotButton="0" quotePrefix="0" xfId="0">
      <alignment horizontal="center" wrapText="1"/>
    </xf>
    <xf numFmtId="1" fontId="95" fillId="0" borderId="9" applyAlignment="1" pivotButton="0" quotePrefix="0" xfId="2">
      <alignment horizontal="center" wrapText="1"/>
    </xf>
    <xf numFmtId="1" fontId="95" fillId="0" borderId="20" applyAlignment="1" pivotButton="0" quotePrefix="0" xfId="2">
      <alignment horizontal="center" wrapText="1"/>
    </xf>
    <xf numFmtId="0" fontId="95" fillId="0" borderId="10" applyAlignment="1" pivotButton="0" quotePrefix="0" xfId="0">
      <alignment horizontal="center"/>
    </xf>
    <xf numFmtId="1" fontId="95" fillId="0" borderId="11" applyAlignment="1" pivotButton="0" quotePrefix="0" xfId="0">
      <alignment horizontal="center"/>
    </xf>
    <xf numFmtId="166" fontId="21" fillId="0" borderId="9" applyAlignment="1" pivotButton="0" quotePrefix="0" xfId="0">
      <alignment horizontal="center"/>
    </xf>
    <xf numFmtId="165" fontId="0" fillId="33" borderId="0" applyAlignment="1" pivotButton="0" quotePrefix="0" xfId="0">
      <alignment horizontal="center" vertical="center"/>
    </xf>
    <xf numFmtId="4" fontId="0" fillId="33" borderId="0" applyAlignment="1" pivotButton="0" quotePrefix="0" xfId="0">
      <alignment horizontal="center"/>
    </xf>
    <xf numFmtId="4" fontId="0" fillId="33" borderId="0" pivotButton="0" quotePrefix="0" xfId="0"/>
    <xf numFmtId="0" fontId="0" fillId="33" borderId="0" applyAlignment="1" pivotButton="0" quotePrefix="0" xfId="0">
      <alignment horizontal="center"/>
    </xf>
    <xf numFmtId="167" fontId="0" fillId="33" borderId="0" applyAlignment="1" pivotButton="0" quotePrefix="0" xfId="2">
      <alignment horizontal="center"/>
    </xf>
    <xf numFmtId="164" fontId="19" fillId="33" borderId="0" applyAlignment="1" pivotButton="0" quotePrefix="0" xfId="0">
      <alignment horizontal="center"/>
    </xf>
    <xf numFmtId="166" fontId="21" fillId="0" borderId="10" applyAlignment="1" pivotButton="0" quotePrefix="0" xfId="0">
      <alignment horizontal="center"/>
    </xf>
    <xf numFmtId="0" fontId="0" fillId="33" borderId="13" applyAlignment="1" pivotButton="0" quotePrefix="0" xfId="0">
      <alignment horizontal="left"/>
    </xf>
    <xf numFmtId="0" fontId="0" fillId="33" borderId="11" applyAlignment="1" pivotButton="0" quotePrefix="0" xfId="0">
      <alignment horizontal="center" wrapText="1"/>
    </xf>
    <xf numFmtId="0" fontId="0" fillId="0" borderId="20" pivotButton="0" quotePrefix="0" xfId="0"/>
    <xf numFmtId="1" fontId="21" fillId="0" borderId="9" applyAlignment="1" pivotButton="0" quotePrefix="0" xfId="0">
      <alignment horizontal="center" vertical="center"/>
    </xf>
    <xf numFmtId="165" fontId="95" fillId="0" borderId="10" applyAlignment="1" pivotButton="0" quotePrefix="0" xfId="1">
      <alignment horizontal="center"/>
    </xf>
    <xf numFmtId="0" fontId="0" fillId="33" borderId="0" pivotButton="0" quotePrefix="0" xfId="0"/>
    <xf numFmtId="0" fontId="0" fillId="33" borderId="0" applyAlignment="1" pivotButton="0" quotePrefix="0" xfId="0">
      <alignment horizontal="left"/>
    </xf>
    <xf numFmtId="165" fontId="0" fillId="33" borderId="29" pivotButton="0" quotePrefix="0" xfId="1"/>
    <xf numFmtId="0" fontId="0" fillId="0" borderId="9" pivotButton="0" quotePrefix="0" xfId="0"/>
    <xf numFmtId="0" fontId="0" fillId="33" borderId="52" applyAlignment="1" pivotButton="0" quotePrefix="0" xfId="0">
      <alignment horizontal="left"/>
    </xf>
    <xf numFmtId="0" fontId="0" fillId="33" borderId="53" applyAlignment="1" pivotButton="0" quotePrefix="0" xfId="0">
      <alignment horizontal="left"/>
    </xf>
    <xf numFmtId="0" fontId="0" fillId="33" borderId="54" applyAlignment="1" pivotButton="0" quotePrefix="0" xfId="0">
      <alignment horizontal="left"/>
    </xf>
    <xf numFmtId="0" fontId="0" fillId="35" borderId="55" applyAlignment="1" pivotButton="0" quotePrefix="0" xfId="0">
      <alignment horizontal="center"/>
    </xf>
    <xf numFmtId="0" fontId="0" fillId="54" borderId="44" applyAlignment="1" pivotButton="0" quotePrefix="0" xfId="0">
      <alignment horizontal="center"/>
    </xf>
    <xf numFmtId="0" fontId="0" fillId="33" borderId="56" applyAlignment="1" pivotButton="0" quotePrefix="0" xfId="0">
      <alignment horizontal="center"/>
    </xf>
    <xf numFmtId="4" fontId="0" fillId="0" borderId="10" pivotButton="0" quotePrefix="0" xfId="0"/>
    <xf numFmtId="4" fontId="0" fillId="0" borderId="15" pivotButton="0" quotePrefix="0" xfId="0"/>
    <xf numFmtId="4" fontId="0" fillId="33" borderId="15" pivotButton="0" quotePrefix="0" xfId="0"/>
    <xf numFmtId="4" fontId="0" fillId="33" borderId="18" pivotButton="0" quotePrefix="0" xfId="0"/>
    <xf numFmtId="164" fontId="19" fillId="33" borderId="10" applyAlignment="1" pivotButton="0" quotePrefix="0" xfId="0">
      <alignment horizontal="center"/>
    </xf>
    <xf numFmtId="0" fontId="17" fillId="34" borderId="28" applyAlignment="1" pivotButton="0" quotePrefix="0" xfId="0">
      <alignment horizontal="center" vertical="center"/>
    </xf>
    <xf numFmtId="0" fontId="17" fillId="34" borderId="28" applyAlignment="1" pivotButton="0" quotePrefix="0" xfId="0">
      <alignment horizontal="center" vertical="center" wrapText="1"/>
    </xf>
    <xf numFmtId="0" fontId="17" fillId="34" borderId="29" applyAlignment="1" pivotButton="0" quotePrefix="0" xfId="0">
      <alignment horizontal="center" vertical="center"/>
    </xf>
    <xf numFmtId="0" fontId="0" fillId="0" borderId="11" pivotButton="0" quotePrefix="0" xfId="0"/>
    <xf numFmtId="1" fontId="0" fillId="33" borderId="10" applyAlignment="1" pivotButton="0" quotePrefix="0" xfId="0">
      <alignment horizontal="center"/>
    </xf>
    <xf numFmtId="1" fontId="19" fillId="33" borderId="11" applyAlignment="1" pivotButton="0" quotePrefix="0" xfId="0">
      <alignment horizontal="center"/>
    </xf>
    <xf numFmtId="164" fontId="19" fillId="33" borderId="11" applyAlignment="1" pivotButton="0" quotePrefix="0" xfId="0">
      <alignment horizontal="center"/>
    </xf>
    <xf numFmtId="0" fontId="0" fillId="0" borderId="15" applyAlignment="1" pivotButton="0" quotePrefix="0" xfId="0">
      <alignment horizontal="left"/>
    </xf>
    <xf numFmtId="164" fontId="0" fillId="0" borderId="19" applyAlignment="1" pivotButton="0" quotePrefix="0" xfId="0">
      <alignment horizontal="center"/>
    </xf>
    <xf numFmtId="164" fontId="0" fillId="0" borderId="10" applyAlignment="1" pivotButton="0" quotePrefix="0" xfId="0">
      <alignment horizontal="center"/>
    </xf>
    <xf numFmtId="0" fontId="1" fillId="0" borderId="15" applyAlignment="1" pivotButton="0" quotePrefix="0" xfId="0">
      <alignment horizontal="left"/>
    </xf>
    <xf numFmtId="4" fontId="1" fillId="0" borderId="15" applyAlignment="1" pivotButton="0" quotePrefix="0" xfId="0">
      <alignment horizontal="center"/>
    </xf>
    <xf numFmtId="4" fontId="1" fillId="0" borderId="19" pivotButton="0" quotePrefix="0" xfId="0"/>
    <xf numFmtId="0" fontId="1" fillId="0" borderId="15" applyAlignment="1" pivotButton="0" quotePrefix="0" xfId="0">
      <alignment horizontal="center"/>
    </xf>
    <xf numFmtId="0" fontId="1" fillId="0" borderId="14" applyAlignment="1" pivotButton="0" quotePrefix="0" xfId="0">
      <alignment horizontal="center"/>
    </xf>
    <xf numFmtId="0" fontId="1" fillId="0" borderId="1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/>
    </xf>
    <xf numFmtId="0" fontId="1" fillId="0" borderId="19" applyAlignment="1" pivotButton="0" quotePrefix="0" xfId="0">
      <alignment horizontal="center"/>
    </xf>
    <xf numFmtId="1" fontId="0" fillId="0" borderId="14" applyAlignment="1" pivotButton="0" quotePrefix="0" xfId="0">
      <alignment horizontal="center"/>
    </xf>
    <xf numFmtId="164" fontId="0" fillId="0" borderId="17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1" fontId="0" fillId="0" borderId="14" applyAlignment="1" pivotButton="0" quotePrefix="1" xfId="0">
      <alignment horizontal="center"/>
    </xf>
    <xf numFmtId="164" fontId="0" fillId="0" borderId="17" applyAlignment="1" pivotButton="0" quotePrefix="1" xfId="0">
      <alignment horizontal="center"/>
    </xf>
    <xf numFmtId="1" fontId="19" fillId="0" borderId="19" applyAlignment="1" pivotButton="0" quotePrefix="1" xfId="0">
      <alignment horizontal="center"/>
    </xf>
    <xf numFmtId="1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 wrapText="1"/>
    </xf>
    <xf numFmtId="164" fontId="0" fillId="0" borderId="15" applyAlignment="1" pivotButton="0" quotePrefix="0" xfId="0">
      <alignment horizontal="center"/>
    </xf>
    <xf numFmtId="1" fontId="1" fillId="0" borderId="19" applyAlignment="1" pivotButton="0" quotePrefix="0" xfId="2">
      <alignment horizontal="center"/>
    </xf>
    <xf numFmtId="1" fontId="1" fillId="0" borderId="14" applyAlignment="1" pivotButton="0" quotePrefix="0" xfId="0">
      <alignment horizontal="center"/>
    </xf>
    <xf numFmtId="164" fontId="1" fillId="0" borderId="17" applyAlignment="1" pivotButton="0" quotePrefix="0" xfId="0">
      <alignment horizontal="center"/>
    </xf>
    <xf numFmtId="164" fontId="1" fillId="0" borderId="10" applyAlignment="1" pivotButton="0" quotePrefix="0" xfId="0">
      <alignment horizontal="center"/>
    </xf>
    <xf numFmtId="165" fontId="1" fillId="0" borderId="15" applyAlignment="1" pivotButton="0" quotePrefix="0" xfId="1">
      <alignment horizontal="center" vertical="center"/>
    </xf>
    <xf numFmtId="1" fontId="1" fillId="0" borderId="17" applyAlignment="1" pivotButton="0" quotePrefix="0" xfId="2">
      <alignment horizontal="center"/>
    </xf>
    <xf numFmtId="1" fontId="1" fillId="0" borderId="15" applyAlignment="1" pivotButton="0" quotePrefix="0" xfId="0">
      <alignment horizontal="center"/>
    </xf>
    <xf numFmtId="164" fontId="1" fillId="0" borderId="17" applyAlignment="1" pivotButton="0" quotePrefix="1" xfId="0">
      <alignment horizontal="center"/>
    </xf>
    <xf numFmtId="0" fontId="1" fillId="0" borderId="11" applyAlignment="1" pivotButton="0" quotePrefix="0" xfId="0">
      <alignment horizontal="center"/>
    </xf>
    <xf numFmtId="164" fontId="1" fillId="0" borderId="19" applyAlignment="1" pivotButton="0" quotePrefix="0" xfId="0">
      <alignment horizontal="center"/>
    </xf>
    <xf numFmtId="1" fontId="0" fillId="0" borderId="9" applyAlignment="1" pivotButton="0" quotePrefix="0" xfId="2">
      <alignment horizontal="center"/>
    </xf>
    <xf numFmtId="1" fontId="0" fillId="0" borderId="20" applyAlignment="1" pivotButton="0" quotePrefix="0" xfId="2">
      <alignment horizontal="center"/>
    </xf>
    <xf numFmtId="1" fontId="0" fillId="0" borderId="10" applyAlignment="1" pivotButton="0" quotePrefix="0" xfId="0">
      <alignment horizontal="center"/>
    </xf>
    <xf numFmtId="1" fontId="0" fillId="0" borderId="9" applyAlignment="1" pivotButton="0" quotePrefix="0" xfId="0">
      <alignment horizontal="center"/>
    </xf>
    <xf numFmtId="164" fontId="0" fillId="0" borderId="9" applyAlignment="1" pivotButton="0" quotePrefix="0" xfId="0">
      <alignment horizontal="center"/>
    </xf>
    <xf numFmtId="165" fontId="95" fillId="55" borderId="15" applyAlignment="1" pivotButton="0" quotePrefix="0" xfId="1">
      <alignment horizontal="center" vertical="center"/>
    </xf>
    <xf numFmtId="165" fontId="95" fillId="0" borderId="15" applyAlignment="1" pivotButton="0" quotePrefix="0" xfId="1">
      <alignment horizontal="center" vertical="center"/>
    </xf>
    <xf numFmtId="1" fontId="0" fillId="0" borderId="14" applyAlignment="1" pivotButton="0" quotePrefix="0" xfId="2">
      <alignment horizontal="center"/>
    </xf>
    <xf numFmtId="1" fontId="19" fillId="0" borderId="10" applyAlignment="1" pivotButton="0" quotePrefix="0" xfId="0">
      <alignment horizontal="center"/>
    </xf>
    <xf numFmtId="165" fontId="97" fillId="0" borderId="15" applyAlignment="1" pivotButton="0" quotePrefix="0" xfId="1">
      <alignment horizontal="center" vertical="center"/>
    </xf>
    <xf numFmtId="0" fontId="0" fillId="0" borderId="25" applyAlignment="1" pivotButton="0" quotePrefix="0" xfId="0">
      <alignment horizontal="center"/>
    </xf>
    <xf numFmtId="0" fontId="0" fillId="0" borderId="57" applyAlignment="1" pivotButton="0" quotePrefix="0" xfId="0">
      <alignment horizontal="left"/>
    </xf>
    <xf numFmtId="4" fontId="0" fillId="0" borderId="58" pivotButton="0" quotePrefix="0" xfId="0"/>
    <xf numFmtId="0" fontId="0" fillId="0" borderId="57" applyAlignment="1" pivotButton="0" quotePrefix="0" xfId="0">
      <alignment horizontal="center"/>
    </xf>
    <xf numFmtId="4" fontId="0" fillId="0" borderId="57" applyAlignment="1" pivotButton="0" quotePrefix="0" xfId="0">
      <alignment horizontal="center"/>
    </xf>
    <xf numFmtId="4" fontId="0" fillId="0" borderId="14" pivotButton="0" quotePrefix="0" xfId="0"/>
    <xf numFmtId="165" fontId="0" fillId="0" borderId="57" applyAlignment="1" pivotButton="0" quotePrefix="0" xfId="1">
      <alignment horizontal="center" vertical="center"/>
    </xf>
    <xf numFmtId="1" fontId="0" fillId="0" borderId="60" applyAlignment="1" pivotButton="0" quotePrefix="0" xfId="2">
      <alignment horizontal="center"/>
    </xf>
    <xf numFmtId="1" fontId="0" fillId="0" borderId="58" applyAlignment="1" pivotButton="0" quotePrefix="0" xfId="2">
      <alignment horizontal="center"/>
    </xf>
    <xf numFmtId="1" fontId="0" fillId="0" borderId="59" applyAlignment="1" pivotButton="0" quotePrefix="0" xfId="0">
      <alignment horizontal="center"/>
    </xf>
    <xf numFmtId="164" fontId="0" fillId="0" borderId="60" applyAlignment="1" pivotButton="0" quotePrefix="0" xfId="0">
      <alignment horizontal="center"/>
    </xf>
    <xf numFmtId="1" fontId="19" fillId="0" borderId="59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22" applyAlignment="1" pivotButton="0" quotePrefix="0" xfId="0">
      <alignment horizontal="left"/>
    </xf>
    <xf numFmtId="4" fontId="0" fillId="0" borderId="22" applyAlignment="1" pivotButton="0" quotePrefix="0" xfId="0">
      <alignment horizontal="center"/>
    </xf>
    <xf numFmtId="4" fontId="0" fillId="0" borderId="61" pivotButton="0" quotePrefix="0" xfId="0"/>
    <xf numFmtId="1" fontId="0" fillId="0" borderId="25" applyAlignment="1" pivotButton="0" quotePrefix="0" xfId="0">
      <alignment horizontal="center"/>
    </xf>
    <xf numFmtId="0" fontId="0" fillId="0" borderId="10" applyAlignment="1" pivotButton="0" quotePrefix="0" xfId="0">
      <alignment horizontal="left"/>
    </xf>
    <xf numFmtId="1" fontId="0" fillId="0" borderId="11" applyAlignment="1" pivotButton="0" quotePrefix="0" xfId="2">
      <alignment horizontal="center"/>
    </xf>
    <xf numFmtId="1" fontId="0" fillId="0" borderId="13" applyAlignment="1" pivotButton="0" quotePrefix="0" xfId="2">
      <alignment horizontal="center"/>
    </xf>
    <xf numFmtId="164" fontId="0" fillId="0" borderId="11" applyAlignment="1" pivotButton="0" quotePrefix="0" xfId="0">
      <alignment horizontal="center"/>
    </xf>
    <xf numFmtId="164" fontId="0" fillId="0" borderId="14" applyAlignment="1" pivotButton="0" quotePrefix="0" xfId="0">
      <alignment horizontal="center"/>
    </xf>
    <xf numFmtId="164" fontId="19" fillId="0" borderId="15" applyAlignment="1" pivotButton="0" quotePrefix="0" xfId="0">
      <alignment horizontal="center"/>
    </xf>
    <xf numFmtId="164" fontId="19" fillId="0" borderId="14" applyAlignment="1" pivotButton="0" quotePrefix="0" xfId="0">
      <alignment horizontal="center"/>
    </xf>
    <xf numFmtId="0" fontId="0" fillId="0" borderId="59" applyAlignment="1" pivotButton="0" quotePrefix="0" xfId="0">
      <alignment horizontal="center"/>
    </xf>
    <xf numFmtId="164" fontId="0" fillId="0" borderId="58" applyAlignment="1" pivotButton="0" quotePrefix="0" xfId="0">
      <alignment horizontal="center"/>
    </xf>
    <xf numFmtId="1" fontId="19" fillId="0" borderId="62" applyAlignment="1" pivotButton="0" quotePrefix="0" xfId="0">
      <alignment horizontal="center"/>
    </xf>
    <xf numFmtId="1" fontId="0" fillId="0" borderId="19" applyAlignment="1" pivotButton="0" quotePrefix="0" xfId="0">
      <alignment horizontal="center"/>
    </xf>
    <xf numFmtId="0" fontId="19" fillId="0" borderId="14" applyAlignment="1" pivotButton="0" quotePrefix="0" xfId="0">
      <alignment horizontal="center"/>
    </xf>
    <xf numFmtId="164" fontId="0" fillId="0" borderId="14" applyAlignment="1" pivotButton="0" quotePrefix="1" xfId="0">
      <alignment horizontal="center"/>
    </xf>
    <xf numFmtId="4" fontId="0" fillId="0" borderId="13" pivotButton="0" quotePrefix="0" xfId="0"/>
    <xf numFmtId="1" fontId="0" fillId="0" borderId="10" applyAlignment="1" pivotButton="0" quotePrefix="0" xfId="2">
      <alignment horizontal="center"/>
    </xf>
    <xf numFmtId="165" fontId="1" fillId="0" borderId="57" applyAlignment="1" pivotButton="0" quotePrefix="0" xfId="1">
      <alignment horizontal="center" vertical="center"/>
    </xf>
    <xf numFmtId="0" fontId="1" fillId="0" borderId="60" applyAlignment="1" pivotButton="0" quotePrefix="0" xfId="0">
      <alignment horizontal="center"/>
    </xf>
    <xf numFmtId="0" fontId="1" fillId="0" borderId="58" applyAlignment="1" pivotButton="0" quotePrefix="0" xfId="0">
      <alignment horizontal="center"/>
    </xf>
    <xf numFmtId="0" fontId="1" fillId="0" borderId="57" applyAlignment="1" pivotButton="0" quotePrefix="0" xfId="0">
      <alignment horizontal="center"/>
    </xf>
    <xf numFmtId="0" fontId="1" fillId="0" borderId="59" applyAlignment="1" pivotButton="0" quotePrefix="0" xfId="0">
      <alignment horizontal="center"/>
    </xf>
    <xf numFmtId="164" fontId="0" fillId="0" borderId="57" applyAlignment="1" pivotButton="0" quotePrefix="0" xfId="0">
      <alignment horizontal="center"/>
    </xf>
    <xf numFmtId="0" fontId="0" fillId="0" borderId="60" applyAlignment="1" pivotButton="0" quotePrefix="0" xfId="0">
      <alignment horizontal="center"/>
    </xf>
    <xf numFmtId="0" fontId="0" fillId="0" borderId="58" applyAlignment="1" pivotButton="0" quotePrefix="0" xfId="0">
      <alignment horizontal="center"/>
    </xf>
    <xf numFmtId="0" fontId="0" fillId="0" borderId="21" applyAlignment="1" pivotButton="0" quotePrefix="0" xfId="0">
      <alignment horizontal="center"/>
    </xf>
    <xf numFmtId="0" fontId="19" fillId="0" borderId="10" applyAlignment="1" pivotButton="0" quotePrefix="0" xfId="0">
      <alignment horizontal="center"/>
    </xf>
    <xf numFmtId="0" fontId="0" fillId="0" borderId="25" applyAlignment="1" pivotButton="0" quotePrefix="0" xfId="0">
      <alignment horizontal="center" wrapText="1"/>
    </xf>
    <xf numFmtId="1" fontId="0" fillId="0" borderId="9" applyAlignment="1" pivotButton="0" quotePrefix="0" xfId="2">
      <alignment horizontal="center" wrapText="1"/>
    </xf>
    <xf numFmtId="1" fontId="0" fillId="0" borderId="20" applyAlignment="1" pivotButton="0" quotePrefix="0" xfId="2">
      <alignment horizontal="center" wrapText="1"/>
    </xf>
    <xf numFmtId="1" fontId="19" fillId="0" borderId="11" applyAlignment="1" pivotButton="0" quotePrefix="0" xfId="0">
      <alignment horizontal="center"/>
    </xf>
    <xf numFmtId="166" fontId="19" fillId="0" borderId="17" applyAlignment="1" pivotButton="0" quotePrefix="0" xfId="0">
      <alignment horizontal="center"/>
    </xf>
    <xf numFmtId="164" fontId="19" fillId="0" borderId="23" applyAlignment="1" pivotButton="0" quotePrefix="0" xfId="0">
      <alignment horizontal="center"/>
    </xf>
    <xf numFmtId="1" fontId="0" fillId="0" borderId="24" applyAlignment="1" pivotButton="0" quotePrefix="0" xfId="2">
      <alignment horizontal="center"/>
    </xf>
    <xf numFmtId="1" fontId="0" fillId="0" borderId="61" applyAlignment="1" pivotButton="0" quotePrefix="0" xfId="2">
      <alignment horizontal="center"/>
    </xf>
    <xf numFmtId="0" fontId="0" fillId="0" borderId="11" applyAlignment="1" pivotButton="0" quotePrefix="1" xfId="0">
      <alignment horizontal="center"/>
    </xf>
    <xf numFmtId="0" fontId="0" fillId="0" borderId="46" applyAlignment="1" pivotButton="0" quotePrefix="0" xfId="0">
      <alignment horizontal="center"/>
    </xf>
    <xf numFmtId="0" fontId="95" fillId="0" borderId="10" applyAlignment="1" pivotButton="0" quotePrefix="0" xfId="0">
      <alignment horizontal="left"/>
    </xf>
    <xf numFmtId="1" fontId="21" fillId="0" borderId="11" applyAlignment="1" pivotButton="0" quotePrefix="0" xfId="0">
      <alignment horizontal="center"/>
    </xf>
    <xf numFmtId="1" fontId="21" fillId="0" borderId="10" applyAlignment="1" pivotButton="0" quotePrefix="0" xfId="0">
      <alignment horizontal="center" vertical="center"/>
    </xf>
    <xf numFmtId="164" fontId="0" fillId="0" borderId="10" applyAlignment="1" pivotButton="0" quotePrefix="1" xfId="0">
      <alignment horizontal="center"/>
    </xf>
    <xf numFmtId="1" fontId="0" fillId="0" borderId="11" applyAlignment="1" pivotButton="0" quotePrefix="1" xfId="0">
      <alignment horizontal="center"/>
    </xf>
    <xf numFmtId="164" fontId="0" fillId="0" borderId="11" applyAlignment="1" pivotButton="0" quotePrefix="1" xfId="0">
      <alignment horizontal="center"/>
    </xf>
    <xf numFmtId="164" fontId="0" fillId="0" borderId="9" applyAlignment="1" pivotButton="0" quotePrefix="1" xfId="0">
      <alignment horizontal="center"/>
    </xf>
    <xf numFmtId="164" fontId="0" fillId="0" borderId="20" applyAlignment="1" pivotButton="0" quotePrefix="0" xfId="0">
      <alignment horizontal="center"/>
    </xf>
    <xf numFmtId="4" fontId="0" fillId="0" borderId="46" pivotButton="0" quotePrefix="0" xfId="0"/>
    <xf numFmtId="164" fontId="19" fillId="0" borderId="11" applyAlignment="1" pivotButton="0" quotePrefix="0" xfId="0">
      <alignment horizontal="center"/>
    </xf>
    <xf numFmtId="14" fontId="0" fillId="0" borderId="10" applyAlignment="1" pivotButton="0" quotePrefix="1" xfId="0">
      <alignment horizontal="center"/>
    </xf>
    <xf numFmtId="0" fontId="0" fillId="0" borderId="10" applyAlignment="1" pivotButton="0" quotePrefix="1" xfId="0">
      <alignment horizontal="center"/>
    </xf>
    <xf numFmtId="14" fontId="0" fillId="0" borderId="9" applyAlignment="1" pivotButton="0" quotePrefix="1" xfId="0">
      <alignment horizontal="center"/>
    </xf>
    <xf numFmtId="1" fontId="96" fillId="0" borderId="9" applyAlignment="1" pivotButton="0" quotePrefix="0" xfId="0">
      <alignment horizontal="center"/>
    </xf>
    <xf numFmtId="1" fontId="19" fillId="0" borderId="10" applyAlignment="1" pivotButton="0" quotePrefix="0" xfId="1128">
      <alignment horizontal="center"/>
    </xf>
    <xf numFmtId="1" fontId="0" fillId="0" borderId="9" applyAlignment="1" pivotButton="0" quotePrefix="0" xfId="0">
      <alignment horizontal="center" wrapText="1"/>
    </xf>
    <xf numFmtId="0" fontId="19" fillId="0" borderId="11" applyAlignment="1" pivotButton="0" quotePrefix="0" xfId="1128">
      <alignment horizontal="center"/>
    </xf>
    <xf numFmtId="1" fontId="19" fillId="0" borderId="9" applyAlignment="1" pivotButton="0" quotePrefix="0" xfId="1128">
      <alignment horizontal="center"/>
    </xf>
    <xf numFmtId="164" fontId="19" fillId="0" borderId="10" applyAlignment="1" pivotButton="0" quotePrefix="0" xfId="1128">
      <alignment horizontal="center"/>
    </xf>
    <xf numFmtId="0" fontId="19" fillId="0" borderId="9" applyAlignment="1" pivotButton="0" quotePrefix="0" xfId="1128">
      <alignment horizontal="center"/>
    </xf>
    <xf numFmtId="164" fontId="19" fillId="0" borderId="9" applyAlignment="1" pivotButton="0" quotePrefix="0" xfId="1128">
      <alignment horizontal="center"/>
    </xf>
    <xf numFmtId="1" fontId="0" fillId="0" borderId="13" applyAlignment="1" pivotButton="0" quotePrefix="0" xfId="0">
      <alignment horizontal="center"/>
    </xf>
    <xf numFmtId="165" fontId="1" fillId="0" borderId="15" applyAlignment="1" pivotButton="0" quotePrefix="0" xfId="0">
      <alignment horizontal="center" vertical="center"/>
    </xf>
    <xf numFmtId="1" fontId="1" fillId="0" borderId="0" applyAlignment="1" pivotButton="0" quotePrefix="0" xfId="2">
      <alignment horizontal="center" wrapText="1"/>
    </xf>
    <xf numFmtId="0" fontId="1" fillId="0" borderId="10" applyAlignment="1" pivotButton="0" quotePrefix="0" xfId="0">
      <alignment horizontal="center"/>
    </xf>
    <xf numFmtId="1" fontId="1" fillId="0" borderId="11" applyAlignment="1" pivotButton="0" quotePrefix="0" xfId="2">
      <alignment horizontal="center"/>
    </xf>
    <xf numFmtId="1" fontId="1" fillId="0" borderId="20" applyAlignment="1" pivotButton="0" quotePrefix="0" xfId="2">
      <alignment horizontal="center"/>
    </xf>
    <xf numFmtId="1" fontId="1" fillId="0" borderId="11" applyAlignment="1" pivotButton="0" quotePrefix="1" xfId="0">
      <alignment horizontal="center"/>
    </xf>
    <xf numFmtId="0" fontId="1" fillId="0" borderId="13" applyAlignment="1" pivotButton="0" quotePrefix="0" xfId="0">
      <alignment horizontal="left"/>
    </xf>
    <xf numFmtId="165" fontId="1" fillId="0" borderId="10" applyAlignment="1" pivotButton="0" quotePrefix="0" xfId="1">
      <alignment horizontal="center" vertical="center"/>
    </xf>
    <xf numFmtId="4" fontId="1" fillId="0" borderId="10" applyAlignment="1" pivotButton="0" quotePrefix="0" xfId="0">
      <alignment horizontal="center"/>
    </xf>
    <xf numFmtId="4" fontId="1" fillId="0" borderId="20" pivotButton="0" quotePrefix="0" xfId="0"/>
    <xf numFmtId="0" fontId="1" fillId="0" borderId="25" applyAlignment="1" pivotButton="0" quotePrefix="0" xfId="0">
      <alignment horizontal="center"/>
    </xf>
    <xf numFmtId="1" fontId="1" fillId="0" borderId="9" applyAlignment="1" pivotButton="0" quotePrefix="0" xfId="2">
      <alignment horizontal="center" wrapText="1"/>
    </xf>
    <xf numFmtId="1" fontId="1" fillId="0" borderId="20" applyAlignment="1" pivotButton="0" quotePrefix="0" xfId="2">
      <alignment horizontal="center" wrapText="1"/>
    </xf>
    <xf numFmtId="0" fontId="1" fillId="0" borderId="9" applyAlignment="1" pivotButton="0" quotePrefix="0" xfId="0">
      <alignment horizontal="center"/>
    </xf>
    <xf numFmtId="0" fontId="1" fillId="0" borderId="20" applyAlignment="1" pivotButton="0" quotePrefix="0" xfId="0">
      <alignment horizontal="center"/>
    </xf>
    <xf numFmtId="164" fontId="1" fillId="0" borderId="9" applyAlignment="1" pivotButton="0" quotePrefix="0" xfId="0">
      <alignment horizontal="center"/>
    </xf>
    <xf numFmtId="1" fontId="1" fillId="33" borderId="9" applyAlignment="1" pivotButton="0" quotePrefix="0" xfId="2">
      <alignment horizontal="center" wrapText="1"/>
    </xf>
    <xf numFmtId="1" fontId="1" fillId="33" borderId="13" applyAlignment="1" pivotButton="0" quotePrefix="0" xfId="2">
      <alignment horizontal="center" wrapText="1"/>
    </xf>
    <xf numFmtId="0" fontId="1" fillId="33" borderId="16" applyAlignment="1" pivotButton="0" quotePrefix="0" xfId="0">
      <alignment horizontal="left"/>
    </xf>
    <xf numFmtId="165" fontId="1" fillId="33" borderId="15" applyAlignment="1" pivotButton="0" quotePrefix="0" xfId="1">
      <alignment horizontal="center" vertical="center"/>
    </xf>
    <xf numFmtId="4" fontId="1" fillId="33" borderId="15" applyAlignment="1" pivotButton="0" quotePrefix="0" xfId="0">
      <alignment horizontal="center"/>
    </xf>
    <xf numFmtId="0" fontId="1" fillId="33" borderId="15" applyAlignment="1" pivotButton="0" quotePrefix="0" xfId="0">
      <alignment horizontal="center"/>
    </xf>
    <xf numFmtId="0" fontId="1" fillId="33" borderId="14" applyAlignment="1" pivotButton="0" quotePrefix="0" xfId="0">
      <alignment horizontal="center"/>
    </xf>
    <xf numFmtId="0" fontId="1" fillId="33" borderId="17" applyAlignment="1" pivotButton="0" quotePrefix="0" xfId="0">
      <alignment horizontal="center"/>
    </xf>
    <xf numFmtId="0" fontId="1" fillId="33" borderId="19" applyAlignment="1" pivotButton="0" quotePrefix="0" xfId="0">
      <alignment horizontal="center"/>
    </xf>
    <xf numFmtId="164" fontId="1" fillId="33" borderId="17" applyAlignment="1" pivotButton="0" quotePrefix="0" xfId="0">
      <alignment horizontal="center"/>
    </xf>
    <xf numFmtId="0" fontId="1" fillId="33" borderId="50" applyAlignment="1" pivotButton="0" quotePrefix="0" xfId="0">
      <alignment horizontal="left"/>
    </xf>
    <xf numFmtId="165" fontId="1" fillId="33" borderId="18" applyAlignment="1" pivotButton="0" quotePrefix="0" xfId="1">
      <alignment horizontal="center" vertical="center"/>
    </xf>
    <xf numFmtId="4" fontId="1" fillId="33" borderId="18" applyAlignment="1" pivotButton="0" quotePrefix="0" xfId="0">
      <alignment horizontal="center"/>
    </xf>
    <xf numFmtId="0" fontId="1" fillId="33" borderId="18" applyAlignment="1" pivotButton="0" quotePrefix="0" xfId="0">
      <alignment horizontal="center"/>
    </xf>
    <xf numFmtId="0" fontId="1" fillId="33" borderId="47" applyAlignment="1" pivotButton="0" quotePrefix="0" xfId="0">
      <alignment horizontal="center"/>
    </xf>
    <xf numFmtId="0" fontId="1" fillId="33" borderId="48" applyAlignment="1" pivotButton="0" quotePrefix="0" xfId="0">
      <alignment horizontal="center"/>
    </xf>
    <xf numFmtId="0" fontId="1" fillId="33" borderId="49" applyAlignment="1" pivotButton="0" quotePrefix="0" xfId="0">
      <alignment horizontal="center"/>
    </xf>
    <xf numFmtId="164" fontId="1" fillId="33" borderId="48" applyAlignment="1" pivotButton="0" quotePrefix="0" xfId="0">
      <alignment horizontal="center"/>
    </xf>
    <xf numFmtId="1" fontId="0" fillId="0" borderId="17" applyAlignment="1" pivotButton="0" quotePrefix="0" xfId="1129">
      <alignment horizontal="center"/>
    </xf>
    <xf numFmtId="1" fontId="0" fillId="0" borderId="19" applyAlignment="1" pivotButton="0" quotePrefix="0" xfId="1129">
      <alignment horizontal="center"/>
    </xf>
    <xf numFmtId="0" fontId="98" fillId="56" borderId="0" pivotButton="0" quotePrefix="0" xfId="0"/>
    <xf numFmtId="0" fontId="0" fillId="35" borderId="0" pivotButton="0" quotePrefix="0" xfId="0"/>
    <xf numFmtId="0" fontId="0" fillId="35" borderId="52" applyAlignment="1" pivotButton="0" quotePrefix="0" xfId="0">
      <alignment horizontal="left"/>
    </xf>
    <xf numFmtId="165" fontId="0" fillId="35" borderId="0" applyAlignment="1" pivotButton="0" quotePrefix="0" xfId="0">
      <alignment horizontal="center" vertical="center"/>
    </xf>
    <xf numFmtId="4" fontId="0" fillId="35" borderId="0" applyAlignment="1" pivotButton="0" quotePrefix="0" xfId="0">
      <alignment horizontal="center"/>
    </xf>
    <xf numFmtId="4" fontId="0" fillId="35" borderId="0" pivotButton="0" quotePrefix="0" xfId="0"/>
    <xf numFmtId="0" fontId="0" fillId="35" borderId="0" applyAlignment="1" pivotButton="0" quotePrefix="0" xfId="0">
      <alignment horizontal="center"/>
    </xf>
    <xf numFmtId="167" fontId="0" fillId="35" borderId="0" applyAlignment="1" pivotButton="0" quotePrefix="0" xfId="2">
      <alignment horizontal="center"/>
    </xf>
    <xf numFmtId="164" fontId="19" fillId="35" borderId="0" applyAlignment="1" pivotButton="0" quotePrefix="0" xfId="0">
      <alignment horizontal="center"/>
    </xf>
    <xf numFmtId="168" fontId="0" fillId="0" borderId="15" applyAlignment="1" pivotButton="0" quotePrefix="0" xfId="1">
      <alignment horizontal="center" vertical="center"/>
    </xf>
    <xf numFmtId="168" fontId="95" fillId="0" borderId="15" applyAlignment="1" pivotButton="0" quotePrefix="0" xfId="1">
      <alignment horizontal="center" vertical="center"/>
    </xf>
    <xf numFmtId="169" fontId="0" fillId="0" borderId="15" applyAlignment="1" pivotButton="0" quotePrefix="0" xfId="1">
      <alignment horizontal="center" vertical="center"/>
    </xf>
    <xf numFmtId="170" fontId="0" fillId="0" borderId="15" applyAlignment="1" pivotButton="0" quotePrefix="0" xfId="1">
      <alignment horizontal="center" vertical="center"/>
    </xf>
    <xf numFmtId="171" fontId="1" fillId="0" borderId="15" applyAlignment="1" pivotButton="0" quotePrefix="0" xfId="1">
      <alignment horizontal="center" vertical="center"/>
    </xf>
    <xf numFmtId="172" fontId="1" fillId="0" borderId="15" applyAlignment="1" pivotButton="0" quotePrefix="0" xfId="1">
      <alignment horizontal="center" vertical="center"/>
    </xf>
    <xf numFmtId="173" fontId="1" fillId="0" borderId="15" applyAlignment="1" pivotButton="0" quotePrefix="0" xfId="1">
      <alignment horizontal="center" vertical="center"/>
    </xf>
    <xf numFmtId="174" fontId="0" fillId="0" borderId="15" applyAlignment="1" pivotButton="0" quotePrefix="0" xfId="1">
      <alignment horizontal="center" vertical="center"/>
    </xf>
    <xf numFmtId="175" fontId="0" fillId="0" borderId="15" applyAlignment="1" pivotButton="0" quotePrefix="0" xfId="1">
      <alignment horizontal="center" vertical="center"/>
    </xf>
    <xf numFmtId="173" fontId="95" fillId="0" borderId="15" applyAlignment="1" pivotButton="0" quotePrefix="0" xfId="1">
      <alignment horizontal="center" vertical="center"/>
    </xf>
    <xf numFmtId="176" fontId="0" fillId="0" borderId="15" applyAlignment="1" pivotButton="0" quotePrefix="0" xfId="1">
      <alignment horizontal="center" vertical="center"/>
    </xf>
    <xf numFmtId="177" fontId="0" fillId="0" borderId="15" applyAlignment="1" pivotButton="0" quotePrefix="0" xfId="1">
      <alignment horizontal="center" vertical="center"/>
    </xf>
    <xf numFmtId="0" fontId="17" fillId="50" borderId="28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31" applyAlignment="1" pivotButton="0" quotePrefix="0" xfId="0">
      <alignment horizontal="center"/>
    </xf>
    <xf numFmtId="0" fontId="0" fillId="0" borderId="31" pivotButton="0" quotePrefix="0" xfId="0"/>
    <xf numFmtId="0" fontId="17" fillId="33" borderId="51" applyAlignment="1" pivotButton="0" quotePrefix="0" xfId="0">
      <alignment horizontal="center"/>
    </xf>
    <xf numFmtId="0" fontId="0" fillId="0" borderId="63" pivotButton="0" quotePrefix="0" xfId="0"/>
    <xf numFmtId="0" fontId="17" fillId="33" borderId="28" applyAlignment="1" pivotButton="0" quotePrefix="0" xfId="0">
      <alignment horizontal="center"/>
    </xf>
    <xf numFmtId="207" fontId="0" fillId="0" borderId="15" applyAlignment="1" pivotButton="0" quotePrefix="0" xfId="1">
      <alignment horizontal="center" vertical="center"/>
    </xf>
    <xf numFmtId="207" fontId="95" fillId="0" borderId="15" applyAlignment="1" pivotButton="0" quotePrefix="0" xfId="1">
      <alignment horizontal="center" vertical="center"/>
    </xf>
    <xf numFmtId="207" fontId="1" fillId="0" borderId="15" applyAlignment="1" pivotButton="0" quotePrefix="0" xfId="1">
      <alignment horizontal="center" vertical="center"/>
    </xf>
    <xf numFmtId="167" fontId="0" fillId="33" borderId="0" applyAlignment="1" pivotButton="0" quotePrefix="0" xfId="2">
      <alignment horizontal="center"/>
    </xf>
    <xf numFmtId="167" fontId="0" fillId="35" borderId="0" applyAlignment="1" pivotButton="0" quotePrefix="0" xfId="2">
      <alignment horizontal="center"/>
    </xf>
  </cellXfs>
  <cellStyles count="1130">
    <cellStyle name="Normal" xfId="0" builtinId="0"/>
    <cellStyle name="Moeda" xfId="1" builtinId="4"/>
    <cellStyle name="Vírgula 2" xfId="2"/>
    <cellStyle name="_50101" xfId="3"/>
    <cellStyle name="_50101 2" xfId="4"/>
    <cellStyle name="_50155" xfId="5"/>
    <cellStyle name="_50155 2" xfId="6"/>
    <cellStyle name="_50175" xfId="7"/>
    <cellStyle name="_50175 2" xfId="8"/>
    <cellStyle name="_60102" xfId="9"/>
    <cellStyle name="_60102 2" xfId="10"/>
    <cellStyle name="_60103" xfId="11"/>
    <cellStyle name="_60103 2" xfId="12"/>
    <cellStyle name="_60131" xfId="13"/>
    <cellStyle name="_60131 2" xfId="14"/>
    <cellStyle name="_60134" xfId="15"/>
    <cellStyle name="_60134 2" xfId="16"/>
    <cellStyle name="_60151" xfId="17"/>
    <cellStyle name="_60151 2" xfId="18"/>
    <cellStyle name="_60153" xfId="19"/>
    <cellStyle name="_60153 2" xfId="20"/>
    <cellStyle name="_60154" xfId="21"/>
    <cellStyle name="_60154 2" xfId="22"/>
    <cellStyle name="_60156" xfId="23"/>
    <cellStyle name="_60156 2" xfId="24"/>
    <cellStyle name="_Currency" xfId="25"/>
    <cellStyle name="_Currency 2" xfId="26"/>
    <cellStyle name="_CurrencySpace" xfId="27"/>
    <cellStyle name="_CurrencySpace 2" xfId="28"/>
    <cellStyle name="_G3000 ROLL0610 Khalix" xfId="29"/>
    <cellStyle name="_G3000 ROLL0610 Khalix 2" xfId="30"/>
    <cellStyle name="_Quarterly (Calc) - AUTO" xfId="31"/>
    <cellStyle name="_Quarterly (Calc) - AUTO 2" xfId="32"/>
    <cellStyle name="_Total R&amp;D" xfId="33"/>
    <cellStyle name="_Total R&amp;D 2" xfId="34"/>
    <cellStyle name="_YTD End Market Growth - AUTO" xfId="35"/>
    <cellStyle name="_YTD End Market Growth - AUTO 2" xfId="36"/>
    <cellStyle name="_YTD End Market Growth - TRUCK" xfId="37"/>
    <cellStyle name="_YTD End Market Growth - TRUCK 2" xfId="38"/>
    <cellStyle name="20% - Accent1 2" xfId="39"/>
    <cellStyle name="20% - Accent1 2 2" xfId="40"/>
    <cellStyle name="20% - Accent1 3" xfId="41"/>
    <cellStyle name="20% - Accent1 4" xfId="42"/>
    <cellStyle name="20% - Accent1 5" xfId="43"/>
    <cellStyle name="20% - Accent2 2" xfId="44"/>
    <cellStyle name="20% - Accent2 2 2" xfId="45"/>
    <cellStyle name="20% - Accent2 3" xfId="46"/>
    <cellStyle name="20% - Accent2 4" xfId="47"/>
    <cellStyle name="20% - Accent2 5" xfId="48"/>
    <cellStyle name="20% - Accent3 2" xfId="49"/>
    <cellStyle name="20% - Accent3 2 2" xfId="50"/>
    <cellStyle name="20% - Accent3 3" xfId="51"/>
    <cellStyle name="20% - Accent3 4" xfId="52"/>
    <cellStyle name="20% - Accent3 5" xfId="53"/>
    <cellStyle name="20% - Accent4 2" xfId="54"/>
    <cellStyle name="20% - Accent4 2 2" xfId="55"/>
    <cellStyle name="20% - Accent4 3" xfId="56"/>
    <cellStyle name="20% - Accent4 4" xfId="57"/>
    <cellStyle name="20% - Accent4 5" xfId="58"/>
    <cellStyle name="20% - Accent5 2" xfId="59"/>
    <cellStyle name="20% - Accent5 2 2" xfId="60"/>
    <cellStyle name="20% - Accent5 3" xfId="61"/>
    <cellStyle name="20% - Accent5 4" xfId="62"/>
    <cellStyle name="20% - Accent5 5" xfId="63"/>
    <cellStyle name="20% - Accent6 2" xfId="64"/>
    <cellStyle name="20% - Accent6 2 2" xfId="65"/>
    <cellStyle name="20% - Accent6 3" xfId="66"/>
    <cellStyle name="20% - Accent6 4" xfId="67"/>
    <cellStyle name="20% - Accent6 5" xfId="68"/>
    <cellStyle name="20% - Ênfase1 2" xfId="69"/>
    <cellStyle name="20% - Ênfase1 2 2" xfId="70"/>
    <cellStyle name="20% - Ênfase1 2 3" xfId="71"/>
    <cellStyle name="20% - Ênfase1 2 4" xfId="72"/>
    <cellStyle name="20% - Ênfase1 2 5" xfId="73"/>
    <cellStyle name="20% - Ênfase1 3" xfId="74"/>
    <cellStyle name="20% - Ênfase1 3 2" xfId="75"/>
    <cellStyle name="20% - Ênfase1 3 3" xfId="76"/>
    <cellStyle name="20% - Ênfase1 3 4" xfId="77"/>
    <cellStyle name="20% - Ênfase1 3 5" xfId="78"/>
    <cellStyle name="20% - Ênfase2 2" xfId="79"/>
    <cellStyle name="20% - Ênfase2 2 2" xfId="80"/>
    <cellStyle name="20% - Ênfase2 2 3" xfId="81"/>
    <cellStyle name="20% - Ênfase2 2 4" xfId="82"/>
    <cellStyle name="20% - Ênfase2 2 5" xfId="83"/>
    <cellStyle name="20% - Ênfase2 3" xfId="84"/>
    <cellStyle name="20% - Ênfase2 3 2" xfId="85"/>
    <cellStyle name="20% - Ênfase2 3 3" xfId="86"/>
    <cellStyle name="20% - Ênfase2 3 4" xfId="87"/>
    <cellStyle name="20% - Ênfase2 3 5" xfId="88"/>
    <cellStyle name="20% - Ênfase3 2" xfId="89"/>
    <cellStyle name="20% - Ênfase3 2 2" xfId="90"/>
    <cellStyle name="20% - Ênfase3 2 3" xfId="91"/>
    <cellStyle name="20% - Ênfase3 2 4" xfId="92"/>
    <cellStyle name="20% - Ênfase3 2 5" xfId="93"/>
    <cellStyle name="20% - Ênfase3 3" xfId="94"/>
    <cellStyle name="20% - Ênfase3 3 2" xfId="95"/>
    <cellStyle name="20% - Ênfase3 3 3" xfId="96"/>
    <cellStyle name="20% - Ênfase3 3 4" xfId="97"/>
    <cellStyle name="20% - Ênfase3 3 5" xfId="98"/>
    <cellStyle name="20% - Ênfase4 2" xfId="99"/>
    <cellStyle name="20% - Ênfase4 2 2" xfId="100"/>
    <cellStyle name="20% - Ênfase4 2 3" xfId="101"/>
    <cellStyle name="20% - Ênfase4 2 4" xfId="102"/>
    <cellStyle name="20% - Ênfase4 2 5" xfId="103"/>
    <cellStyle name="20% - Ênfase4 3" xfId="104"/>
    <cellStyle name="20% - Ênfase4 3 2" xfId="105"/>
    <cellStyle name="20% - Ênfase4 3 3" xfId="106"/>
    <cellStyle name="20% - Ênfase4 3 4" xfId="107"/>
    <cellStyle name="20% - Ênfase4 3 5" xfId="108"/>
    <cellStyle name="20% - Ênfase5 2" xfId="109"/>
    <cellStyle name="20% - Ênfase5 2 2" xfId="110"/>
    <cellStyle name="20% - Ênfase5 2 3" xfId="111"/>
    <cellStyle name="20% - Ênfase5 2 4" xfId="112"/>
    <cellStyle name="20% - Ênfase5 2 5" xfId="113"/>
    <cellStyle name="20% - Ênfase5 3" xfId="114"/>
    <cellStyle name="20% - Ênfase5 3 2" xfId="115"/>
    <cellStyle name="20% - Ênfase5 3 3" xfId="116"/>
    <cellStyle name="20% - Ênfase5 3 4" xfId="117"/>
    <cellStyle name="20% - Ênfase5 3 5" xfId="118"/>
    <cellStyle name="20% - Ênfase6 2" xfId="119"/>
    <cellStyle name="20% - Ênfase6 2 2" xfId="120"/>
    <cellStyle name="20% - Ênfase6 2 3" xfId="121"/>
    <cellStyle name="20% - Ênfase6 2 4" xfId="122"/>
    <cellStyle name="20% - Ênfase6 2 5" xfId="123"/>
    <cellStyle name="20% - Ênfase6 3" xfId="124"/>
    <cellStyle name="20% - Ênfase6 3 2" xfId="125"/>
    <cellStyle name="20% - Ênfase6 3 3" xfId="126"/>
    <cellStyle name="20% - Ênfase6 3 4" xfId="127"/>
    <cellStyle name="20% - Ênfase6 3 5" xfId="128"/>
    <cellStyle name="40% - Accent1 2" xfId="129"/>
    <cellStyle name="40% - Accent1 2 2" xfId="130"/>
    <cellStyle name="40% - Accent1 3" xfId="131"/>
    <cellStyle name="40% - Accent1 4" xfId="132"/>
    <cellStyle name="40% - Accent1 5" xfId="133"/>
    <cellStyle name="40% - Accent2 2" xfId="134"/>
    <cellStyle name="40% - Accent2 2 2" xfId="135"/>
    <cellStyle name="40% - Accent2 3" xfId="136"/>
    <cellStyle name="40% - Accent2 4" xfId="137"/>
    <cellStyle name="40% - Accent2 5" xfId="138"/>
    <cellStyle name="40% - Accent3 2" xfId="139"/>
    <cellStyle name="40% - Accent3 2 2" xfId="140"/>
    <cellStyle name="40% - Accent3 3" xfId="141"/>
    <cellStyle name="40% - Accent3 4" xfId="142"/>
    <cellStyle name="40% - Accent3 5" xfId="143"/>
    <cellStyle name="40% - Accent4 2" xfId="144"/>
    <cellStyle name="40% - Accent4 2 2" xfId="145"/>
    <cellStyle name="40% - Accent4 3" xfId="146"/>
    <cellStyle name="40% - Accent4 4" xfId="147"/>
    <cellStyle name="40% - Accent4 5" xfId="148"/>
    <cellStyle name="40% - Accent5 2" xfId="149"/>
    <cellStyle name="40% - Accent5 2 2" xfId="150"/>
    <cellStyle name="40% - Accent5 3" xfId="151"/>
    <cellStyle name="40% - Accent5 4" xfId="152"/>
    <cellStyle name="40% - Accent5 5" xfId="153"/>
    <cellStyle name="40% - Accent6 2" xfId="154"/>
    <cellStyle name="40% - Accent6 2 2" xfId="155"/>
    <cellStyle name="40% - Accent6 3" xfId="156"/>
    <cellStyle name="40% - Accent6 4" xfId="157"/>
    <cellStyle name="40% - Accent6 5" xfId="158"/>
    <cellStyle name="40% - Ênfase1 2" xfId="159"/>
    <cellStyle name="40% - Ênfase1 2 2" xfId="160"/>
    <cellStyle name="40% - Ênfase1 2 3" xfId="161"/>
    <cellStyle name="40% - Ênfase1 2 4" xfId="162"/>
    <cellStyle name="40% - Ênfase1 2 5" xfId="163"/>
    <cellStyle name="40% - Ênfase1 3" xfId="164"/>
    <cellStyle name="40% - Ênfase1 3 2" xfId="165"/>
    <cellStyle name="40% - Ênfase1 3 3" xfId="166"/>
    <cellStyle name="40% - Ênfase1 3 4" xfId="167"/>
    <cellStyle name="40% - Ênfase1 3 5" xfId="168"/>
    <cellStyle name="40% - Ênfase2 2" xfId="169"/>
    <cellStyle name="40% - Ênfase2 2 2" xfId="170"/>
    <cellStyle name="40% - Ênfase2 2 3" xfId="171"/>
    <cellStyle name="40% - Ênfase2 2 4" xfId="172"/>
    <cellStyle name="40% - Ênfase2 2 5" xfId="173"/>
    <cellStyle name="40% - Ênfase2 3" xfId="174"/>
    <cellStyle name="40% - Ênfase2 3 2" xfId="175"/>
    <cellStyle name="40% - Ênfase2 3 3" xfId="176"/>
    <cellStyle name="40% - Ênfase2 3 4" xfId="177"/>
    <cellStyle name="40% - Ênfase2 3 5" xfId="178"/>
    <cellStyle name="40% - Ênfase3 2" xfId="179"/>
    <cellStyle name="40% - Ênfase3 2 2" xfId="180"/>
    <cellStyle name="40% - Ênfase3 2 3" xfId="181"/>
    <cellStyle name="40% - Ênfase3 2 4" xfId="182"/>
    <cellStyle name="40% - Ênfase3 2 5" xfId="183"/>
    <cellStyle name="40% - Ênfase3 3" xfId="184"/>
    <cellStyle name="40% - Ênfase3 3 2" xfId="185"/>
    <cellStyle name="40% - Ênfase3 3 3" xfId="186"/>
    <cellStyle name="40% - Ênfase3 3 4" xfId="187"/>
    <cellStyle name="40% - Ênfase3 3 5" xfId="188"/>
    <cellStyle name="40% - Ênfase4 2" xfId="189"/>
    <cellStyle name="40% - Ênfase4 2 2" xfId="190"/>
    <cellStyle name="40% - Ênfase4 2 3" xfId="191"/>
    <cellStyle name="40% - Ênfase4 2 4" xfId="192"/>
    <cellStyle name="40% - Ênfase4 2 5" xfId="193"/>
    <cellStyle name="40% - Ênfase4 3" xfId="194"/>
    <cellStyle name="40% - Ênfase4 3 2" xfId="195"/>
    <cellStyle name="40% - Ênfase4 3 3" xfId="196"/>
    <cellStyle name="40% - Ênfase4 3 4" xfId="197"/>
    <cellStyle name="40% - Ênfase4 3 5" xfId="198"/>
    <cellStyle name="40% - Ênfase5 2" xfId="199"/>
    <cellStyle name="40% - Ênfase5 2 2" xfId="200"/>
    <cellStyle name="40% - Ênfase5 2 3" xfId="201"/>
    <cellStyle name="40% - Ênfase5 2 4" xfId="202"/>
    <cellStyle name="40% - Ênfase5 2 5" xfId="203"/>
    <cellStyle name="40% - Ênfase5 3" xfId="204"/>
    <cellStyle name="40% - Ênfase5 3 2" xfId="205"/>
    <cellStyle name="40% - Ênfase5 3 3" xfId="206"/>
    <cellStyle name="40% - Ênfase5 3 4" xfId="207"/>
    <cellStyle name="40% - Ênfase5 3 5" xfId="208"/>
    <cellStyle name="40% - Ênfase6 2" xfId="209"/>
    <cellStyle name="40% - Ênfase6 2 2" xfId="210"/>
    <cellStyle name="40% - Ênfase6 2 3" xfId="211"/>
    <cellStyle name="40% - Ênfase6 2 4" xfId="212"/>
    <cellStyle name="40% - Ênfase6 2 5" xfId="213"/>
    <cellStyle name="40% - Ênfase6 3" xfId="214"/>
    <cellStyle name="40% - Ênfase6 3 2" xfId="215"/>
    <cellStyle name="40% - Ênfase6 3 3" xfId="216"/>
    <cellStyle name="40% - Ênfase6 3 4" xfId="217"/>
    <cellStyle name="40% - Ênfase6 3 5" xfId="218"/>
    <cellStyle name="60% - Accent1 2" xfId="219"/>
    <cellStyle name="60% - Accent2 2" xfId="220"/>
    <cellStyle name="60% - Accent3 2" xfId="221"/>
    <cellStyle name="60% - Accent4 2" xfId="222"/>
    <cellStyle name="60% - Accent5 2" xfId="223"/>
    <cellStyle name="60% - Accent6 2" xfId="224"/>
    <cellStyle name="Accent1 2" xfId="225"/>
    <cellStyle name="Accent2 2" xfId="226"/>
    <cellStyle name="Accent3 2" xfId="227"/>
    <cellStyle name="Accent4 2" xfId="228"/>
    <cellStyle name="Accent5 2" xfId="229"/>
    <cellStyle name="Accent6 2" xfId="230"/>
    <cellStyle name="active" xfId="231"/>
    <cellStyle name="AFE" xfId="232"/>
    <cellStyle name="ANCLAS,REZONES Y SUS PARTES,DE FUNDICION,DE HIERRO O DE ACERO" xfId="233"/>
    <cellStyle name="ANCLAS,REZONES Y SUS PARTES,DE FUNDICION,DE HIERRO O DE ACERO 2" xfId="234"/>
    <cellStyle name="Bad 2" xfId="235"/>
    <cellStyle name="Black Text" xfId="236"/>
    <cellStyle name="Black Text (No Wrap)" xfId="237"/>
    <cellStyle name="Blue Text" xfId="238"/>
    <cellStyle name="Blue Text - Ariel 10" xfId="239"/>
    <cellStyle name="BOM-DOWN" xfId="240"/>
    <cellStyle name="Border Heavy" xfId="241"/>
    <cellStyle name="Border Thin" xfId="242"/>
    <cellStyle name="Break" xfId="243"/>
    <cellStyle name="Calculation 2" xfId="244"/>
    <cellStyle name="Calculation 3" xfId="245"/>
    <cellStyle name="Calculation 4" xfId="246"/>
    <cellStyle name="Calculation 5" xfId="247"/>
    <cellStyle name="Calculation 6" xfId="248"/>
    <cellStyle name="Check Cell 2" xfId="249"/>
    <cellStyle name="CLEAR" xfId="250"/>
    <cellStyle name="Comma  - Style1" xfId="251"/>
    <cellStyle name="Comma  - Style2" xfId="252"/>
    <cellStyle name="Comma  - Style3" xfId="253"/>
    <cellStyle name="Comma  - Style4" xfId="254"/>
    <cellStyle name="Comma  - Style5" xfId="255"/>
    <cellStyle name="Comma  - Style6" xfId="256"/>
    <cellStyle name="Comma  - Style7" xfId="257"/>
    <cellStyle name="Comma  - Style8" xfId="258"/>
    <cellStyle name="Comma 10" xfId="259"/>
    <cellStyle name="Comma 11" xfId="260"/>
    <cellStyle name="Comma 2" xfId="261"/>
    <cellStyle name="Comma 2 2" xfId="262"/>
    <cellStyle name="Comma 2 2 2" xfId="263"/>
    <cellStyle name="Comma 3" xfId="264"/>
    <cellStyle name="Comma 3 2" xfId="265"/>
    <cellStyle name="Comma 3 2 2" xfId="266"/>
    <cellStyle name="Comma 3 3" xfId="267"/>
    <cellStyle name="Comma 3 4" xfId="268"/>
    <cellStyle name="Comma 4" xfId="269"/>
    <cellStyle name="Comma 5" xfId="270"/>
    <cellStyle name="Comma 6" xfId="271"/>
    <cellStyle name="Comma 7" xfId="272"/>
    <cellStyle name="Comma 8" xfId="273"/>
    <cellStyle name="Comma 9" xfId="274"/>
    <cellStyle name="comma(3)" xfId="275"/>
    <cellStyle name="Comma0" xfId="276"/>
    <cellStyle name="Component" xfId="277"/>
    <cellStyle name="Component 2" xfId="278"/>
    <cellStyle name="Component 3" xfId="279"/>
    <cellStyle name="Currency0" xfId="280"/>
    <cellStyle name="Data_Sheet1 (2)_1" xfId="281"/>
    <cellStyle name="Date" xfId="282"/>
    <cellStyle name="Date, mmm-yy" xfId="283"/>
    <cellStyle name="Date, mmm-yy 2" xfId="284"/>
    <cellStyle name="Date_Quarterly (Calc) - AUTO" xfId="285"/>
    <cellStyle name="Dezimal [0]_CAPEX2000" xfId="286"/>
    <cellStyle name="Dezimal_CAPEX2000" xfId="287"/>
    <cellStyle name="DownLoad" xfId="288"/>
    <cellStyle name="DSYSPROJ" xfId="289"/>
    <cellStyle name="Dziesiętny [0]_PROPORCJE" xfId="290"/>
    <cellStyle name="Dziesiętny_PROPORCJE" xfId="291"/>
    <cellStyle name="Estilo 1" xfId="292"/>
    <cellStyle name="Euro" xfId="293"/>
    <cellStyle name="Explanatory Text 2" xfId="294"/>
    <cellStyle name="Fixed" xfId="295"/>
    <cellStyle name="Footnotes" xfId="296"/>
    <cellStyle name="Fraction Change" xfId="297"/>
    <cellStyle name="Fraction Change 2" xfId="298"/>
    <cellStyle name="Fractions" xfId="299"/>
    <cellStyle name="GerBOM1" xfId="300"/>
    <cellStyle name="Good 2" xfId="301"/>
    <cellStyle name="Grey" xfId="302"/>
    <cellStyle name="Growth Rates/Margins" xfId="303"/>
    <cellStyle name="header" xfId="304"/>
    <cellStyle name="Header1" xfId="305"/>
    <cellStyle name="Header2" xfId="306"/>
    <cellStyle name="Header2 2" xfId="307"/>
    <cellStyle name="Header2 2 2" xfId="308"/>
    <cellStyle name="Header2 2 3" xfId="309"/>
    <cellStyle name="Header2 2 4" xfId="310"/>
    <cellStyle name="Header2 2 5" xfId="311"/>
    <cellStyle name="Header2 2 6" xfId="312"/>
    <cellStyle name="Heading 1 2" xfId="313"/>
    <cellStyle name="Heading 2 2" xfId="314"/>
    <cellStyle name="Heading 3 2" xfId="315"/>
    <cellStyle name="Heading 4 2" xfId="316"/>
    <cellStyle name="Hed Side_Sheet1 (2)_1" xfId="317"/>
    <cellStyle name="Input [yellow]" xfId="318"/>
    <cellStyle name="Input [yellow] 2" xfId="319"/>
    <cellStyle name="Input [yellow] 2 2" xfId="320"/>
    <cellStyle name="Input [yellow] 2 3" xfId="321"/>
    <cellStyle name="Input [yellow] 2 4" xfId="322"/>
    <cellStyle name="Input 10" xfId="323"/>
    <cellStyle name="Input 11" xfId="324"/>
    <cellStyle name="Input 12" xfId="325"/>
    <cellStyle name="Input 13" xfId="326"/>
    <cellStyle name="Input 2" xfId="327"/>
    <cellStyle name="Input 3" xfId="328"/>
    <cellStyle name="Input 4" xfId="329"/>
    <cellStyle name="Input 5" xfId="330"/>
    <cellStyle name="Input 6" xfId="331"/>
    <cellStyle name="Input 7" xfId="332"/>
    <cellStyle name="Input 8" xfId="333"/>
    <cellStyle name="Input 9" xfId="334"/>
    <cellStyle name="Input Box" xfId="335"/>
    <cellStyle name="Lien hypertexte visité_2002 Consolidation Run" xfId="336"/>
    <cellStyle name="Lien hypertexte_2002 Consolidation Run" xfId="337"/>
    <cellStyle name="Linked Cell 2" xfId="338"/>
    <cellStyle name="Macros - dynamic" xfId="339"/>
    <cellStyle name="Macros - labels" xfId="340"/>
    <cellStyle name="Milliers [0]_2002 Consolidation Run" xfId="341"/>
    <cellStyle name="Milliers_2002 Consolidation Run" xfId="342"/>
    <cellStyle name="Moeda 2" xfId="343"/>
    <cellStyle name="Moeda 3" xfId="344"/>
    <cellStyle name="Monétaire [0]_2002 Consolidation Run" xfId="345"/>
    <cellStyle name="Monétaire_2002 Consolidation Run" xfId="346"/>
    <cellStyle name="Multiple" xfId="347"/>
    <cellStyle name="Neutral 2" xfId="348"/>
    <cellStyle name="no dec" xfId="349"/>
    <cellStyle name="Normal - Style1" xfId="350"/>
    <cellStyle name="Normal - Style1 2" xfId="351"/>
    <cellStyle name="Normal - Style2" xfId="352"/>
    <cellStyle name="Normal - Style3" xfId="353"/>
    <cellStyle name="Normal - Style4" xfId="354"/>
    <cellStyle name="Normal - Style5" xfId="355"/>
    <cellStyle name="Normal - Style6" xfId="356"/>
    <cellStyle name="Normal - Style7" xfId="357"/>
    <cellStyle name="Normal - Style8" xfId="358"/>
    <cellStyle name="Normal 10" xfId="359"/>
    <cellStyle name="Normal 10 2" xfId="360"/>
    <cellStyle name="Normal 10 3" xfId="361"/>
    <cellStyle name="Normal 100" xfId="362"/>
    <cellStyle name="Normal 100 2" xfId="363"/>
    <cellStyle name="Normal 101" xfId="364"/>
    <cellStyle name="Normal 101 2" xfId="365"/>
    <cellStyle name="Normal 102" xfId="366"/>
    <cellStyle name="Normal 102 2" xfId="367"/>
    <cellStyle name="Normal 103" xfId="368"/>
    <cellStyle name="Normal 103 2" xfId="369"/>
    <cellStyle name="Normal 104" xfId="370"/>
    <cellStyle name="Normal 104 2" xfId="371"/>
    <cellStyle name="Normal 105" xfId="372"/>
    <cellStyle name="Normal 105 2" xfId="373"/>
    <cellStyle name="Normal 106" xfId="374"/>
    <cellStyle name="Normal 106 2" xfId="375"/>
    <cellStyle name="Normal 107" xfId="376"/>
    <cellStyle name="Normal 107 2" xfId="377"/>
    <cellStyle name="Normal 108" xfId="378"/>
    <cellStyle name="Normal 108 2" xfId="379"/>
    <cellStyle name="Normal 109" xfId="380"/>
    <cellStyle name="Normal 109 2" xfId="381"/>
    <cellStyle name="Normal 11" xfId="382"/>
    <cellStyle name="Normal 11 2" xfId="383"/>
    <cellStyle name="Normal 11 3" xfId="384"/>
    <cellStyle name="Normal 110" xfId="385"/>
    <cellStyle name="Normal 110 2" xfId="386"/>
    <cellStyle name="Normal 111" xfId="387"/>
    <cellStyle name="Normal 111 2" xfId="388"/>
    <cellStyle name="Normal 112" xfId="389"/>
    <cellStyle name="Normal 112 2" xfId="390"/>
    <cellStyle name="Normal 113" xfId="391"/>
    <cellStyle name="Normal 113 2" xfId="392"/>
    <cellStyle name="Normal 114" xfId="393"/>
    <cellStyle name="Normal 114 2" xfId="394"/>
    <cellStyle name="Normal 115" xfId="395"/>
    <cellStyle name="Normal 115 2" xfId="396"/>
    <cellStyle name="Normal 116" xfId="397"/>
    <cellStyle name="Normal 116 2" xfId="398"/>
    <cellStyle name="Normal 117" xfId="399"/>
    <cellStyle name="Normal 117 2" xfId="400"/>
    <cellStyle name="Normal 118" xfId="401"/>
    <cellStyle name="Normal 118 2" xfId="402"/>
    <cellStyle name="Normal 119" xfId="403"/>
    <cellStyle name="Normal 119 2" xfId="404"/>
    <cellStyle name="Normal 12" xfId="405"/>
    <cellStyle name="Normal 12 2" xfId="406"/>
    <cellStyle name="Normal 12 3" xfId="407"/>
    <cellStyle name="Normal 120" xfId="408"/>
    <cellStyle name="Normal 120 2" xfId="409"/>
    <cellStyle name="Normal 121" xfId="410"/>
    <cellStyle name="Normal 121 2" xfId="411"/>
    <cellStyle name="Normal 122" xfId="412"/>
    <cellStyle name="Normal 122 2" xfId="413"/>
    <cellStyle name="Normal 123" xfId="414"/>
    <cellStyle name="Normal 123 2" xfId="415"/>
    <cellStyle name="Normal 124" xfId="416"/>
    <cellStyle name="Normal 124 2" xfId="417"/>
    <cellStyle name="Normal 125" xfId="418"/>
    <cellStyle name="Normal 125 2" xfId="419"/>
    <cellStyle name="Normal 126" xfId="420"/>
    <cellStyle name="Normal 126 2" xfId="421"/>
    <cellStyle name="Normal 127" xfId="422"/>
    <cellStyle name="Normal 127 2" xfId="423"/>
    <cellStyle name="Normal 128" xfId="424"/>
    <cellStyle name="Normal 128 2" xfId="425"/>
    <cellStyle name="Normal 129" xfId="426"/>
    <cellStyle name="Normal 129 2" xfId="427"/>
    <cellStyle name="Normal 13" xfId="428"/>
    <cellStyle name="Normal 13 2" xfId="429"/>
    <cellStyle name="Normal 13 3" xfId="430"/>
    <cellStyle name="Normal 13 4" xfId="431"/>
    <cellStyle name="Normal 13 5" xfId="432"/>
    <cellStyle name="Normal 130" xfId="433"/>
    <cellStyle name="Normal 130 2" xfId="434"/>
    <cellStyle name="Normal 131" xfId="435"/>
    <cellStyle name="Normal 131 2" xfId="436"/>
    <cellStyle name="Normal 132" xfId="437"/>
    <cellStyle name="Normal 132 2" xfId="438"/>
    <cellStyle name="Normal 133" xfId="439"/>
    <cellStyle name="Normal 133 2" xfId="440"/>
    <cellStyle name="Normal 134" xfId="441"/>
    <cellStyle name="Normal 134 2" xfId="442"/>
    <cellStyle name="Normal 135" xfId="443"/>
    <cellStyle name="Normal 135 2" xfId="444"/>
    <cellStyle name="Normal 136" xfId="445"/>
    <cellStyle name="Normal 136 2" xfId="446"/>
    <cellStyle name="Normal 137" xfId="447"/>
    <cellStyle name="Normal 137 2" xfId="448"/>
    <cellStyle name="Normal 138" xfId="449"/>
    <cellStyle name="Normal 138 2" xfId="450"/>
    <cellStyle name="Normal 139" xfId="451"/>
    <cellStyle name="Normal 139 2" xfId="452"/>
    <cellStyle name="Normal 14" xfId="453"/>
    <cellStyle name="Normal 14 2" xfId="454"/>
    <cellStyle name="Normal 14 3" xfId="455"/>
    <cellStyle name="Normal 140" xfId="456"/>
    <cellStyle name="Normal 140 2" xfId="457"/>
    <cellStyle name="Normal 141" xfId="458"/>
    <cellStyle name="Normal 141 2" xfId="459"/>
    <cellStyle name="Normal 142" xfId="460"/>
    <cellStyle name="Normal 142 2" xfId="461"/>
    <cellStyle name="Normal 143" xfId="462"/>
    <cellStyle name="Normal 143 2" xfId="463"/>
    <cellStyle name="Normal 144" xfId="464"/>
    <cellStyle name="Normal 144 2" xfId="465"/>
    <cellStyle name="Normal 145" xfId="466"/>
    <cellStyle name="Normal 145 2" xfId="467"/>
    <cellStyle name="Normal 146" xfId="468"/>
    <cellStyle name="Normal 146 2" xfId="469"/>
    <cellStyle name="Normal 147" xfId="470"/>
    <cellStyle name="Normal 147 2" xfId="471"/>
    <cellStyle name="Normal 148" xfId="472"/>
    <cellStyle name="Normal 148 2" xfId="473"/>
    <cellStyle name="Normal 149" xfId="474"/>
    <cellStyle name="Normal 149 2" xfId="475"/>
    <cellStyle name="Normal 15" xfId="476"/>
    <cellStyle name="Normal 15 2" xfId="477"/>
    <cellStyle name="Normal 15 3" xfId="478"/>
    <cellStyle name="Normal 150" xfId="479"/>
    <cellStyle name="Normal 150 2" xfId="480"/>
    <cellStyle name="Normal 151" xfId="481"/>
    <cellStyle name="Normal 151 2" xfId="482"/>
    <cellStyle name="Normal 152" xfId="483"/>
    <cellStyle name="Normal 152 2" xfId="484"/>
    <cellStyle name="Normal 153" xfId="485"/>
    <cellStyle name="Normal 153 2" xfId="486"/>
    <cellStyle name="Normal 154" xfId="487"/>
    <cellStyle name="Normal 154 2" xfId="488"/>
    <cellStyle name="Normal 155" xfId="489"/>
    <cellStyle name="Normal 155 2" xfId="490"/>
    <cellStyle name="Normal 156" xfId="491"/>
    <cellStyle name="Normal 156 2" xfId="492"/>
    <cellStyle name="Normal 157" xfId="493"/>
    <cellStyle name="Normal 157 2" xfId="494"/>
    <cellStyle name="Normal 158" xfId="495"/>
    <cellStyle name="Normal 158 2" xfId="496"/>
    <cellStyle name="Normal 159" xfId="497"/>
    <cellStyle name="Normal 159 2" xfId="498"/>
    <cellStyle name="Normal 16" xfId="499"/>
    <cellStyle name="Normal 16 2" xfId="500"/>
    <cellStyle name="Normal 16 3" xfId="501"/>
    <cellStyle name="Normal 160" xfId="502"/>
    <cellStyle name="Normal 160 2" xfId="503"/>
    <cellStyle name="Normal 161" xfId="504"/>
    <cellStyle name="Normal 161 2" xfId="505"/>
    <cellStyle name="Normal 162" xfId="506"/>
    <cellStyle name="Normal 162 2" xfId="507"/>
    <cellStyle name="Normal 163" xfId="508"/>
    <cellStyle name="Normal 163 2" xfId="509"/>
    <cellStyle name="Normal 164" xfId="510"/>
    <cellStyle name="Normal 164 2" xfId="511"/>
    <cellStyle name="Normal 165" xfId="512"/>
    <cellStyle name="Normal 165 2" xfId="513"/>
    <cellStyle name="Normal 166" xfId="514"/>
    <cellStyle name="Normal 166 2" xfId="515"/>
    <cellStyle name="Normal 167" xfId="516"/>
    <cellStyle name="Normal 167 2" xfId="517"/>
    <cellStyle name="Normal 168" xfId="518"/>
    <cellStyle name="Normal 168 2" xfId="519"/>
    <cellStyle name="Normal 169" xfId="520"/>
    <cellStyle name="Normal 169 2" xfId="521"/>
    <cellStyle name="Normal 17" xfId="522"/>
    <cellStyle name="Normal 17 2" xfId="523"/>
    <cellStyle name="Normal 17 3" xfId="524"/>
    <cellStyle name="Normal 170" xfId="525"/>
    <cellStyle name="Normal 170 2" xfId="526"/>
    <cellStyle name="Normal 171" xfId="527"/>
    <cellStyle name="Normal 171 2" xfId="528"/>
    <cellStyle name="Normal 172" xfId="529"/>
    <cellStyle name="Normal 172 2" xfId="530"/>
    <cellStyle name="Normal 173" xfId="531"/>
    <cellStyle name="Normal 173 2" xfId="532"/>
    <cellStyle name="Normal 174" xfId="533"/>
    <cellStyle name="Normal 174 2" xfId="534"/>
    <cellStyle name="Normal 175" xfId="535"/>
    <cellStyle name="Normal 175 2" xfId="536"/>
    <cellStyle name="Normal 176" xfId="537"/>
    <cellStyle name="Normal 176 2" xfId="538"/>
    <cellStyle name="Normal 177" xfId="539"/>
    <cellStyle name="Normal 177 2" xfId="540"/>
    <cellStyle name="Normal 178" xfId="541"/>
    <cellStyle name="Normal 178 2" xfId="542"/>
    <cellStyle name="Normal 179" xfId="543"/>
    <cellStyle name="Normal 179 2" xfId="544"/>
    <cellStyle name="Normal 18" xfId="545"/>
    <cellStyle name="Normal 18 2" xfId="546"/>
    <cellStyle name="Normal 18 3" xfId="547"/>
    <cellStyle name="Normal 180" xfId="548"/>
    <cellStyle name="Normal 180 2" xfId="549"/>
    <cellStyle name="Normal 181" xfId="550"/>
    <cellStyle name="Normal 181 2" xfId="551"/>
    <cellStyle name="Normal 182" xfId="552"/>
    <cellStyle name="Normal 182 2" xfId="553"/>
    <cellStyle name="Normal 183" xfId="554"/>
    <cellStyle name="Normal 183 2" xfId="555"/>
    <cellStyle name="Normal 184" xfId="556"/>
    <cellStyle name="Normal 184 2" xfId="557"/>
    <cellStyle name="Normal 185" xfId="558"/>
    <cellStyle name="Normal 185 2" xfId="559"/>
    <cellStyle name="Normal 186" xfId="560"/>
    <cellStyle name="Normal 186 2" xfId="561"/>
    <cellStyle name="Normal 187" xfId="562"/>
    <cellStyle name="Normal 187 2" xfId="563"/>
    <cellStyle name="Normal 188" xfId="564"/>
    <cellStyle name="Normal 188 2" xfId="565"/>
    <cellStyle name="Normal 189" xfId="566"/>
    <cellStyle name="Normal 189 2" xfId="567"/>
    <cellStyle name="Normal 19" xfId="568"/>
    <cellStyle name="Normal 19 2" xfId="569"/>
    <cellStyle name="Normal 19 3" xfId="570"/>
    <cellStyle name="Normal 190" xfId="571"/>
    <cellStyle name="Normal 190 2" xfId="572"/>
    <cellStyle name="Normal 191" xfId="573"/>
    <cellStyle name="Normal 191 2" xfId="574"/>
    <cellStyle name="Normal 192" xfId="575"/>
    <cellStyle name="Normal 192 2" xfId="576"/>
    <cellStyle name="Normal 193" xfId="577"/>
    <cellStyle name="Normal 193 2" xfId="578"/>
    <cellStyle name="Normal 194" xfId="579"/>
    <cellStyle name="Normal 194 2" xfId="580"/>
    <cellStyle name="Normal 195" xfId="581"/>
    <cellStyle name="Normal 195 2" xfId="582"/>
    <cellStyle name="Normal 196" xfId="583"/>
    <cellStyle name="Normal 196 2" xfId="584"/>
    <cellStyle name="Normal 197" xfId="585"/>
    <cellStyle name="Normal 197 2" xfId="586"/>
    <cellStyle name="Normal 198" xfId="587"/>
    <cellStyle name="Normal 198 2" xfId="588"/>
    <cellStyle name="Normal 199" xfId="589"/>
    <cellStyle name="Normal 199 2" xfId="590"/>
    <cellStyle name="Normal 2" xfId="591"/>
    <cellStyle name="Normal 2 2" xfId="592"/>
    <cellStyle name="Normal 2 3" xfId="593"/>
    <cellStyle name="Normal 2 4" xfId="594"/>
    <cellStyle name="Normal 2 5" xfId="595"/>
    <cellStyle name="Normal 2 6" xfId="596"/>
    <cellStyle name="Normal 2 7" xfId="597"/>
    <cellStyle name="Normal 20" xfId="598"/>
    <cellStyle name="Normal 20 2" xfId="599"/>
    <cellStyle name="Normal 20 3" xfId="600"/>
    <cellStyle name="Normal 200" xfId="601"/>
    <cellStyle name="Normal 200 2" xfId="602"/>
    <cellStyle name="Normal 201" xfId="603"/>
    <cellStyle name="Normal 201 2" xfId="604"/>
    <cellStyle name="Normal 202" xfId="605"/>
    <cellStyle name="Normal 202 2" xfId="606"/>
    <cellStyle name="Normal 203" xfId="607"/>
    <cellStyle name="Normal 203 2" xfId="608"/>
    <cellStyle name="Normal 204" xfId="609"/>
    <cellStyle name="Normal 204 2" xfId="610"/>
    <cellStyle name="Normal 205" xfId="611"/>
    <cellStyle name="Normal 205 2" xfId="612"/>
    <cellStyle name="Normal 206" xfId="613"/>
    <cellStyle name="Normal 206 2" xfId="614"/>
    <cellStyle name="Normal 207" xfId="615"/>
    <cellStyle name="Normal 207 2" xfId="616"/>
    <cellStyle name="Normal 208" xfId="617"/>
    <cellStyle name="Normal 208 2" xfId="618"/>
    <cellStyle name="Normal 209" xfId="619"/>
    <cellStyle name="Normal 209 2" xfId="620"/>
    <cellStyle name="Normal 21" xfId="621"/>
    <cellStyle name="Normal 21 2" xfId="622"/>
    <cellStyle name="Normal 21 3" xfId="623"/>
    <cellStyle name="Normal 210" xfId="624"/>
    <cellStyle name="Normal 210 2" xfId="625"/>
    <cellStyle name="Normal 211" xfId="626"/>
    <cellStyle name="Normal 211 2" xfId="627"/>
    <cellStyle name="Normal 212" xfId="628"/>
    <cellStyle name="Normal 212 2" xfId="629"/>
    <cellStyle name="Normal 213" xfId="630"/>
    <cellStyle name="Normal 213 2" xfId="631"/>
    <cellStyle name="Normal 214" xfId="632"/>
    <cellStyle name="Normal 214 2" xfId="633"/>
    <cellStyle name="Normal 215" xfId="634"/>
    <cellStyle name="Normal 215 2" xfId="635"/>
    <cellStyle name="Normal 216" xfId="636"/>
    <cellStyle name="Normal 216 2" xfId="637"/>
    <cellStyle name="Normal 217" xfId="638"/>
    <cellStyle name="Normal 217 2" xfId="639"/>
    <cellStyle name="Normal 218" xfId="640"/>
    <cellStyle name="Normal 218 2" xfId="641"/>
    <cellStyle name="Normal 219" xfId="642"/>
    <cellStyle name="Normal 219 2" xfId="643"/>
    <cellStyle name="Normal 22" xfId="644"/>
    <cellStyle name="Normal 22 2" xfId="645"/>
    <cellStyle name="Normal 22 3" xfId="646"/>
    <cellStyle name="Normal 22 4" xfId="647"/>
    <cellStyle name="Normal 220" xfId="648"/>
    <cellStyle name="Normal 220 2" xfId="649"/>
    <cellStyle name="Normal 221" xfId="650"/>
    <cellStyle name="Normal 221 2" xfId="651"/>
    <cellStyle name="Normal 222" xfId="652"/>
    <cellStyle name="Normal 222 2" xfId="653"/>
    <cellStyle name="Normal 223" xfId="654"/>
    <cellStyle name="Normal 223 2" xfId="655"/>
    <cellStyle name="Normal 224" xfId="656"/>
    <cellStyle name="Normal 224 2" xfId="657"/>
    <cellStyle name="Normal 225" xfId="658"/>
    <cellStyle name="Normal 225 2" xfId="659"/>
    <cellStyle name="Normal 226" xfId="660"/>
    <cellStyle name="Normal 226 2" xfId="661"/>
    <cellStyle name="Normal 227" xfId="662"/>
    <cellStyle name="Normal 227 2" xfId="663"/>
    <cellStyle name="Normal 228" xfId="664"/>
    <cellStyle name="Normal 228 2" xfId="665"/>
    <cellStyle name="Normal 229" xfId="666"/>
    <cellStyle name="Normal 229 2" xfId="667"/>
    <cellStyle name="Normal 23" xfId="668"/>
    <cellStyle name="Normal 23 2" xfId="669"/>
    <cellStyle name="Normal 23 3" xfId="670"/>
    <cellStyle name="Normal 230" xfId="671"/>
    <cellStyle name="Normal 230 2" xfId="672"/>
    <cellStyle name="Normal 231" xfId="673"/>
    <cellStyle name="Normal 231 2" xfId="674"/>
    <cellStyle name="Normal 232" xfId="675"/>
    <cellStyle name="Normal 232 2" xfId="676"/>
    <cellStyle name="Normal 233" xfId="677"/>
    <cellStyle name="Normal 233 2" xfId="678"/>
    <cellStyle name="Normal 234" xfId="679"/>
    <cellStyle name="Normal 234 2" xfId="680"/>
    <cellStyle name="Normal 235" xfId="681"/>
    <cellStyle name="Normal 235 2" xfId="682"/>
    <cellStyle name="Normal 236" xfId="683"/>
    <cellStyle name="Normal 236 2" xfId="684"/>
    <cellStyle name="Normal 237" xfId="685"/>
    <cellStyle name="Normal 237 2" xfId="686"/>
    <cellStyle name="Normal 238" xfId="687"/>
    <cellStyle name="Normal 238 2" xfId="688"/>
    <cellStyle name="Normal 239" xfId="689"/>
    <cellStyle name="Normal 239 2" xfId="690"/>
    <cellStyle name="Normal 24" xfId="691"/>
    <cellStyle name="Normal 24 2" xfId="692"/>
    <cellStyle name="Normal 24 3" xfId="693"/>
    <cellStyle name="Normal 240" xfId="694"/>
    <cellStyle name="Normal 240 2" xfId="695"/>
    <cellStyle name="Normal 241" xfId="696"/>
    <cellStyle name="Normal 241 2" xfId="697"/>
    <cellStyle name="Normal 242" xfId="698"/>
    <cellStyle name="Normal 242 2" xfId="699"/>
    <cellStyle name="Normal 243" xfId="700"/>
    <cellStyle name="Normal 243 2" xfId="701"/>
    <cellStyle name="Normal 244" xfId="702"/>
    <cellStyle name="Normal 244 2" xfId="703"/>
    <cellStyle name="Normal 245" xfId="704"/>
    <cellStyle name="Normal 245 2" xfId="705"/>
    <cellStyle name="Normal 246" xfId="706"/>
    <cellStyle name="Normal 246 2" xfId="707"/>
    <cellStyle name="Normal 247" xfId="708"/>
    <cellStyle name="Normal 247 2" xfId="709"/>
    <cellStyle name="Normal 248" xfId="710"/>
    <cellStyle name="Normal 248 2" xfId="711"/>
    <cellStyle name="Normal 249" xfId="712"/>
    <cellStyle name="Normal 249 2" xfId="713"/>
    <cellStyle name="Normal 25" xfId="714"/>
    <cellStyle name="Normal 25 2" xfId="715"/>
    <cellStyle name="Normal 25 3" xfId="716"/>
    <cellStyle name="Normal 250" xfId="717"/>
    <cellStyle name="Normal 250 2" xfId="718"/>
    <cellStyle name="Normal 251" xfId="719"/>
    <cellStyle name="Normal 251 2" xfId="720"/>
    <cellStyle name="Normal 252" xfId="721"/>
    <cellStyle name="Normal 252 2" xfId="722"/>
    <cellStyle name="Normal 253" xfId="723"/>
    <cellStyle name="Normal 253 2" xfId="724"/>
    <cellStyle name="Normal 254" xfId="725"/>
    <cellStyle name="Normal 254 2" xfId="726"/>
    <cellStyle name="Normal 255" xfId="727"/>
    <cellStyle name="Normal 255 2" xfId="728"/>
    <cellStyle name="Normal 256" xfId="729"/>
    <cellStyle name="Normal 256 2" xfId="730"/>
    <cellStyle name="Normal 257" xfId="731"/>
    <cellStyle name="Normal 257 2" xfId="732"/>
    <cellStyle name="Normal 258" xfId="733"/>
    <cellStyle name="Normal 258 2" xfId="734"/>
    <cellStyle name="Normal 259" xfId="735"/>
    <cellStyle name="Normal 259 2" xfId="736"/>
    <cellStyle name="Normal 26" xfId="737"/>
    <cellStyle name="Normal 26 2" xfId="738"/>
    <cellStyle name="Normal 26 3" xfId="739"/>
    <cellStyle name="Normal 260" xfId="740"/>
    <cellStyle name="Normal 260 2" xfId="741"/>
    <cellStyle name="Normal 261" xfId="742"/>
    <cellStyle name="Normal 261 2" xfId="743"/>
    <cellStyle name="Normal 262" xfId="744"/>
    <cellStyle name="Normal 262 2" xfId="745"/>
    <cellStyle name="Normal 263" xfId="746"/>
    <cellStyle name="Normal 263 2" xfId="747"/>
    <cellStyle name="Normal 264" xfId="748"/>
    <cellStyle name="Normal 264 2" xfId="749"/>
    <cellStyle name="Normal 265" xfId="750"/>
    <cellStyle name="Normal 265 2" xfId="751"/>
    <cellStyle name="Normal 266" xfId="752"/>
    <cellStyle name="Normal 266 2" xfId="753"/>
    <cellStyle name="Normal 267" xfId="754"/>
    <cellStyle name="Normal 267 2" xfId="755"/>
    <cellStyle name="Normal 268" xfId="756"/>
    <cellStyle name="Normal 269" xfId="757"/>
    <cellStyle name="Normal 269 2" xfId="758"/>
    <cellStyle name="Normal 27" xfId="759"/>
    <cellStyle name="Normal 27 2" xfId="760"/>
    <cellStyle name="Normal 27 3" xfId="761"/>
    <cellStyle name="Normal 270" xfId="762"/>
    <cellStyle name="Normal 270 2" xfId="763"/>
    <cellStyle name="Normal 271" xfId="764"/>
    <cellStyle name="Normal 272" xfId="765"/>
    <cellStyle name="Normal 273" xfId="766"/>
    <cellStyle name="Normal 274" xfId="767"/>
    <cellStyle name="Normal 275" xfId="768"/>
    <cellStyle name="Normal 275 2" xfId="769"/>
    <cellStyle name="Normal 276" xfId="770"/>
    <cellStyle name="Normal 276 2" xfId="771"/>
    <cellStyle name="Normal 277" xfId="772"/>
    <cellStyle name="Normal 277 2" xfId="773"/>
    <cellStyle name="Normal 277 2 2" xfId="774"/>
    <cellStyle name="Normal 277 3" xfId="775"/>
    <cellStyle name="Normal 277 4" xfId="776"/>
    <cellStyle name="Normal 278" xfId="777"/>
    <cellStyle name="Normal 279" xfId="778"/>
    <cellStyle name="Normal 279 2" xfId="779"/>
    <cellStyle name="Normal 28" xfId="780"/>
    <cellStyle name="Normal 28 2" xfId="781"/>
    <cellStyle name="Normal 280" xfId="782"/>
    <cellStyle name="Normal 281" xfId="783"/>
    <cellStyle name="Normal 282" xfId="784"/>
    <cellStyle name="Normal 283" xfId="785"/>
    <cellStyle name="Normal 284" xfId="786"/>
    <cellStyle name="Normal 285" xfId="787"/>
    <cellStyle name="Normal 286" xfId="788"/>
    <cellStyle name="Normal 287" xfId="789"/>
    <cellStyle name="Normal 288" xfId="790"/>
    <cellStyle name="Normal 29" xfId="791"/>
    <cellStyle name="Normal 29 2" xfId="792"/>
    <cellStyle name="Normal 3" xfId="793"/>
    <cellStyle name="Normal 3 2" xfId="794"/>
    <cellStyle name="Normal 3 3" xfId="795"/>
    <cellStyle name="Normal 3 3 2" xfId="796"/>
    <cellStyle name="Normal 30" xfId="797"/>
    <cellStyle name="Normal 30 2" xfId="798"/>
    <cellStyle name="Normal 31" xfId="799"/>
    <cellStyle name="Normal 31 2" xfId="800"/>
    <cellStyle name="Normal 32" xfId="801"/>
    <cellStyle name="Normal 32 2" xfId="802"/>
    <cellStyle name="Normal 33" xfId="803"/>
    <cellStyle name="Normal 33 2" xfId="804"/>
    <cellStyle name="Normal 34" xfId="805"/>
    <cellStyle name="Normal 34 2" xfId="806"/>
    <cellStyle name="Normal 35" xfId="807"/>
    <cellStyle name="Normal 35 2" xfId="808"/>
    <cellStyle name="Normal 36" xfId="809"/>
    <cellStyle name="Normal 36 2" xfId="810"/>
    <cellStyle name="Normal 37" xfId="811"/>
    <cellStyle name="Normal 37 2" xfId="812"/>
    <cellStyle name="Normal 38" xfId="813"/>
    <cellStyle name="Normal 38 2" xfId="814"/>
    <cellStyle name="Normal 39" xfId="815"/>
    <cellStyle name="Normal 39 2" xfId="816"/>
    <cellStyle name="Normal 4" xfId="817"/>
    <cellStyle name="Normal 4 2" xfId="818"/>
    <cellStyle name="Normal 4 2 2" xfId="819"/>
    <cellStyle name="Normal 40" xfId="820"/>
    <cellStyle name="Normal 40 2" xfId="821"/>
    <cellStyle name="Normal 41" xfId="822"/>
    <cellStyle name="Normal 41 2" xfId="823"/>
    <cellStyle name="Normal 42" xfId="824"/>
    <cellStyle name="Normal 42 2" xfId="825"/>
    <cellStyle name="Normal 43" xfId="826"/>
    <cellStyle name="Normal 43 2" xfId="827"/>
    <cellStyle name="Normal 44" xfId="828"/>
    <cellStyle name="Normal 44 2" xfId="829"/>
    <cellStyle name="Normal 45" xfId="830"/>
    <cellStyle name="Normal 45 2" xfId="831"/>
    <cellStyle name="Normal 46" xfId="832"/>
    <cellStyle name="Normal 46 2" xfId="833"/>
    <cellStyle name="Normal 47" xfId="834"/>
    <cellStyle name="Normal 47 2" xfId="835"/>
    <cellStyle name="Normal 48" xfId="836"/>
    <cellStyle name="Normal 48 2" xfId="837"/>
    <cellStyle name="Normal 49" xfId="838"/>
    <cellStyle name="Normal 49 2" xfId="839"/>
    <cellStyle name="Normal 5" xfId="840"/>
    <cellStyle name="Normal 5 2" xfId="841"/>
    <cellStyle name="Normal 5 3" xfId="842"/>
    <cellStyle name="Normal 50" xfId="843"/>
    <cellStyle name="Normal 50 2" xfId="844"/>
    <cellStyle name="Normal 51" xfId="845"/>
    <cellStyle name="Normal 51 2" xfId="846"/>
    <cellStyle name="Normal 52" xfId="847"/>
    <cellStyle name="Normal 52 2" xfId="848"/>
    <cellStyle name="Normal 53" xfId="849"/>
    <cellStyle name="Normal 53 2" xfId="850"/>
    <cellStyle name="Normal 54" xfId="851"/>
    <cellStyle name="Normal 54 2" xfId="852"/>
    <cellStyle name="Normal 55" xfId="853"/>
    <cellStyle name="Normal 55 2" xfId="854"/>
    <cellStyle name="Normal 56" xfId="855"/>
    <cellStyle name="Normal 56 2" xfId="856"/>
    <cellStyle name="Normal 57" xfId="857"/>
    <cellStyle name="Normal 57 2" xfId="858"/>
    <cellStyle name="Normal 58" xfId="859"/>
    <cellStyle name="Normal 58 2" xfId="860"/>
    <cellStyle name="Normal 59" xfId="861"/>
    <cellStyle name="Normal 59 2" xfId="862"/>
    <cellStyle name="Normal 6" xfId="863"/>
    <cellStyle name="Normal 6 2" xfId="864"/>
    <cellStyle name="Normal 6 3" xfId="865"/>
    <cellStyle name="Normal 60" xfId="866"/>
    <cellStyle name="Normal 60 2" xfId="867"/>
    <cellStyle name="Normal 61" xfId="868"/>
    <cellStyle name="Normal 61 2" xfId="869"/>
    <cellStyle name="Normal 62" xfId="870"/>
    <cellStyle name="Normal 62 2" xfId="871"/>
    <cellStyle name="Normal 63" xfId="872"/>
    <cellStyle name="Normal 63 2" xfId="873"/>
    <cellStyle name="Normal 64" xfId="874"/>
    <cellStyle name="Normal 64 2" xfId="875"/>
    <cellStyle name="Normal 65" xfId="876"/>
    <cellStyle name="Normal 65 2" xfId="877"/>
    <cellStyle name="Normal 66" xfId="878"/>
    <cellStyle name="Normal 66 2" xfId="879"/>
    <cellStyle name="Normal 67" xfId="880"/>
    <cellStyle name="Normal 67 2" xfId="881"/>
    <cellStyle name="Normal 68" xfId="882"/>
    <cellStyle name="Normal 68 2" xfId="883"/>
    <cellStyle name="Normal 69" xfId="884"/>
    <cellStyle name="Normal 69 2" xfId="885"/>
    <cellStyle name="Normal 7" xfId="886"/>
    <cellStyle name="Normal 7 2" xfId="887"/>
    <cellStyle name="Normal 7 3" xfId="888"/>
    <cellStyle name="Normal 70" xfId="889"/>
    <cellStyle name="Normal 70 2" xfId="890"/>
    <cellStyle name="Normal 71" xfId="891"/>
    <cellStyle name="Normal 71 2" xfId="892"/>
    <cellStyle name="Normal 72" xfId="893"/>
    <cellStyle name="Normal 72 2" xfId="894"/>
    <cellStyle name="Normal 73" xfId="895"/>
    <cellStyle name="Normal 73 2" xfId="896"/>
    <cellStyle name="Normal 74" xfId="897"/>
    <cellStyle name="Normal 74 2" xfId="898"/>
    <cellStyle name="Normal 75" xfId="899"/>
    <cellStyle name="Normal 75 2" xfId="900"/>
    <cellStyle name="Normal 76" xfId="901"/>
    <cellStyle name="Normal 76 2" xfId="902"/>
    <cellStyle name="Normal 77" xfId="903"/>
    <cellStyle name="Normal 77 2" xfId="904"/>
    <cellStyle name="Normal 78" xfId="905"/>
    <cellStyle name="Normal 78 2" xfId="906"/>
    <cellStyle name="Normal 79" xfId="907"/>
    <cellStyle name="Normal 79 2" xfId="908"/>
    <cellStyle name="Normal 8" xfId="909"/>
    <cellStyle name="Normal 8 2" xfId="910"/>
    <cellStyle name="Normal 8 3" xfId="911"/>
    <cellStyle name="Normal 80" xfId="912"/>
    <cellStyle name="Normal 80 2" xfId="913"/>
    <cellStyle name="Normal 81" xfId="914"/>
    <cellStyle name="Normal 81 2" xfId="915"/>
    <cellStyle name="Normal 82" xfId="916"/>
    <cellStyle name="Normal 82 2" xfId="917"/>
    <cellStyle name="Normal 83" xfId="918"/>
    <cellStyle name="Normal 83 2" xfId="919"/>
    <cellStyle name="Normal 84" xfId="920"/>
    <cellStyle name="Normal 84 2" xfId="921"/>
    <cellStyle name="Normal 85" xfId="922"/>
    <cellStyle name="Normal 85 2" xfId="923"/>
    <cellStyle name="Normal 86" xfId="924"/>
    <cellStyle name="Normal 86 2" xfId="925"/>
    <cellStyle name="Normal 87" xfId="926"/>
    <cellStyle name="Normal 87 2" xfId="927"/>
    <cellStyle name="Normal 88" xfId="928"/>
    <cellStyle name="Normal 88 2" xfId="929"/>
    <cellStyle name="Normal 89" xfId="930"/>
    <cellStyle name="Normal 89 2" xfId="931"/>
    <cellStyle name="Normal 9" xfId="932"/>
    <cellStyle name="Normal 9 2" xfId="933"/>
    <cellStyle name="Normal 9 3" xfId="934"/>
    <cellStyle name="Normal 90" xfId="935"/>
    <cellStyle name="Normal 90 2" xfId="936"/>
    <cellStyle name="Normal 91" xfId="937"/>
    <cellStyle name="Normal 91 2" xfId="938"/>
    <cellStyle name="Normal 92" xfId="939"/>
    <cellStyle name="Normal 92 2" xfId="940"/>
    <cellStyle name="Normal 93" xfId="941"/>
    <cellStyle name="Normal 93 2" xfId="942"/>
    <cellStyle name="Normal 94" xfId="943"/>
    <cellStyle name="Normal 94 2" xfId="944"/>
    <cellStyle name="Normal 95" xfId="945"/>
    <cellStyle name="Normal 95 2" xfId="946"/>
    <cellStyle name="Normal 96" xfId="947"/>
    <cellStyle name="Normal 96 2" xfId="948"/>
    <cellStyle name="Normal 97" xfId="949"/>
    <cellStyle name="Normal 97 2" xfId="950"/>
    <cellStyle name="Normal 98" xfId="951"/>
    <cellStyle name="Normal 98 2" xfId="952"/>
    <cellStyle name="Normal 99" xfId="953"/>
    <cellStyle name="Normal 99 2" xfId="954"/>
    <cellStyle name="Normale_forecast_2001" xfId="955"/>
    <cellStyle name="Normalny_22999 Reserves" xfId="956"/>
    <cellStyle name="Nota 2" xfId="957"/>
    <cellStyle name="Nota 2 2" xfId="958"/>
    <cellStyle name="Nota 2 3" xfId="959"/>
    <cellStyle name="Nota 2 4" xfId="960"/>
    <cellStyle name="Nota 2 5" xfId="961"/>
    <cellStyle name="Nota 2 6" xfId="962"/>
    <cellStyle name="Nota 2 7" xfId="963"/>
    <cellStyle name="Nota 3" xfId="964"/>
    <cellStyle name="Nota 3 2" xfId="965"/>
    <cellStyle name="Nota 3 3" xfId="966"/>
    <cellStyle name="Nota 3 4" xfId="967"/>
    <cellStyle name="Nota 3 5" xfId="968"/>
    <cellStyle name="Nota 4" xfId="969"/>
    <cellStyle name="Nota 4 2" xfId="970"/>
    <cellStyle name="Nota 4 3" xfId="971"/>
    <cellStyle name="Nota 4 4" xfId="972"/>
    <cellStyle name="Nota 4 5" xfId="973"/>
    <cellStyle name="Note 2" xfId="974"/>
    <cellStyle name="Note 2 2" xfId="975"/>
    <cellStyle name="Note 3" xfId="976"/>
    <cellStyle name="Note 4" xfId="977"/>
    <cellStyle name="Note 5" xfId="978"/>
    <cellStyle name="Output 2" xfId="979"/>
    <cellStyle name="Output 3" xfId="980"/>
    <cellStyle name="Output 4" xfId="981"/>
    <cellStyle name="Output 5" xfId="982"/>
    <cellStyle name="Output 6" xfId="983"/>
    <cellStyle name="Output Amounts" xfId="984"/>
    <cellStyle name="Output Column Headings" xfId="985"/>
    <cellStyle name="Output Line Items" xfId="986"/>
    <cellStyle name="Output Report Heading" xfId="987"/>
    <cellStyle name="Output Report Title" xfId="988"/>
    <cellStyle name="Page Heading Large" xfId="989"/>
    <cellStyle name="Page Heading Small" xfId="990"/>
    <cellStyle name="Parent" xfId="991"/>
    <cellStyle name="Parent 2" xfId="992"/>
    <cellStyle name="Parent 3" xfId="993"/>
    <cellStyle name="Percent [2]" xfId="994"/>
    <cellStyle name="Percent [2] 2" xfId="995"/>
    <cellStyle name="Percent 10" xfId="996"/>
    <cellStyle name="Percent 10 2" xfId="997"/>
    <cellStyle name="Percent 11" xfId="998"/>
    <cellStyle name="Percent 11 2" xfId="999"/>
    <cellStyle name="Percent 12" xfId="1000"/>
    <cellStyle name="Percent 12 2" xfId="1001"/>
    <cellStyle name="Percent 13" xfId="1002"/>
    <cellStyle name="Percent 13 2" xfId="1003"/>
    <cellStyle name="Percent 14" xfId="1004"/>
    <cellStyle name="Percent 14 2" xfId="1005"/>
    <cellStyle name="Percent 15" xfId="1006"/>
    <cellStyle name="Percent 15 2" xfId="1007"/>
    <cellStyle name="Percent 16" xfId="1008"/>
    <cellStyle name="Percent 16 2" xfId="1009"/>
    <cellStyle name="Percent 17" xfId="1010"/>
    <cellStyle name="Percent 18" xfId="1011"/>
    <cellStyle name="Percent 19" xfId="1012"/>
    <cellStyle name="Percent 2" xfId="1013"/>
    <cellStyle name="Percent 2 2" xfId="1014"/>
    <cellStyle name="Percent 20" xfId="1015"/>
    <cellStyle name="Percent 21" xfId="1016"/>
    <cellStyle name="Percent 22" xfId="1017"/>
    <cellStyle name="Percent 23" xfId="1018"/>
    <cellStyle name="Percent 3" xfId="1019"/>
    <cellStyle name="Percent 3 2" xfId="1020"/>
    <cellStyle name="Percent 3 2 2" xfId="1021"/>
    <cellStyle name="Percent 4" xfId="1022"/>
    <cellStyle name="Percent 4 2" xfId="1023"/>
    <cellStyle name="Percent 5" xfId="1024"/>
    <cellStyle name="Percent 5 2" xfId="1025"/>
    <cellStyle name="Percent 6" xfId="1026"/>
    <cellStyle name="Percent 7" xfId="1027"/>
    <cellStyle name="Percent 7 2" xfId="1028"/>
    <cellStyle name="Percent 8" xfId="1029"/>
    <cellStyle name="Percent 8 2" xfId="1030"/>
    <cellStyle name="Percent 9" xfId="1031"/>
    <cellStyle name="Percent 9 2" xfId="1032"/>
    <cellStyle name="Percent Hard" xfId="1033"/>
    <cellStyle name="Percent(2)" xfId="1034"/>
    <cellStyle name="Porcentagem 10" xfId="1035"/>
    <cellStyle name="Porcentagem 11" xfId="1036"/>
    <cellStyle name="Porcentagem 11 2" xfId="1037"/>
    <cellStyle name="Porcentagem 12" xfId="1038"/>
    <cellStyle name="Porcentagem 13" xfId="1039"/>
    <cellStyle name="Porcentagem 13 2" xfId="1040"/>
    <cellStyle name="Porcentagem 14" xfId="1041"/>
    <cellStyle name="Porcentagem 15" xfId="1042"/>
    <cellStyle name="Porcentagem 15 2" xfId="1043"/>
    <cellStyle name="Porcentagem 16" xfId="1044"/>
    <cellStyle name="Porcentagem 17" xfId="1045"/>
    <cellStyle name="Porcentagem 2" xfId="1046"/>
    <cellStyle name="Porcentagem 2 2" xfId="1047"/>
    <cellStyle name="Porcentagem 3" xfId="1048"/>
    <cellStyle name="Porcentagem 3 2" xfId="1049"/>
    <cellStyle name="Porcentagem 4" xfId="1050"/>
    <cellStyle name="Porcentagem 5" xfId="1051"/>
    <cellStyle name="Porcentagem 5 2" xfId="1052"/>
    <cellStyle name="Porcentagem 6" xfId="1053"/>
    <cellStyle name="Porcentagem 7" xfId="1054"/>
    <cellStyle name="Porcentagem 7 2" xfId="1055"/>
    <cellStyle name="Porcentagem 8" xfId="1056"/>
    <cellStyle name="Porcentagem 8 2" xfId="1057"/>
    <cellStyle name="Porcentagem 9" xfId="1058"/>
    <cellStyle name="Pourcentage_Very_Quick_Valo_01" xfId="1059"/>
    <cellStyle name="rahmen" xfId="1060"/>
    <cellStyle name="rahmen 2" xfId="1061"/>
    <cellStyle name="rahmen 3" xfId="1062"/>
    <cellStyle name="rahmen 4" xfId="1063"/>
    <cellStyle name="Red Text" xfId="1064"/>
    <cellStyle name="Section Titles" xfId="1065"/>
    <cellStyle name="Sep. milhar [0]" xfId="1066"/>
    <cellStyle name="Shaded" xfId="1067"/>
    <cellStyle name="Shading" xfId="1068"/>
    <cellStyle name="Standaard_ProductFamilyTemplate" xfId="1069"/>
    <cellStyle name="Standard_Gewinn &amp; Verlust" xfId="1070"/>
    <cellStyle name="Table Col Head" xfId="1071"/>
    <cellStyle name="Table Sub Head" xfId="1072"/>
    <cellStyle name="Table Title" xfId="1073"/>
    <cellStyle name="Table Units" xfId="1074"/>
    <cellStyle name="Title 2" xfId="1075"/>
    <cellStyle name="UP_OK" xfId="1076"/>
    <cellStyle name="User_Defined_A" xfId="1077"/>
    <cellStyle name="Vírgula 10" xfId="1078"/>
    <cellStyle name="Vírgula 10 2" xfId="1079"/>
    <cellStyle name="Vírgula 11" xfId="1080"/>
    <cellStyle name="Vírgula 12" xfId="1081"/>
    <cellStyle name="Vírgula 13" xfId="1082"/>
    <cellStyle name="Vírgula 13 2" xfId="1083"/>
    <cellStyle name="Vírgula 14" xfId="1084"/>
    <cellStyle name="Vírgula 15" xfId="1085"/>
    <cellStyle name="Vírgula 15 2" xfId="1086"/>
    <cellStyle name="Vírgula 16" xfId="1087"/>
    <cellStyle name="Vírgula 17" xfId="1088"/>
    <cellStyle name="Vírgula 17 2" xfId="1089"/>
    <cellStyle name="Vírgula 18" xfId="1090"/>
    <cellStyle name="Vírgula 19" xfId="1091"/>
    <cellStyle name="Vírgula 2 2" xfId="1092"/>
    <cellStyle name="Vírgula 2 3" xfId="1093"/>
    <cellStyle name="Vírgula 3" xfId="1094"/>
    <cellStyle name="Vírgula 3 2" xfId="1095"/>
    <cellStyle name="Vírgula 4" xfId="1096"/>
    <cellStyle name="Vírgula 4 2" xfId="1097"/>
    <cellStyle name="Vírgula 5" xfId="1098"/>
    <cellStyle name="Vírgula 5 2" xfId="1099"/>
    <cellStyle name="Vírgula 5 3" xfId="1100"/>
    <cellStyle name="Vírgula 5 4" xfId="1101"/>
    <cellStyle name="Vírgula 5 5" xfId="1102"/>
    <cellStyle name="Vírgula 6" xfId="1103"/>
    <cellStyle name="Vírgula 7" xfId="1104"/>
    <cellStyle name="Vírgula 7 2" xfId="1105"/>
    <cellStyle name="Vírgula 8" xfId="1106"/>
    <cellStyle name="Vírgula 9" xfId="1107"/>
    <cellStyle name="Vírgula 9 2" xfId="1108"/>
    <cellStyle name="Währung [0]_CAPEX2000" xfId="1109"/>
    <cellStyle name="Währung_CAPEX2000" xfId="1110"/>
    <cellStyle name="Walutowy [0]_PROPORCJE" xfId="1111"/>
    <cellStyle name="Walutowy_PROPORCJE" xfId="1112"/>
    <cellStyle name="Warning Text 2" xfId="1113"/>
    <cellStyle name="Worksheet Titles" xfId="1114"/>
    <cellStyle name="ÿ" xfId="1115"/>
    <cellStyle name="ÿ 2" xfId="1116"/>
    <cellStyle name="Year" xfId="1117"/>
    <cellStyle name="Yellow" xfId="1118"/>
    <cellStyle name="パーセント()" xfId="1119"/>
    <cellStyle name="パーセント() 2" xfId="1120"/>
    <cellStyle name="パーセント(0.00)" xfId="1121"/>
    <cellStyle name="パーセント(0.00) 2" xfId="1122"/>
    <cellStyle name="パーセント[0.00]" xfId="1123"/>
    <cellStyle name="パーセント[0.00] 2" xfId="1124"/>
    <cellStyle name="표준_FR-RFT0303-Comments-Korea" xfId="1125"/>
    <cellStyle name="折り返し" xfId="1126"/>
    <cellStyle name="見出し１" xfId="1127"/>
    <cellStyle name="Vírgula" xfId="1128" builtinId="3"/>
    <cellStyle name="Vírgula 2 4" xfId="1129"/>
  </cellStyles>
  <dxfs count="55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ont>
        <color rgb="FFFF0000"/>
      </font>
      <numFmt numFmtId="206" formatCode="&quot;R$&quot;#,##0.00;[Red]\-&quot;R$&quot;#,##0.00"/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ont>
        <color rgb="FFFF0000"/>
      </font>
      <numFmt numFmtId="206" formatCode="&quot;R$&quot;#,##0.00;[Red]\-&quot;R$&quot;#,##0.00"/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ont>
        <color rgb="FFFF0000"/>
      </font>
      <numFmt numFmtId="206" formatCode="&quot;R$&quot;#,##0.00;[Red]\-&quot;R$&quot;#,##0.00"/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ont>
        <color rgb="FFFF0000"/>
      </font>
      <numFmt numFmtId="206" formatCode="&quot;R$&quot;#,##0.00;[Red]\-&quot;R$&quot;#,##0.00"/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ont>
        <color rgb="FFFF0000"/>
      </font>
      <numFmt numFmtId="206" formatCode="&quot;R$&quot;#,##0.00;[Red]\-&quot;R$&quot;#,##0.00"/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ont>
        <color rgb="FFFF0000"/>
      </font>
      <numFmt numFmtId="206" formatCode="&quot;R$&quot;#,##0.00;[Red]\-&quot;R$&quot;#,##0.00"/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ont>
        <color rgb="FFFF0000"/>
      </font>
      <numFmt numFmtId="206" formatCode="&quot;R$&quot;#,##0.00;[Red]\-&quot;R$&quot;#,##0.00"/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ont>
        <color rgb="FFFF0000"/>
      </font>
      <numFmt numFmtId="206" formatCode="&quot;R$&quot;#,##0.00;[Red]\-&quot;R$&quot;#,##0.00"/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ont>
        <color rgb="FFFF0000"/>
      </font>
      <numFmt numFmtId="206" formatCode="&quot;R$&quot;#,##0.00;[Red]\-&quot;R$&quot;#,##0.00"/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ont>
        <color rgb="FFFF0000"/>
      </font>
      <numFmt numFmtId="206" formatCode="&quot;R$&quot;#,##0.00;[Red]\-&quot;R$&quot;#,##0.00"/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ont>
        <color rgb="FFFF0000"/>
      </font>
      <numFmt numFmtId="206" formatCode="&quot;R$&quot;#,##0.00;[Red]\-&quot;R$&quot;#,##0.00"/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ont>
        <color rgb="FFFF0000"/>
      </font>
      <numFmt numFmtId="206" formatCode="&quot;R$&quot;#,##0.00;[Red]\-&quot;R$&quot;#,##0.00"/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rgb="FFFFFF00"/>
          <bgColor rgb="FF000000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_(&quot;R$ &quot;* #,##0.00_);_(&quot;R$ &quot;* \(#,##0.00\);_(&quot;R$ &quot;* &quot;-&quot;??_);_(@_)"/>
      <fill>
        <patternFill>
          <fgColor indexed="64"/>
          <bgColor indexed="65"/>
        </patternFill>
      </fill>
      <alignment horizontal="center" vertical="center"/>
      <border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_(&quot;R$ &quot;* #,##0.00_);_(&quot;R$ &quot;* \(#,##0.00\);_(&quot;R$ &quot;* &quot;-&quot;??_);_(@_)"/>
      <fill>
        <patternFill>
          <fgColor indexed="64"/>
          <bgColor indexed="65"/>
        </patternFill>
      </fill>
      <alignment horizontal="center" vertical="center"/>
      <border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_(&quot;R$ &quot;* #,##0.00_);_(&quot;R$ &quot;* \(#,##0.00\);_(&quot;R$ &quot;* &quot;-&quot;??_);_(@_)"/>
      <fill>
        <patternFill>
          <fgColor indexed="64"/>
          <bgColor indexed="65"/>
        </patternFill>
      </fill>
      <alignment horizontal="center" vertical="center"/>
      <border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_(&quot;R$ &quot;* #,##0.00_);_(&quot;R$ &quot;* \(#,##0.00\);_(&quot;R$ &quot;* &quot;-&quot;??_);_(@_)"/>
      <fill>
        <patternFill>
          <fgColor indexed="64"/>
          <bgColor indexed="65"/>
        </patternFill>
      </fill>
      <alignment horizontal="center" vertical="center"/>
      <border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_(&quot;R$ &quot;* #,##0.00_);_(&quot;R$ &quot;* \(#,##0.00\);_(&quot;R$ &quot;* &quot;-&quot;??_);_(@_)"/>
      <fill>
        <patternFill>
          <fgColor indexed="64"/>
          <bgColor indexed="65"/>
        </patternFill>
      </fill>
      <alignment horizontal="center" vertical="center"/>
      <border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_(&quot;R$ &quot;* #,##0.00_);_(&quot;R$ &quot;* \(#,##0.00\);_(&quot;R$ &quot;* &quot;-&quot;??_);_(@_)"/>
      <fill>
        <patternFill>
          <fgColor indexed="64"/>
          <bgColor indexed="65"/>
        </patternFill>
      </fill>
      <alignment horizontal="center" vertical="center"/>
      <border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_(&quot;R$ &quot;* #,##0.00_);_(&quot;R$ &quot;* \(#,##0.00\);_(&quot;R$ &quot;* &quot;-&quot;??_);_(@_)"/>
      <fill>
        <patternFill>
          <fgColor indexed="64"/>
          <bgColor indexed="65"/>
        </patternFill>
      </fill>
      <alignment horizontal="center" vertical="center"/>
      <border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/>
        <right/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indexed="64"/>
        </left>
        <right style="medium">
          <color indexed="64"/>
        </right>
        <top style="hair">
          <color indexed="64"/>
        </top>
        <bottom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alignment horizontal="center" vertical="bottom"/>
      <border>
        <left/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numFmt numFmtId="4" formatCode="#,##0.00"/>
      <border>
        <left style="medium">
          <color indexed="64"/>
        </left>
        <right style="medium">
          <color indexed="64"/>
        </right>
        <top style="hair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border outline="0">
        <left/>
        <right/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4" formatCode="#,##0.00"/>
      <fill>
        <patternFill>
          <fgColor indexed="64"/>
          <bgColor indexed="65"/>
        </patternFill>
      </fill>
      <alignment horizontal="center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left" vertical="bottom"/>
      <border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/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name val="Calibri"/>
        <strike val="0"/>
        <outline val="0"/>
        <shadow val="0"/>
        <color rgb="FF000000"/>
        <sz val="11"/>
        <vertAlign val="baseline"/>
      </font>
    </dxf>
    <dxf>
      <border>
        <bottom style="medium">
          <color rgb="FF000000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externalLink" Target="/xl/externalLinks/externalLink1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=</a:t>
            </a:r>
            <a:endParaRPr lang="pt-BR"/>
          </a:p>
        </rich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JANEIRO!$D$77:$D$81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JANEIRO!$E$77:$E$81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ORÇAMENTO - ORVR - OUTUBRO 2022</a:t>
            </a:r>
            <a:endParaRPr lang="pt-BR"/>
          </a:p>
        </rich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OUTUBRO!$D$80:$D$84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OUTUBRO!$E$80:$E$84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0</v>
                </pt>
                <pt idx="2">
                  <v>788.3499999999999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ORÇAMENTO - ORVR - NOVEMBRO 2022</a:t>
            </a:r>
            <a:endParaRPr lang="pt-BR"/>
          </a:p>
        </rich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NOVEMBRO!$D$81:$D$85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NOVEMBRO!$E$81:$E$85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855</v>
                </pt>
                <pt idx="2">
                  <v>709.6900000000001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12.xml><?xml version="1.0" encoding="utf-8"?>
<chartSpace xmlns:a="http://schemas.openxmlformats.org/drawingml/2006/main" xmlns="http://schemas.openxmlformats.org/drawingml/2006/chart">
  <chart>
    <title>
      <tx>
        <strRef>
          <f>DEZEMBRO!$F$2</f>
          <strCache>
            <ptCount val="1"/>
            <pt idx="0">
              <v>ORÇAMENTO - ORVR - DEZEMBRO 2023</v>
            </pt>
          </strCache>
        </strRef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8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DEZEMBRO!$D$78:$D$82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DEZEMBRO!$E$78:$E$82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=</a:t>
            </a:r>
            <a:endParaRPr lang="pt-BR"/>
          </a:p>
        </rich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FEVEREIRO!$D$82:$D$86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FEVEREIRO!$E$82:$E$86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0</v>
                </pt>
                <pt idx="2">
                  <v>1925.72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ORÇAMENTO - ORVR - MARÇO 2022</a:t>
            </a:r>
            <a:endParaRPr lang="pt-BR"/>
          </a:p>
        </rich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MARÇO!$D$82:$D$86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MARÇO!$E$82:$E$86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950</v>
                </pt>
                <pt idx="2">
                  <v>4383.87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ORÇAMENTO - ORVR - ABRIL 2022</a:t>
            </a:r>
            <a:endParaRPr lang="pt-BR"/>
          </a:p>
        </rich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ABRIL!$D$82:$D$86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ABRIL!$E$82:$E$86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0</v>
                </pt>
                <pt idx="2">
                  <v>13800.68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ORÇAMENTO - ORVR - MAIO 2022</a:t>
            </a:r>
            <a:endParaRPr lang="pt-BR"/>
          </a:p>
        </rich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MAIO!$D$82:$D$86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MAIO!$E$82:$E$86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0</v>
                </pt>
                <pt idx="2">
                  <v>4131.88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ORÇAMENTO - ORVR</a:t>
            </a:r>
            <a:r>
              <a:rPr lang="en-US" baseline="0"/>
              <a:t xml:space="preserve"> - JUNHO</a:t>
            </a:r>
            <a:r>
              <a:rPr lang="en-US"/>
              <a:t xml:space="preserve"> 2022</a:t>
            </a:r>
            <a:endParaRPr lang="pt-BR"/>
          </a:p>
        </rich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JUNHO!$D$79:$D$83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JUNHO!$E$79:$E$83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0</v>
                </pt>
                <pt idx="2">
                  <v>9351.68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ORÇAMENTO - ORVR - JULHO 2022</a:t>
            </a:r>
            <a:endParaRPr lang="pt-BR"/>
          </a:p>
        </rich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JULHO!$D$78:$D$82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JULHO!$E$78:$E$82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0</v>
                </pt>
                <pt idx="2">
                  <v>4992.23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ORÇAMENTO - ORVR - AGOSTO 2022</a:t>
            </a:r>
            <a:endParaRPr lang="pt-BR"/>
          </a:p>
        </rich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AGOSTO!$D$80:$D$84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AGOSTO!$E$80:$E$84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0</v>
                </pt>
                <pt idx="2">
                  <v>6331.75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ORÇAMENTO - ORVR - SETEMBRO 2022</a:t>
            </a:r>
            <a:endParaRPr lang="pt-BR"/>
          </a:p>
        </rich>
      </tx>
      <layout>
        <manualLayout>
          <xMode val="edge"/>
          <yMode val="edge"/>
          <wMode val="factor"/>
          <hMode val="factor"/>
          <x val="0.1511953830273871"/>
          <y val="0.02976397984252042"/>
        </manualLayout>
      </layout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matte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matte"/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a:sp3d prstMaterial="matte"/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a:sp3d prstMaterial="matte"/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a:sp3d prstMaterial="matte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SETEMBRO!$D$80:$D$84</f>
              <strCache>
                <ptCount val="5"/>
                <pt idx="0">
                  <v>PREVENTIVA</v>
                </pt>
                <pt idx="1">
                  <v>CORRETIVA</v>
                </pt>
                <pt idx="2">
                  <v>SPARE PARTS</v>
                </pt>
                <pt idx="3">
                  <v>ALMOXARIFADO</v>
                </pt>
                <pt idx="4">
                  <v>SURPRESAS</v>
                </pt>
              </strCache>
            </strRef>
          </cat>
          <val>
            <numRef>
              <f>SETEMBRO!$E$80:$E$84</f>
              <numCache>
                <formatCode>_("R$ "* #,##0.00_);_("R$ "* \(#,##0.00\);_("R$ "* "-"??_);_(@_)</formatCode>
                <ptCount val="5"/>
                <pt idx="0">
                  <v>0</v>
                </pt>
                <pt idx="1">
                  <v>0</v>
                </pt>
                <pt idx="2">
                  <v>4491.22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</pie3DChart>
    </plotArea>
    <legend>
      <legendPos val="r"/>
      <overlay val="0"/>
      <spPr>
        <a:solidFill>
          <a:schemeClr val="lt1">
            <a:alpha val="78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82</row>
      <rowOff>144066</rowOff>
    </from>
    <to>
      <col>5</col>
      <colOff>2316956</colOff>
      <row>100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85</row>
      <rowOff>144066</rowOff>
    </from>
    <to>
      <col>5</col>
      <colOff>2316956</colOff>
      <row>103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86</row>
      <rowOff>144066</rowOff>
    </from>
    <to>
      <col>5</col>
      <colOff>2316956</colOff>
      <row>104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83</row>
      <rowOff>144066</rowOff>
    </from>
    <to>
      <col>5</col>
      <colOff>2316956</colOff>
      <row>101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87</row>
      <rowOff>144066</rowOff>
    </from>
    <to>
      <col>5</col>
      <colOff>2316956</colOff>
      <row>105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87</row>
      <rowOff>144066</rowOff>
    </from>
    <to>
      <col>5</col>
      <colOff>2316956</colOff>
      <row>105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87</row>
      <rowOff>144066</rowOff>
    </from>
    <to>
      <col>5</col>
      <colOff>2316956</colOff>
      <row>105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87</row>
      <rowOff>144066</rowOff>
    </from>
    <to>
      <col>5</col>
      <colOff>2316956</colOff>
      <row>105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84</row>
      <rowOff>144066</rowOff>
    </from>
    <to>
      <col>5</col>
      <colOff>2316956</colOff>
      <row>102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83</row>
      <rowOff>144066</rowOff>
    </from>
    <to>
      <col>5</col>
      <colOff>2316956</colOff>
      <row>101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85</row>
      <rowOff>144066</rowOff>
    </from>
    <to>
      <col>5</col>
      <colOff>2316956</colOff>
      <row>103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1584722</colOff>
      <row>85</row>
      <rowOff>144066</rowOff>
    </from>
    <to>
      <col>5</col>
      <colOff>2316956</colOff>
      <row>103</row>
      <rowOff>128588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Valbrsfs10\val_shared\MCPLAMAN\MANUTEN&#199;&#195;O\CUSTOS\HT\Relat&#243;rio%20de%20Custo%20HT_2016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DOS"/>
      <sheetName val="JAN_HT"/>
      <sheetName val="FEV_HT"/>
      <sheetName val="MAR_HT"/>
      <sheetName val="ABR_HT"/>
      <sheetName val="MAI_HT "/>
      <sheetName val="JUN_HT"/>
      <sheetName val="JUL_HT"/>
      <sheetName val="AGO_HT"/>
      <sheetName val="SET_HT"/>
      <sheetName val="OUT_HT"/>
      <sheetName val="NOV-HT"/>
      <sheetName val="DEZ_HT"/>
      <sheetName val="INFO"/>
      <sheetName val="NOV_HT"/>
    </sheetNames>
    <sheetDataSet>
      <sheetData sheetId="0" refreshError="1"/>
      <sheetData sheetId="1"/>
      <sheetData sheetId="2">
        <row r="32">
          <cell r="F32" t="str">
            <v>PREVENTIVA</v>
          </cell>
        </row>
        <row r="33">
          <cell r="F33" t="str">
            <v>CORRETIVA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ables/table1.xml><?xml version="1.0" encoding="utf-8"?>
<table xmlns="http://schemas.openxmlformats.org/spreadsheetml/2006/main" id="1" name="Table164567" displayName="Table164567" ref="B17:U74" headerRowCount="1" totalsRowShown="0" headerRowDxfId="556" dataDxfId="554" headerRowBorderDxfId="555" tableBorderDxfId="553">
  <autoFilter ref="B17:U74"/>
  <sortState ref="B18:U74">
    <sortCondition descending="1" ref="D17:D74"/>
  </sortState>
  <tableColumns count="20">
    <tableColumn id="1" name="STATUS" dataDxfId="552"/>
    <tableColumn id="2" name="FORNECEDOR" dataDxfId="551"/>
    <tableColumn id="3" name="VALOR R$" dataDxfId="550"/>
    <tableColumn id="4" name="MÊS ENTRADA" dataDxfId="549"/>
    <tableColumn id="5" name="OBS / DESCRIÇÕES" dataDxfId="548"/>
    <tableColumn id="17" name="LEAD TIME" dataDxfId="547"/>
    <tableColumn id="6" name="PREV./CORRET./SP. PART/ALMOX" dataDxfId="546"/>
    <tableColumn id="7" name="MÁQUINA" dataDxfId="545"/>
    <tableColumn id="20" name="OPERAÇÃO" dataDxfId="544"/>
    <tableColumn id="19" name="FAMÍLIA" dataDxfId="543"/>
    <tableColumn id="18" name="CRITICIDADE" dataDxfId="542"/>
    <tableColumn id="8" name="CONTA" dataDxfId="541"/>
    <tableColumn id="9" name="C.C" dataDxfId="540"/>
    <tableColumn id="10" name="RELEASE" dataDxfId="539"/>
    <tableColumn id="11" name="RC" dataDxfId="538"/>
    <tableColumn id="12" name="PEDIDO" dataDxfId="537"/>
    <tableColumn id="13" name="PRAZO" dataDxfId="536"/>
    <tableColumn id="16" name="REQUISITANTE" dataDxfId="535"/>
    <tableColumn id="15" name="SOLICITANTE" dataDxfId="534"/>
    <tableColumn id="14" name="OBSERVAÇÃO" dataDxfId="533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id="10" name="Table16456723456891011" displayName="Table16456723456891011" ref="B17:U77" headerRowCount="1" totalsRowShown="0" headerRowDxfId="340" dataDxfId="338" headerRowBorderDxfId="339" tableBorderDxfId="337">
  <autoFilter ref="B17:U77"/>
  <sortState ref="B18:U77">
    <sortCondition descending="1" ref="D17:D77"/>
  </sortState>
  <tableColumns count="20">
    <tableColumn id="1" name="STATUS" dataDxfId="336"/>
    <tableColumn id="2" name="FORNECEDOR" dataDxfId="335"/>
    <tableColumn id="3" name="VALOR R$" dataDxfId="334">
      <calculatedColumnFormula>362.65*2</calculatedColumnFormula>
    </tableColumn>
    <tableColumn id="4" name="MÊS ENTRADA" dataDxfId="333"/>
    <tableColumn id="5" name="OBS / DESCRIÇÕES" dataDxfId="332"/>
    <tableColumn id="17" name="LEAD TIME" dataDxfId="331"/>
    <tableColumn id="6" name="PREV./CORRET./SP. PART/ALMOX" dataDxfId="330"/>
    <tableColumn id="7" name="MÁQUINA" dataDxfId="329"/>
    <tableColumn id="20" name="OPERAÇÃO" dataDxfId="328"/>
    <tableColumn id="19" name="FAMÍLIA" dataDxfId="327"/>
    <tableColumn id="18" name="CRITICIDADE" dataDxfId="326"/>
    <tableColumn id="8" name="CONTA" dataDxfId="325"/>
    <tableColumn id="9" name="C.C" dataDxfId="324"/>
    <tableColumn id="10" name="RELEASE" dataDxfId="323"/>
    <tableColumn id="11" name="RC" dataDxfId="322"/>
    <tableColumn id="12" name="PEDIDO" dataDxfId="321"/>
    <tableColumn id="13" name="PRAZO" dataDxfId="320"/>
    <tableColumn id="16" name="REQUISITANTE" dataDxfId="319"/>
    <tableColumn id="15" name="SOLICITANTE" dataDxfId="318"/>
    <tableColumn id="14" name="OBSERVAÇÃO" dataDxfId="317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id="11" name="Table1645672345689101112" displayName="Table1645672345689101112" ref="B17:U78" headerRowCount="1" totalsRowShown="0" headerRowDxfId="316" dataDxfId="314" headerRowBorderDxfId="315" tableBorderDxfId="313">
  <autoFilter ref="B17:U78"/>
  <sortState ref="B18:U78">
    <sortCondition descending="1" ref="D17:D78"/>
  </sortState>
  <tableColumns count="20">
    <tableColumn id="1" name="STATUS" dataDxfId="312"/>
    <tableColumn id="2" name="FORNECEDOR" dataDxfId="311"/>
    <tableColumn id="3" name="VALOR R$" dataDxfId="310">
      <calculatedColumnFormula>362.65*2</calculatedColumnFormula>
    </tableColumn>
    <tableColumn id="4" name="MÊS ENTRADA" dataDxfId="309"/>
    <tableColumn id="5" name="OBS / DESCRIÇÕES" dataDxfId="308"/>
    <tableColumn id="17" name="LEAD TIME" dataDxfId="307"/>
    <tableColumn id="6" name="PREV./CORRET./SP. PART/ALMOX" dataDxfId="306"/>
    <tableColumn id="7" name="MÁQUINA" dataDxfId="305"/>
    <tableColumn id="20" name="OPERAÇÃO" dataDxfId="304"/>
    <tableColumn id="19" name="FAMÍLIA" dataDxfId="303"/>
    <tableColumn id="18" name="CRITICIDADE" dataDxfId="302"/>
    <tableColumn id="8" name="CONTA" dataDxfId="301"/>
    <tableColumn id="9" name="C.C" dataDxfId="300"/>
    <tableColumn id="10" name="RELEASE" dataDxfId="299"/>
    <tableColumn id="11" name="RC" dataDxfId="298"/>
    <tableColumn id="12" name="PEDIDO" dataDxfId="297"/>
    <tableColumn id="13" name="PRAZO" dataDxfId="296"/>
    <tableColumn id="16" name="REQUISITANTE" dataDxfId="295"/>
    <tableColumn id="15" name="SOLICITANTE" dataDxfId="294"/>
    <tableColumn id="14" name="OBSERVAÇÃO" dataDxfId="293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2" name="Table164567234568910111213" displayName="Table164567234568910111213" ref="B17:U75" headerRowCount="1" totalsRowShown="0" headerRowDxfId="292" dataDxfId="290" headerRowBorderDxfId="291" tableBorderDxfId="289">
  <autoFilter ref="B17:U75"/>
  <sortState ref="B18:U75">
    <sortCondition descending="1" ref="D17:D75"/>
  </sortState>
  <tableColumns count="20">
    <tableColumn id="1" name="STATUS" dataDxfId="288"/>
    <tableColumn id="2" name="FORNECEDOR" dataDxfId="287"/>
    <tableColumn id="3" name="VALOR R$" dataDxfId="286">
      <calculatedColumnFormula>5760/2</calculatedColumnFormula>
    </tableColumn>
    <tableColumn id="4" name="MÊS ENTRADA" dataDxfId="285"/>
    <tableColumn id="5" name="OBS / DESCRIÇÕES" dataDxfId="284"/>
    <tableColumn id="17" name="LEAD TIME" dataDxfId="283"/>
    <tableColumn id="6" name="PREV./CORRET./SP. PART/ALMOX" dataDxfId="282"/>
    <tableColumn id="7" name="MÁQUINA" dataDxfId="281"/>
    <tableColumn id="20" name="OPERAÇÃO" dataDxfId="280"/>
    <tableColumn id="19" name="FAMÍLIA" dataDxfId="279"/>
    <tableColumn id="18" name="CRITICIDADE" dataDxfId="278"/>
    <tableColumn id="8" name="CONTA" dataDxfId="277"/>
    <tableColumn id="9" name="C.C" dataDxfId="276"/>
    <tableColumn id="10" name="RELEASE" dataDxfId="275"/>
    <tableColumn id="11" name="RC" dataDxfId="274"/>
    <tableColumn id="12" name="PEDIDO" dataDxfId="273"/>
    <tableColumn id="13" name="PRAZO" dataDxfId="272"/>
    <tableColumn id="16" name="REQUISITANTE" dataDxfId="271"/>
    <tableColumn id="15" name="SOLICITANTE" dataDxfId="270"/>
    <tableColumn id="14" name="OBSERVAÇÃO" dataDxfId="269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1645672" displayName="Table1645672" ref="B17:U79" headerRowCount="1" totalsRowShown="0" headerRowDxfId="532" dataDxfId="530" headerRowBorderDxfId="531" tableBorderDxfId="529">
  <autoFilter ref="B17:U79"/>
  <sortState ref="B18:U79">
    <sortCondition descending="1" ref="D17:D79"/>
  </sortState>
  <tableColumns count="20">
    <tableColumn id="1" name="STATUS" dataDxfId="528"/>
    <tableColumn id="2" name="FORNECEDOR" dataDxfId="527"/>
    <tableColumn id="3" name="VALOR R$" dataDxfId="526"/>
    <tableColumn id="4" name="MÊS ENTRADA" dataDxfId="525"/>
    <tableColumn id="5" name="OBS / DESCRIÇÕES" dataDxfId="524"/>
    <tableColumn id="17" name="LEAD TIME" dataDxfId="523"/>
    <tableColumn id="6" name="PREV./CORRET./SP. PART/ALMOX" dataDxfId="522"/>
    <tableColumn id="7" name="MÁQUINA" dataDxfId="521"/>
    <tableColumn id="20" name="OPERAÇÃO" dataDxfId="520"/>
    <tableColumn id="19" name="FAMÍLIA" dataDxfId="519"/>
    <tableColumn id="18" name="CRITICIDADE" dataDxfId="518"/>
    <tableColumn id="8" name="CONTA" dataDxfId="517"/>
    <tableColumn id="9" name="C.C" dataDxfId="516"/>
    <tableColumn id="10" name="RELEASE" dataDxfId="515"/>
    <tableColumn id="11" name="RC" dataDxfId="514"/>
    <tableColumn id="12" name="PEDIDO" dataDxfId="513"/>
    <tableColumn id="13" name="PRAZO" dataDxfId="512"/>
    <tableColumn id="16" name="REQUISITANTE" dataDxfId="511"/>
    <tableColumn id="15" name="SOLICITANTE" dataDxfId="510"/>
    <tableColumn id="14" name="OBSERVAÇÃO" dataDxfId="509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16456723" displayName="Table16456723" ref="B17:U79" headerRowCount="1" totalsRowShown="0" headerRowDxfId="508" dataDxfId="506" headerRowBorderDxfId="507" tableBorderDxfId="505">
  <autoFilter ref="B17:U79"/>
  <sortState ref="B18:U79">
    <sortCondition descending="1" ref="D17:D79"/>
  </sortState>
  <tableColumns count="20">
    <tableColumn id="1" name="STATUS" dataDxfId="504"/>
    <tableColumn id="2" name="FORNECEDOR" dataDxfId="503"/>
    <tableColumn id="3" name="VALOR R$" dataDxfId="502"/>
    <tableColumn id="4" name="MÊS ENTRADA" dataDxfId="501"/>
    <tableColumn id="5" name="OBS / DESCRIÇÕES" dataDxfId="500"/>
    <tableColumn id="17" name="LEAD TIME" dataDxfId="499"/>
    <tableColumn id="6" name="PREV./CORRET./SP. PART/ALMOX" dataDxfId="498"/>
    <tableColumn id="7" name="MÁQUINA" dataDxfId="497"/>
    <tableColumn id="20" name="OPERAÇÃO" dataDxfId="496"/>
    <tableColumn id="19" name="FAMÍLIA" dataDxfId="495"/>
    <tableColumn id="18" name="CRITICIDADE" dataDxfId="494"/>
    <tableColumn id="8" name="CONTA" dataDxfId="493"/>
    <tableColumn id="9" name="C.C" dataDxfId="492"/>
    <tableColumn id="10" name="RELEASE" dataDxfId="491"/>
    <tableColumn id="11" name="RC" dataDxfId="490"/>
    <tableColumn id="12" name="PEDIDO" dataDxfId="489"/>
    <tableColumn id="13" name="PRAZO" dataDxfId="488"/>
    <tableColumn id="16" name="REQUISITANTE" dataDxfId="487"/>
    <tableColumn id="15" name="SOLICITANTE" dataDxfId="486"/>
    <tableColumn id="14" name="OBSERVAÇÃO" dataDxfId="485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Table164567234" displayName="Table164567234" ref="B17:U79" headerRowCount="1" totalsRowShown="0" headerRowDxfId="484" dataDxfId="482" headerRowBorderDxfId="483" tableBorderDxfId="481">
  <autoFilter ref="B17:U79"/>
  <sortState ref="B18:U79">
    <sortCondition descending="1" ref="D17:D79"/>
  </sortState>
  <tableColumns count="20">
    <tableColumn id="1" name="STATUS" dataDxfId="480"/>
    <tableColumn id="2" name="FORNECEDOR" dataDxfId="479"/>
    <tableColumn id="3" name="VALOR R$" dataDxfId="478"/>
    <tableColumn id="4" name="MÊS ENTRADA" dataDxfId="477"/>
    <tableColumn id="5" name="OBS / DESCRIÇÕES" dataDxfId="476"/>
    <tableColumn id="17" name="LEAD TIME" dataDxfId="475"/>
    <tableColumn id="6" name="PREV./CORRET./SP. PART/ALMOX" dataDxfId="474"/>
    <tableColumn id="7" name="MÁQUINA" dataDxfId="473"/>
    <tableColumn id="20" name="OPERAÇÃO" dataDxfId="472"/>
    <tableColumn id="19" name="FAMÍLIA" dataDxfId="471"/>
    <tableColumn id="18" name="CRITICIDADE" dataDxfId="470"/>
    <tableColumn id="8" name="CONTA" dataDxfId="469"/>
    <tableColumn id="9" name="C.C" dataDxfId="468"/>
    <tableColumn id="10" name="RELEASE" dataDxfId="467"/>
    <tableColumn id="11" name="RC" dataDxfId="466"/>
    <tableColumn id="12" name="PEDIDO" dataDxfId="465"/>
    <tableColumn id="13" name="PRAZO" dataDxfId="464"/>
    <tableColumn id="16" name="REQUISITANTE" dataDxfId="463"/>
    <tableColumn id="15" name="SOLICITANTE" dataDxfId="462"/>
    <tableColumn id="14" name="OBSERVAÇÃO" dataDxfId="461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Table1645672345" displayName="Table1645672345" ref="B17:U79" headerRowCount="1" totalsRowShown="0" headerRowDxfId="460" dataDxfId="458" headerRowBorderDxfId="459" tableBorderDxfId="457">
  <autoFilter ref="B17:U79"/>
  <sortState ref="B18:U79">
    <sortCondition descending="1" ref="D17:D79"/>
  </sortState>
  <tableColumns count="20">
    <tableColumn id="1" name="STATUS" dataDxfId="456"/>
    <tableColumn id="2" name="FORNECEDOR" dataDxfId="455"/>
    <tableColumn id="3" name="VALOR R$" dataDxfId="454"/>
    <tableColumn id="4" name="MÊS ENTRADA" dataDxfId="453"/>
    <tableColumn id="5" name="OBS / DESCRIÇÕES" dataDxfId="452"/>
    <tableColumn id="17" name="LEAD TIME" dataDxfId="451"/>
    <tableColumn id="6" name="PREV./CORRET./SP. PART/ALMOX" dataDxfId="450"/>
    <tableColumn id="7" name="MÁQUINA" dataDxfId="449"/>
    <tableColumn id="20" name="OPERAÇÃO" dataDxfId="448"/>
    <tableColumn id="19" name="FAMÍLIA" dataDxfId="447"/>
    <tableColumn id="18" name="CRITICIDADE" dataDxfId="446"/>
    <tableColumn id="8" name="CONTA" dataDxfId="445"/>
    <tableColumn id="9" name="C.C" dataDxfId="444"/>
    <tableColumn id="10" name="RELEASE" dataDxfId="443"/>
    <tableColumn id="11" name="RC" dataDxfId="442"/>
    <tableColumn id="12" name="PEDIDO" dataDxfId="441"/>
    <tableColumn id="13" name="PRAZO" dataDxfId="440"/>
    <tableColumn id="16" name="REQUISITANTE" dataDxfId="439"/>
    <tableColumn id="15" name="SOLICITANTE" dataDxfId="438"/>
    <tableColumn id="14" name="OBSERVAÇÃO" dataDxfId="437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6" name="Table16456723456" displayName="Table16456723456" ref="B17:U76" headerRowCount="1" totalsRowShown="0" headerRowDxfId="436" dataDxfId="434" headerRowBorderDxfId="435" tableBorderDxfId="433">
  <autoFilter ref="B17:U76"/>
  <sortState ref="B18:U76">
    <sortCondition descending="1" ref="D17:D76"/>
  </sortState>
  <tableColumns count="20">
    <tableColumn id="1" name="STATUS" dataDxfId="432"/>
    <tableColumn id="2" name="FORNECEDOR" dataDxfId="431"/>
    <tableColumn id="3" name="VALOR R$" dataDxfId="430">
      <calculatedColumnFormula>362.65*2</calculatedColumnFormula>
    </tableColumn>
    <tableColumn id="4" name="MÊS ENTRADA" dataDxfId="429"/>
    <tableColumn id="5" name="OBS / DESCRIÇÕES" dataDxfId="428"/>
    <tableColumn id="17" name="LEAD TIME" dataDxfId="427"/>
    <tableColumn id="6" name="PREV./CORRET./SP. PART/ALMOX" dataDxfId="426"/>
    <tableColumn id="7" name="MÁQUINA" dataDxfId="425"/>
    <tableColumn id="20" name="OPERAÇÃO" dataDxfId="424"/>
    <tableColumn id="19" name="FAMÍLIA" dataDxfId="423"/>
    <tableColumn id="18" name="CRITICIDADE" dataDxfId="422"/>
    <tableColumn id="8" name="CONTA" dataDxfId="421"/>
    <tableColumn id="9" name="C.C" dataDxfId="420"/>
    <tableColumn id="10" name="RELEASE" dataDxfId="419"/>
    <tableColumn id="11" name="RC" dataDxfId="418"/>
    <tableColumn id="12" name="PEDIDO" dataDxfId="417"/>
    <tableColumn id="13" name="PRAZO" dataDxfId="416"/>
    <tableColumn id="16" name="REQUISITANTE" dataDxfId="415"/>
    <tableColumn id="15" name="SOLICITANTE" dataDxfId="414"/>
    <tableColumn id="14" name="OBSERVAÇÃO" dataDxfId="413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7" name="Table164567234568" displayName="Table164567234568" ref="B17:U75" headerRowCount="1" totalsRowShown="0" headerRowDxfId="412" dataDxfId="410" headerRowBorderDxfId="411" tableBorderDxfId="409">
  <autoFilter ref="B17:U75"/>
  <sortState ref="B18:U75">
    <sortCondition descending="1" ref="D17:D75"/>
  </sortState>
  <tableColumns count="20">
    <tableColumn id="1" name="STATUS" dataDxfId="408"/>
    <tableColumn id="2" name="FORNECEDOR" dataDxfId="407"/>
    <tableColumn id="3" name="VALOR R$" dataDxfId="406">
      <calculatedColumnFormula>362.65*2</calculatedColumnFormula>
    </tableColumn>
    <tableColumn id="4" name="MÊS ENTRADA" dataDxfId="405"/>
    <tableColumn id="5" name="OBS / DESCRIÇÕES" dataDxfId="404"/>
    <tableColumn id="17" name="LEAD TIME" dataDxfId="403"/>
    <tableColumn id="6" name="PREV./CORRET./SP. PART/ALMOX" dataDxfId="402"/>
    <tableColumn id="7" name="MÁQUINA" dataDxfId="401"/>
    <tableColumn id="20" name="OPERAÇÃO" dataDxfId="400"/>
    <tableColumn id="19" name="FAMÍLIA" dataDxfId="399"/>
    <tableColumn id="18" name="CRITICIDADE" dataDxfId="398"/>
    <tableColumn id="8" name="CONTA" dataDxfId="397"/>
    <tableColumn id="9" name="C.C" dataDxfId="396"/>
    <tableColumn id="10" name="RELEASE" dataDxfId="395"/>
    <tableColumn id="11" name="RC" dataDxfId="394"/>
    <tableColumn id="12" name="PEDIDO" dataDxfId="393"/>
    <tableColumn id="13" name="PRAZO" dataDxfId="392"/>
    <tableColumn id="16" name="REQUISITANTE" dataDxfId="391"/>
    <tableColumn id="15" name="SOLICITANTE" dataDxfId="390"/>
    <tableColumn id="14" name="OBSERVAÇÃO" dataDxfId="389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id="8" name="Table1645672345689" displayName="Table1645672345689" ref="B17:U77" headerRowCount="1" totalsRowShown="0" headerRowDxfId="388" dataDxfId="386" headerRowBorderDxfId="387" tableBorderDxfId="385">
  <autoFilter ref="B17:U77"/>
  <sortState ref="B18:U77">
    <sortCondition descending="1" ref="D17:D77"/>
  </sortState>
  <tableColumns count="20">
    <tableColumn id="1" name="STATUS" dataDxfId="384"/>
    <tableColumn id="2" name="FORNECEDOR" dataDxfId="383"/>
    <tableColumn id="3" name="VALOR R$" dataDxfId="382">
      <calculatedColumnFormula>362.65*2</calculatedColumnFormula>
    </tableColumn>
    <tableColumn id="4" name="MÊS ENTRADA" dataDxfId="381"/>
    <tableColumn id="5" name="OBS / DESCRIÇÕES" dataDxfId="380"/>
    <tableColumn id="17" name="LEAD TIME" dataDxfId="379"/>
    <tableColumn id="6" name="PREV./CORRET./SP. PART/ALMOX" dataDxfId="378"/>
    <tableColumn id="7" name="MÁQUINA" dataDxfId="377"/>
    <tableColumn id="20" name="OPERAÇÃO" dataDxfId="376"/>
    <tableColumn id="19" name="FAMÍLIA" dataDxfId="375"/>
    <tableColumn id="18" name="CRITICIDADE" dataDxfId="374"/>
    <tableColumn id="8" name="CONTA" dataDxfId="373"/>
    <tableColumn id="9" name="C.C" dataDxfId="372"/>
    <tableColumn id="10" name="RELEASE" dataDxfId="371"/>
    <tableColumn id="11" name="RC" dataDxfId="370"/>
    <tableColumn id="12" name="PEDIDO" dataDxfId="369"/>
    <tableColumn id="13" name="PRAZO" dataDxfId="368"/>
    <tableColumn id="16" name="REQUISITANTE" dataDxfId="367"/>
    <tableColumn id="15" name="SOLICITANTE" dataDxfId="366"/>
    <tableColumn id="14" name="OBSERVAÇÃO" dataDxfId="365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id="9" name="Table164567234568910" displayName="Table164567234568910" ref="B17:U77" headerRowCount="1" totalsRowShown="0" headerRowDxfId="364" dataDxfId="362" headerRowBorderDxfId="363" tableBorderDxfId="361">
  <autoFilter ref="B17:U77"/>
  <sortState ref="B18:U77">
    <sortCondition descending="1" ref="D17:D77"/>
  </sortState>
  <tableColumns count="20">
    <tableColumn id="1" name="STATUS" dataDxfId="360"/>
    <tableColumn id="2" name="FORNECEDOR" dataDxfId="359"/>
    <tableColumn id="3" name="VALOR R$" dataDxfId="358">
      <calculatedColumnFormula>362.65*2</calculatedColumnFormula>
    </tableColumn>
    <tableColumn id="4" name="MÊS ENTRADA" dataDxfId="357"/>
    <tableColumn id="5" name="OBS / DESCRIÇÕES" dataDxfId="356"/>
    <tableColumn id="17" name="LEAD TIME" dataDxfId="355"/>
    <tableColumn id="6" name="PREV./CORRET./SP. PART/ALMOX" dataDxfId="354"/>
    <tableColumn id="7" name="MÁQUINA" dataDxfId="353"/>
    <tableColumn id="20" name="OPERAÇÃO" dataDxfId="352"/>
    <tableColumn id="19" name="FAMÍLIA" dataDxfId="351"/>
    <tableColumn id="18" name="CRITICIDADE" dataDxfId="350"/>
    <tableColumn id="8" name="CONTA" dataDxfId="349"/>
    <tableColumn id="9" name="C.C" dataDxfId="348"/>
    <tableColumn id="10" name="RELEASE" dataDxfId="347"/>
    <tableColumn id="11" name="RC" dataDxfId="346"/>
    <tableColumn id="12" name="PEDIDO" dataDxfId="345"/>
    <tableColumn id="13" name="PRAZO" dataDxfId="344"/>
    <tableColumn id="16" name="REQUISITANTE" dataDxfId="343"/>
    <tableColumn id="15" name="SOLICITANTE" dataDxfId="342"/>
    <tableColumn id="14" name="OBSERVAÇÃO" dataDxfId="34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Relationship Type="http://schemas.openxmlformats.org/officeDocument/2006/relationships/table" Target="/xl/tables/table10.xml" Id="rId2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Relationship Type="http://schemas.openxmlformats.org/officeDocument/2006/relationships/table" Target="/xl/tables/table11.xml" Id="rId2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Relationship Type="http://schemas.openxmlformats.org/officeDocument/2006/relationships/table" Target="/xl/tables/table12.xml" Id="rId2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2.xml" Id="rId2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table" Target="/xl/tables/table3.xml" Id="rId2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Relationship Type="http://schemas.openxmlformats.org/officeDocument/2006/relationships/table" Target="/xl/tables/table4.xml" Id="rId2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Relationship Type="http://schemas.openxmlformats.org/officeDocument/2006/relationships/table" Target="/xl/tables/table5.xml" Id="rId2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Relationship Type="http://schemas.openxmlformats.org/officeDocument/2006/relationships/table" Target="/xl/tables/table6.xml" Id="rId2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Relationship Type="http://schemas.openxmlformats.org/officeDocument/2006/relationships/table" Target="/xl/tables/table7.xml" Id="rId2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Relationship Type="http://schemas.openxmlformats.org/officeDocument/2006/relationships/table" Target="/xl/tables/table8.xml" Id="rId2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Relationship Type="http://schemas.openxmlformats.org/officeDocument/2006/relationships/table" Target="/xl/tables/table9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B2:U255"/>
  <sheetViews>
    <sheetView showGridLines="0" zoomScale="80" zoomScaleNormal="80" workbookViewId="0">
      <selection activeCell="A18" sqref="A18:XFD18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JANEIRO 2023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12" t="n"/>
      <c r="D3" s="313" t="n"/>
      <c r="E3" s="313" t="n"/>
      <c r="F3" s="313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SUMIFS(Table164567[VALOR R$],Table164567[STATUS],"P",Table164567[PREV./CORRET./SP. PART/ALMOX],$F$5)+SUMIFS(Table164567[VALOR R$],Table164567[STATUS],"F",Table164567[PREV./CORRET./SP. PART/ALMOX],$F$5)+SUMIFS(Table164567[VALOR R$],Table164567[STATUS],"NR",Table164567[PREV./CORRET./SP.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SUMIFS(Table164567[VALOR R$],Table164567[STATUS],"P",Table164567[PREV./CORRET./SP. PART/ALMOX],$F$6)+SUMIFS(Table164567[VALOR R$],Table164567[STATUS],"F",Table164567[PREV./CORRET./SP. PART/ALMOX],$F$6)+SUMIFS(Table164567[VALOR R$],Table164567[STATUS],"NR",Table164567[PREV./CORRET./SP.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SUMIFS(Table164567[VALOR R$],Table164567[STATUS],"P",Table164567[PREV./CORRET./SP. PART/ALMOX],$F$7)+SUMIFS(Table164567[VALOR R$],Table164567[STATUS],"F",Table164567[PREV./CORRET./SP. PART/ALMOX],$F$7)+SUMIFS(Table164567[VALOR R$],Table164567[STATUS],"NR",Table164567[PREV./CORRET./SP.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SUMIFS(Table164567[VALOR R$],Table164567[STATUS],"C",Table164567[PREV./CORRET./SP.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SUMIFS(Table164567[VALOR R$],Table164567[STATUS],"C",Table164567[PREV./CORRET./SP.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SUMIFS(Table164567[VALOR R$],Table164567[STATUS],"C",Table164567[PREV./CORRET./SP.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310" t="inlineStr">
        <is>
          <t>LEGENDA</t>
        </is>
      </c>
      <c r="D11" s="311" t="n"/>
      <c r="F11" s="37" t="inlineStr">
        <is>
          <t>ALMOXARIFADO</t>
        </is>
      </c>
      <c r="G11" s="38" t="n"/>
      <c r="H11" s="39">
        <f>SUMIFS(Table164567[VALOR R$],Table164567[STATUS],"P",Table164567[PREV./CORRET./SP. PART/ALMOX],$F$11)+SUMIFS(Table164567[VALOR R$],Table164567[STATUS],"F",Table164567[PREV./CORRET./SP. PART/ALMOX],$F$11)+K14+SUMIFS(Table164567[VALOR R$],Table164567[STATUS],"NR",Table164567[PREV./CORRET./SP.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n"/>
      <c r="C18" s="135" t="n"/>
      <c r="D18" s="54" t="n"/>
      <c r="E18" s="21" t="n"/>
      <c r="F18" s="20" t="n"/>
      <c r="G18" s="14" t="n"/>
      <c r="H18" s="14" t="n"/>
      <c r="I18" s="15" t="n"/>
      <c r="J18" s="15" t="n"/>
      <c r="K18" s="15" t="n"/>
      <c r="L18" s="15" t="n"/>
      <c r="M18" s="79" t="n"/>
      <c r="N18" s="80" t="n"/>
      <c r="O18" s="156" t="n"/>
      <c r="P18" s="15" t="n"/>
      <c r="Q18" s="146" t="n"/>
      <c r="R18" s="154" t="n"/>
      <c r="S18" s="136" t="n"/>
      <c r="T18" s="137" t="n"/>
      <c r="U18" s="81" t="n"/>
    </row>
    <row r="19">
      <c r="B19" s="27" t="n"/>
      <c r="C19" s="135" t="n"/>
      <c r="D19" s="175" t="n"/>
      <c r="E19" s="21" t="n"/>
      <c r="F19" s="20" t="n"/>
      <c r="G19" s="14" t="n"/>
      <c r="H19" s="14" t="n"/>
      <c r="I19" s="142" t="n"/>
      <c r="J19" s="15" t="n"/>
      <c r="K19" s="15" t="n"/>
      <c r="L19" s="15" t="n"/>
      <c r="M19" s="164" t="n"/>
      <c r="N19" s="159" t="n"/>
      <c r="O19" s="141" t="n"/>
      <c r="P19" s="160" t="n"/>
      <c r="Q19" s="160" t="n"/>
      <c r="R19" s="161" t="n"/>
      <c r="S19" s="136" t="n"/>
      <c r="T19" s="137" t="n"/>
      <c r="U19" s="81" t="n"/>
    </row>
    <row r="20">
      <c r="B20" s="27" t="n"/>
      <c r="C20" s="135" t="n"/>
      <c r="D20" s="175" t="n"/>
      <c r="E20" s="21" t="n"/>
      <c r="F20" s="20" t="n"/>
      <c r="G20" s="14" t="n"/>
      <c r="H20" s="14" t="n"/>
      <c r="I20" s="142" t="n"/>
      <c r="J20" s="15" t="n"/>
      <c r="K20" s="15" t="n"/>
      <c r="L20" s="15" t="n"/>
      <c r="M20" s="164" t="n"/>
      <c r="N20" s="159" t="n"/>
      <c r="O20" s="165" t="n"/>
      <c r="P20" s="142" t="n"/>
      <c r="Q20" s="160" t="n"/>
      <c r="R20" s="166" t="n"/>
      <c r="S20" s="136" t="n"/>
      <c r="T20" s="137" t="n"/>
      <c r="U20" s="81" t="n"/>
    </row>
    <row r="21">
      <c r="B21" s="27" t="n"/>
      <c r="C21" s="135" t="n"/>
      <c r="D21" s="54" t="n"/>
      <c r="E21" s="21" t="n"/>
      <c r="F21" s="20" t="n"/>
      <c r="G21" s="14" t="n"/>
      <c r="H21" s="14" t="n"/>
      <c r="I21" s="15" t="n"/>
      <c r="J21" s="15" t="n"/>
      <c r="K21" s="15" t="n"/>
      <c r="L21" s="15" t="n"/>
      <c r="M21" s="16" t="n"/>
      <c r="N21" s="19" t="n"/>
      <c r="O21" s="14" t="n"/>
      <c r="P21" s="15" t="n"/>
      <c r="Q21" s="15" t="n"/>
      <c r="R21" s="16" t="n"/>
      <c r="S21" s="136" t="n"/>
      <c r="T21" s="137" t="n"/>
      <c r="U21" s="19" t="n"/>
    </row>
    <row r="22">
      <c r="B22" s="27" t="n"/>
      <c r="C22" s="135" t="n"/>
      <c r="D22" s="54" t="n"/>
      <c r="E22" s="21" t="n"/>
      <c r="F22" s="20" t="n"/>
      <c r="G22" s="14" t="n"/>
      <c r="H22" s="14" t="n"/>
      <c r="I22" s="15" t="n"/>
      <c r="J22" s="15" t="n"/>
      <c r="K22" s="15" t="n"/>
      <c r="L22" s="15" t="n"/>
      <c r="M22" s="16" t="n"/>
      <c r="N22" s="19" t="n"/>
      <c r="O22" s="14" t="n"/>
      <c r="P22" s="15" t="n"/>
      <c r="Q22" s="15" t="n"/>
      <c r="R22" s="16" t="n"/>
      <c r="S22" s="136" t="n"/>
      <c r="T22" s="137" t="n"/>
      <c r="U22" s="81" t="n"/>
    </row>
    <row r="23">
      <c r="B23" s="27" t="n"/>
      <c r="C23" s="135" t="n"/>
      <c r="D23" s="163" t="n"/>
      <c r="E23" s="139" t="n"/>
      <c r="F23" s="20" t="n"/>
      <c r="G23" s="14" t="n"/>
      <c r="H23" s="14" t="n"/>
      <c r="I23" s="15" t="n"/>
      <c r="J23" s="15" t="n"/>
      <c r="K23" s="15" t="n"/>
      <c r="L23" s="15" t="n"/>
      <c r="M23" s="144" t="n"/>
      <c r="N23" s="145" t="n"/>
      <c r="O23" s="141" t="n"/>
      <c r="P23" s="142" t="n"/>
      <c r="Q23" s="142" t="n"/>
      <c r="R23" s="144" t="n"/>
      <c r="S23" s="136" t="n"/>
      <c r="T23" s="137" t="n"/>
      <c r="U23" s="81" t="n"/>
    </row>
    <row r="24">
      <c r="B24" s="27" t="n"/>
      <c r="C24" s="135" t="n"/>
      <c r="D24" s="163" t="n"/>
      <c r="E24" s="21" t="n"/>
      <c r="F24" s="20" t="n"/>
      <c r="G24" s="14" t="n"/>
      <c r="H24" s="14" t="n"/>
      <c r="I24" s="15" t="n"/>
      <c r="J24" s="15" t="n"/>
      <c r="K24" s="15" t="n"/>
      <c r="L24" s="15" t="n"/>
      <c r="M24" s="144" t="n"/>
      <c r="N24" s="145" t="n"/>
      <c r="O24" s="141" t="n"/>
      <c r="P24" s="142" t="n"/>
      <c r="Q24" s="142" t="n"/>
      <c r="R24" s="144" t="n"/>
      <c r="S24" s="136" t="n"/>
      <c r="T24" s="137" t="n"/>
      <c r="U24" s="81" t="n"/>
    </row>
    <row r="25">
      <c r="B25" s="167" t="n"/>
      <c r="C25" s="138" t="n"/>
      <c r="D25" s="163" t="n"/>
      <c r="E25" s="139" t="n"/>
      <c r="F25" s="140" t="n"/>
      <c r="G25" s="14" t="n"/>
      <c r="H25" s="14" t="n"/>
      <c r="I25" s="142" t="n"/>
      <c r="J25" s="15" t="n"/>
      <c r="K25" s="15" t="n"/>
      <c r="L25" s="15" t="n"/>
      <c r="M25" s="164" t="n"/>
      <c r="N25" s="159" t="n"/>
      <c r="O25" s="141" t="n"/>
      <c r="P25" s="160" t="n"/>
      <c r="Q25" s="160" t="n"/>
      <c r="R25" s="161" t="n"/>
      <c r="S25" s="168" t="n"/>
      <c r="T25" s="162" t="n"/>
      <c r="U25" s="81" t="n"/>
    </row>
    <row r="26">
      <c r="B26" s="27" t="n"/>
      <c r="C26" s="135" t="n"/>
      <c r="D26" s="54" t="n"/>
      <c r="E26" s="21" t="n"/>
      <c r="F26" s="20" t="n"/>
      <c r="G26" s="14" t="n"/>
      <c r="H26" s="14" t="n"/>
      <c r="I26" s="15" t="n"/>
      <c r="J26" s="15" t="n"/>
      <c r="K26" s="15" t="n"/>
      <c r="L26" s="15" t="n"/>
      <c r="M26" s="16" t="n"/>
      <c r="N26" s="19" t="n"/>
      <c r="O26" s="14" t="n"/>
      <c r="P26" s="15" t="n"/>
      <c r="Q26" s="15" t="n"/>
      <c r="R26" s="16" t="n"/>
      <c r="S26" s="136" t="n"/>
      <c r="T26" s="137" t="n"/>
      <c r="U26" s="81" t="n"/>
    </row>
    <row r="27">
      <c r="B27" s="27" t="n"/>
      <c r="C27" s="135" t="n"/>
      <c r="D27" s="54" t="n"/>
      <c r="E27" s="21" t="n"/>
      <c r="F27" s="20" t="n"/>
      <c r="G27" s="14" t="n"/>
      <c r="H27" s="14" t="n"/>
      <c r="I27" s="15" t="n"/>
      <c r="J27" s="15" t="n"/>
      <c r="K27" s="15" t="n"/>
      <c r="L27" s="15" t="n"/>
      <c r="M27" s="16" t="n"/>
      <c r="N27" s="19" t="n"/>
      <c r="O27" s="14" t="n"/>
      <c r="P27" s="15" t="n"/>
      <c r="Q27" s="15" t="n"/>
      <c r="R27" s="16" t="n"/>
      <c r="S27" s="136" t="n"/>
      <c r="T27" s="137" t="n"/>
      <c r="U27" s="81" t="n"/>
    </row>
    <row r="28">
      <c r="B28" s="27" t="n"/>
      <c r="C28" s="135" t="n"/>
      <c r="D28" s="175" t="n"/>
      <c r="E28" s="21" t="n"/>
      <c r="F28" s="20" t="n"/>
      <c r="G28" s="14" t="n"/>
      <c r="H28" s="14" t="n"/>
      <c r="I28" s="15" t="n"/>
      <c r="J28" s="15" t="n"/>
      <c r="K28" s="15" t="n"/>
      <c r="L28" s="15" t="n"/>
      <c r="M28" s="144" t="n"/>
      <c r="N28" s="145" t="n"/>
      <c r="O28" s="141" t="n"/>
      <c r="P28" s="142" t="n"/>
      <c r="Q28" s="142" t="n"/>
      <c r="R28" s="144" t="n"/>
      <c r="S28" s="136" t="n"/>
      <c r="T28" s="137" t="n"/>
      <c r="U28" s="81" t="n"/>
    </row>
    <row r="29">
      <c r="B29" s="27" t="n"/>
      <c r="C29" s="135" t="n"/>
      <c r="D29" s="54" t="n"/>
      <c r="E29" s="21" t="n"/>
      <c r="F29" s="20" t="n"/>
      <c r="G29" s="14" t="n"/>
      <c r="H29" s="14" t="n"/>
      <c r="I29" s="15" t="n"/>
      <c r="J29" s="15" t="n"/>
      <c r="K29" s="15" t="n"/>
      <c r="L29" s="15" t="n"/>
      <c r="M29" s="79" t="n"/>
      <c r="N29" s="80" t="n"/>
      <c r="O29" s="156" t="n"/>
      <c r="P29" s="15" t="n"/>
      <c r="Q29" s="146" t="n"/>
      <c r="R29" s="154" t="n"/>
      <c r="S29" s="136" t="n"/>
      <c r="T29" s="137" t="n"/>
      <c r="U29" s="81" t="n"/>
    </row>
    <row r="30">
      <c r="B30" s="27" t="n"/>
      <c r="C30" s="135" t="n"/>
      <c r="D30" s="54" t="n"/>
      <c r="E30" s="21" t="n"/>
      <c r="F30" s="20" t="n"/>
      <c r="G30" s="14" t="n"/>
      <c r="H30" s="14" t="n"/>
      <c r="I30" s="15" t="n"/>
      <c r="J30" s="15" t="n"/>
      <c r="K30" s="15" t="n"/>
      <c r="L30" s="15" t="n"/>
      <c r="M30" s="79" t="n"/>
      <c r="N30" s="80" t="n"/>
      <c r="O30" s="14" t="n"/>
      <c r="P30" s="146" t="n"/>
      <c r="Q30" s="146" t="n"/>
      <c r="R30" s="147" t="n"/>
      <c r="S30" s="136" t="n"/>
      <c r="T30" s="137" t="n"/>
      <c r="U30" s="81" t="n"/>
    </row>
    <row r="31">
      <c r="B31" s="27" t="n"/>
      <c r="C31" s="135" t="n"/>
      <c r="D31" s="54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16" t="n"/>
      <c r="N31" s="19" t="n"/>
      <c r="O31" s="14" t="n"/>
      <c r="P31" s="15" t="n"/>
      <c r="Q31" s="15" t="n"/>
      <c r="R31" s="16" t="n"/>
      <c r="S31" s="136" t="n"/>
      <c r="T31" s="137" t="n"/>
      <c r="U31" s="85" t="n"/>
    </row>
    <row r="32">
      <c r="B32" s="27" t="n"/>
      <c r="C32" s="135" t="n"/>
      <c r="D32" s="175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144" t="n"/>
      <c r="N32" s="145" t="n"/>
      <c r="O32" s="141" t="n"/>
      <c r="P32" s="142" t="n"/>
      <c r="Q32" s="142" t="n"/>
      <c r="R32" s="144" t="n"/>
      <c r="S32" s="136" t="n"/>
      <c r="T32" s="137" t="n"/>
      <c r="U32" s="81" t="n"/>
    </row>
    <row r="33">
      <c r="B33" s="27" t="n"/>
      <c r="C33" s="135" t="n"/>
      <c r="D33" s="54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16" t="n"/>
      <c r="N33" s="19" t="n"/>
      <c r="O33" s="14" t="n"/>
      <c r="P33" s="15" t="n"/>
      <c r="Q33" s="15" t="n"/>
      <c r="R33" s="16" t="n"/>
      <c r="S33" s="136" t="n"/>
      <c r="T33" s="137" t="n"/>
      <c r="U33" s="81" t="n"/>
    </row>
    <row r="34">
      <c r="B34" s="27" t="n"/>
      <c r="C34" s="135" t="n"/>
      <c r="D34" s="54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79" t="n"/>
      <c r="N34" s="80" t="n"/>
      <c r="O34" s="156" t="n"/>
      <c r="P34" s="15" t="n"/>
      <c r="Q34" s="146" t="n"/>
      <c r="R34" s="154" t="n"/>
      <c r="S34" s="136" t="n"/>
      <c r="T34" s="137" t="n"/>
      <c r="U34" s="81" t="n"/>
    </row>
    <row r="35">
      <c r="B35" s="27" t="n"/>
      <c r="C35" s="135" t="n"/>
      <c r="D35" s="54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79" t="n"/>
      <c r="N35" s="80" t="n"/>
      <c r="O35" s="156" t="n"/>
      <c r="P35" s="15" t="n"/>
      <c r="Q35" s="146" t="n"/>
      <c r="R35" s="154" t="n"/>
      <c r="S35" s="136" t="n"/>
      <c r="T35" s="137" t="n"/>
      <c r="U35" s="81" t="n"/>
    </row>
    <row r="36">
      <c r="B36" s="27" t="n"/>
      <c r="C36" s="135" t="n"/>
      <c r="D36" s="54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79" t="n"/>
      <c r="N36" s="80" t="n"/>
      <c r="O36" s="156" t="n"/>
      <c r="P36" s="15" t="n"/>
      <c r="Q36" s="146" t="n"/>
      <c r="R36" s="154" t="n"/>
      <c r="S36" s="136" t="n"/>
      <c r="T36" s="137" t="n"/>
      <c r="U36" s="81" t="n"/>
    </row>
    <row r="37">
      <c r="B37" s="27" t="n"/>
      <c r="C37" s="135" t="n"/>
      <c r="D37" s="54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79" t="n"/>
      <c r="N37" s="80" t="n"/>
      <c r="O37" s="156" t="n"/>
      <c r="P37" s="15" t="n"/>
      <c r="Q37" s="146" t="n"/>
      <c r="R37" s="154" t="n"/>
      <c r="S37" s="136" t="n"/>
      <c r="T37" s="137" t="n"/>
      <c r="U37" s="81" t="n"/>
    </row>
    <row r="38">
      <c r="B38" s="27" t="n"/>
      <c r="C38" s="135" t="n"/>
      <c r="D38" s="163" t="n"/>
      <c r="E38" s="21" t="n"/>
      <c r="F38" s="20" t="n"/>
      <c r="G38" s="14" t="n"/>
      <c r="H38" s="14" t="n"/>
      <c r="I38" s="142" t="n"/>
      <c r="J38" s="15" t="n"/>
      <c r="K38" s="15" t="n"/>
      <c r="L38" s="15" t="n"/>
      <c r="M38" s="164" t="n"/>
      <c r="N38" s="159" t="n"/>
      <c r="O38" s="165" t="n"/>
      <c r="P38" s="142" t="n"/>
      <c r="Q38" s="160" t="n"/>
      <c r="R38" s="166" t="n"/>
      <c r="S38" s="136" t="n"/>
      <c r="T38" s="137" t="n"/>
      <c r="U38" s="81" t="n"/>
    </row>
    <row r="39">
      <c r="B39" s="27" t="n"/>
      <c r="C39" s="22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58" t="n"/>
      <c r="U39" s="13" t="n"/>
    </row>
    <row r="40">
      <c r="B40" s="27" t="n"/>
      <c r="C40" s="135" t="n"/>
      <c r="D40" s="175" t="n"/>
      <c r="E40" s="21" t="n"/>
      <c r="F40" s="20" t="n"/>
      <c r="G40" s="14" t="n"/>
      <c r="H40" s="14" t="n"/>
      <c r="I40" s="142" t="n"/>
      <c r="J40" s="15" t="n"/>
      <c r="K40" s="15" t="n"/>
      <c r="L40" s="15" t="n"/>
      <c r="M40" s="144" t="n"/>
      <c r="N40" s="145" t="n"/>
      <c r="O40" s="141" t="n"/>
      <c r="P40" s="142" t="n"/>
      <c r="Q40" s="142" t="n"/>
      <c r="R40" s="144" t="n"/>
      <c r="S40" s="168" t="n"/>
      <c r="T40" s="162" t="n"/>
      <c r="U40" s="81" t="n"/>
    </row>
    <row r="41">
      <c r="B41" s="27" t="n"/>
      <c r="C41" s="135" t="n"/>
      <c r="D41" s="54" t="n"/>
      <c r="E41" s="21" t="n"/>
      <c r="F41" s="20" t="n"/>
      <c r="G41" s="14" t="n"/>
      <c r="H41" s="14" t="n"/>
      <c r="I41" s="15" t="n"/>
      <c r="J41" s="15" t="n"/>
      <c r="K41" s="15" t="n"/>
      <c r="L41" s="15" t="n"/>
      <c r="M41" s="16" t="n"/>
      <c r="N41" s="19" t="n"/>
      <c r="O41" s="14" t="n"/>
      <c r="P41" s="15" t="n"/>
      <c r="Q41" s="15" t="n"/>
      <c r="R41" s="16" t="n"/>
      <c r="S41" s="136" t="n"/>
      <c r="T41" s="137" t="n"/>
      <c r="U41" s="81" t="n"/>
    </row>
    <row r="42">
      <c r="B42" s="27" t="n"/>
      <c r="C42" s="135" t="n"/>
      <c r="D42" s="54" t="n"/>
      <c r="E42" s="21" t="n"/>
      <c r="F42" s="20" t="n"/>
      <c r="G42" s="14" t="n"/>
      <c r="H42" s="14" t="n"/>
      <c r="I42" s="15" t="n"/>
      <c r="J42" s="15" t="n"/>
      <c r="K42" s="15" t="n"/>
      <c r="L42" s="15" t="n"/>
      <c r="M42" s="79" t="n"/>
      <c r="N42" s="80" t="n"/>
      <c r="O42" s="14" t="n"/>
      <c r="P42" s="146" t="n"/>
      <c r="Q42" s="146" t="n"/>
      <c r="R42" s="147" t="n"/>
      <c r="S42" s="136" t="n"/>
      <c r="T42" s="137" t="n"/>
      <c r="U42" s="81" t="n"/>
    </row>
    <row r="43">
      <c r="B43" s="27" t="n"/>
      <c r="C43" s="135" t="n"/>
      <c r="D43" s="54" t="n"/>
      <c r="E43" s="21" t="n"/>
      <c r="F43" s="20" t="n"/>
      <c r="G43" s="14" t="n"/>
      <c r="H43" s="14" t="n"/>
      <c r="I43" s="15" t="n"/>
      <c r="J43" s="15" t="n"/>
      <c r="K43" s="15" t="n"/>
      <c r="L43" s="15" t="n"/>
      <c r="M43" s="79" t="n"/>
      <c r="N43" s="80" t="n"/>
      <c r="O43" s="156" t="n"/>
      <c r="P43" s="15" t="n"/>
      <c r="Q43" s="146" t="n"/>
      <c r="R43" s="154" t="n"/>
      <c r="S43" s="136" t="n"/>
      <c r="T43" s="137" t="n"/>
      <c r="U43" s="81" t="n"/>
    </row>
    <row r="44">
      <c r="B44" s="27" t="n"/>
      <c r="C44" s="135" t="n"/>
      <c r="D44" s="163" t="n"/>
      <c r="E44" s="21" t="n"/>
      <c r="F44" s="20" t="n"/>
      <c r="G44" s="14" t="n"/>
      <c r="H44" s="14" t="n"/>
      <c r="I44" s="15" t="n"/>
      <c r="J44" s="15" t="n"/>
      <c r="K44" s="15" t="n"/>
      <c r="L44" s="15" t="n"/>
      <c r="M44" s="79" t="n"/>
      <c r="N44" s="80" t="n"/>
      <c r="O44" s="14" t="n"/>
      <c r="P44" s="146" t="n"/>
      <c r="Q44" s="146" t="n"/>
      <c r="R44" s="147" t="n"/>
      <c r="S44" s="136" t="n"/>
      <c r="T44" s="137" t="n"/>
      <c r="U44" s="81" t="n"/>
    </row>
    <row r="45">
      <c r="B45" s="27" t="n"/>
      <c r="C45" s="135" t="n"/>
      <c r="D45" s="54" t="n"/>
      <c r="E45" s="21" t="n"/>
      <c r="F45" s="20" t="n"/>
      <c r="G45" s="14" t="n"/>
      <c r="H45" s="14" t="n"/>
      <c r="I45" s="15" t="n"/>
      <c r="J45" s="15" t="n"/>
      <c r="K45" s="15" t="n"/>
      <c r="L45" s="15" t="n"/>
      <c r="M45" s="79" t="n"/>
      <c r="N45" s="80" t="n"/>
      <c r="O45" s="156" t="n"/>
      <c r="P45" s="15" t="n"/>
      <c r="Q45" s="146" t="n"/>
      <c r="R45" s="154" t="n"/>
      <c r="S45" s="136" t="n"/>
      <c r="T45" s="137" t="n"/>
      <c r="U45" s="81" t="n"/>
    </row>
    <row r="46">
      <c r="B46" s="27" t="n"/>
      <c r="C46" s="135" t="n"/>
      <c r="D46" s="54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79" t="n"/>
      <c r="N46" s="80" t="n"/>
      <c r="O46" s="156" t="n"/>
      <c r="P46" s="15" t="n"/>
      <c r="Q46" s="146" t="n"/>
      <c r="R46" s="154" t="n"/>
      <c r="S46" s="136" t="n"/>
      <c r="T46" s="137" t="n"/>
      <c r="U46" s="81" t="n"/>
    </row>
    <row r="47">
      <c r="B47" s="27" t="n"/>
      <c r="C47" s="135" t="n"/>
      <c r="D47" s="178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16" t="n"/>
      <c r="N47" s="19" t="n"/>
      <c r="O47" s="14" t="n"/>
      <c r="P47" s="15" t="n"/>
      <c r="Q47" s="15" t="n"/>
      <c r="R47" s="16" t="n"/>
      <c r="S47" s="136" t="n"/>
      <c r="T47" s="137" t="n"/>
      <c r="U47" s="81" t="n"/>
    </row>
    <row r="48">
      <c r="B48" s="27" t="n"/>
      <c r="C48" s="135" t="n"/>
      <c r="D48" s="54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56" t="n"/>
      <c r="P48" s="15" t="n"/>
      <c r="Q48" s="146" t="n"/>
      <c r="R48" s="154" t="n"/>
      <c r="S48" s="136" t="n"/>
      <c r="T48" s="137" t="n"/>
      <c r="U48" s="81" t="n"/>
    </row>
    <row r="49">
      <c r="B49" s="27" t="n"/>
      <c r="C49" s="135" t="n"/>
      <c r="D49" s="54" t="n"/>
      <c r="E49" s="21" t="n"/>
      <c r="F49" s="20" t="n"/>
      <c r="G49" s="14" t="n"/>
      <c r="H49" s="14" t="n"/>
      <c r="I49" s="157" t="n"/>
      <c r="J49" s="157" t="n"/>
      <c r="K49" s="157" t="n"/>
      <c r="L49" s="157" t="n"/>
      <c r="M49" s="40" t="n"/>
      <c r="N49" s="41" t="n"/>
      <c r="O49" s="14" t="n"/>
      <c r="P49" s="146" t="n"/>
      <c r="Q49" s="13" t="n"/>
      <c r="R49" s="18" t="n"/>
      <c r="S49" s="19" t="n"/>
      <c r="T49" s="10" t="n"/>
      <c r="U49" s="78" t="n"/>
    </row>
    <row r="50">
      <c r="B50" s="27" t="n"/>
      <c r="C50" s="135" t="n"/>
      <c r="D50" s="54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16" t="n"/>
      <c r="N50" s="19" t="n"/>
      <c r="O50" s="14" t="n"/>
      <c r="P50" s="15" t="n"/>
      <c r="Q50" s="15" t="n"/>
      <c r="R50" s="16" t="n"/>
      <c r="S50" s="136" t="n"/>
      <c r="T50" s="137" t="n"/>
      <c r="U50" s="81" t="n"/>
    </row>
    <row r="51">
      <c r="B51" s="27" t="n"/>
      <c r="C51" s="135" t="n"/>
      <c r="D51" s="54" t="n"/>
      <c r="E51" s="21" t="n"/>
      <c r="F51" s="20" t="n"/>
      <c r="G51" s="14" t="n"/>
      <c r="H51" s="14" t="n"/>
      <c r="I51" s="15" t="n"/>
      <c r="J51" s="15" t="n"/>
      <c r="K51" s="15" t="n"/>
      <c r="L51" s="15" t="n"/>
      <c r="M51" s="79" t="n"/>
      <c r="N51" s="80" t="n"/>
      <c r="O51" s="156" t="n"/>
      <c r="P51" s="15" t="n"/>
      <c r="Q51" s="146" t="n"/>
      <c r="R51" s="154" t="n"/>
      <c r="S51" s="136" t="n"/>
      <c r="T51" s="137" t="n"/>
      <c r="U51" s="81" t="n"/>
    </row>
    <row r="52">
      <c r="B52" s="27" t="n"/>
      <c r="C52" s="135" t="n"/>
      <c r="D52" s="54" t="n"/>
      <c r="E52" s="21" t="n"/>
      <c r="F52" s="20" t="n"/>
      <c r="G52" s="14" t="n"/>
      <c r="H52" s="14" t="n"/>
      <c r="I52" s="15" t="n"/>
      <c r="J52" s="15" t="n"/>
      <c r="K52" s="15" t="n"/>
      <c r="L52" s="15" t="n"/>
      <c r="M52" s="79" t="n"/>
      <c r="N52" s="80" t="n"/>
      <c r="O52" s="156" t="n"/>
      <c r="P52" s="15" t="n"/>
      <c r="Q52" s="146" t="n"/>
      <c r="R52" s="154" t="n"/>
      <c r="S52" s="136" t="n"/>
      <c r="T52" s="137" t="n"/>
      <c r="U52" s="81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" t="n"/>
      <c r="J53" s="15" t="n"/>
      <c r="K53" s="15" t="n"/>
      <c r="L53" s="15" t="n"/>
      <c r="M53" s="79" t="n"/>
      <c r="N53" s="80" t="n"/>
      <c r="O53" s="14" t="n"/>
      <c r="P53" s="146" t="n"/>
      <c r="Q53" s="146" t="n"/>
      <c r="R53" s="147" t="n"/>
      <c r="S53" s="136" t="n"/>
      <c r="T53" s="137" t="n"/>
      <c r="U53" s="81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" t="n"/>
      <c r="J54" s="15" t="n"/>
      <c r="K54" s="15" t="n"/>
      <c r="L54" s="15" t="n"/>
      <c r="M54" s="79" t="n"/>
      <c r="N54" s="80" t="n"/>
      <c r="O54" s="156" t="n"/>
      <c r="P54" s="15" t="n"/>
      <c r="Q54" s="146" t="n"/>
      <c r="R54" s="154" t="n"/>
      <c r="S54" s="136" t="n"/>
      <c r="T54" s="137" t="n"/>
      <c r="U54" s="81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79" t="n"/>
      <c r="N55" s="80" t="n"/>
      <c r="O55" s="14" t="n"/>
      <c r="P55" s="146" t="n"/>
      <c r="Q55" s="146" t="n"/>
      <c r="R55" s="147" t="n"/>
      <c r="S55" s="136" t="n"/>
      <c r="T55" s="137" t="n"/>
      <c r="U55" s="81" t="n"/>
    </row>
    <row r="56">
      <c r="B56" s="27" t="n"/>
      <c r="C56" s="135" t="n"/>
      <c r="D56" s="163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144" t="n"/>
      <c r="N56" s="145" t="n"/>
      <c r="O56" s="141" t="n"/>
      <c r="P56" s="142" t="n"/>
      <c r="Q56" s="142" t="n"/>
      <c r="R56" s="144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4" t="n"/>
      <c r="P57" s="153" t="n"/>
      <c r="Q57" s="153" t="n"/>
      <c r="R57" s="154" t="n"/>
      <c r="S57" s="136" t="n"/>
      <c r="T57" s="137" t="n"/>
      <c r="U57" s="155" t="n"/>
    </row>
    <row r="58">
      <c r="B58" s="27" t="n"/>
      <c r="C58" s="135" t="n"/>
      <c r="D58" s="54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16" t="n"/>
      <c r="N58" s="19" t="n"/>
      <c r="O58" s="14" t="n"/>
      <c r="P58" s="15" t="n"/>
      <c r="Q58" s="15" t="n"/>
      <c r="R58" s="16" t="n"/>
      <c r="S58" s="136" t="n"/>
      <c r="T58" s="137" t="n"/>
      <c r="U58" s="81" t="n"/>
    </row>
    <row r="59">
      <c r="B59" s="27" t="n"/>
      <c r="C59" s="135" t="n"/>
      <c r="D59" s="54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79" t="n"/>
      <c r="N59" s="80" t="n"/>
      <c r="O59" s="156" t="n"/>
      <c r="P59" s="15" t="n"/>
      <c r="Q59" s="146" t="n"/>
      <c r="R59" s="154" t="n"/>
      <c r="S59" s="136" t="n"/>
      <c r="T59" s="137" t="n"/>
      <c r="U59" s="81" t="n"/>
    </row>
    <row r="60">
      <c r="B60" s="27" t="n"/>
      <c r="C60" s="135" t="n"/>
      <c r="D60" s="54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79" t="n"/>
      <c r="N60" s="80" t="n"/>
      <c r="O60" s="14" t="n"/>
      <c r="P60" s="146" t="n"/>
      <c r="Q60" s="146" t="n"/>
      <c r="R60" s="147" t="n"/>
      <c r="S60" s="136" t="n"/>
      <c r="T60" s="137" t="n"/>
      <c r="U60" s="81" t="n"/>
    </row>
    <row r="61">
      <c r="B61" s="27" t="n"/>
      <c r="C61" s="135" t="n"/>
      <c r="D61" s="54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79" t="n"/>
      <c r="N61" s="80" t="n"/>
      <c r="O61" s="14" t="n"/>
      <c r="P61" s="146" t="n"/>
      <c r="Q61" s="146" t="n"/>
      <c r="R61" s="147" t="n"/>
      <c r="S61" s="136" t="n"/>
      <c r="T61" s="137" t="n"/>
      <c r="U61" s="81" t="n"/>
    </row>
    <row r="62">
      <c r="B62" s="27" t="n"/>
      <c r="C62" s="135" t="n"/>
      <c r="D62" s="163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164" t="n"/>
      <c r="N62" s="159" t="n"/>
      <c r="O62" s="165" t="n"/>
      <c r="P62" s="142" t="n"/>
      <c r="Q62" s="160" t="n"/>
      <c r="R62" s="166" t="n"/>
      <c r="S62" s="136" t="n"/>
      <c r="T62" s="137" t="n"/>
      <c r="U62" s="81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79" t="n"/>
      <c r="N63" s="80" t="n"/>
      <c r="O63" s="14" t="n"/>
      <c r="P63" s="146" t="n"/>
      <c r="Q63" s="146" t="n"/>
      <c r="R63" s="147" t="n"/>
      <c r="S63" s="136" t="n"/>
      <c r="T63" s="137" t="n"/>
      <c r="U63" s="81" t="n"/>
    </row>
    <row r="64">
      <c r="B64" s="27" t="n"/>
      <c r="C64" s="135" t="n"/>
      <c r="D64" s="174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144" t="n"/>
      <c r="N64" s="145" t="n"/>
      <c r="O64" s="141" t="n"/>
      <c r="P64" s="142" t="n"/>
      <c r="Q64" s="142" t="n"/>
      <c r="R64" s="144" t="n"/>
      <c r="S64" s="136" t="n"/>
      <c r="T64" s="137" t="n"/>
      <c r="U64" s="81" t="n"/>
    </row>
    <row r="65">
      <c r="B65" s="27" t="n"/>
      <c r="C65" s="135" t="n"/>
      <c r="D65" s="54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79" t="n"/>
      <c r="N65" s="80" t="n"/>
      <c r="O65" s="156" t="n"/>
      <c r="P65" s="15" t="n"/>
      <c r="Q65" s="146" t="n"/>
      <c r="R65" s="154" t="n"/>
      <c r="S65" s="136" t="n"/>
      <c r="T65" s="137" t="n"/>
      <c r="U65" s="81" t="n"/>
    </row>
    <row r="66">
      <c r="B66" s="27" t="n"/>
      <c r="C66" s="135" t="n"/>
      <c r="D66" s="175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144" t="n"/>
      <c r="N66" s="145" t="n"/>
      <c r="O66" s="141" t="n"/>
      <c r="P66" s="142" t="n"/>
      <c r="Q66" s="142" t="n"/>
      <c r="R66" s="144" t="n"/>
      <c r="S66" s="136" t="n"/>
      <c r="T66" s="137" t="n"/>
      <c r="U66" s="81" t="n"/>
    </row>
    <row r="67">
      <c r="B67" s="27" t="n"/>
      <c r="C67" s="135" t="n"/>
      <c r="D67" s="54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79" t="n"/>
      <c r="N67" s="80" t="n"/>
      <c r="O67" s="156" t="n"/>
      <c r="P67" s="15" t="n"/>
      <c r="Q67" s="146" t="n"/>
      <c r="R67" s="154" t="n"/>
      <c r="S67" s="136" t="n"/>
      <c r="T67" s="137" t="n"/>
      <c r="U67" s="81" t="n"/>
    </row>
    <row r="68">
      <c r="B68" s="27" t="n"/>
      <c r="C68" s="135" t="n"/>
      <c r="D68" s="54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79" t="n"/>
      <c r="N68" s="80" t="n"/>
      <c r="O68" s="156" t="n"/>
      <c r="P68" s="15" t="n"/>
      <c r="Q68" s="146" t="n"/>
      <c r="R68" s="154" t="n"/>
      <c r="S68" s="136" t="n"/>
      <c r="T68" s="137" t="n"/>
      <c r="U68" s="81" t="n"/>
    </row>
    <row r="69">
      <c r="B69" s="27" t="n"/>
      <c r="C69" s="135" t="n"/>
      <c r="D69" s="54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79" t="n"/>
      <c r="N69" s="80" t="n"/>
      <c r="O69" s="14" t="n"/>
      <c r="P69" s="146" t="n"/>
      <c r="Q69" s="146" t="n"/>
      <c r="R69" s="147" t="n"/>
      <c r="S69" s="136" t="n"/>
      <c r="T69" s="137" t="n"/>
      <c r="U69" s="81" t="n"/>
    </row>
    <row r="70">
      <c r="B70" s="27" t="n"/>
      <c r="C70" s="135" t="n"/>
      <c r="D70" s="54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79" t="n"/>
      <c r="N70" s="80" t="n"/>
      <c r="O70" s="156" t="n"/>
      <c r="P70" s="15" t="n"/>
      <c r="Q70" s="146" t="n"/>
      <c r="R70" s="154" t="n"/>
      <c r="S70" s="136" t="n"/>
      <c r="T70" s="137" t="n"/>
      <c r="U70" s="81" t="n"/>
    </row>
    <row r="71">
      <c r="B71" s="27" t="n"/>
      <c r="C71" s="135" t="n"/>
      <c r="D71" s="54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79" t="n"/>
      <c r="N71" s="80" t="n"/>
      <c r="O71" s="156" t="n"/>
      <c r="P71" s="15" t="n"/>
      <c r="Q71" s="146" t="n"/>
      <c r="R71" s="154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56" t="n"/>
      <c r="P72" s="15" t="n"/>
      <c r="Q72" s="146" t="n"/>
      <c r="R72" s="154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56" t="n"/>
      <c r="P73" s="15" t="n"/>
      <c r="Q73" s="146" t="n"/>
      <c r="R73" s="154" t="n"/>
      <c r="S73" s="136" t="n"/>
      <c r="T73" s="137" t="n"/>
      <c r="U73" s="81" t="n"/>
    </row>
    <row r="74">
      <c r="B74" s="142" t="n"/>
      <c r="C74" s="138" t="n"/>
      <c r="D74" s="143" t="n"/>
      <c r="E74" s="139" t="n"/>
      <c r="F74" s="140" t="n"/>
      <c r="G74" s="124" t="n"/>
      <c r="H74" s="14" t="n"/>
      <c r="I74" s="142" t="n"/>
      <c r="J74" s="15" t="n"/>
      <c r="K74" s="15" t="n"/>
      <c r="L74" s="15" t="n"/>
      <c r="M74" s="144" t="n"/>
      <c r="N74" s="145" t="n"/>
      <c r="O74" s="141" t="n"/>
      <c r="P74" s="142" t="n"/>
      <c r="Q74" s="142" t="n"/>
      <c r="R74" s="144" t="n"/>
      <c r="S74" s="145" t="n"/>
      <c r="T74" s="141" t="n"/>
      <c r="U74" s="81" t="n"/>
    </row>
    <row r="75">
      <c r="B75" s="148" t="n"/>
      <c r="C75" s="149" t="n"/>
      <c r="D75" s="150" t="n"/>
      <c r="E75" s="151" t="n"/>
      <c r="F75" s="152" t="n"/>
      <c r="G75" s="6" t="n"/>
      <c r="H75" s="148" t="n"/>
      <c r="I75" s="148" t="n"/>
      <c r="K75" s="1" t="n"/>
      <c r="L75" s="1" t="n"/>
      <c r="M75" s="148" t="n"/>
      <c r="N75" s="148" t="n"/>
      <c r="O75" s="148" t="n"/>
      <c r="P75" s="148" t="n"/>
      <c r="Q75" s="148" t="n"/>
      <c r="R75" s="148" t="n"/>
      <c r="S75" s="148" t="n"/>
      <c r="T75" s="148" t="n"/>
      <c r="U75" s="3" t="n"/>
    </row>
    <row r="76">
      <c r="D76" s="87" t="inlineStr">
        <is>
          <t>GASTOS</t>
        </is>
      </c>
      <c r="E76" s="87" t="inlineStr">
        <is>
          <t>VALORES</t>
        </is>
      </c>
    </row>
    <row r="77">
      <c r="D77" s="88" t="inlineStr">
        <is>
          <t>PREVENTIVA</t>
        </is>
      </c>
      <c r="E77" s="89">
        <f>SUM(H5,H8)</f>
        <v/>
      </c>
    </row>
    <row r="78">
      <c r="D78" s="88" t="inlineStr">
        <is>
          <t>CORRETIVA</t>
        </is>
      </c>
      <c r="E78" s="89">
        <f>SUM(H6,H9)</f>
        <v/>
      </c>
    </row>
    <row r="79">
      <c r="D79" s="88" t="inlineStr">
        <is>
          <t>SPARE PARTS</t>
        </is>
      </c>
      <c r="E79" s="89">
        <f>SUM(H7,H10)</f>
        <v/>
      </c>
    </row>
    <row r="80">
      <c r="D80" s="88" t="inlineStr">
        <is>
          <t>ALMOXARIFADO</t>
        </is>
      </c>
      <c r="E80" s="89">
        <f>H11</f>
        <v/>
      </c>
    </row>
    <row r="81">
      <c r="D81" s="88" t="inlineStr">
        <is>
          <t>SURPRESAS</t>
        </is>
      </c>
      <c r="E81" s="89" t="n">
        <v>0</v>
      </c>
    </row>
    <row r="245">
      <c r="C245" s="8" t="n"/>
      <c r="D245" s="7" t="n"/>
      <c r="E245" s="7" t="n"/>
      <c r="F245" s="6" t="n"/>
      <c r="G245" s="5" t="n"/>
      <c r="H245" s="5" t="n"/>
      <c r="I245" s="254" t="n"/>
      <c r="J245" s="254" t="n"/>
      <c r="K245" s="1" t="n"/>
      <c r="L245" s="4" t="n"/>
      <c r="M245" s="3" t="n"/>
      <c r="N245" s="2" t="n"/>
      <c r="O245" s="2" t="n"/>
      <c r="P245" s="2" t="n"/>
      <c r="Q245" s="3" t="n"/>
    </row>
    <row r="255">
      <c r="C255" s="8" t="n"/>
      <c r="D255" s="7" t="n"/>
      <c r="E255" s="7" t="n"/>
      <c r="F255" s="6" t="n"/>
      <c r="G255" s="5" t="n"/>
      <c r="H255" s="5" t="n"/>
      <c r="I255" s="254" t="n"/>
      <c r="J255" s="254" t="n"/>
      <c r="K255" s="4" t="n"/>
      <c r="L255" s="1" t="n"/>
      <c r="M255" s="3" t="n"/>
      <c r="N255" s="2" t="n"/>
      <c r="O255" s="2" t="n"/>
      <c r="P255" s="2" t="n"/>
    </row>
  </sheetData>
  <mergeCells count="2">
    <mergeCell ref="C11:D11"/>
    <mergeCell ref="C3:F3"/>
  </mergeCells>
  <conditionalFormatting sqref="B18:G70">
    <cfRule type="expression" priority="53" dxfId="3">
      <formula>IF($B18="NR",1,0)</formula>
    </cfRule>
    <cfRule type="expression" priority="54" dxfId="2">
      <formula>IF($B18="P",1,0)</formula>
    </cfRule>
    <cfRule type="expression" priority="55" dxfId="1">
      <formula>IF($B18="F",1,0)</formula>
    </cfRule>
    <cfRule type="expression" priority="56" dxfId="0">
      <formula>IF($B18="C",1,0)</formula>
    </cfRule>
  </conditionalFormatting>
  <conditionalFormatting sqref="E71:E73">
    <cfRule type="expression" priority="29" dxfId="3">
      <formula>IF($B71="NR",1,0)</formula>
    </cfRule>
    <cfRule type="expression" priority="30" dxfId="2">
      <formula>IF($B71="P",1,0)</formula>
    </cfRule>
    <cfRule type="expression" priority="31" dxfId="1">
      <formula>IF($B71="F",1,0)</formula>
    </cfRule>
    <cfRule type="expression" priority="32" dxfId="0">
      <formula>IF($B71="C",1,0)</formula>
    </cfRule>
  </conditionalFormatting>
  <conditionalFormatting sqref="H13">
    <cfRule type="cellIs" priority="469" operator="greaterThan" dxfId="25">
      <formula>0</formula>
    </cfRule>
    <cfRule type="cellIs" priority="470" operator="lessThan" dxfId="24">
      <formula>0</formula>
    </cfRule>
  </conditionalFormatting>
  <conditionalFormatting sqref="H18:H74">
    <cfRule type="expression" priority="465" dxfId="3">
      <formula>IF($B18="NR",1,0)</formula>
    </cfRule>
    <cfRule type="expression" priority="466" dxfId="2">
      <formula>IF($B18="P",1,0)</formula>
    </cfRule>
    <cfRule type="expression" priority="467" dxfId="1">
      <formula>IF($B18="F",1,0)</formula>
    </cfRule>
    <cfRule type="expression" priority="468" dxfId="0">
      <formula>IF($B18="C",1,0)</formula>
    </cfRule>
  </conditionalFormatting>
  <conditionalFormatting sqref="B71:D73 F71:G73 I18:U73">
    <cfRule type="expression" priority="33" dxfId="3">
      <formula>IF($B18="NR",1,0)</formula>
    </cfRule>
    <cfRule type="expression" priority="34" dxfId="2">
      <formula>IF($B18="P",1,0)</formula>
    </cfRule>
    <cfRule type="expression" priority="35" dxfId="1">
      <formula>IF($B18="F",1,0)</formula>
    </cfRule>
    <cfRule type="expression" priority="36" dxfId="0">
      <formula>IF($B18="C",1,0)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258"/>
  <sheetViews>
    <sheetView showGridLines="0" topLeftCell="A4" zoomScale="80" zoomScaleNormal="80" workbookViewId="0">
      <selection activeCell="F19" sqref="F19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OUTUBRO 2022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12" t="n"/>
      <c r="D3" s="313" t="n"/>
      <c r="E3" s="313" t="n"/>
      <c r="F3" s="313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SUMIFS(Table16456723456891011[VALOR R$],Table16456723456891011[STATUS],"P",Table16456723456891011[PREV./CORRET./SP. PART/ALMOX],$F$5)+SUMIFS(Table16456723456891011[VALOR R$],Table16456723456891011[STATUS],"F",Table16456723456891011[PREV./CORRET./SP. PART/ALMOX],$F$5)+SUMIFS(Table16456723456891011[VALOR R$],Table16456723456891011[STATUS],"NR",Table16456723456891011[PREV./CORRET./SP.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SUMIFS(Table16456723456891011[VALOR R$],Table16456723456891011[STATUS],"P",Table16456723456891011[PREV./CORRET./SP. PART/ALMOX],$F$6)+SUMIFS(Table16456723456891011[VALOR R$],Table16456723456891011[STATUS],"F",Table16456723456891011[PREV./CORRET./SP. PART/ALMOX],$F$6)+SUMIFS(Table16456723456891011[VALOR R$],Table16456723456891011[STATUS],"NR",Table16456723456891011[PREV./CORRET./SP.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SUMIFS(Table16456723456891011[VALOR R$],Table16456723456891011[STATUS],"P",Table16456723456891011[PREV./CORRET./SP. PART/ALMOX],$F$7)+SUMIFS(Table16456723456891011[VALOR R$],Table16456723456891011[STATUS],"F",Table16456723456891011[PREV./CORRET./SP. PART/ALMOX],$F$7)+SUMIFS(Table16456723456891011[VALOR R$],Table16456723456891011[STATUS],"NR",Table16456723456891011[PREV./CORRET./SP.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SUMIFS(Table16456723456891011[VALOR R$],Table16456723456891011[STATUS],"C",Table16456723456891011[PREV./CORRET./SP.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SUMIFS(Table16456723456891011[VALOR R$],Table16456723456891011[STATUS],"C",Table16456723456891011[PREV./CORRET./SP.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SUMIFS(Table16456723456891011[VALOR R$],Table16456723456891011[STATUS],"C",Table16456723456891011[PREV./CORRET./SP.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310" t="inlineStr">
        <is>
          <t>LEGENDA</t>
        </is>
      </c>
      <c r="D11" s="311" t="n"/>
      <c r="F11" s="37" t="inlineStr">
        <is>
          <t>ALMOXARIFADO</t>
        </is>
      </c>
      <c r="G11" s="38" t="n"/>
      <c r="H11" s="39">
        <f>SUMIFS(Table16456723456891011[VALOR R$],Table16456723456891011[STATUS],"P",Table16456723456891011[PREV./CORRET./SP. PART/ALMOX],$F$11)+SUMIFS(Table16456723456891011[VALOR R$],Table16456723456891011[STATUS],"F",Table16456723456891011[PREV./CORRET./SP. PART/ALMOX],$F$11)+K14+SUMIFS(Table16456723456891011[VALOR R$],Table16456723456891011[STATUS],"NR",Table16456723456891011[PREV./CORRET./SP.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inlineStr">
        <is>
          <t>F</t>
        </is>
      </c>
      <c r="C18" s="135" t="inlineStr">
        <is>
          <t>FESTO</t>
        </is>
      </c>
      <c r="D18" s="54" t="n">
        <v>266.46</v>
      </c>
      <c r="E18" s="21" t="inlineStr">
        <is>
          <t>Outubro</t>
        </is>
      </c>
      <c r="F18" s="20" t="inlineStr">
        <is>
          <t>CONEXÕES PNEUMATICAS</t>
        </is>
      </c>
      <c r="G18" s="14" t="n">
        <v>1</v>
      </c>
      <c r="H18" s="14" t="inlineStr">
        <is>
          <t>SPARE PART</t>
        </is>
      </c>
      <c r="I18" s="15" t="inlineStr">
        <is>
          <t>GERAL</t>
        </is>
      </c>
      <c r="J18" s="15" t="inlineStr">
        <is>
          <t>GERAL</t>
        </is>
      </c>
      <c r="K18" s="15" t="inlineStr">
        <is>
          <t>GERAL</t>
        </is>
      </c>
      <c r="L18" s="15" t="inlineStr">
        <is>
          <t>MEDIA</t>
        </is>
      </c>
      <c r="M18" s="16" t="n">
        <v>63303</v>
      </c>
      <c r="N18" s="19" t="n">
        <v>25214</v>
      </c>
      <c r="O18" s="14" t="n"/>
      <c r="P18" s="15" t="n"/>
      <c r="Q18" s="15" t="n">
        <v>255496</v>
      </c>
      <c r="R18" s="16" t="n"/>
      <c r="S18" s="136" t="inlineStr">
        <is>
          <t>RICARDO</t>
        </is>
      </c>
      <c r="T18" s="137" t="inlineStr">
        <is>
          <t>MARCELO</t>
        </is>
      </c>
      <c r="U18" s="81" t="n"/>
    </row>
    <row r="19">
      <c r="B19" s="27" t="inlineStr">
        <is>
          <t>F</t>
        </is>
      </c>
      <c r="C19" s="135" t="inlineStr">
        <is>
          <t>PARKER</t>
        </is>
      </c>
      <c r="D19" s="54" t="n">
        <v>521.89</v>
      </c>
      <c r="E19" s="21" t="inlineStr">
        <is>
          <t>Setembro</t>
        </is>
      </c>
      <c r="F19" s="20" t="inlineStr">
        <is>
          <t>IMPOSTO KIT VEDAÇÃO REGULADOR DE VACUO // ORC Q2680</t>
        </is>
      </c>
      <c r="G19" s="14" t="n">
        <v>30</v>
      </c>
      <c r="H19" s="14" t="inlineStr">
        <is>
          <t>SPARE PART</t>
        </is>
      </c>
      <c r="I19" s="15" t="n">
        <v>19856</v>
      </c>
      <c r="J19" s="15" t="inlineStr">
        <is>
          <t>TESTE VAZAMANETO</t>
        </is>
      </c>
      <c r="K19" s="15" t="inlineStr">
        <is>
          <t>LABORATÓRIO</t>
        </is>
      </c>
      <c r="L19" s="15" t="inlineStr">
        <is>
          <t>ALTO</t>
        </is>
      </c>
      <c r="M19" s="16" t="n">
        <v>63303</v>
      </c>
      <c r="N19" s="19" t="n">
        <v>25214</v>
      </c>
      <c r="O19" s="14" t="n"/>
      <c r="P19" s="15" t="n">
        <v>741237</v>
      </c>
      <c r="Q19" s="15" t="n">
        <v>250482</v>
      </c>
      <c r="R19" s="16" t="n"/>
      <c r="S19" s="136" t="inlineStr">
        <is>
          <t>RICARDO</t>
        </is>
      </c>
      <c r="T19" s="137" t="inlineStr">
        <is>
          <t>VENTILLI</t>
        </is>
      </c>
      <c r="U19" s="81" t="n"/>
    </row>
    <row r="20">
      <c r="B20" s="27" t="n"/>
      <c r="C20" s="135" t="n"/>
      <c r="D20" s="163" t="n"/>
      <c r="E20" s="21" t="n"/>
      <c r="F20" s="20" t="n"/>
      <c r="G20" s="14" t="n"/>
      <c r="H20" s="14" t="n"/>
      <c r="I20" s="15" t="n"/>
      <c r="J20" s="15" t="n"/>
      <c r="K20" s="15" t="n"/>
      <c r="L20" s="15" t="n"/>
      <c r="M20" s="164" t="n"/>
      <c r="N20" s="159" t="n"/>
      <c r="O20" s="165" t="n"/>
      <c r="P20" s="142" t="n"/>
      <c r="Q20" s="160" t="n"/>
      <c r="R20" s="166" t="n"/>
      <c r="S20" s="136" t="n"/>
      <c r="T20" s="137" t="n"/>
      <c r="U20" s="81" t="n"/>
    </row>
    <row r="21">
      <c r="B21" s="27" t="n"/>
      <c r="C21" s="135" t="n"/>
      <c r="D21" s="54" t="n"/>
      <c r="E21" s="21" t="n"/>
      <c r="F21" s="20" t="n"/>
      <c r="G21" s="14" t="n"/>
      <c r="H21" s="14" t="n"/>
      <c r="I21" s="15" t="n"/>
      <c r="J21" s="15" t="n"/>
      <c r="K21" s="15" t="n"/>
      <c r="L21" s="15" t="n"/>
      <c r="M21" s="79" t="n"/>
      <c r="N21" s="80" t="n"/>
      <c r="O21" s="156" t="n"/>
      <c r="P21" s="15" t="n"/>
      <c r="Q21" s="146" t="n"/>
      <c r="R21" s="154" t="n"/>
      <c r="S21" s="136" t="n"/>
      <c r="T21" s="137" t="n"/>
      <c r="U21" s="81" t="n"/>
    </row>
    <row r="22">
      <c r="B22" s="27" t="n"/>
      <c r="C22" s="135" t="n"/>
      <c r="D22" s="54" t="n"/>
      <c r="E22" s="21" t="n"/>
      <c r="F22" s="20" t="n"/>
      <c r="G22" s="14" t="n"/>
      <c r="H22" s="14" t="n"/>
      <c r="I22" s="15" t="n"/>
      <c r="J22" s="15" t="n"/>
      <c r="K22" s="15" t="n"/>
      <c r="L22" s="15" t="n"/>
      <c r="M22" s="79" t="n"/>
      <c r="N22" s="80" t="n"/>
      <c r="O22" s="156" t="n"/>
      <c r="P22" s="15" t="n"/>
      <c r="Q22" s="146" t="n"/>
      <c r="R22" s="154" t="n"/>
      <c r="S22" s="136" t="n"/>
      <c r="T22" s="137" t="n"/>
      <c r="U22" s="81" t="n"/>
    </row>
    <row r="23">
      <c r="B23" s="27" t="n"/>
      <c r="C23" s="135" t="n"/>
      <c r="D23" s="175" t="n"/>
      <c r="E23" s="21" t="n"/>
      <c r="F23" s="20" t="n"/>
      <c r="G23" s="14" t="n"/>
      <c r="H23" s="14" t="n"/>
      <c r="I23" s="142" t="n"/>
      <c r="J23" s="15" t="n"/>
      <c r="K23" s="15" t="n"/>
      <c r="L23" s="15" t="n"/>
      <c r="M23" s="164" t="n"/>
      <c r="N23" s="159" t="n"/>
      <c r="O23" s="141" t="n"/>
      <c r="P23" s="160" t="n"/>
      <c r="Q23" s="160" t="n"/>
      <c r="R23" s="161" t="n"/>
      <c r="S23" s="136" t="n"/>
      <c r="T23" s="137" t="n"/>
      <c r="U23" s="81" t="n"/>
    </row>
    <row r="24">
      <c r="B24" s="27" t="n"/>
      <c r="C24" s="135" t="n"/>
      <c r="D24" s="175" t="n"/>
      <c r="E24" s="21" t="n"/>
      <c r="F24" s="20" t="n"/>
      <c r="G24" s="14" t="n"/>
      <c r="H24" s="14" t="n"/>
      <c r="I24" s="142" t="n"/>
      <c r="J24" s="15" t="n"/>
      <c r="K24" s="15" t="n"/>
      <c r="L24" s="15" t="n"/>
      <c r="M24" s="164" t="n"/>
      <c r="N24" s="159" t="n"/>
      <c r="O24" s="165" t="n"/>
      <c r="P24" s="142" t="n"/>
      <c r="Q24" s="160" t="n"/>
      <c r="R24" s="166" t="n"/>
      <c r="S24" s="136" t="n"/>
      <c r="T24" s="137" t="n"/>
      <c r="U24" s="81" t="n"/>
    </row>
    <row r="25">
      <c r="B25" s="27" t="n"/>
      <c r="C25" s="135" t="n"/>
      <c r="D25" s="54" t="n"/>
      <c r="E25" s="21" t="n"/>
      <c r="F25" s="20" t="n"/>
      <c r="G25" s="14" t="n"/>
      <c r="H25" s="14" t="n"/>
      <c r="I25" s="15" t="n"/>
      <c r="J25" s="15" t="n"/>
      <c r="K25" s="15" t="n"/>
      <c r="L25" s="15" t="n"/>
      <c r="M25" s="16" t="n"/>
      <c r="N25" s="19" t="n"/>
      <c r="O25" s="14" t="n"/>
      <c r="P25" s="15" t="n"/>
      <c r="Q25" s="15" t="n"/>
      <c r="R25" s="16" t="n"/>
      <c r="S25" s="136" t="n"/>
      <c r="T25" s="137" t="n"/>
      <c r="U25" s="19" t="n"/>
    </row>
    <row r="26">
      <c r="B26" s="27" t="n"/>
      <c r="C26" s="135" t="n"/>
      <c r="D26" s="54" t="n"/>
      <c r="E26" s="21" t="n"/>
      <c r="F26" s="20" t="n"/>
      <c r="G26" s="14" t="n"/>
      <c r="H26" s="14" t="n"/>
      <c r="I26" s="15" t="n"/>
      <c r="J26" s="15" t="n"/>
      <c r="K26" s="15" t="n"/>
      <c r="L26" s="15" t="n"/>
      <c r="M26" s="16" t="n"/>
      <c r="N26" s="19" t="n"/>
      <c r="O26" s="14" t="n"/>
      <c r="P26" s="15" t="n"/>
      <c r="Q26" s="15" t="n"/>
      <c r="R26" s="16" t="n"/>
      <c r="S26" s="136" t="n"/>
      <c r="T26" s="137" t="n"/>
      <c r="U26" s="81" t="n"/>
    </row>
    <row r="27">
      <c r="B27" s="27" t="n"/>
      <c r="C27" s="135" t="n"/>
      <c r="D27" s="163" t="n"/>
      <c r="E27" s="21" t="n"/>
      <c r="F27" s="20" t="n"/>
      <c r="G27" s="14" t="n"/>
      <c r="H27" s="14" t="n"/>
      <c r="I27" s="15" t="n"/>
      <c r="J27" s="15" t="n"/>
      <c r="K27" s="15" t="n"/>
      <c r="L27" s="15" t="n"/>
      <c r="M27" s="144" t="n"/>
      <c r="N27" s="145" t="n"/>
      <c r="O27" s="141" t="n"/>
      <c r="P27" s="142" t="n"/>
      <c r="Q27" s="142" t="n"/>
      <c r="R27" s="144" t="n"/>
      <c r="S27" s="136" t="n"/>
      <c r="T27" s="137" t="n"/>
      <c r="U27" s="81" t="n"/>
    </row>
    <row r="28">
      <c r="B28" s="27" t="n"/>
      <c r="C28" s="135" t="n"/>
      <c r="D28" s="163" t="n"/>
      <c r="E28" s="21" t="n"/>
      <c r="F28" s="20" t="n"/>
      <c r="G28" s="14" t="n"/>
      <c r="H28" s="14" t="n"/>
      <c r="I28" s="15" t="n"/>
      <c r="J28" s="15" t="n"/>
      <c r="K28" s="15" t="n"/>
      <c r="L28" s="15" t="n"/>
      <c r="M28" s="144" t="n"/>
      <c r="N28" s="145" t="n"/>
      <c r="O28" s="141" t="n"/>
      <c r="P28" s="142" t="n"/>
      <c r="Q28" s="142" t="n"/>
      <c r="R28" s="144" t="n"/>
      <c r="S28" s="136" t="n"/>
      <c r="T28" s="137" t="n"/>
      <c r="U28" s="81" t="n"/>
    </row>
    <row r="29">
      <c r="B29" s="167" t="n"/>
      <c r="C29" s="138" t="n"/>
      <c r="D29" s="163" t="n"/>
      <c r="E29" s="21" t="n"/>
      <c r="F29" s="140" t="n"/>
      <c r="G29" s="14" t="n"/>
      <c r="H29" s="14" t="n"/>
      <c r="I29" s="142" t="n"/>
      <c r="J29" s="15" t="n"/>
      <c r="K29" s="15" t="n"/>
      <c r="L29" s="15" t="n"/>
      <c r="M29" s="164" t="n"/>
      <c r="N29" s="159" t="n"/>
      <c r="O29" s="141" t="n"/>
      <c r="P29" s="160" t="n"/>
      <c r="Q29" s="160" t="n"/>
      <c r="R29" s="161" t="n"/>
      <c r="S29" s="168" t="n"/>
      <c r="T29" s="162" t="n"/>
      <c r="U29" s="81" t="n"/>
    </row>
    <row r="30">
      <c r="B30" s="27" t="n"/>
      <c r="C30" s="135" t="n"/>
      <c r="D30" s="54" t="n"/>
      <c r="E30" s="21" t="n"/>
      <c r="F30" s="20" t="n"/>
      <c r="G30" s="14" t="n"/>
      <c r="H30" s="14" t="n"/>
      <c r="I30" s="15" t="n"/>
      <c r="J30" s="15" t="n"/>
      <c r="K30" s="15" t="n"/>
      <c r="L30" s="15" t="n"/>
      <c r="M30" s="16" t="n"/>
      <c r="N30" s="19" t="n"/>
      <c r="O30" s="14" t="n"/>
      <c r="P30" s="15" t="n"/>
      <c r="Q30" s="15" t="n"/>
      <c r="R30" s="16" t="n"/>
      <c r="S30" s="136" t="n"/>
      <c r="T30" s="137" t="n"/>
      <c r="U30" s="81" t="n"/>
    </row>
    <row r="31">
      <c r="B31" s="27" t="n"/>
      <c r="C31" s="135" t="n"/>
      <c r="D31" s="54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16" t="n"/>
      <c r="N31" s="19" t="n"/>
      <c r="O31" s="14" t="n"/>
      <c r="P31" s="15" t="n"/>
      <c r="Q31" s="15" t="n"/>
      <c r="R31" s="16" t="n"/>
      <c r="S31" s="136" t="n"/>
      <c r="T31" s="137" t="n"/>
      <c r="U31" s="81" t="n"/>
    </row>
    <row r="32">
      <c r="B32" s="27" t="n"/>
      <c r="C32" s="135" t="n"/>
      <c r="D32" s="175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144" t="n"/>
      <c r="N32" s="145" t="n"/>
      <c r="O32" s="141" t="n"/>
      <c r="P32" s="142" t="n"/>
      <c r="Q32" s="142" t="n"/>
      <c r="R32" s="144" t="n"/>
      <c r="S32" s="136" t="n"/>
      <c r="T32" s="137" t="n"/>
      <c r="U32" s="81" t="n"/>
    </row>
    <row r="33">
      <c r="B33" s="27" t="n"/>
      <c r="C33" s="135" t="n"/>
      <c r="D33" s="54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79" t="n"/>
      <c r="N33" s="80" t="n"/>
      <c r="O33" s="156" t="n"/>
      <c r="P33" s="15" t="n"/>
      <c r="Q33" s="146" t="n"/>
      <c r="R33" s="154" t="n"/>
      <c r="S33" s="136" t="n"/>
      <c r="T33" s="137" t="n"/>
      <c r="U33" s="81" t="n"/>
    </row>
    <row r="34">
      <c r="B34" s="27" t="n"/>
      <c r="C34" s="135" t="n"/>
      <c r="D34" s="54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79" t="n"/>
      <c r="N34" s="80" t="n"/>
      <c r="O34" s="14" t="n"/>
      <c r="P34" s="146" t="n"/>
      <c r="Q34" s="146" t="n"/>
      <c r="R34" s="147" t="n"/>
      <c r="S34" s="136" t="n"/>
      <c r="T34" s="137" t="n"/>
      <c r="U34" s="81" t="n"/>
    </row>
    <row r="35">
      <c r="B35" s="27" t="n"/>
      <c r="C35" s="135" t="n"/>
      <c r="D35" s="54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16" t="n"/>
      <c r="N35" s="19" t="n"/>
      <c r="O35" s="14" t="n"/>
      <c r="P35" s="15" t="n"/>
      <c r="Q35" s="15" t="n"/>
      <c r="R35" s="16" t="n"/>
      <c r="S35" s="136" t="n"/>
      <c r="T35" s="137" t="n"/>
      <c r="U35" s="85" t="n"/>
    </row>
    <row r="36">
      <c r="B36" s="27" t="n"/>
      <c r="C36" s="135" t="n"/>
      <c r="D36" s="175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144" t="n"/>
      <c r="N36" s="145" t="n"/>
      <c r="O36" s="141" t="n"/>
      <c r="P36" s="142" t="n"/>
      <c r="Q36" s="142" t="n"/>
      <c r="R36" s="144" t="n"/>
      <c r="S36" s="136" t="n"/>
      <c r="T36" s="137" t="n"/>
      <c r="U36" s="81" t="n"/>
    </row>
    <row r="37">
      <c r="B37" s="27" t="n"/>
      <c r="C37" s="135" t="n"/>
      <c r="D37" s="54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16" t="n"/>
      <c r="N37" s="19" t="n"/>
      <c r="O37" s="14" t="n"/>
      <c r="P37" s="15" t="n"/>
      <c r="Q37" s="15" t="n"/>
      <c r="R37" s="16" t="n"/>
      <c r="S37" s="136" t="n"/>
      <c r="T37" s="137" t="n"/>
      <c r="U37" s="81" t="n"/>
    </row>
    <row r="38">
      <c r="B38" s="27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5" t="n"/>
      <c r="M38" s="79" t="n"/>
      <c r="N38" s="80" t="n"/>
      <c r="O38" s="156" t="n"/>
      <c r="P38" s="15" t="n"/>
      <c r="Q38" s="146" t="n"/>
      <c r="R38" s="154" t="n"/>
      <c r="S38" s="136" t="n"/>
      <c r="T38" s="137" t="n"/>
      <c r="U38" s="81" t="n"/>
    </row>
    <row r="39">
      <c r="B39" s="27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37" t="n"/>
      <c r="U39" s="81" t="n"/>
    </row>
    <row r="40">
      <c r="B40" s="27" t="n"/>
      <c r="C40" s="135" t="n"/>
      <c r="D40" s="54" t="n"/>
      <c r="E40" s="21" t="n"/>
      <c r="F40" s="20" t="n"/>
      <c r="G40" s="14" t="n"/>
      <c r="H40" s="14" t="n"/>
      <c r="I40" s="15" t="n"/>
      <c r="J40" s="15" t="n"/>
      <c r="K40" s="15" t="n"/>
      <c r="L40" s="15" t="n"/>
      <c r="M40" s="79" t="n"/>
      <c r="N40" s="80" t="n"/>
      <c r="O40" s="156" t="n"/>
      <c r="P40" s="15" t="n"/>
      <c r="Q40" s="146" t="n"/>
      <c r="R40" s="154" t="n"/>
      <c r="S40" s="136" t="n"/>
      <c r="T40" s="137" t="n"/>
      <c r="U40" s="81" t="n"/>
    </row>
    <row r="41">
      <c r="B41" s="27" t="n"/>
      <c r="C41" s="135" t="n"/>
      <c r="D41" s="54" t="n"/>
      <c r="E41" s="21" t="n"/>
      <c r="F41" s="20" t="n"/>
      <c r="G41" s="14" t="n"/>
      <c r="H41" s="14" t="n"/>
      <c r="I41" s="15" t="n"/>
      <c r="J41" s="15" t="n"/>
      <c r="K41" s="15" t="n"/>
      <c r="L41" s="15" t="n"/>
      <c r="M41" s="79" t="n"/>
      <c r="N41" s="80" t="n"/>
      <c r="O41" s="156" t="n"/>
      <c r="P41" s="15" t="n"/>
      <c r="Q41" s="146" t="n"/>
      <c r="R41" s="154" t="n"/>
      <c r="S41" s="136" t="n"/>
      <c r="T41" s="137" t="n"/>
      <c r="U41" s="81" t="n"/>
    </row>
    <row r="42">
      <c r="B42" s="27" t="n"/>
      <c r="C42" s="135" t="n"/>
      <c r="D42" s="163" t="n"/>
      <c r="E42" s="21" t="n"/>
      <c r="F42" s="20" t="n"/>
      <c r="G42" s="14" t="n"/>
      <c r="H42" s="14" t="n"/>
      <c r="I42" s="142" t="n"/>
      <c r="J42" s="15" t="n"/>
      <c r="K42" s="15" t="n"/>
      <c r="L42" s="15" t="n"/>
      <c r="M42" s="164" t="n"/>
      <c r="N42" s="159" t="n"/>
      <c r="O42" s="165" t="n"/>
      <c r="P42" s="142" t="n"/>
      <c r="Q42" s="160" t="n"/>
      <c r="R42" s="166" t="n"/>
      <c r="S42" s="136" t="n"/>
      <c r="T42" s="137" t="n"/>
      <c r="U42" s="81" t="n"/>
    </row>
    <row r="43">
      <c r="B43" s="27" t="n"/>
      <c r="C43" s="22" t="n"/>
      <c r="D43" s="54" t="n"/>
      <c r="E43" s="21" t="n"/>
      <c r="F43" s="20" t="n"/>
      <c r="G43" s="14" t="n"/>
      <c r="H43" s="14" t="n"/>
      <c r="I43" s="15" t="n"/>
      <c r="J43" s="15" t="n"/>
      <c r="K43" s="15" t="n"/>
      <c r="L43" s="15" t="n"/>
      <c r="M43" s="79" t="n"/>
      <c r="N43" s="80" t="n"/>
      <c r="O43" s="156" t="n"/>
      <c r="P43" s="15" t="n"/>
      <c r="Q43" s="146" t="n"/>
      <c r="R43" s="154" t="n"/>
      <c r="S43" s="136" t="n"/>
      <c r="T43" s="158" t="n"/>
      <c r="U43" s="13" t="n"/>
    </row>
    <row r="44">
      <c r="B44" s="27" t="n"/>
      <c r="C44" s="135" t="n"/>
      <c r="D44" s="175" t="n"/>
      <c r="E44" s="21" t="n"/>
      <c r="F44" s="20" t="n"/>
      <c r="G44" s="14" t="n"/>
      <c r="H44" s="14" t="n"/>
      <c r="I44" s="142" t="n"/>
      <c r="J44" s="15" t="n"/>
      <c r="K44" s="15" t="n"/>
      <c r="L44" s="15" t="n"/>
      <c r="M44" s="144" t="n"/>
      <c r="N44" s="145" t="n"/>
      <c r="O44" s="141" t="n"/>
      <c r="P44" s="142" t="n"/>
      <c r="Q44" s="142" t="n"/>
      <c r="R44" s="144" t="n"/>
      <c r="S44" s="168" t="n"/>
      <c r="T44" s="162" t="n"/>
      <c r="U44" s="81" t="n"/>
    </row>
    <row r="45">
      <c r="B45" s="27" t="n"/>
      <c r="C45" s="135" t="n"/>
      <c r="D45" s="54" t="n"/>
      <c r="E45" s="21" t="n"/>
      <c r="F45" s="20" t="n"/>
      <c r="G45" s="14" t="n"/>
      <c r="H45" s="14" t="n"/>
      <c r="I45" s="15" t="n"/>
      <c r="J45" s="15" t="n"/>
      <c r="K45" s="15" t="n"/>
      <c r="L45" s="15" t="n"/>
      <c r="M45" s="16" t="n"/>
      <c r="N45" s="19" t="n"/>
      <c r="O45" s="14" t="n"/>
      <c r="P45" s="15" t="n"/>
      <c r="Q45" s="15" t="n"/>
      <c r="R45" s="16" t="n"/>
      <c r="S45" s="136" t="n"/>
      <c r="T45" s="137" t="n"/>
      <c r="U45" s="81" t="n"/>
    </row>
    <row r="46">
      <c r="B46" s="27" t="n"/>
      <c r="C46" s="135" t="n"/>
      <c r="D46" s="54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79" t="n"/>
      <c r="N46" s="80" t="n"/>
      <c r="O46" s="14" t="n"/>
      <c r="P46" s="146" t="n"/>
      <c r="Q46" s="146" t="n"/>
      <c r="R46" s="147" t="n"/>
      <c r="S46" s="136" t="n"/>
      <c r="T46" s="137" t="n"/>
      <c r="U46" s="81" t="n"/>
    </row>
    <row r="47">
      <c r="B47" s="27" t="n"/>
      <c r="C47" s="135" t="n"/>
      <c r="D47" s="54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79" t="n"/>
      <c r="N47" s="80" t="n"/>
      <c r="O47" s="156" t="n"/>
      <c r="P47" s="15" t="n"/>
      <c r="Q47" s="146" t="n"/>
      <c r="R47" s="154" t="n"/>
      <c r="S47" s="136" t="n"/>
      <c r="T47" s="137" t="n"/>
      <c r="U47" s="81" t="n"/>
    </row>
    <row r="48">
      <c r="B48" s="27" t="n"/>
      <c r="C48" s="135" t="n"/>
      <c r="D48" s="163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4" t="n"/>
      <c r="P48" s="146" t="n"/>
      <c r="Q48" s="146" t="n"/>
      <c r="R48" s="147" t="n"/>
      <c r="S48" s="136" t="n"/>
      <c r="T48" s="137" t="n"/>
      <c r="U48" s="81" t="n"/>
    </row>
    <row r="49">
      <c r="B49" s="27" t="n"/>
      <c r="C49" s="135" t="n"/>
      <c r="D49" s="54" t="n"/>
      <c r="E49" s="21" t="n"/>
      <c r="F49" s="20" t="n"/>
      <c r="G49" s="14" t="n"/>
      <c r="H49" s="14" t="n"/>
      <c r="I49" s="15" t="n"/>
      <c r="J49" s="15" t="n"/>
      <c r="K49" s="15" t="n"/>
      <c r="L49" s="15" t="n"/>
      <c r="M49" s="79" t="n"/>
      <c r="N49" s="80" t="n"/>
      <c r="O49" s="156" t="n"/>
      <c r="P49" s="15" t="n"/>
      <c r="Q49" s="146" t="n"/>
      <c r="R49" s="154" t="n"/>
      <c r="S49" s="136" t="n"/>
      <c r="T49" s="137" t="n"/>
      <c r="U49" s="81" t="n"/>
    </row>
    <row r="50">
      <c r="B50" s="27" t="n"/>
      <c r="C50" s="135" t="n"/>
      <c r="D50" s="54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79" t="n"/>
      <c r="N50" s="80" t="n"/>
      <c r="O50" s="156" t="n"/>
      <c r="P50" s="15" t="n"/>
      <c r="Q50" s="146" t="n"/>
      <c r="R50" s="154" t="n"/>
      <c r="S50" s="136" t="n"/>
      <c r="T50" s="137" t="n"/>
      <c r="U50" s="81" t="n"/>
    </row>
    <row r="51">
      <c r="B51" s="27" t="n"/>
      <c r="C51" s="135" t="n"/>
      <c r="D51" s="178" t="n"/>
      <c r="E51" s="21" t="n"/>
      <c r="F51" s="20" t="n"/>
      <c r="G51" s="14" t="n"/>
      <c r="H51" s="14" t="n"/>
      <c r="I51" s="15" t="n"/>
      <c r="J51" s="15" t="n"/>
      <c r="K51" s="15" t="n"/>
      <c r="L51" s="15" t="n"/>
      <c r="M51" s="16" t="n"/>
      <c r="N51" s="19" t="n"/>
      <c r="O51" s="14" t="n"/>
      <c r="P51" s="15" t="n"/>
      <c r="Q51" s="15" t="n"/>
      <c r="R51" s="16" t="n"/>
      <c r="S51" s="136" t="n"/>
      <c r="T51" s="137" t="n"/>
      <c r="U51" s="81" t="n"/>
    </row>
    <row r="52">
      <c r="B52" s="27" t="n"/>
      <c r="C52" s="135" t="n"/>
      <c r="D52" s="54" t="n"/>
      <c r="E52" s="21" t="n"/>
      <c r="F52" s="20" t="n"/>
      <c r="G52" s="14" t="n"/>
      <c r="H52" s="14" t="n"/>
      <c r="I52" s="15" t="n"/>
      <c r="J52" s="15" t="n"/>
      <c r="K52" s="15" t="n"/>
      <c r="L52" s="15" t="n"/>
      <c r="M52" s="79" t="n"/>
      <c r="N52" s="80" t="n"/>
      <c r="O52" s="156" t="n"/>
      <c r="P52" s="15" t="n"/>
      <c r="Q52" s="146" t="n"/>
      <c r="R52" s="154" t="n"/>
      <c r="S52" s="136" t="n"/>
      <c r="T52" s="137" t="n"/>
      <c r="U52" s="81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7" t="n"/>
      <c r="J53" s="157" t="n"/>
      <c r="K53" s="157" t="n"/>
      <c r="L53" s="157" t="n"/>
      <c r="M53" s="40" t="n"/>
      <c r="N53" s="41" t="n"/>
      <c r="O53" s="14" t="n"/>
      <c r="P53" s="146" t="n"/>
      <c r="Q53" s="13" t="n"/>
      <c r="R53" s="18" t="n"/>
      <c r="S53" s="19" t="n"/>
      <c r="T53" s="10" t="n"/>
      <c r="U53" s="78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" t="n"/>
      <c r="J54" s="15" t="n"/>
      <c r="K54" s="15" t="n"/>
      <c r="L54" s="15" t="n"/>
      <c r="M54" s="16" t="n"/>
      <c r="N54" s="19" t="n"/>
      <c r="O54" s="14" t="n"/>
      <c r="P54" s="15" t="n"/>
      <c r="Q54" s="15" t="n"/>
      <c r="R54" s="16" t="n"/>
      <c r="S54" s="136" t="n"/>
      <c r="T54" s="137" t="n"/>
      <c r="U54" s="81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79" t="n"/>
      <c r="N55" s="80" t="n"/>
      <c r="O55" s="156" t="n"/>
      <c r="P55" s="15" t="n"/>
      <c r="Q55" s="146" t="n"/>
      <c r="R55" s="154" t="n"/>
      <c r="S55" s="136" t="n"/>
      <c r="T55" s="137" t="n"/>
      <c r="U55" s="81" t="n"/>
    </row>
    <row r="56">
      <c r="B56" s="27" t="n"/>
      <c r="C56" s="135" t="n"/>
      <c r="D56" s="54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79" t="n"/>
      <c r="N56" s="80" t="n"/>
      <c r="O56" s="156" t="n"/>
      <c r="P56" s="15" t="n"/>
      <c r="Q56" s="146" t="n"/>
      <c r="R56" s="154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4" t="n"/>
      <c r="P57" s="146" t="n"/>
      <c r="Q57" s="146" t="n"/>
      <c r="R57" s="147" t="n"/>
      <c r="S57" s="136" t="n"/>
      <c r="T57" s="137" t="n"/>
      <c r="U57" s="81" t="n"/>
    </row>
    <row r="58">
      <c r="B58" s="27" t="n"/>
      <c r="C58" s="135" t="n"/>
      <c r="D58" s="54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79" t="n"/>
      <c r="N58" s="80" t="n"/>
      <c r="O58" s="156" t="n"/>
      <c r="P58" s="15" t="n"/>
      <c r="Q58" s="146" t="n"/>
      <c r="R58" s="154" t="n"/>
      <c r="S58" s="136" t="n"/>
      <c r="T58" s="137" t="n"/>
      <c r="U58" s="81" t="n"/>
    </row>
    <row r="59">
      <c r="B59" s="27" t="n"/>
      <c r="C59" s="135" t="n"/>
      <c r="D59" s="54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79" t="n"/>
      <c r="N59" s="80" t="n"/>
      <c r="O59" s="14" t="n"/>
      <c r="P59" s="146" t="n"/>
      <c r="Q59" s="146" t="n"/>
      <c r="R59" s="147" t="n"/>
      <c r="S59" s="136" t="n"/>
      <c r="T59" s="137" t="n"/>
      <c r="U59" s="81" t="n"/>
    </row>
    <row r="60">
      <c r="B60" s="27" t="n"/>
      <c r="C60" s="135" t="n"/>
      <c r="D60" s="163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144" t="n"/>
      <c r="N60" s="145" t="n"/>
      <c r="O60" s="141" t="n"/>
      <c r="P60" s="142" t="n"/>
      <c r="Q60" s="142" t="n"/>
      <c r="R60" s="144" t="n"/>
      <c r="S60" s="136" t="n"/>
      <c r="T60" s="137" t="n"/>
      <c r="U60" s="81" t="n"/>
    </row>
    <row r="61">
      <c r="B61" s="27" t="n"/>
      <c r="C61" s="135" t="n"/>
      <c r="D61" s="54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79" t="n"/>
      <c r="N61" s="80" t="n"/>
      <c r="O61" s="14" t="n"/>
      <c r="P61" s="153" t="n"/>
      <c r="Q61" s="153" t="n"/>
      <c r="R61" s="154" t="n"/>
      <c r="S61" s="136" t="n"/>
      <c r="T61" s="137" t="n"/>
      <c r="U61" s="155" t="n"/>
    </row>
    <row r="62">
      <c r="B62" s="27" t="n"/>
      <c r="C62" s="135" t="n"/>
      <c r="D62" s="54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16" t="n"/>
      <c r="N62" s="19" t="n"/>
      <c r="O62" s="14" t="n"/>
      <c r="P62" s="15" t="n"/>
      <c r="Q62" s="15" t="n"/>
      <c r="R62" s="16" t="n"/>
      <c r="S62" s="136" t="n"/>
      <c r="T62" s="137" t="n"/>
      <c r="U62" s="81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79" t="n"/>
      <c r="N63" s="80" t="n"/>
      <c r="O63" s="156" t="n"/>
      <c r="P63" s="15" t="n"/>
      <c r="Q63" s="146" t="n"/>
      <c r="R63" s="154" t="n"/>
      <c r="S63" s="136" t="n"/>
      <c r="T63" s="137" t="n"/>
      <c r="U63" s="81" t="n"/>
    </row>
    <row r="64">
      <c r="B64" s="27" t="n"/>
      <c r="C64" s="135" t="n"/>
      <c r="D64" s="54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79" t="n"/>
      <c r="N64" s="80" t="n"/>
      <c r="O64" s="14" t="n"/>
      <c r="P64" s="146" t="n"/>
      <c r="Q64" s="146" t="n"/>
      <c r="R64" s="147" t="n"/>
      <c r="S64" s="136" t="n"/>
      <c r="T64" s="137" t="n"/>
      <c r="U64" s="81" t="n"/>
    </row>
    <row r="65">
      <c r="B65" s="27" t="n"/>
      <c r="C65" s="135" t="n"/>
      <c r="D65" s="54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79" t="n"/>
      <c r="N65" s="80" t="n"/>
      <c r="O65" s="14" t="n"/>
      <c r="P65" s="146" t="n"/>
      <c r="Q65" s="146" t="n"/>
      <c r="R65" s="147" t="n"/>
      <c r="S65" s="136" t="n"/>
      <c r="T65" s="137" t="n"/>
      <c r="U65" s="81" t="n"/>
    </row>
    <row r="66">
      <c r="B66" s="27" t="n"/>
      <c r="C66" s="135" t="n"/>
      <c r="D66" s="163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164" t="n"/>
      <c r="N66" s="159" t="n"/>
      <c r="O66" s="165" t="n"/>
      <c r="P66" s="142" t="n"/>
      <c r="Q66" s="160" t="n"/>
      <c r="R66" s="166" t="n"/>
      <c r="S66" s="136" t="n"/>
      <c r="T66" s="137" t="n"/>
      <c r="U66" s="81" t="n"/>
    </row>
    <row r="67">
      <c r="B67" s="27" t="n"/>
      <c r="C67" s="135" t="n"/>
      <c r="D67" s="54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79" t="n"/>
      <c r="N67" s="80" t="n"/>
      <c r="O67" s="14" t="n"/>
      <c r="P67" s="146" t="n"/>
      <c r="Q67" s="146" t="n"/>
      <c r="R67" s="147" t="n"/>
      <c r="S67" s="136" t="n"/>
      <c r="T67" s="137" t="n"/>
      <c r="U67" s="81" t="n"/>
    </row>
    <row r="68">
      <c r="B68" s="27" t="n"/>
      <c r="C68" s="135" t="n"/>
      <c r="D68" s="54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79" t="n"/>
      <c r="N68" s="80" t="n"/>
      <c r="O68" s="156" t="n"/>
      <c r="P68" s="15" t="n"/>
      <c r="Q68" s="146" t="n"/>
      <c r="R68" s="154" t="n"/>
      <c r="S68" s="136" t="n"/>
      <c r="T68" s="137" t="n"/>
      <c r="U68" s="81" t="n"/>
    </row>
    <row r="69">
      <c r="B69" s="27" t="n"/>
      <c r="C69" s="135" t="n"/>
      <c r="D69" s="175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144" t="n"/>
      <c r="N69" s="145" t="n"/>
      <c r="O69" s="141" t="n"/>
      <c r="P69" s="142" t="n"/>
      <c r="Q69" s="142" t="n"/>
      <c r="R69" s="144" t="n"/>
      <c r="S69" s="136" t="n"/>
      <c r="T69" s="137" t="n"/>
      <c r="U69" s="81" t="n"/>
    </row>
    <row r="70">
      <c r="B70" s="27" t="n"/>
      <c r="C70" s="135" t="n"/>
      <c r="D70" s="54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79" t="n"/>
      <c r="N70" s="80" t="n"/>
      <c r="O70" s="156" t="n"/>
      <c r="P70" s="15" t="n"/>
      <c r="Q70" s="146" t="n"/>
      <c r="R70" s="154" t="n"/>
      <c r="S70" s="136" t="n"/>
      <c r="T70" s="137" t="n"/>
      <c r="U70" s="81" t="n"/>
    </row>
    <row r="71">
      <c r="B71" s="27" t="n"/>
      <c r="C71" s="135" t="n"/>
      <c r="D71" s="54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79" t="n"/>
      <c r="N71" s="80" t="n"/>
      <c r="O71" s="156" t="n"/>
      <c r="P71" s="15" t="n"/>
      <c r="Q71" s="146" t="n"/>
      <c r="R71" s="154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4" t="n"/>
      <c r="P72" s="146" t="n"/>
      <c r="Q72" s="146" t="n"/>
      <c r="R72" s="147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56" t="n"/>
      <c r="P73" s="15" t="n"/>
      <c r="Q73" s="146" t="n"/>
      <c r="R73" s="154" t="n"/>
      <c r="S73" s="136" t="n"/>
      <c r="T73" s="137" t="n"/>
      <c r="U73" s="81" t="n"/>
    </row>
    <row r="74">
      <c r="B74" s="27" t="n"/>
      <c r="C74" s="135" t="n"/>
      <c r="D74" s="54" t="n"/>
      <c r="E74" s="21" t="n"/>
      <c r="F74" s="20" t="n"/>
      <c r="G74" s="14" t="n"/>
      <c r="H74" s="14" t="n"/>
      <c r="I74" s="15" t="n"/>
      <c r="J74" s="15" t="n"/>
      <c r="K74" s="15" t="n"/>
      <c r="L74" s="15" t="n"/>
      <c r="M74" s="79" t="n"/>
      <c r="N74" s="80" t="n"/>
      <c r="O74" s="156" t="n"/>
      <c r="P74" s="15" t="n"/>
      <c r="Q74" s="146" t="n"/>
      <c r="R74" s="154" t="n"/>
      <c r="S74" s="136" t="n"/>
      <c r="T74" s="137" t="n"/>
      <c r="U74" s="81" t="n"/>
    </row>
    <row r="75">
      <c r="B75" s="27" t="n"/>
      <c r="C75" s="135" t="n"/>
      <c r="D75" s="54" t="n"/>
      <c r="E75" s="21" t="n"/>
      <c r="F75" s="20" t="n"/>
      <c r="G75" s="14" t="n"/>
      <c r="H75" s="14" t="n"/>
      <c r="I75" s="15" t="n"/>
      <c r="J75" s="15" t="n"/>
      <c r="K75" s="15" t="n"/>
      <c r="L75" s="15" t="n"/>
      <c r="M75" s="79" t="n"/>
      <c r="N75" s="80" t="n"/>
      <c r="O75" s="156" t="n"/>
      <c r="P75" s="15" t="n"/>
      <c r="Q75" s="146" t="n"/>
      <c r="R75" s="154" t="n"/>
      <c r="S75" s="136" t="n"/>
      <c r="T75" s="137" t="n"/>
      <c r="U75" s="81" t="n"/>
    </row>
    <row r="76">
      <c r="B76" s="27" t="n"/>
      <c r="C76" s="135" t="n"/>
      <c r="D76" s="54" t="n"/>
      <c r="E76" s="21" t="n"/>
      <c r="F76" s="20" t="n"/>
      <c r="G76" s="14" t="n"/>
      <c r="H76" s="14" t="n"/>
      <c r="I76" s="15" t="n"/>
      <c r="J76" s="15" t="n"/>
      <c r="K76" s="15" t="n"/>
      <c r="L76" s="15" t="n"/>
      <c r="M76" s="79" t="n"/>
      <c r="N76" s="80" t="n"/>
      <c r="O76" s="156" t="n"/>
      <c r="P76" s="15" t="n"/>
      <c r="Q76" s="146" t="n"/>
      <c r="R76" s="154" t="n"/>
      <c r="S76" s="136" t="n"/>
      <c r="T76" s="137" t="n"/>
      <c r="U76" s="81" t="n"/>
    </row>
    <row r="77">
      <c r="B77" s="142" t="n"/>
      <c r="C77" s="138" t="n"/>
      <c r="D77" s="253" t="n"/>
      <c r="E77" s="21" t="n"/>
      <c r="F77" s="140" t="n"/>
      <c r="G77" s="124" t="n"/>
      <c r="H77" s="14" t="n"/>
      <c r="I77" s="142" t="n"/>
      <c r="J77" s="15" t="n"/>
      <c r="K77" s="15" t="n"/>
      <c r="L77" s="15" t="n"/>
      <c r="M77" s="144" t="n"/>
      <c r="N77" s="145" t="n"/>
      <c r="O77" s="141" t="n"/>
      <c r="P77" s="142" t="n"/>
      <c r="Q77" s="142" t="n"/>
      <c r="R77" s="144" t="n"/>
      <c r="S77" s="145" t="n"/>
      <c r="T77" s="141" t="n"/>
      <c r="U77" s="81" t="n"/>
    </row>
    <row r="78">
      <c r="B78" s="148" t="n"/>
      <c r="C78" s="149" t="n"/>
      <c r="D78" s="150" t="n"/>
      <c r="E78" s="151" t="n"/>
      <c r="F78" s="152" t="n"/>
      <c r="G78" s="6" t="n"/>
      <c r="H78" s="148" t="n"/>
      <c r="I78" s="148" t="n"/>
      <c r="K78" s="1" t="n"/>
      <c r="L78" s="1" t="n"/>
      <c r="M78" s="148" t="n"/>
      <c r="N78" s="148" t="n"/>
      <c r="O78" s="148" t="n"/>
      <c r="P78" s="148" t="n"/>
      <c r="Q78" s="148" t="n"/>
      <c r="R78" s="148" t="n"/>
      <c r="S78" s="148" t="n"/>
      <c r="T78" s="148" t="n"/>
      <c r="U78" s="3" t="n"/>
    </row>
    <row r="79">
      <c r="D79" s="87" t="inlineStr">
        <is>
          <t>GASTOS</t>
        </is>
      </c>
      <c r="E79" s="87" t="inlineStr">
        <is>
          <t>VALORES</t>
        </is>
      </c>
    </row>
    <row r="80">
      <c r="D80" s="88" t="inlineStr">
        <is>
          <t>PREVENTIVA</t>
        </is>
      </c>
      <c r="E80" s="89">
        <f>SUM(H5,H8)</f>
        <v/>
      </c>
    </row>
    <row r="81">
      <c r="D81" s="88" t="inlineStr">
        <is>
          <t>CORRETIVA</t>
        </is>
      </c>
      <c r="E81" s="89">
        <f>SUM(H6,H9)</f>
        <v/>
      </c>
    </row>
    <row r="82">
      <c r="D82" s="88" t="inlineStr">
        <is>
          <t>SPARE PARTS</t>
        </is>
      </c>
      <c r="E82" s="89">
        <f>SUM(H7,H10)</f>
        <v/>
      </c>
    </row>
    <row r="83">
      <c r="D83" s="88" t="inlineStr">
        <is>
          <t>ALMOXARIFADO</t>
        </is>
      </c>
      <c r="E83" s="89">
        <f>H11</f>
        <v/>
      </c>
    </row>
    <row r="84">
      <c r="D84" s="88" t="inlineStr">
        <is>
          <t>SURPRESAS</t>
        </is>
      </c>
      <c r="E84" s="89" t="n">
        <v>0</v>
      </c>
    </row>
    <row r="248">
      <c r="C248" s="8" t="n"/>
      <c r="D248" s="7" t="n"/>
      <c r="E248" s="7" t="n"/>
      <c r="F248" s="6" t="n"/>
      <c r="G248" s="5" t="n"/>
      <c r="H248" s="5" t="n"/>
      <c r="I248" s="254" t="n"/>
      <c r="J248" s="254" t="n"/>
      <c r="K248" s="1" t="n"/>
      <c r="L248" s="4" t="n"/>
      <c r="M248" s="3" t="n"/>
      <c r="N248" s="2" t="n"/>
      <c r="O248" s="2" t="n"/>
      <c r="P248" s="2" t="n"/>
      <c r="Q248" s="3" t="n"/>
    </row>
    <row r="258">
      <c r="C258" s="8" t="n"/>
      <c r="D258" s="7" t="n"/>
      <c r="E258" s="7" t="n"/>
      <c r="F258" s="6" t="n"/>
      <c r="G258" s="5" t="n"/>
      <c r="H258" s="5" t="n"/>
      <c r="I258" s="254" t="n"/>
      <c r="J258" s="254" t="n"/>
      <c r="K258" s="4" t="n"/>
      <c r="L258" s="1" t="n"/>
      <c r="M258" s="3" t="n"/>
      <c r="N258" s="2" t="n"/>
      <c r="O258" s="2" t="n"/>
      <c r="P258" s="2" t="n"/>
    </row>
  </sheetData>
  <mergeCells count="2">
    <mergeCell ref="C11:D11"/>
    <mergeCell ref="C3:F3"/>
  </mergeCells>
  <conditionalFormatting sqref="B18:D76 F18:G76 I18:U76">
    <cfRule type="expression" priority="9" dxfId="3">
      <formula>IF($B18="NR",1,0)</formula>
    </cfRule>
    <cfRule type="expression" priority="10" dxfId="2">
      <formula>IF($B18="P",1,0)</formula>
    </cfRule>
    <cfRule type="expression" priority="11" dxfId="1">
      <formula>IF($B18="F",1,0)</formula>
    </cfRule>
    <cfRule type="expression" priority="12" dxfId="0">
      <formula>IF($B18="C",1,0)</formula>
    </cfRule>
  </conditionalFormatting>
  <conditionalFormatting sqref="E18:E77">
    <cfRule type="expression" priority="5" dxfId="3">
      <formula>IF($B18="NR",1,0)</formula>
    </cfRule>
    <cfRule type="expression" priority="6" dxfId="2">
      <formula>IF($B18="P",1,0)</formula>
    </cfRule>
    <cfRule type="expression" priority="7" dxfId="1">
      <formula>IF($B18="F",1,0)</formula>
    </cfRule>
    <cfRule type="expression" priority="8" dxfId="0">
      <formula>IF($B18="C",1,0)</formula>
    </cfRule>
  </conditionalFormatting>
  <conditionalFormatting sqref="H13">
    <cfRule type="cellIs" priority="97" operator="greaterThan" dxfId="25">
      <formula>0</formula>
    </cfRule>
    <cfRule type="cellIs" priority="98" operator="lessThan" dxfId="24">
      <formula>0</formula>
    </cfRule>
  </conditionalFormatting>
  <conditionalFormatting sqref="H18:H77">
    <cfRule type="expression" priority="1" dxfId="3">
      <formula>IF($B18="NR",1,0)</formula>
    </cfRule>
    <cfRule type="expression" priority="2" dxfId="2">
      <formula>IF($B18="P",1,0)</formula>
    </cfRule>
    <cfRule type="expression" priority="3" dxfId="1">
      <formula>IF($B18="F",1,0)</formula>
    </cfRule>
    <cfRule type="expression" priority="4" dxfId="0">
      <formula>IF($B18="C",1,0)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259"/>
  <sheetViews>
    <sheetView showGridLines="0" zoomScale="80" zoomScaleNormal="80" workbookViewId="0">
      <selection activeCell="F52" sqref="F52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NOVEMBRO 2022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12" t="n"/>
      <c r="D3" s="313" t="n"/>
      <c r="E3" s="313" t="n"/>
      <c r="F3" s="313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SUMIFS(Table1645672345689101112[VALOR R$],Table1645672345689101112[STATUS],"P",Table1645672345689101112[PREV./CORRET./SP. PART/ALMOX],$F$5)+SUMIFS(Table1645672345689101112[VALOR R$],Table1645672345689101112[STATUS],"F",Table1645672345689101112[PREV./CORRET./SP. PART/ALMOX],$F$5)+SUMIFS(Table1645672345689101112[VALOR R$],Table1645672345689101112[STATUS],"NR",Table1645672345689101112[PREV./CORRET./SP.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SUMIFS(Table1645672345689101112[VALOR R$],Table1645672345689101112[STATUS],"P",Table1645672345689101112[PREV./CORRET./SP. PART/ALMOX],$F$6)+SUMIFS(Table1645672345689101112[VALOR R$],Table1645672345689101112[STATUS],"F",Table1645672345689101112[PREV./CORRET./SP. PART/ALMOX],$F$6)+SUMIFS(Table1645672345689101112[VALOR R$],Table1645672345689101112[STATUS],"NR",Table1645672345689101112[PREV./CORRET./SP.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SUMIFS(Table1645672345689101112[VALOR R$],Table1645672345689101112[STATUS],"P",Table1645672345689101112[PREV./CORRET./SP. PART/ALMOX],$F$7)+SUMIFS(Table1645672345689101112[VALOR R$],Table1645672345689101112[STATUS],"F",Table1645672345689101112[PREV./CORRET./SP. PART/ALMOX],$F$7)+SUMIFS(Table1645672345689101112[VALOR R$],Table1645672345689101112[STATUS],"NR",Table1645672345689101112[PREV./CORRET./SP.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SUMIFS(Table1645672345689101112[VALOR R$],Table1645672345689101112[STATUS],"C",Table1645672345689101112[PREV./CORRET./SP.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SUMIFS(Table1645672345689101112[VALOR R$],Table1645672345689101112[STATUS],"C",Table1645672345689101112[PREV./CORRET./SP.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SUMIFS(Table1645672345689101112[VALOR R$],Table1645672345689101112[STATUS],"C",Table1645672345689101112[PREV./CORRET./SP.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310" t="inlineStr">
        <is>
          <t>LEGENDA</t>
        </is>
      </c>
      <c r="D11" s="311" t="n"/>
      <c r="F11" s="37" t="inlineStr">
        <is>
          <t>ALMOXARIFADO</t>
        </is>
      </c>
      <c r="G11" s="38" t="n"/>
      <c r="H11" s="39">
        <f>SUMIFS(Table1645672345689101112[VALOR R$],Table1645672345689101112[STATUS],"P",Table1645672345689101112[PREV./CORRET./SP. PART/ALMOX],$F$11)+SUMIFS(Table1645672345689101112[VALOR R$],Table1645672345689101112[STATUS],"F",Table1645672345689101112[PREV./CORRET./SP. PART/ALMOX],$F$11)+K14+SUMIFS(Table1645672345689101112[VALOR R$],Table1645672345689101112[STATUS],"NR",Table1645672345689101112[PREV./CORRET./SP.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inlineStr">
        <is>
          <t>C</t>
        </is>
      </c>
      <c r="C18" s="135" t="inlineStr">
        <is>
          <t>JP COVRE</t>
        </is>
      </c>
      <c r="D18" s="54" t="n">
        <v>855</v>
      </c>
      <c r="E18" s="21" t="inlineStr">
        <is>
          <t>Novembro</t>
        </is>
      </c>
      <c r="F18" s="20" t="inlineStr">
        <is>
          <t>ASSISTENCIA TECNICA TROCA MODULO GARRA SMC // ORC 22-071</t>
        </is>
      </c>
      <c r="G18" s="14" t="n">
        <v>1</v>
      </c>
      <c r="H18" s="14" t="inlineStr">
        <is>
          <t>CORRETIVA</t>
        </is>
      </c>
      <c r="I18" s="15" t="n">
        <v>19861</v>
      </c>
      <c r="J18" s="15" t="inlineStr">
        <is>
          <t>ROBÔ</t>
        </is>
      </c>
      <c r="K18" s="15" t="inlineStr">
        <is>
          <t>KUKA</t>
        </is>
      </c>
      <c r="L18" s="15" t="inlineStr">
        <is>
          <t>ALTA</t>
        </is>
      </c>
      <c r="M18" s="16" t="n">
        <v>63407</v>
      </c>
      <c r="N18" s="19" t="n">
        <v>25214</v>
      </c>
      <c r="O18" s="14" t="n">
        <v>28</v>
      </c>
      <c r="P18" s="15" t="n"/>
      <c r="Q18" s="15" t="n"/>
      <c r="R18" s="16" t="n"/>
      <c r="S18" s="136" t="inlineStr">
        <is>
          <t>RICARDO</t>
        </is>
      </c>
      <c r="T18" s="137" t="inlineStr">
        <is>
          <t>MARCELO</t>
        </is>
      </c>
      <c r="U18" s="81" t="n"/>
    </row>
    <row r="19">
      <c r="B19" s="27" t="inlineStr">
        <is>
          <t>C</t>
        </is>
      </c>
      <c r="C19" s="135" t="inlineStr">
        <is>
          <t>TOX</t>
        </is>
      </c>
      <c r="D19" s="54" t="n">
        <v>563.49</v>
      </c>
      <c r="E19" s="21" t="inlineStr">
        <is>
          <t>Novembro</t>
        </is>
      </c>
      <c r="F19" s="20" t="inlineStr">
        <is>
          <t>KIT VEDAÇÃO BOMBA DE VACUO PIAB // ORC BR226233361</t>
        </is>
      </c>
      <c r="G19" s="14" t="n">
        <v>1</v>
      </c>
      <c r="H19" s="14" t="inlineStr">
        <is>
          <t>SPARE PART</t>
        </is>
      </c>
      <c r="I19" s="15" t="inlineStr">
        <is>
          <t>TESTE</t>
        </is>
      </c>
      <c r="J19" s="15" t="inlineStr">
        <is>
          <t>TESTE</t>
        </is>
      </c>
      <c r="K19" s="15" t="inlineStr">
        <is>
          <t>TESTE</t>
        </is>
      </c>
      <c r="L19" s="15" t="inlineStr">
        <is>
          <t>MEDIA</t>
        </is>
      </c>
      <c r="M19" s="16" t="n">
        <v>63303</v>
      </c>
      <c r="N19" s="19" t="n">
        <v>25214</v>
      </c>
      <c r="O19" s="14" t="n"/>
      <c r="P19" s="15" t="n"/>
      <c r="Q19" s="15" t="n">
        <v>256688</v>
      </c>
      <c r="R19" s="16" t="n"/>
      <c r="S19" s="136" t="inlineStr">
        <is>
          <t>RICARDO</t>
        </is>
      </c>
      <c r="T19" s="137" t="inlineStr">
        <is>
          <t>MARCELO</t>
        </is>
      </c>
      <c r="U19" s="81" t="n"/>
    </row>
    <row r="20">
      <c r="B20" s="27" t="inlineStr">
        <is>
          <t>C</t>
        </is>
      </c>
      <c r="C20" s="135" t="inlineStr">
        <is>
          <t xml:space="preserve">FEIRA DA BORRACHA </t>
        </is>
      </c>
      <c r="D20" s="163" t="n">
        <v>146.2</v>
      </c>
      <c r="E20" s="21" t="inlineStr">
        <is>
          <t>Novembro</t>
        </is>
      </c>
      <c r="F20" s="20" t="inlineStr">
        <is>
          <t>LENCOL BORRACHA</t>
        </is>
      </c>
      <c r="G20" s="14" t="n">
        <v>1</v>
      </c>
      <c r="H20" s="14" t="inlineStr">
        <is>
          <t>SPARE PART</t>
        </is>
      </c>
      <c r="I20" s="15" t="n">
        <v>19861</v>
      </c>
      <c r="J20" s="15" t="inlineStr">
        <is>
          <t>ROBÔ</t>
        </is>
      </c>
      <c r="K20" s="15" t="inlineStr">
        <is>
          <t>KUKA</t>
        </is>
      </c>
      <c r="L20" s="15" t="inlineStr">
        <is>
          <t>BAIXA</t>
        </is>
      </c>
      <c r="M20" s="144" t="n">
        <v>63303</v>
      </c>
      <c r="N20" s="145" t="n">
        <v>25214</v>
      </c>
      <c r="O20" s="141" t="n"/>
      <c r="P20" s="142" t="n"/>
      <c r="Q20" s="142" t="n">
        <v>258353</v>
      </c>
      <c r="R20" s="144" t="n"/>
      <c r="S20" s="136" t="inlineStr">
        <is>
          <t>RICARDO</t>
        </is>
      </c>
      <c r="T20" s="137" t="inlineStr">
        <is>
          <t>MARCELO</t>
        </is>
      </c>
      <c r="U20" s="81" t="n"/>
    </row>
    <row r="21">
      <c r="B21" s="27" t="n"/>
      <c r="C21" s="135" t="n"/>
      <c r="D21" s="163" t="n"/>
      <c r="E21" s="21" t="n"/>
      <c r="F21" s="20" t="n"/>
      <c r="G21" s="14" t="n"/>
      <c r="H21" s="14" t="n"/>
      <c r="I21" s="15" t="n"/>
      <c r="J21" s="15" t="n"/>
      <c r="K21" s="15" t="n"/>
      <c r="L21" s="15" t="n"/>
      <c r="M21" s="164" t="n"/>
      <c r="N21" s="159" t="n"/>
      <c r="O21" s="165" t="n"/>
      <c r="P21" s="142" t="n"/>
      <c r="Q21" s="160" t="n"/>
      <c r="R21" s="166" t="n"/>
      <c r="S21" s="136" t="n"/>
      <c r="T21" s="137" t="n"/>
      <c r="U21" s="81" t="n"/>
    </row>
    <row r="22">
      <c r="B22" s="27" t="n"/>
      <c r="C22" s="135" t="n"/>
      <c r="D22" s="54" t="n"/>
      <c r="E22" s="21" t="n"/>
      <c r="F22" s="20" t="n"/>
      <c r="G22" s="14" t="n"/>
      <c r="H22" s="14" t="n"/>
      <c r="I22" s="15" t="n"/>
      <c r="J22" s="15" t="n"/>
      <c r="K22" s="15" t="n"/>
      <c r="L22" s="15" t="n"/>
      <c r="M22" s="79" t="n"/>
      <c r="N22" s="80" t="n"/>
      <c r="O22" s="156" t="n"/>
      <c r="P22" s="15" t="n"/>
      <c r="Q22" s="146" t="n"/>
      <c r="R22" s="154" t="n"/>
      <c r="S22" s="136" t="n"/>
      <c r="T22" s="137" t="n"/>
      <c r="U22" s="81" t="n"/>
    </row>
    <row r="23">
      <c r="B23" s="27" t="n"/>
      <c r="C23" s="135" t="n"/>
      <c r="D23" s="54" t="n"/>
      <c r="E23" s="21" t="n"/>
      <c r="F23" s="20" t="n"/>
      <c r="G23" s="14" t="n"/>
      <c r="H23" s="14" t="n"/>
      <c r="I23" s="15" t="n"/>
      <c r="J23" s="15" t="n"/>
      <c r="K23" s="15" t="n"/>
      <c r="L23" s="15" t="n"/>
      <c r="M23" s="79" t="n"/>
      <c r="N23" s="80" t="n"/>
      <c r="O23" s="156" t="n"/>
      <c r="P23" s="15" t="n"/>
      <c r="Q23" s="146" t="n"/>
      <c r="R23" s="154" t="n"/>
      <c r="S23" s="136" t="n"/>
      <c r="T23" s="137" t="n"/>
      <c r="U23" s="81" t="n"/>
    </row>
    <row r="24">
      <c r="B24" s="27" t="n"/>
      <c r="C24" s="135" t="n"/>
      <c r="D24" s="175" t="n"/>
      <c r="E24" s="21" t="n"/>
      <c r="F24" s="20" t="n"/>
      <c r="G24" s="14" t="n"/>
      <c r="H24" s="14" t="n"/>
      <c r="I24" s="142" t="n"/>
      <c r="J24" s="15" t="n"/>
      <c r="K24" s="15" t="n"/>
      <c r="L24" s="15" t="n"/>
      <c r="M24" s="164" t="n"/>
      <c r="N24" s="159" t="n"/>
      <c r="O24" s="141" t="n"/>
      <c r="P24" s="160" t="n"/>
      <c r="Q24" s="160" t="n"/>
      <c r="R24" s="161" t="n"/>
      <c r="S24" s="136" t="n"/>
      <c r="T24" s="137" t="n"/>
      <c r="U24" s="81" t="n"/>
    </row>
    <row r="25">
      <c r="B25" s="27" t="n"/>
      <c r="C25" s="135" t="n"/>
      <c r="D25" s="175" t="n"/>
      <c r="E25" s="21" t="n"/>
      <c r="F25" s="20" t="n"/>
      <c r="G25" s="14" t="n"/>
      <c r="H25" s="14" t="n"/>
      <c r="I25" s="142" t="n"/>
      <c r="J25" s="15" t="n"/>
      <c r="K25" s="15" t="n"/>
      <c r="L25" s="15" t="n"/>
      <c r="M25" s="164" t="n"/>
      <c r="N25" s="159" t="n"/>
      <c r="O25" s="165" t="n"/>
      <c r="P25" s="142" t="n"/>
      <c r="Q25" s="160" t="n"/>
      <c r="R25" s="166" t="n"/>
      <c r="S25" s="136" t="n"/>
      <c r="T25" s="137" t="n"/>
      <c r="U25" s="81" t="n"/>
    </row>
    <row r="26">
      <c r="B26" s="27" t="n"/>
      <c r="C26" s="135" t="n"/>
      <c r="D26" s="54" t="n"/>
      <c r="E26" s="21" t="n"/>
      <c r="F26" s="20" t="n"/>
      <c r="G26" s="14" t="n"/>
      <c r="H26" s="14" t="n"/>
      <c r="I26" s="15" t="n"/>
      <c r="J26" s="15" t="n"/>
      <c r="K26" s="15" t="n"/>
      <c r="L26" s="15" t="n"/>
      <c r="M26" s="16" t="n"/>
      <c r="N26" s="19" t="n"/>
      <c r="O26" s="14" t="n"/>
      <c r="P26" s="15" t="n"/>
      <c r="Q26" s="15" t="n"/>
      <c r="R26" s="16" t="n"/>
      <c r="S26" s="136" t="n"/>
      <c r="T26" s="137" t="n"/>
      <c r="U26" s="19" t="n"/>
    </row>
    <row r="27">
      <c r="B27" s="27" t="n"/>
      <c r="C27" s="135" t="n"/>
      <c r="D27" s="54" t="n"/>
      <c r="E27" s="21" t="n"/>
      <c r="F27" s="20" t="n"/>
      <c r="G27" s="14" t="n"/>
      <c r="H27" s="14" t="n"/>
      <c r="I27" s="15" t="n"/>
      <c r="J27" s="15" t="n"/>
      <c r="K27" s="15" t="n"/>
      <c r="L27" s="15" t="n"/>
      <c r="M27" s="16" t="n"/>
      <c r="N27" s="19" t="n"/>
      <c r="O27" s="14" t="n"/>
      <c r="P27" s="15" t="n"/>
      <c r="Q27" s="15" t="n"/>
      <c r="R27" s="16" t="n"/>
      <c r="S27" s="136" t="n"/>
      <c r="T27" s="137" t="n"/>
      <c r="U27" s="81" t="n"/>
    </row>
    <row r="28">
      <c r="B28" s="27" t="n"/>
      <c r="C28" s="135" t="n"/>
      <c r="D28" s="163" t="n"/>
      <c r="E28" s="21" t="n"/>
      <c r="F28" s="20" t="n"/>
      <c r="G28" s="14" t="n"/>
      <c r="H28" s="14" t="n"/>
      <c r="I28" s="15" t="n"/>
      <c r="J28" s="15" t="n"/>
      <c r="K28" s="15" t="n"/>
      <c r="L28" s="15" t="n"/>
      <c r="M28" s="144" t="n"/>
      <c r="N28" s="145" t="n"/>
      <c r="O28" s="141" t="n"/>
      <c r="P28" s="142" t="n"/>
      <c r="Q28" s="142" t="n"/>
      <c r="R28" s="144" t="n"/>
      <c r="S28" s="136" t="n"/>
      <c r="T28" s="137" t="n"/>
      <c r="U28" s="81" t="n"/>
    </row>
    <row r="29">
      <c r="B29" s="27" t="n"/>
      <c r="C29" s="135" t="n"/>
      <c r="D29" s="163" t="n"/>
      <c r="E29" s="21" t="n"/>
      <c r="F29" s="20" t="n"/>
      <c r="G29" s="14" t="n"/>
      <c r="H29" s="14" t="n"/>
      <c r="I29" s="15" t="n"/>
      <c r="J29" s="15" t="n"/>
      <c r="K29" s="15" t="n"/>
      <c r="L29" s="15" t="n"/>
      <c r="M29" s="144" t="n"/>
      <c r="N29" s="145" t="n"/>
      <c r="O29" s="141" t="n"/>
      <c r="P29" s="142" t="n"/>
      <c r="Q29" s="142" t="n"/>
      <c r="R29" s="144" t="n"/>
      <c r="S29" s="136" t="n"/>
      <c r="T29" s="137" t="n"/>
      <c r="U29" s="81" t="n"/>
    </row>
    <row r="30">
      <c r="B30" s="167" t="n"/>
      <c r="C30" s="138" t="n"/>
      <c r="D30" s="163" t="n"/>
      <c r="E30" s="21" t="n"/>
      <c r="F30" s="140" t="n"/>
      <c r="G30" s="14" t="n"/>
      <c r="H30" s="14" t="n"/>
      <c r="I30" s="142" t="n"/>
      <c r="J30" s="15" t="n"/>
      <c r="K30" s="15" t="n"/>
      <c r="L30" s="15" t="n"/>
      <c r="M30" s="164" t="n"/>
      <c r="N30" s="159" t="n"/>
      <c r="O30" s="141" t="n"/>
      <c r="P30" s="160" t="n"/>
      <c r="Q30" s="160" t="n"/>
      <c r="R30" s="161" t="n"/>
      <c r="S30" s="168" t="n"/>
      <c r="T30" s="162" t="n"/>
      <c r="U30" s="81" t="n"/>
    </row>
    <row r="31">
      <c r="B31" s="27" t="n"/>
      <c r="C31" s="135" t="n"/>
      <c r="D31" s="54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16" t="n"/>
      <c r="N31" s="19" t="n"/>
      <c r="O31" s="14" t="n"/>
      <c r="P31" s="15" t="n"/>
      <c r="Q31" s="15" t="n"/>
      <c r="R31" s="16" t="n"/>
      <c r="S31" s="136" t="n"/>
      <c r="T31" s="137" t="n"/>
      <c r="U31" s="81" t="n"/>
    </row>
    <row r="32">
      <c r="B32" s="27" t="n"/>
      <c r="C32" s="135" t="n"/>
      <c r="D32" s="54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16" t="n"/>
      <c r="N32" s="19" t="n"/>
      <c r="O32" s="14" t="n"/>
      <c r="P32" s="15" t="n"/>
      <c r="Q32" s="15" t="n"/>
      <c r="R32" s="16" t="n"/>
      <c r="S32" s="136" t="n"/>
      <c r="T32" s="137" t="n"/>
      <c r="U32" s="81" t="n"/>
    </row>
    <row r="33">
      <c r="B33" s="27" t="n"/>
      <c r="C33" s="135" t="n"/>
      <c r="D33" s="175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144" t="n"/>
      <c r="N33" s="145" t="n"/>
      <c r="O33" s="141" t="n"/>
      <c r="P33" s="142" t="n"/>
      <c r="Q33" s="142" t="n"/>
      <c r="R33" s="144" t="n"/>
      <c r="S33" s="136" t="n"/>
      <c r="T33" s="137" t="n"/>
      <c r="U33" s="81" t="n"/>
    </row>
    <row r="34">
      <c r="B34" s="27" t="n"/>
      <c r="C34" s="135" t="n"/>
      <c r="D34" s="54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79" t="n"/>
      <c r="N34" s="80" t="n"/>
      <c r="O34" s="156" t="n"/>
      <c r="P34" s="15" t="n"/>
      <c r="Q34" s="146" t="n"/>
      <c r="R34" s="154" t="n"/>
      <c r="S34" s="136" t="n"/>
      <c r="T34" s="137" t="n"/>
      <c r="U34" s="81" t="n"/>
    </row>
    <row r="35">
      <c r="B35" s="27" t="n"/>
      <c r="C35" s="135" t="n"/>
      <c r="D35" s="54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79" t="n"/>
      <c r="N35" s="80" t="n"/>
      <c r="O35" s="14" t="n"/>
      <c r="P35" s="146" t="n"/>
      <c r="Q35" s="146" t="n"/>
      <c r="R35" s="147" t="n"/>
      <c r="S35" s="136" t="n"/>
      <c r="T35" s="137" t="n"/>
      <c r="U35" s="81" t="n"/>
    </row>
    <row r="36">
      <c r="B36" s="27" t="n"/>
      <c r="C36" s="135" t="n"/>
      <c r="D36" s="54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16" t="n"/>
      <c r="N36" s="19" t="n"/>
      <c r="O36" s="14" t="n"/>
      <c r="P36" s="15" t="n"/>
      <c r="Q36" s="15" t="n"/>
      <c r="R36" s="16" t="n"/>
      <c r="S36" s="136" t="n"/>
      <c r="T36" s="137" t="n"/>
      <c r="U36" s="85" t="n"/>
    </row>
    <row r="37">
      <c r="B37" s="27" t="n"/>
      <c r="C37" s="135" t="n"/>
      <c r="D37" s="175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144" t="n"/>
      <c r="N37" s="145" t="n"/>
      <c r="O37" s="141" t="n"/>
      <c r="P37" s="142" t="n"/>
      <c r="Q37" s="142" t="n"/>
      <c r="R37" s="144" t="n"/>
      <c r="S37" s="136" t="n"/>
      <c r="T37" s="137" t="n"/>
      <c r="U37" s="81" t="n"/>
    </row>
    <row r="38">
      <c r="B38" s="27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5" t="n"/>
      <c r="M38" s="16" t="n"/>
      <c r="N38" s="19" t="n"/>
      <c r="O38" s="14" t="n"/>
      <c r="P38" s="15" t="n"/>
      <c r="Q38" s="15" t="n"/>
      <c r="R38" s="16" t="n"/>
      <c r="S38" s="136" t="n"/>
      <c r="T38" s="137" t="n"/>
      <c r="U38" s="81" t="n"/>
    </row>
    <row r="39">
      <c r="B39" s="27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37" t="n"/>
      <c r="U39" s="81" t="n"/>
    </row>
    <row r="40">
      <c r="B40" s="27" t="n"/>
      <c r="C40" s="135" t="n"/>
      <c r="D40" s="54" t="n"/>
      <c r="E40" s="21" t="n"/>
      <c r="F40" s="20" t="n"/>
      <c r="G40" s="14" t="n"/>
      <c r="H40" s="14" t="n"/>
      <c r="I40" s="15" t="n"/>
      <c r="J40" s="15" t="n"/>
      <c r="K40" s="15" t="n"/>
      <c r="L40" s="15" t="n"/>
      <c r="M40" s="79" t="n"/>
      <c r="N40" s="80" t="n"/>
      <c r="O40" s="156" t="n"/>
      <c r="P40" s="15" t="n"/>
      <c r="Q40" s="146" t="n"/>
      <c r="R40" s="154" t="n"/>
      <c r="S40" s="136" t="n"/>
      <c r="T40" s="137" t="n"/>
      <c r="U40" s="81" t="n"/>
    </row>
    <row r="41">
      <c r="B41" s="27" t="n"/>
      <c r="C41" s="135" t="n"/>
      <c r="D41" s="54" t="n"/>
      <c r="E41" s="21" t="n"/>
      <c r="F41" s="20" t="n"/>
      <c r="G41" s="14" t="n"/>
      <c r="H41" s="14" t="n"/>
      <c r="I41" s="15" t="n"/>
      <c r="J41" s="15" t="n"/>
      <c r="K41" s="15" t="n"/>
      <c r="L41" s="15" t="n"/>
      <c r="M41" s="79" t="n"/>
      <c r="N41" s="80" t="n"/>
      <c r="O41" s="156" t="n"/>
      <c r="P41" s="15" t="n"/>
      <c r="Q41" s="146" t="n"/>
      <c r="R41" s="154" t="n"/>
      <c r="S41" s="136" t="n"/>
      <c r="T41" s="137" t="n"/>
      <c r="U41" s="81" t="n"/>
    </row>
    <row r="42">
      <c r="B42" s="27" t="n"/>
      <c r="C42" s="135" t="n"/>
      <c r="D42" s="54" t="n"/>
      <c r="E42" s="21" t="n"/>
      <c r="F42" s="20" t="n"/>
      <c r="G42" s="14" t="n"/>
      <c r="H42" s="14" t="n"/>
      <c r="I42" s="15" t="n"/>
      <c r="J42" s="15" t="n"/>
      <c r="K42" s="15" t="n"/>
      <c r="L42" s="15" t="n"/>
      <c r="M42" s="79" t="n"/>
      <c r="N42" s="80" t="n"/>
      <c r="O42" s="156" t="n"/>
      <c r="P42" s="15" t="n"/>
      <c r="Q42" s="146" t="n"/>
      <c r="R42" s="154" t="n"/>
      <c r="S42" s="136" t="n"/>
      <c r="T42" s="137" t="n"/>
      <c r="U42" s="81" t="n"/>
    </row>
    <row r="43">
      <c r="B43" s="27" t="n"/>
      <c r="C43" s="135" t="n"/>
      <c r="D43" s="163" t="n"/>
      <c r="E43" s="21" t="n"/>
      <c r="F43" s="20" t="n"/>
      <c r="G43" s="14" t="n"/>
      <c r="H43" s="14" t="n"/>
      <c r="I43" s="142" t="n"/>
      <c r="J43" s="15" t="n"/>
      <c r="K43" s="15" t="n"/>
      <c r="L43" s="15" t="n"/>
      <c r="M43" s="164" t="n"/>
      <c r="N43" s="159" t="n"/>
      <c r="O43" s="165" t="n"/>
      <c r="P43" s="142" t="n"/>
      <c r="Q43" s="160" t="n"/>
      <c r="R43" s="166" t="n"/>
      <c r="S43" s="136" t="n"/>
      <c r="T43" s="137" t="n"/>
      <c r="U43" s="81" t="n"/>
    </row>
    <row r="44">
      <c r="B44" s="27" t="n"/>
      <c r="C44" s="22" t="n"/>
      <c r="D44" s="54" t="n"/>
      <c r="E44" s="21" t="n"/>
      <c r="F44" s="20" t="n"/>
      <c r="G44" s="14" t="n"/>
      <c r="H44" s="14" t="n"/>
      <c r="I44" s="15" t="n"/>
      <c r="J44" s="15" t="n"/>
      <c r="K44" s="15" t="n"/>
      <c r="L44" s="15" t="n"/>
      <c r="M44" s="79" t="n"/>
      <c r="N44" s="80" t="n"/>
      <c r="O44" s="156" t="n"/>
      <c r="P44" s="15" t="n"/>
      <c r="Q44" s="146" t="n"/>
      <c r="R44" s="154" t="n"/>
      <c r="S44" s="136" t="n"/>
      <c r="T44" s="158" t="n"/>
      <c r="U44" s="13" t="n"/>
    </row>
    <row r="45">
      <c r="B45" s="27" t="n"/>
      <c r="C45" s="135" t="n"/>
      <c r="D45" s="175" t="n"/>
      <c r="E45" s="21" t="n"/>
      <c r="F45" s="20" t="n"/>
      <c r="G45" s="14" t="n"/>
      <c r="H45" s="14" t="n"/>
      <c r="I45" s="142" t="n"/>
      <c r="J45" s="15" t="n"/>
      <c r="K45" s="15" t="n"/>
      <c r="L45" s="15" t="n"/>
      <c r="M45" s="144" t="n"/>
      <c r="N45" s="145" t="n"/>
      <c r="O45" s="141" t="n"/>
      <c r="P45" s="142" t="n"/>
      <c r="Q45" s="142" t="n"/>
      <c r="R45" s="144" t="n"/>
      <c r="S45" s="168" t="n"/>
      <c r="T45" s="162" t="n"/>
      <c r="U45" s="81" t="n"/>
    </row>
    <row r="46">
      <c r="B46" s="27" t="n"/>
      <c r="C46" s="135" t="n"/>
      <c r="D46" s="54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16" t="n"/>
      <c r="N46" s="19" t="n"/>
      <c r="O46" s="14" t="n"/>
      <c r="P46" s="15" t="n"/>
      <c r="Q46" s="15" t="n"/>
      <c r="R46" s="16" t="n"/>
      <c r="S46" s="136" t="n"/>
      <c r="T46" s="137" t="n"/>
      <c r="U46" s="81" t="n"/>
    </row>
    <row r="47">
      <c r="B47" s="27" t="n"/>
      <c r="C47" s="135" t="n"/>
      <c r="D47" s="54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79" t="n"/>
      <c r="N47" s="80" t="n"/>
      <c r="O47" s="14" t="n"/>
      <c r="P47" s="146" t="n"/>
      <c r="Q47" s="146" t="n"/>
      <c r="R47" s="147" t="n"/>
      <c r="S47" s="136" t="n"/>
      <c r="T47" s="137" t="n"/>
      <c r="U47" s="81" t="n"/>
    </row>
    <row r="48">
      <c r="B48" s="27" t="n"/>
      <c r="C48" s="135" t="n"/>
      <c r="D48" s="54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56" t="n"/>
      <c r="P48" s="15" t="n"/>
      <c r="Q48" s="146" t="n"/>
      <c r="R48" s="154" t="n"/>
      <c r="S48" s="136" t="n"/>
      <c r="T48" s="137" t="n"/>
      <c r="U48" s="81" t="n"/>
    </row>
    <row r="49">
      <c r="B49" s="27" t="n"/>
      <c r="C49" s="135" t="n"/>
      <c r="D49" s="163" t="n"/>
      <c r="E49" s="21" t="n"/>
      <c r="F49" s="20" t="n"/>
      <c r="G49" s="14" t="n"/>
      <c r="H49" s="14" t="n"/>
      <c r="I49" s="15" t="n"/>
      <c r="J49" s="15" t="n"/>
      <c r="K49" s="15" t="n"/>
      <c r="L49" s="15" t="n"/>
      <c r="M49" s="79" t="n"/>
      <c r="N49" s="80" t="n"/>
      <c r="O49" s="14" t="n"/>
      <c r="P49" s="146" t="n"/>
      <c r="Q49" s="146" t="n"/>
      <c r="R49" s="147" t="n"/>
      <c r="S49" s="136" t="n"/>
      <c r="T49" s="137" t="n"/>
      <c r="U49" s="81" t="n"/>
    </row>
    <row r="50">
      <c r="B50" s="27" t="n"/>
      <c r="C50" s="135" t="n"/>
      <c r="D50" s="54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79" t="n"/>
      <c r="N50" s="80" t="n"/>
      <c r="O50" s="156" t="n"/>
      <c r="P50" s="15" t="n"/>
      <c r="Q50" s="146" t="n"/>
      <c r="R50" s="154" t="n"/>
      <c r="S50" s="136" t="n"/>
      <c r="T50" s="137" t="n"/>
      <c r="U50" s="81" t="n"/>
    </row>
    <row r="51">
      <c r="B51" s="27" t="n"/>
      <c r="C51" s="135" t="n"/>
      <c r="D51" s="54" t="n"/>
      <c r="E51" s="21" t="n"/>
      <c r="F51" s="20" t="n"/>
      <c r="G51" s="14" t="n"/>
      <c r="H51" s="14" t="n"/>
      <c r="I51" s="15" t="n"/>
      <c r="J51" s="15" t="n"/>
      <c r="K51" s="15" t="n"/>
      <c r="L51" s="15" t="n"/>
      <c r="M51" s="79" t="n"/>
      <c r="N51" s="80" t="n"/>
      <c r="O51" s="156" t="n"/>
      <c r="P51" s="15" t="n"/>
      <c r="Q51" s="146" t="n"/>
      <c r="R51" s="154" t="n"/>
      <c r="S51" s="136" t="n"/>
      <c r="T51" s="137" t="n"/>
      <c r="U51" s="81" t="n"/>
    </row>
    <row r="52">
      <c r="B52" s="27" t="n"/>
      <c r="C52" s="135" t="n"/>
      <c r="D52" s="178" t="n"/>
      <c r="E52" s="21" t="n"/>
      <c r="F52" s="20" t="n"/>
      <c r="G52" s="14" t="n"/>
      <c r="H52" s="14" t="n"/>
      <c r="I52" s="15" t="n"/>
      <c r="J52" s="15" t="n"/>
      <c r="K52" s="15" t="n"/>
      <c r="L52" s="15" t="n"/>
      <c r="M52" s="16" t="n"/>
      <c r="N52" s="19" t="n"/>
      <c r="O52" s="14" t="n"/>
      <c r="P52" s="15" t="n"/>
      <c r="Q52" s="15" t="n"/>
      <c r="R52" s="16" t="n"/>
      <c r="S52" s="136" t="n"/>
      <c r="T52" s="137" t="n"/>
      <c r="U52" s="81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" t="n"/>
      <c r="J53" s="15" t="n"/>
      <c r="K53" s="15" t="n"/>
      <c r="L53" s="15" t="n"/>
      <c r="M53" s="79" t="n"/>
      <c r="N53" s="80" t="n"/>
      <c r="O53" s="156" t="n"/>
      <c r="P53" s="15" t="n"/>
      <c r="Q53" s="146" t="n"/>
      <c r="R53" s="154" t="n"/>
      <c r="S53" s="136" t="n"/>
      <c r="T53" s="137" t="n"/>
      <c r="U53" s="81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7" t="n"/>
      <c r="J54" s="157" t="n"/>
      <c r="K54" s="157" t="n"/>
      <c r="L54" s="157" t="n"/>
      <c r="M54" s="40" t="n"/>
      <c r="N54" s="41" t="n"/>
      <c r="O54" s="14" t="n"/>
      <c r="P54" s="146" t="n"/>
      <c r="Q54" s="13" t="n"/>
      <c r="R54" s="18" t="n"/>
      <c r="S54" s="19" t="n"/>
      <c r="T54" s="10" t="n"/>
      <c r="U54" s="78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16" t="n"/>
      <c r="N55" s="19" t="n"/>
      <c r="O55" s="14" t="n"/>
      <c r="P55" s="15" t="n"/>
      <c r="Q55" s="15" t="n"/>
      <c r="R55" s="16" t="n"/>
      <c r="S55" s="136" t="n"/>
      <c r="T55" s="137" t="n"/>
      <c r="U55" s="81" t="n"/>
    </row>
    <row r="56">
      <c r="B56" s="27" t="n"/>
      <c r="C56" s="135" t="n"/>
      <c r="D56" s="54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79" t="n"/>
      <c r="N56" s="80" t="n"/>
      <c r="O56" s="156" t="n"/>
      <c r="P56" s="15" t="n"/>
      <c r="Q56" s="146" t="n"/>
      <c r="R56" s="154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56" t="n"/>
      <c r="P57" s="15" t="n"/>
      <c r="Q57" s="146" t="n"/>
      <c r="R57" s="154" t="n"/>
      <c r="S57" s="136" t="n"/>
      <c r="T57" s="137" t="n"/>
      <c r="U57" s="81" t="n"/>
    </row>
    <row r="58">
      <c r="B58" s="27" t="n"/>
      <c r="C58" s="135" t="n"/>
      <c r="D58" s="54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79" t="n"/>
      <c r="N58" s="80" t="n"/>
      <c r="O58" s="14" t="n"/>
      <c r="P58" s="146" t="n"/>
      <c r="Q58" s="146" t="n"/>
      <c r="R58" s="147" t="n"/>
      <c r="S58" s="136" t="n"/>
      <c r="T58" s="137" t="n"/>
      <c r="U58" s="81" t="n"/>
    </row>
    <row r="59">
      <c r="B59" s="27" t="n"/>
      <c r="C59" s="135" t="n"/>
      <c r="D59" s="54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79" t="n"/>
      <c r="N59" s="80" t="n"/>
      <c r="O59" s="156" t="n"/>
      <c r="P59" s="15" t="n"/>
      <c r="Q59" s="146" t="n"/>
      <c r="R59" s="154" t="n"/>
      <c r="S59" s="136" t="n"/>
      <c r="T59" s="137" t="n"/>
      <c r="U59" s="81" t="n"/>
    </row>
    <row r="60">
      <c r="B60" s="27" t="n"/>
      <c r="C60" s="135" t="n"/>
      <c r="D60" s="54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79" t="n"/>
      <c r="N60" s="80" t="n"/>
      <c r="O60" s="14" t="n"/>
      <c r="P60" s="146" t="n"/>
      <c r="Q60" s="146" t="n"/>
      <c r="R60" s="147" t="n"/>
      <c r="S60" s="136" t="n"/>
      <c r="T60" s="137" t="n"/>
      <c r="U60" s="81" t="n"/>
    </row>
    <row r="61">
      <c r="B61" s="27" t="n"/>
      <c r="C61" s="135" t="n"/>
      <c r="D61" s="163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144" t="n"/>
      <c r="N61" s="145" t="n"/>
      <c r="O61" s="141" t="n"/>
      <c r="P61" s="142" t="n"/>
      <c r="Q61" s="142" t="n"/>
      <c r="R61" s="144" t="n"/>
      <c r="S61" s="136" t="n"/>
      <c r="T61" s="137" t="n"/>
      <c r="U61" s="81" t="n"/>
    </row>
    <row r="62">
      <c r="B62" s="27" t="n"/>
      <c r="C62" s="135" t="n"/>
      <c r="D62" s="54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79" t="n"/>
      <c r="N62" s="80" t="n"/>
      <c r="O62" s="14" t="n"/>
      <c r="P62" s="153" t="n"/>
      <c r="Q62" s="153" t="n"/>
      <c r="R62" s="154" t="n"/>
      <c r="S62" s="136" t="n"/>
      <c r="T62" s="137" t="n"/>
      <c r="U62" s="155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16" t="n"/>
      <c r="N63" s="19" t="n"/>
      <c r="O63" s="14" t="n"/>
      <c r="P63" s="15" t="n"/>
      <c r="Q63" s="15" t="n"/>
      <c r="R63" s="16" t="n"/>
      <c r="S63" s="136" t="n"/>
      <c r="T63" s="137" t="n"/>
      <c r="U63" s="81" t="n"/>
    </row>
    <row r="64">
      <c r="B64" s="27" t="n"/>
      <c r="C64" s="135" t="n"/>
      <c r="D64" s="54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79" t="n"/>
      <c r="N64" s="80" t="n"/>
      <c r="O64" s="156" t="n"/>
      <c r="P64" s="15" t="n"/>
      <c r="Q64" s="146" t="n"/>
      <c r="R64" s="154" t="n"/>
      <c r="S64" s="136" t="n"/>
      <c r="T64" s="137" t="n"/>
      <c r="U64" s="81" t="n"/>
    </row>
    <row r="65">
      <c r="B65" s="27" t="n"/>
      <c r="C65" s="135" t="n"/>
      <c r="D65" s="54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79" t="n"/>
      <c r="N65" s="80" t="n"/>
      <c r="O65" s="14" t="n"/>
      <c r="P65" s="146" t="n"/>
      <c r="Q65" s="146" t="n"/>
      <c r="R65" s="147" t="n"/>
      <c r="S65" s="136" t="n"/>
      <c r="T65" s="137" t="n"/>
      <c r="U65" s="81" t="n"/>
    </row>
    <row r="66">
      <c r="B66" s="27" t="n"/>
      <c r="C66" s="135" t="n"/>
      <c r="D66" s="54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79" t="n"/>
      <c r="N66" s="80" t="n"/>
      <c r="O66" s="14" t="n"/>
      <c r="P66" s="146" t="n"/>
      <c r="Q66" s="146" t="n"/>
      <c r="R66" s="147" t="n"/>
      <c r="S66" s="136" t="n"/>
      <c r="T66" s="137" t="n"/>
      <c r="U66" s="81" t="n"/>
    </row>
    <row r="67">
      <c r="B67" s="27" t="n"/>
      <c r="C67" s="135" t="n"/>
      <c r="D67" s="163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164" t="n"/>
      <c r="N67" s="159" t="n"/>
      <c r="O67" s="165" t="n"/>
      <c r="P67" s="142" t="n"/>
      <c r="Q67" s="160" t="n"/>
      <c r="R67" s="166" t="n"/>
      <c r="S67" s="136" t="n"/>
      <c r="T67" s="137" t="n"/>
      <c r="U67" s="81" t="n"/>
    </row>
    <row r="68">
      <c r="B68" s="27" t="n"/>
      <c r="C68" s="135" t="n"/>
      <c r="D68" s="54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79" t="n"/>
      <c r="N68" s="80" t="n"/>
      <c r="O68" s="14" t="n"/>
      <c r="P68" s="146" t="n"/>
      <c r="Q68" s="146" t="n"/>
      <c r="R68" s="147" t="n"/>
      <c r="S68" s="136" t="n"/>
      <c r="T68" s="137" t="n"/>
      <c r="U68" s="81" t="n"/>
    </row>
    <row r="69">
      <c r="B69" s="27" t="n"/>
      <c r="C69" s="135" t="n"/>
      <c r="D69" s="54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79" t="n"/>
      <c r="N69" s="80" t="n"/>
      <c r="O69" s="156" t="n"/>
      <c r="P69" s="15" t="n"/>
      <c r="Q69" s="146" t="n"/>
      <c r="R69" s="154" t="n"/>
      <c r="S69" s="136" t="n"/>
      <c r="T69" s="137" t="n"/>
      <c r="U69" s="81" t="n"/>
    </row>
    <row r="70">
      <c r="B70" s="27" t="n"/>
      <c r="C70" s="135" t="n"/>
      <c r="D70" s="175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144" t="n"/>
      <c r="N70" s="145" t="n"/>
      <c r="O70" s="141" t="n"/>
      <c r="P70" s="142" t="n"/>
      <c r="Q70" s="142" t="n"/>
      <c r="R70" s="144" t="n"/>
      <c r="S70" s="136" t="n"/>
      <c r="T70" s="137" t="n"/>
      <c r="U70" s="81" t="n"/>
    </row>
    <row r="71">
      <c r="B71" s="27" t="n"/>
      <c r="C71" s="135" t="n"/>
      <c r="D71" s="54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79" t="n"/>
      <c r="N71" s="80" t="n"/>
      <c r="O71" s="156" t="n"/>
      <c r="P71" s="15" t="n"/>
      <c r="Q71" s="146" t="n"/>
      <c r="R71" s="154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56" t="n"/>
      <c r="P72" s="15" t="n"/>
      <c r="Q72" s="146" t="n"/>
      <c r="R72" s="154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4" t="n"/>
      <c r="P73" s="146" t="n"/>
      <c r="Q73" s="146" t="n"/>
      <c r="R73" s="147" t="n"/>
      <c r="S73" s="136" t="n"/>
      <c r="T73" s="137" t="n"/>
      <c r="U73" s="81" t="n"/>
    </row>
    <row r="74">
      <c r="B74" s="27" t="n"/>
      <c r="C74" s="135" t="n"/>
      <c r="D74" s="54" t="n"/>
      <c r="E74" s="21" t="n"/>
      <c r="F74" s="20" t="n"/>
      <c r="G74" s="14" t="n"/>
      <c r="H74" s="14" t="n"/>
      <c r="I74" s="15" t="n"/>
      <c r="J74" s="15" t="n"/>
      <c r="K74" s="15" t="n"/>
      <c r="L74" s="15" t="n"/>
      <c r="M74" s="79" t="n"/>
      <c r="N74" s="80" t="n"/>
      <c r="O74" s="156" t="n"/>
      <c r="P74" s="15" t="n"/>
      <c r="Q74" s="146" t="n"/>
      <c r="R74" s="154" t="n"/>
      <c r="S74" s="136" t="n"/>
      <c r="T74" s="137" t="n"/>
      <c r="U74" s="81" t="n"/>
    </row>
    <row r="75">
      <c r="B75" s="27" t="n"/>
      <c r="C75" s="135" t="n"/>
      <c r="D75" s="54" t="n"/>
      <c r="E75" s="21" t="n"/>
      <c r="F75" s="20" t="n"/>
      <c r="G75" s="14" t="n"/>
      <c r="H75" s="14" t="n"/>
      <c r="I75" s="15" t="n"/>
      <c r="J75" s="15" t="n"/>
      <c r="K75" s="15" t="n"/>
      <c r="L75" s="15" t="n"/>
      <c r="M75" s="79" t="n"/>
      <c r="N75" s="80" t="n"/>
      <c r="O75" s="156" t="n"/>
      <c r="P75" s="15" t="n"/>
      <c r="Q75" s="146" t="n"/>
      <c r="R75" s="154" t="n"/>
      <c r="S75" s="136" t="n"/>
      <c r="T75" s="137" t="n"/>
      <c r="U75" s="81" t="n"/>
    </row>
    <row r="76">
      <c r="B76" s="27" t="n"/>
      <c r="C76" s="135" t="n"/>
      <c r="D76" s="54" t="n"/>
      <c r="E76" s="21" t="n"/>
      <c r="F76" s="20" t="n"/>
      <c r="G76" s="14" t="n"/>
      <c r="H76" s="14" t="n"/>
      <c r="I76" s="15" t="n"/>
      <c r="J76" s="15" t="n"/>
      <c r="K76" s="15" t="n"/>
      <c r="L76" s="15" t="n"/>
      <c r="M76" s="79" t="n"/>
      <c r="N76" s="80" t="n"/>
      <c r="O76" s="156" t="n"/>
      <c r="P76" s="15" t="n"/>
      <c r="Q76" s="146" t="n"/>
      <c r="R76" s="154" t="n"/>
      <c r="S76" s="136" t="n"/>
      <c r="T76" s="137" t="n"/>
      <c r="U76" s="81" t="n"/>
    </row>
    <row r="77">
      <c r="B77" s="27" t="n"/>
      <c r="C77" s="135" t="n"/>
      <c r="D77" s="54" t="n"/>
      <c r="E77" s="21" t="n"/>
      <c r="F77" s="20" t="n"/>
      <c r="G77" s="14" t="n"/>
      <c r="H77" s="14" t="n"/>
      <c r="I77" s="15" t="n"/>
      <c r="J77" s="15" t="n"/>
      <c r="K77" s="15" t="n"/>
      <c r="L77" s="15" t="n"/>
      <c r="M77" s="79" t="n"/>
      <c r="N77" s="80" t="n"/>
      <c r="O77" s="156" t="n"/>
      <c r="P77" s="15" t="n"/>
      <c r="Q77" s="146" t="n"/>
      <c r="R77" s="154" t="n"/>
      <c r="S77" s="136" t="n"/>
      <c r="T77" s="137" t="n"/>
      <c r="U77" s="81" t="n"/>
    </row>
    <row r="78">
      <c r="B78" s="142" t="n"/>
      <c r="C78" s="138" t="n"/>
      <c r="D78" s="253" t="n"/>
      <c r="E78" s="21" t="n"/>
      <c r="F78" s="140" t="n"/>
      <c r="G78" s="124" t="n"/>
      <c r="H78" s="14" t="n"/>
      <c r="I78" s="142" t="n"/>
      <c r="J78" s="15" t="n"/>
      <c r="K78" s="15" t="n"/>
      <c r="L78" s="15" t="n"/>
      <c r="M78" s="144" t="n"/>
      <c r="N78" s="145" t="n"/>
      <c r="O78" s="141" t="n"/>
      <c r="P78" s="142" t="n"/>
      <c r="Q78" s="142" t="n"/>
      <c r="R78" s="144" t="n"/>
      <c r="S78" s="145" t="n"/>
      <c r="T78" s="141" t="n"/>
      <c r="U78" s="81" t="n"/>
    </row>
    <row r="79">
      <c r="B79" s="148" t="n"/>
      <c r="C79" s="149" t="n"/>
      <c r="D79" s="150" t="n"/>
      <c r="E79" s="151" t="n"/>
      <c r="F79" s="152" t="n"/>
      <c r="G79" s="6" t="n"/>
      <c r="H79" s="148" t="n"/>
      <c r="I79" s="148" t="n"/>
      <c r="K79" s="1" t="n"/>
      <c r="L79" s="1" t="n"/>
      <c r="M79" s="148" t="n"/>
      <c r="N79" s="148" t="n"/>
      <c r="O79" s="148" t="n"/>
      <c r="P79" s="148" t="n"/>
      <c r="Q79" s="148" t="n"/>
      <c r="R79" s="148" t="n"/>
      <c r="S79" s="148" t="n"/>
      <c r="T79" s="148" t="n"/>
      <c r="U79" s="3" t="n"/>
    </row>
    <row r="80">
      <c r="D80" s="87" t="inlineStr">
        <is>
          <t>GASTOS</t>
        </is>
      </c>
      <c r="E80" s="87" t="inlineStr">
        <is>
          <t>VALORES</t>
        </is>
      </c>
    </row>
    <row r="81">
      <c r="D81" s="88" t="inlineStr">
        <is>
          <t>PREVENTIVA</t>
        </is>
      </c>
      <c r="E81" s="89">
        <f>SUM(H5,H8)</f>
        <v/>
      </c>
    </row>
    <row r="82">
      <c r="D82" s="88" t="inlineStr">
        <is>
          <t>CORRETIVA</t>
        </is>
      </c>
      <c r="E82" s="89">
        <f>SUM(H6,H9)</f>
        <v/>
      </c>
    </row>
    <row r="83">
      <c r="D83" s="88" t="inlineStr">
        <is>
          <t>SPARE PARTS</t>
        </is>
      </c>
      <c r="E83" s="89">
        <f>SUM(H7,H10)</f>
        <v/>
      </c>
    </row>
    <row r="84">
      <c r="D84" s="88" t="inlineStr">
        <is>
          <t>ALMOXARIFADO</t>
        </is>
      </c>
      <c r="E84" s="89">
        <f>H11</f>
        <v/>
      </c>
    </row>
    <row r="85">
      <c r="D85" s="88" t="inlineStr">
        <is>
          <t>SURPRESAS</t>
        </is>
      </c>
      <c r="E85" s="89" t="n">
        <v>0</v>
      </c>
    </row>
    <row r="249">
      <c r="C249" s="8" t="n"/>
      <c r="D249" s="7" t="n"/>
      <c r="E249" s="7" t="n"/>
      <c r="F249" s="6" t="n"/>
      <c r="G249" s="5" t="n"/>
      <c r="H249" s="5" t="n"/>
      <c r="I249" s="254" t="n"/>
      <c r="J249" s="254" t="n"/>
      <c r="K249" s="1" t="n"/>
      <c r="L249" s="4" t="n"/>
      <c r="M249" s="3" t="n"/>
      <c r="N249" s="2" t="n"/>
      <c r="O249" s="2" t="n"/>
      <c r="P249" s="2" t="n"/>
      <c r="Q249" s="3" t="n"/>
    </row>
    <row r="259">
      <c r="C259" s="8" t="n"/>
      <c r="D259" s="7" t="n"/>
      <c r="E259" s="7" t="n"/>
      <c r="F259" s="6" t="n"/>
      <c r="G259" s="5" t="n"/>
      <c r="H259" s="5" t="n"/>
      <c r="I259" s="254" t="n"/>
      <c r="J259" s="254" t="n"/>
      <c r="K259" s="4" t="n"/>
      <c r="L259" s="1" t="n"/>
      <c r="M259" s="3" t="n"/>
      <c r="N259" s="2" t="n"/>
      <c r="O259" s="2" t="n"/>
      <c r="P259" s="2" t="n"/>
    </row>
  </sheetData>
  <mergeCells count="2">
    <mergeCell ref="C11:D11"/>
    <mergeCell ref="C3:F3"/>
  </mergeCells>
  <conditionalFormatting sqref="E18:E78">
    <cfRule type="expression" priority="9" dxfId="3">
      <formula>IF($B18="NR",1,0)</formula>
    </cfRule>
    <cfRule type="expression" priority="10" dxfId="2">
      <formula>IF($B18="P",1,0)</formula>
    </cfRule>
    <cfRule type="expression" priority="11" dxfId="1">
      <formula>IF($B18="F",1,0)</formula>
    </cfRule>
    <cfRule type="expression" priority="12" dxfId="0">
      <formula>IF($B18="C",1,0)</formula>
    </cfRule>
  </conditionalFormatting>
  <conditionalFormatting sqref="H13">
    <cfRule type="cellIs" priority="101" operator="greaterThan" dxfId="25">
      <formula>0</formula>
    </cfRule>
    <cfRule type="cellIs" priority="102" operator="lessThan" dxfId="24">
      <formula>0</formula>
    </cfRule>
  </conditionalFormatting>
  <conditionalFormatting sqref="H18:H78">
    <cfRule type="expression" priority="5" dxfId="3">
      <formula>IF($B18="NR",1,0)</formula>
    </cfRule>
    <cfRule type="expression" priority="6" dxfId="2">
      <formula>IF($B18="P",1,0)</formula>
    </cfRule>
    <cfRule type="expression" priority="7" dxfId="1">
      <formula>IF($B18="F",1,0)</formula>
    </cfRule>
    <cfRule type="expression" priority="8" dxfId="0">
      <formula>IF($B18="C",1,0)</formula>
    </cfRule>
  </conditionalFormatting>
  <conditionalFormatting sqref="I20:K20">
    <cfRule type="expression" priority="1" dxfId="3">
      <formula>IF($B20="NR",1,0)</formula>
    </cfRule>
    <cfRule type="expression" priority="2" dxfId="2">
      <formula>IF($B20="P",1,0)</formula>
    </cfRule>
    <cfRule type="expression" priority="3" dxfId="1">
      <formula>IF($B20="F",1,0)</formula>
    </cfRule>
    <cfRule type="expression" priority="4" dxfId="0">
      <formula>IF($B20="C",1,0)</formula>
    </cfRule>
  </conditionalFormatting>
  <conditionalFormatting sqref="B18:D77 F18:G77 I18:U19">
    <cfRule type="expression" priority="13" dxfId="3">
      <formula>IF($B18="NR",1,0)</formula>
    </cfRule>
    <cfRule type="expression" priority="14" dxfId="2">
      <formula>IF($B18="P",1,0)</formula>
    </cfRule>
    <cfRule type="expression" priority="15" dxfId="1">
      <formula>IF($B18="F",1,0)</formula>
    </cfRule>
    <cfRule type="expression" priority="16" dxfId="0">
      <formula>IF($B18="C",1,0)</formula>
    </cfRule>
  </conditionalFormatting>
  <conditionalFormatting sqref="I21:U77">
    <cfRule type="expression" priority="45" dxfId="3">
      <formula>IF($B21="NR",1,0)</formula>
    </cfRule>
    <cfRule type="expression" priority="46" dxfId="2">
      <formula>IF($B21="P",1,0)</formula>
    </cfRule>
    <cfRule type="expression" priority="47" dxfId="1">
      <formula>IF($B21="F",1,0)</formula>
    </cfRule>
    <cfRule type="expression" priority="48" dxfId="0">
      <formula>IF($B21="C",1,0)</formula>
    </cfRule>
  </conditionalFormatting>
  <conditionalFormatting sqref="L20:U20">
    <cfRule type="expression" priority="41" dxfId="3">
      <formula>IF($B20="NR",1,0)</formula>
    </cfRule>
    <cfRule type="expression" priority="42" dxfId="2">
      <formula>IF($B20="P",1,0)</formula>
    </cfRule>
    <cfRule type="expression" priority="43" dxfId="1">
      <formula>IF($B20="F",1,0)</formula>
    </cfRule>
    <cfRule type="expression" priority="44" dxfId="0">
      <formula>IF($B20="C",1,0)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256"/>
  <sheetViews>
    <sheetView showGridLines="0" zoomScale="80" zoomScaleNormal="80" workbookViewId="0">
      <selection activeCell="A18" sqref="A18:XFD20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DEZEMBRO 2023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12" t="n"/>
      <c r="D3" s="313" t="n"/>
      <c r="E3" s="313" t="n"/>
      <c r="F3" s="313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SUMIFS(Table164567234568910111213[VALOR R$],Table164567234568910111213[STATUS],"P",Table164567234568910111213[PREV./CORRET./SP. PART/ALMOX],$F$5)+SUMIFS(Table164567234568910111213[VALOR R$],Table164567234568910111213[STATUS],"F",Table164567234568910111213[PREV./CORRET./SP. PART/ALMOX],$F$5)+SUMIFS(Table164567234568910111213[VALOR R$],Table164567234568910111213[STATUS],"NR",Table164567234568910111213[PREV./CORRET./SP.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SUMIFS(Table164567234568910111213[VALOR R$],Table164567234568910111213[STATUS],"P",Table164567234568910111213[PREV./CORRET./SP. PART/ALMOX],$F$6)+SUMIFS(Table164567234568910111213[VALOR R$],Table164567234568910111213[STATUS],"F",Table164567234568910111213[PREV./CORRET./SP. PART/ALMOX],$F$6)+SUMIFS(Table164567234568910111213[VALOR R$],Table164567234568910111213[STATUS],"NR",Table164567234568910111213[PREV./CORRET./SP.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SUMIFS(Table164567234568910111213[VALOR R$],Table164567234568910111213[STATUS],"P",Table164567234568910111213[PREV./CORRET./SP. PART/ALMOX],$F$7)+SUMIFS(Table164567234568910111213[VALOR R$],Table164567234568910111213[STATUS],"F",Table164567234568910111213[PREV./CORRET./SP. PART/ALMOX],$F$7)+SUMIFS(Table164567234568910111213[VALOR R$],Table164567234568910111213[STATUS],"NR",Table164567234568910111213[PREV./CORRET./SP.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SUMIFS(Table164567234568910111213[VALOR R$],Table164567234568910111213[STATUS],"C",Table164567234568910111213[PREV./CORRET./SP.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SUMIFS(Table164567234568910111213[VALOR R$],Table164567234568910111213[STATUS],"C",Table164567234568910111213[PREV./CORRET./SP.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SUMIFS(Table164567234568910111213[VALOR R$],Table164567234568910111213[STATUS],"C",Table164567234568910111213[PREV./CORRET./SP.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310" t="inlineStr">
        <is>
          <t>LEGENDA</t>
        </is>
      </c>
      <c r="D11" s="311" t="n"/>
      <c r="F11" s="37" t="inlineStr">
        <is>
          <t>ALMOXARIFADO</t>
        </is>
      </c>
      <c r="G11" s="38" t="n"/>
      <c r="H11" s="39">
        <f>SUMIFS(Table164567234568910111213[VALOR R$],Table164567234568910111213[STATUS],"P",Table164567234568910111213[PREV./CORRET./SP. PART/ALMOX],$F$11)+SUMIFS(Table164567234568910111213[VALOR R$],Table164567234568910111213[STATUS],"F",Table164567234568910111213[PREV./CORRET./SP. PART/ALMOX],$F$11)+K14+SUMIFS(Table164567234568910111213[VALOR R$],Table164567234568910111213[STATUS],"NR",Table164567234568910111213[PREV./CORRET./SP.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n"/>
      <c r="C18" s="135" t="n"/>
      <c r="D18" s="163" t="n"/>
      <c r="E18" s="21" t="n"/>
      <c r="F18" s="20" t="n"/>
      <c r="G18" s="14" t="n"/>
      <c r="H18" s="14" t="n"/>
      <c r="I18" s="15" t="n"/>
      <c r="J18" s="15" t="n"/>
      <c r="K18" s="15" t="n"/>
      <c r="L18" s="15" t="n"/>
      <c r="M18" s="164" t="n"/>
      <c r="N18" s="159" t="n"/>
      <c r="O18" s="165" t="n"/>
      <c r="P18" s="142" t="n"/>
      <c r="Q18" s="160" t="n"/>
      <c r="R18" s="166" t="n"/>
      <c r="S18" s="136" t="n"/>
      <c r="T18" s="137" t="n"/>
      <c r="U18" s="81" t="n"/>
    </row>
    <row r="19">
      <c r="B19" s="27" t="n"/>
      <c r="C19" s="135" t="n"/>
      <c r="D19" s="54" t="n"/>
      <c r="E19" s="21" t="n"/>
      <c r="F19" s="20" t="n"/>
      <c r="G19" s="14" t="n"/>
      <c r="H19" s="14" t="n"/>
      <c r="I19" s="15" t="n"/>
      <c r="J19" s="15" t="n"/>
      <c r="K19" s="15" t="n"/>
      <c r="L19" s="15" t="n"/>
      <c r="M19" s="79" t="n"/>
      <c r="N19" s="80" t="n"/>
      <c r="O19" s="156" t="n"/>
      <c r="P19" s="15" t="n"/>
      <c r="Q19" s="146" t="n"/>
      <c r="R19" s="154" t="n"/>
      <c r="S19" s="136" t="n"/>
      <c r="T19" s="137" t="n"/>
      <c r="U19" s="81" t="n"/>
    </row>
    <row r="20">
      <c r="B20" s="27" t="n"/>
      <c r="C20" s="135" t="n"/>
      <c r="D20" s="54" t="n"/>
      <c r="E20" s="21" t="n"/>
      <c r="F20" s="20" t="n"/>
      <c r="G20" s="14" t="n"/>
      <c r="H20" s="14" t="n"/>
      <c r="I20" s="15" t="n"/>
      <c r="J20" s="15" t="n"/>
      <c r="K20" s="15" t="n"/>
      <c r="L20" s="15" t="n"/>
      <c r="M20" s="79" t="n"/>
      <c r="N20" s="80" t="n"/>
      <c r="O20" s="156" t="n"/>
      <c r="P20" s="15" t="n"/>
      <c r="Q20" s="146" t="n"/>
      <c r="R20" s="154" t="n"/>
      <c r="S20" s="136" t="n"/>
      <c r="T20" s="137" t="n"/>
      <c r="U20" s="81" t="n"/>
    </row>
    <row r="21">
      <c r="B21" s="27" t="n"/>
      <c r="C21" s="135" t="n"/>
      <c r="D21" s="175" t="n"/>
      <c r="E21" s="21" t="n"/>
      <c r="F21" s="20" t="n"/>
      <c r="G21" s="14" t="n"/>
      <c r="H21" s="14" t="n"/>
      <c r="I21" s="142" t="n"/>
      <c r="J21" s="15" t="n"/>
      <c r="K21" s="15" t="n"/>
      <c r="L21" s="15" t="n"/>
      <c r="M21" s="164" t="n"/>
      <c r="N21" s="159" t="n"/>
      <c r="O21" s="141" t="n"/>
      <c r="P21" s="160" t="n"/>
      <c r="Q21" s="160" t="n"/>
      <c r="R21" s="161" t="n"/>
      <c r="S21" s="136" t="n"/>
      <c r="T21" s="137" t="n"/>
      <c r="U21" s="81" t="n"/>
    </row>
    <row r="22">
      <c r="B22" s="27" t="n"/>
      <c r="C22" s="135" t="n"/>
      <c r="D22" s="175" t="n"/>
      <c r="E22" s="21" t="n"/>
      <c r="F22" s="20" t="n"/>
      <c r="G22" s="14" t="n"/>
      <c r="H22" s="14" t="n"/>
      <c r="I22" s="142" t="n"/>
      <c r="J22" s="15" t="n"/>
      <c r="K22" s="15" t="n"/>
      <c r="L22" s="15" t="n"/>
      <c r="M22" s="164" t="n"/>
      <c r="N22" s="159" t="n"/>
      <c r="O22" s="165" t="n"/>
      <c r="P22" s="142" t="n"/>
      <c r="Q22" s="160" t="n"/>
      <c r="R22" s="166" t="n"/>
      <c r="S22" s="136" t="n"/>
      <c r="T22" s="137" t="n"/>
      <c r="U22" s="81" t="n"/>
    </row>
    <row r="23">
      <c r="B23" s="27" t="n"/>
      <c r="C23" s="135" t="n"/>
      <c r="D23" s="54" t="n"/>
      <c r="E23" s="21" t="n"/>
      <c r="F23" s="20" t="n"/>
      <c r="G23" s="14" t="n"/>
      <c r="H23" s="14" t="n"/>
      <c r="I23" s="15" t="n"/>
      <c r="J23" s="15" t="n"/>
      <c r="K23" s="15" t="n"/>
      <c r="L23" s="15" t="n"/>
      <c r="M23" s="16" t="n"/>
      <c r="N23" s="19" t="n"/>
      <c r="O23" s="14" t="n"/>
      <c r="P23" s="15" t="n"/>
      <c r="Q23" s="15" t="n"/>
      <c r="R23" s="16" t="n"/>
      <c r="S23" s="136" t="n"/>
      <c r="T23" s="137" t="n"/>
      <c r="U23" s="19" t="n"/>
    </row>
    <row r="24">
      <c r="B24" s="27" t="n"/>
      <c r="C24" s="135" t="n"/>
      <c r="D24" s="54" t="n"/>
      <c r="E24" s="21" t="n"/>
      <c r="F24" s="20" t="n"/>
      <c r="G24" s="14" t="n"/>
      <c r="H24" s="14" t="n"/>
      <c r="I24" s="15" t="n"/>
      <c r="J24" s="15" t="n"/>
      <c r="K24" s="15" t="n"/>
      <c r="L24" s="15" t="n"/>
      <c r="M24" s="16" t="n"/>
      <c r="N24" s="19" t="n"/>
      <c r="O24" s="14" t="n"/>
      <c r="P24" s="15" t="n"/>
      <c r="Q24" s="15" t="n"/>
      <c r="R24" s="16" t="n"/>
      <c r="S24" s="136" t="n"/>
      <c r="T24" s="137" t="n"/>
      <c r="U24" s="81" t="n"/>
    </row>
    <row r="25">
      <c r="B25" s="27" t="n"/>
      <c r="C25" s="135" t="n"/>
      <c r="D25" s="163" t="n"/>
      <c r="E25" s="21" t="n"/>
      <c r="F25" s="20" t="n"/>
      <c r="G25" s="14" t="n"/>
      <c r="H25" s="14" t="n"/>
      <c r="I25" s="15" t="n"/>
      <c r="J25" s="15" t="n"/>
      <c r="K25" s="15" t="n"/>
      <c r="L25" s="15" t="n"/>
      <c r="M25" s="144" t="n"/>
      <c r="N25" s="145" t="n"/>
      <c r="O25" s="141" t="n"/>
      <c r="P25" s="142" t="n"/>
      <c r="Q25" s="142" t="n"/>
      <c r="R25" s="144" t="n"/>
      <c r="S25" s="136" t="n"/>
      <c r="T25" s="137" t="n"/>
      <c r="U25" s="81" t="n"/>
    </row>
    <row r="26">
      <c r="B26" s="27" t="n"/>
      <c r="C26" s="135" t="n"/>
      <c r="D26" s="163" t="n"/>
      <c r="E26" s="21" t="n"/>
      <c r="F26" s="20" t="n"/>
      <c r="G26" s="14" t="n"/>
      <c r="H26" s="14" t="n"/>
      <c r="I26" s="15" t="n"/>
      <c r="J26" s="15" t="n"/>
      <c r="K26" s="15" t="n"/>
      <c r="L26" s="15" t="n"/>
      <c r="M26" s="144" t="n"/>
      <c r="N26" s="145" t="n"/>
      <c r="O26" s="141" t="n"/>
      <c r="P26" s="142" t="n"/>
      <c r="Q26" s="142" t="n"/>
      <c r="R26" s="144" t="n"/>
      <c r="S26" s="136" t="n"/>
      <c r="T26" s="137" t="n"/>
      <c r="U26" s="81" t="n"/>
    </row>
    <row r="27">
      <c r="B27" s="167" t="n"/>
      <c r="C27" s="138" t="n"/>
      <c r="D27" s="163" t="n"/>
      <c r="E27" s="21" t="n"/>
      <c r="F27" s="140" t="n"/>
      <c r="G27" s="14" t="n"/>
      <c r="H27" s="14" t="n"/>
      <c r="I27" s="142" t="n"/>
      <c r="J27" s="15" t="n"/>
      <c r="K27" s="15" t="n"/>
      <c r="L27" s="15" t="n"/>
      <c r="M27" s="164" t="n"/>
      <c r="N27" s="159" t="n"/>
      <c r="O27" s="141" t="n"/>
      <c r="P27" s="160" t="n"/>
      <c r="Q27" s="160" t="n"/>
      <c r="R27" s="161" t="n"/>
      <c r="S27" s="168" t="n"/>
      <c r="T27" s="162" t="n"/>
      <c r="U27" s="81" t="n"/>
    </row>
    <row r="28">
      <c r="B28" s="27" t="n"/>
      <c r="C28" s="135" t="n"/>
      <c r="D28" s="54" t="n"/>
      <c r="E28" s="21" t="n"/>
      <c r="F28" s="20" t="n"/>
      <c r="G28" s="14" t="n"/>
      <c r="H28" s="14" t="n"/>
      <c r="I28" s="15" t="n"/>
      <c r="J28" s="15" t="n"/>
      <c r="K28" s="15" t="n"/>
      <c r="L28" s="15" t="n"/>
      <c r="M28" s="16" t="n"/>
      <c r="N28" s="19" t="n"/>
      <c r="O28" s="14" t="n"/>
      <c r="P28" s="15" t="n"/>
      <c r="Q28" s="15" t="n"/>
      <c r="R28" s="16" t="n"/>
      <c r="S28" s="136" t="n"/>
      <c r="T28" s="137" t="n"/>
      <c r="U28" s="81" t="n"/>
    </row>
    <row r="29">
      <c r="B29" s="27" t="n"/>
      <c r="C29" s="135" t="n"/>
      <c r="D29" s="54" t="n"/>
      <c r="E29" s="21" t="n"/>
      <c r="F29" s="20" t="n"/>
      <c r="G29" s="14" t="n"/>
      <c r="H29" s="14" t="n"/>
      <c r="I29" s="15" t="n"/>
      <c r="J29" s="15" t="n"/>
      <c r="K29" s="15" t="n"/>
      <c r="L29" s="15" t="n"/>
      <c r="M29" s="16" t="n"/>
      <c r="N29" s="19" t="n"/>
      <c r="O29" s="14" t="n"/>
      <c r="P29" s="15" t="n"/>
      <c r="Q29" s="15" t="n"/>
      <c r="R29" s="16" t="n"/>
      <c r="S29" s="136" t="n"/>
      <c r="T29" s="137" t="n"/>
      <c r="U29" s="81" t="n"/>
    </row>
    <row r="30">
      <c r="B30" s="27" t="n"/>
      <c r="C30" s="135" t="n"/>
      <c r="D30" s="175" t="n"/>
      <c r="E30" s="21" t="n"/>
      <c r="F30" s="20" t="n"/>
      <c r="G30" s="14" t="n"/>
      <c r="H30" s="14" t="n"/>
      <c r="I30" s="15" t="n"/>
      <c r="J30" s="15" t="n"/>
      <c r="K30" s="15" t="n"/>
      <c r="L30" s="15" t="n"/>
      <c r="M30" s="144" t="n"/>
      <c r="N30" s="145" t="n"/>
      <c r="O30" s="141" t="n"/>
      <c r="P30" s="142" t="n"/>
      <c r="Q30" s="142" t="n"/>
      <c r="R30" s="144" t="n"/>
      <c r="S30" s="136" t="n"/>
      <c r="T30" s="137" t="n"/>
      <c r="U30" s="81" t="n"/>
    </row>
    <row r="31">
      <c r="B31" s="27" t="n"/>
      <c r="C31" s="135" t="n"/>
      <c r="D31" s="54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79" t="n"/>
      <c r="N31" s="80" t="n"/>
      <c r="O31" s="156" t="n"/>
      <c r="P31" s="15" t="n"/>
      <c r="Q31" s="146" t="n"/>
      <c r="R31" s="154" t="n"/>
      <c r="S31" s="136" t="n"/>
      <c r="T31" s="137" t="n"/>
      <c r="U31" s="81" t="n"/>
    </row>
    <row r="32">
      <c r="B32" s="27" t="n"/>
      <c r="C32" s="135" t="n"/>
      <c r="D32" s="54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79" t="n"/>
      <c r="N32" s="80" t="n"/>
      <c r="O32" s="14" t="n"/>
      <c r="P32" s="146" t="n"/>
      <c r="Q32" s="146" t="n"/>
      <c r="R32" s="147" t="n"/>
      <c r="S32" s="136" t="n"/>
      <c r="T32" s="137" t="n"/>
      <c r="U32" s="81" t="n"/>
    </row>
    <row r="33">
      <c r="B33" s="27" t="n"/>
      <c r="C33" s="135" t="n"/>
      <c r="D33" s="54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16" t="n"/>
      <c r="N33" s="19" t="n"/>
      <c r="O33" s="14" t="n"/>
      <c r="P33" s="15" t="n"/>
      <c r="Q33" s="15" t="n"/>
      <c r="R33" s="16" t="n"/>
      <c r="S33" s="136" t="n"/>
      <c r="T33" s="137" t="n"/>
      <c r="U33" s="85" t="n"/>
    </row>
    <row r="34">
      <c r="B34" s="27" t="n"/>
      <c r="C34" s="135" t="n"/>
      <c r="D34" s="175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144" t="n"/>
      <c r="N34" s="145" t="n"/>
      <c r="O34" s="141" t="n"/>
      <c r="P34" s="142" t="n"/>
      <c r="Q34" s="142" t="n"/>
      <c r="R34" s="144" t="n"/>
      <c r="S34" s="136" t="n"/>
      <c r="T34" s="137" t="n"/>
      <c r="U34" s="81" t="n"/>
    </row>
    <row r="35">
      <c r="B35" s="27" t="n"/>
      <c r="C35" s="135" t="n"/>
      <c r="D35" s="54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16" t="n"/>
      <c r="N35" s="19" t="n"/>
      <c r="O35" s="14" t="n"/>
      <c r="P35" s="15" t="n"/>
      <c r="Q35" s="15" t="n"/>
      <c r="R35" s="16" t="n"/>
      <c r="S35" s="136" t="n"/>
      <c r="T35" s="137" t="n"/>
      <c r="U35" s="81" t="n"/>
    </row>
    <row r="36">
      <c r="B36" s="27" t="n"/>
      <c r="C36" s="135" t="n"/>
      <c r="D36" s="54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79" t="n"/>
      <c r="N36" s="80" t="n"/>
      <c r="O36" s="156" t="n"/>
      <c r="P36" s="15" t="n"/>
      <c r="Q36" s="146" t="n"/>
      <c r="R36" s="154" t="n"/>
      <c r="S36" s="136" t="n"/>
      <c r="T36" s="137" t="n"/>
      <c r="U36" s="81" t="n"/>
    </row>
    <row r="37">
      <c r="B37" s="27" t="n"/>
      <c r="C37" s="135" t="n"/>
      <c r="D37" s="54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79" t="n"/>
      <c r="N37" s="80" t="n"/>
      <c r="O37" s="156" t="n"/>
      <c r="P37" s="15" t="n"/>
      <c r="Q37" s="146" t="n"/>
      <c r="R37" s="154" t="n"/>
      <c r="S37" s="136" t="n"/>
      <c r="T37" s="137" t="n"/>
      <c r="U37" s="81" t="n"/>
    </row>
    <row r="38">
      <c r="B38" s="27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5" t="n"/>
      <c r="M38" s="79" t="n"/>
      <c r="N38" s="80" t="n"/>
      <c r="O38" s="156" t="n"/>
      <c r="P38" s="15" t="n"/>
      <c r="Q38" s="146" t="n"/>
      <c r="R38" s="154" t="n"/>
      <c r="S38" s="136" t="n"/>
      <c r="T38" s="137" t="n"/>
      <c r="U38" s="81" t="n"/>
    </row>
    <row r="39">
      <c r="B39" s="27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37" t="n"/>
      <c r="U39" s="81" t="n"/>
    </row>
    <row r="40">
      <c r="B40" s="27" t="n"/>
      <c r="C40" s="135" t="n"/>
      <c r="D40" s="163" t="n"/>
      <c r="E40" s="21" t="n"/>
      <c r="F40" s="20" t="n"/>
      <c r="G40" s="14" t="n"/>
      <c r="H40" s="14" t="n"/>
      <c r="I40" s="142" t="n"/>
      <c r="J40" s="15" t="n"/>
      <c r="K40" s="15" t="n"/>
      <c r="L40" s="15" t="n"/>
      <c r="M40" s="164" t="n"/>
      <c r="N40" s="159" t="n"/>
      <c r="O40" s="165" t="n"/>
      <c r="P40" s="142" t="n"/>
      <c r="Q40" s="160" t="n"/>
      <c r="R40" s="166" t="n"/>
      <c r="S40" s="136" t="n"/>
      <c r="T40" s="137" t="n"/>
      <c r="U40" s="81" t="n"/>
    </row>
    <row r="41">
      <c r="B41" s="27" t="n"/>
      <c r="C41" s="22" t="n"/>
      <c r="D41" s="54" t="n"/>
      <c r="E41" s="21" t="n"/>
      <c r="F41" s="20" t="n"/>
      <c r="G41" s="14" t="n"/>
      <c r="H41" s="14" t="n"/>
      <c r="I41" s="15" t="n"/>
      <c r="J41" s="15" t="n"/>
      <c r="K41" s="15" t="n"/>
      <c r="L41" s="15" t="n"/>
      <c r="M41" s="79" t="n"/>
      <c r="N41" s="80" t="n"/>
      <c r="O41" s="156" t="n"/>
      <c r="P41" s="15" t="n"/>
      <c r="Q41" s="146" t="n"/>
      <c r="R41" s="154" t="n"/>
      <c r="S41" s="136" t="n"/>
      <c r="T41" s="158" t="n"/>
      <c r="U41" s="13" t="n"/>
    </row>
    <row r="42">
      <c r="B42" s="27" t="n"/>
      <c r="C42" s="135" t="n"/>
      <c r="D42" s="175" t="n"/>
      <c r="E42" s="21" t="n"/>
      <c r="F42" s="20" t="n"/>
      <c r="G42" s="14" t="n"/>
      <c r="H42" s="14" t="n"/>
      <c r="I42" s="142" t="n"/>
      <c r="J42" s="15" t="n"/>
      <c r="K42" s="15" t="n"/>
      <c r="L42" s="15" t="n"/>
      <c r="M42" s="144" t="n"/>
      <c r="N42" s="145" t="n"/>
      <c r="O42" s="141" t="n"/>
      <c r="P42" s="142" t="n"/>
      <c r="Q42" s="142" t="n"/>
      <c r="R42" s="144" t="n"/>
      <c r="S42" s="168" t="n"/>
      <c r="T42" s="162" t="n"/>
      <c r="U42" s="81" t="n"/>
    </row>
    <row r="43">
      <c r="B43" s="27" t="n"/>
      <c r="C43" s="135" t="n"/>
      <c r="D43" s="54" t="n"/>
      <c r="E43" s="21" t="n"/>
      <c r="F43" s="20" t="n"/>
      <c r="G43" s="14" t="n"/>
      <c r="H43" s="14" t="n"/>
      <c r="I43" s="15" t="n"/>
      <c r="J43" s="15" t="n"/>
      <c r="K43" s="15" t="n"/>
      <c r="L43" s="15" t="n"/>
      <c r="M43" s="16" t="n"/>
      <c r="N43" s="19" t="n"/>
      <c r="O43" s="14" t="n"/>
      <c r="P43" s="15" t="n"/>
      <c r="Q43" s="15" t="n"/>
      <c r="R43" s="16" t="n"/>
      <c r="S43" s="136" t="n"/>
      <c r="T43" s="137" t="n"/>
      <c r="U43" s="81" t="n"/>
    </row>
    <row r="44">
      <c r="B44" s="27" t="n"/>
      <c r="C44" s="135" t="n"/>
      <c r="D44" s="54" t="n"/>
      <c r="E44" s="21" t="n"/>
      <c r="F44" s="20" t="n"/>
      <c r="G44" s="14" t="n"/>
      <c r="H44" s="14" t="n"/>
      <c r="I44" s="15" t="n"/>
      <c r="J44" s="15" t="n"/>
      <c r="K44" s="15" t="n"/>
      <c r="L44" s="15" t="n"/>
      <c r="M44" s="79" t="n"/>
      <c r="N44" s="80" t="n"/>
      <c r="O44" s="14" t="n"/>
      <c r="P44" s="146" t="n"/>
      <c r="Q44" s="146" t="n"/>
      <c r="R44" s="147" t="n"/>
      <c r="S44" s="136" t="n"/>
      <c r="T44" s="137" t="n"/>
      <c r="U44" s="81" t="n"/>
    </row>
    <row r="45">
      <c r="B45" s="27" t="n"/>
      <c r="C45" s="135" t="n"/>
      <c r="D45" s="54" t="n"/>
      <c r="E45" s="21" t="n"/>
      <c r="F45" s="20" t="n"/>
      <c r="G45" s="14" t="n"/>
      <c r="H45" s="14" t="n"/>
      <c r="I45" s="15" t="n"/>
      <c r="J45" s="15" t="n"/>
      <c r="K45" s="15" t="n"/>
      <c r="L45" s="15" t="n"/>
      <c r="M45" s="79" t="n"/>
      <c r="N45" s="80" t="n"/>
      <c r="O45" s="156" t="n"/>
      <c r="P45" s="15" t="n"/>
      <c r="Q45" s="146" t="n"/>
      <c r="R45" s="154" t="n"/>
      <c r="S45" s="136" t="n"/>
      <c r="T45" s="137" t="n"/>
      <c r="U45" s="81" t="n"/>
    </row>
    <row r="46">
      <c r="B46" s="27" t="n"/>
      <c r="C46" s="135" t="n"/>
      <c r="D46" s="163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79" t="n"/>
      <c r="N46" s="80" t="n"/>
      <c r="O46" s="14" t="n"/>
      <c r="P46" s="146" t="n"/>
      <c r="Q46" s="146" t="n"/>
      <c r="R46" s="147" t="n"/>
      <c r="S46" s="136" t="n"/>
      <c r="T46" s="137" t="n"/>
      <c r="U46" s="81" t="n"/>
    </row>
    <row r="47">
      <c r="B47" s="27" t="n"/>
      <c r="C47" s="135" t="n"/>
      <c r="D47" s="54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79" t="n"/>
      <c r="N47" s="80" t="n"/>
      <c r="O47" s="156" t="n"/>
      <c r="P47" s="15" t="n"/>
      <c r="Q47" s="146" t="n"/>
      <c r="R47" s="154" t="n"/>
      <c r="S47" s="136" t="n"/>
      <c r="T47" s="137" t="n"/>
      <c r="U47" s="81" t="n"/>
    </row>
    <row r="48">
      <c r="B48" s="27" t="n"/>
      <c r="C48" s="135" t="n"/>
      <c r="D48" s="54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56" t="n"/>
      <c r="P48" s="15" t="n"/>
      <c r="Q48" s="146" t="n"/>
      <c r="R48" s="154" t="n"/>
      <c r="S48" s="136" t="n"/>
      <c r="T48" s="137" t="n"/>
      <c r="U48" s="81" t="n"/>
    </row>
    <row r="49">
      <c r="B49" s="27" t="n"/>
      <c r="C49" s="135" t="n"/>
      <c r="D49" s="178" t="n"/>
      <c r="E49" s="21" t="n"/>
      <c r="F49" s="20" t="n"/>
      <c r="G49" s="14" t="n"/>
      <c r="H49" s="14" t="n"/>
      <c r="I49" s="15" t="n"/>
      <c r="J49" s="15" t="n"/>
      <c r="K49" s="15" t="n"/>
      <c r="L49" s="15" t="n"/>
      <c r="M49" s="16" t="n"/>
      <c r="N49" s="19" t="n"/>
      <c r="O49" s="14" t="n"/>
      <c r="P49" s="15" t="n"/>
      <c r="Q49" s="15" t="n"/>
      <c r="R49" s="16" t="n"/>
      <c r="S49" s="136" t="n"/>
      <c r="T49" s="137" t="n"/>
      <c r="U49" s="81" t="n"/>
    </row>
    <row r="50">
      <c r="B50" s="27" t="n"/>
      <c r="C50" s="135" t="n"/>
      <c r="D50" s="54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79" t="n"/>
      <c r="N50" s="80" t="n"/>
      <c r="O50" s="156" t="n"/>
      <c r="P50" s="15" t="n"/>
      <c r="Q50" s="146" t="n"/>
      <c r="R50" s="154" t="n"/>
      <c r="S50" s="136" t="n"/>
      <c r="T50" s="137" t="n"/>
      <c r="U50" s="81" t="n"/>
    </row>
    <row r="51">
      <c r="B51" s="27" t="n"/>
      <c r="C51" s="135" t="n"/>
      <c r="D51" s="54" t="n"/>
      <c r="E51" s="21" t="n"/>
      <c r="F51" s="20" t="n"/>
      <c r="G51" s="14" t="n"/>
      <c r="H51" s="14" t="n"/>
      <c r="I51" s="157" t="n"/>
      <c r="J51" s="157" t="n"/>
      <c r="K51" s="157" t="n"/>
      <c r="L51" s="157" t="n"/>
      <c r="M51" s="40" t="n"/>
      <c r="N51" s="41" t="n"/>
      <c r="O51" s="14" t="n"/>
      <c r="P51" s="146" t="n"/>
      <c r="Q51" s="13" t="n"/>
      <c r="R51" s="18" t="n"/>
      <c r="S51" s="19" t="n"/>
      <c r="T51" s="10" t="n"/>
      <c r="U51" s="78" t="n"/>
    </row>
    <row r="52">
      <c r="B52" s="27" t="n"/>
      <c r="C52" s="135" t="n"/>
      <c r="D52" s="54" t="n"/>
      <c r="E52" s="21" t="n"/>
      <c r="F52" s="20" t="n"/>
      <c r="G52" s="14" t="n"/>
      <c r="H52" s="14" t="n"/>
      <c r="I52" s="15" t="n"/>
      <c r="J52" s="15" t="n"/>
      <c r="K52" s="15" t="n"/>
      <c r="L52" s="15" t="n"/>
      <c r="M52" s="16" t="n"/>
      <c r="N52" s="19" t="n"/>
      <c r="O52" s="14" t="n"/>
      <c r="P52" s="15" t="n"/>
      <c r="Q52" s="15" t="n"/>
      <c r="R52" s="16" t="n"/>
      <c r="S52" s="136" t="n"/>
      <c r="T52" s="137" t="n"/>
      <c r="U52" s="81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" t="n"/>
      <c r="J53" s="15" t="n"/>
      <c r="K53" s="15" t="n"/>
      <c r="L53" s="15" t="n"/>
      <c r="M53" s="79" t="n"/>
      <c r="N53" s="80" t="n"/>
      <c r="O53" s="156" t="n"/>
      <c r="P53" s="15" t="n"/>
      <c r="Q53" s="146" t="n"/>
      <c r="R53" s="154" t="n"/>
      <c r="S53" s="136" t="n"/>
      <c r="T53" s="137" t="n"/>
      <c r="U53" s="81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" t="n"/>
      <c r="J54" s="15" t="n"/>
      <c r="K54" s="15" t="n"/>
      <c r="L54" s="15" t="n"/>
      <c r="M54" s="79" t="n"/>
      <c r="N54" s="80" t="n"/>
      <c r="O54" s="156" t="n"/>
      <c r="P54" s="15" t="n"/>
      <c r="Q54" s="146" t="n"/>
      <c r="R54" s="154" t="n"/>
      <c r="S54" s="136" t="n"/>
      <c r="T54" s="137" t="n"/>
      <c r="U54" s="81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79" t="n"/>
      <c r="N55" s="80" t="n"/>
      <c r="O55" s="14" t="n"/>
      <c r="P55" s="146" t="n"/>
      <c r="Q55" s="146" t="n"/>
      <c r="R55" s="147" t="n"/>
      <c r="S55" s="136" t="n"/>
      <c r="T55" s="137" t="n"/>
      <c r="U55" s="81" t="n"/>
    </row>
    <row r="56">
      <c r="B56" s="27" t="n"/>
      <c r="C56" s="135" t="n"/>
      <c r="D56" s="54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79" t="n"/>
      <c r="N56" s="80" t="n"/>
      <c r="O56" s="156" t="n"/>
      <c r="P56" s="15" t="n"/>
      <c r="Q56" s="146" t="n"/>
      <c r="R56" s="154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4" t="n"/>
      <c r="P57" s="146" t="n"/>
      <c r="Q57" s="146" t="n"/>
      <c r="R57" s="147" t="n"/>
      <c r="S57" s="136" t="n"/>
      <c r="T57" s="137" t="n"/>
      <c r="U57" s="81" t="n"/>
    </row>
    <row r="58">
      <c r="B58" s="27" t="n"/>
      <c r="C58" s="135" t="n"/>
      <c r="D58" s="163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144" t="n"/>
      <c r="N58" s="145" t="n"/>
      <c r="O58" s="141" t="n"/>
      <c r="P58" s="142" t="n"/>
      <c r="Q58" s="142" t="n"/>
      <c r="R58" s="144" t="n"/>
      <c r="S58" s="136" t="n"/>
      <c r="T58" s="137" t="n"/>
      <c r="U58" s="81" t="n"/>
    </row>
    <row r="59">
      <c r="B59" s="27" t="n"/>
      <c r="C59" s="135" t="n"/>
      <c r="D59" s="54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79" t="n"/>
      <c r="N59" s="80" t="n"/>
      <c r="O59" s="14" t="n"/>
      <c r="P59" s="153" t="n"/>
      <c r="Q59" s="153" t="n"/>
      <c r="R59" s="154" t="n"/>
      <c r="S59" s="136" t="n"/>
      <c r="T59" s="137" t="n"/>
      <c r="U59" s="155" t="n"/>
    </row>
    <row r="60">
      <c r="B60" s="27" t="n"/>
      <c r="C60" s="135" t="n"/>
      <c r="D60" s="54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16" t="n"/>
      <c r="N60" s="19" t="n"/>
      <c r="O60" s="14" t="n"/>
      <c r="P60" s="15" t="n"/>
      <c r="Q60" s="15" t="n"/>
      <c r="R60" s="16" t="n"/>
      <c r="S60" s="136" t="n"/>
      <c r="T60" s="137" t="n"/>
      <c r="U60" s="81" t="n"/>
    </row>
    <row r="61">
      <c r="B61" s="27" t="n"/>
      <c r="C61" s="135" t="n"/>
      <c r="D61" s="54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79" t="n"/>
      <c r="N61" s="80" t="n"/>
      <c r="O61" s="156" t="n"/>
      <c r="P61" s="15" t="n"/>
      <c r="Q61" s="146" t="n"/>
      <c r="R61" s="154" t="n"/>
      <c r="S61" s="136" t="n"/>
      <c r="T61" s="137" t="n"/>
      <c r="U61" s="81" t="n"/>
    </row>
    <row r="62">
      <c r="B62" s="27" t="n"/>
      <c r="C62" s="135" t="n"/>
      <c r="D62" s="54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79" t="n"/>
      <c r="N62" s="80" t="n"/>
      <c r="O62" s="14" t="n"/>
      <c r="P62" s="146" t="n"/>
      <c r="Q62" s="146" t="n"/>
      <c r="R62" s="147" t="n"/>
      <c r="S62" s="136" t="n"/>
      <c r="T62" s="137" t="n"/>
      <c r="U62" s="81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79" t="n"/>
      <c r="N63" s="80" t="n"/>
      <c r="O63" s="14" t="n"/>
      <c r="P63" s="146" t="n"/>
      <c r="Q63" s="146" t="n"/>
      <c r="R63" s="147" t="n"/>
      <c r="S63" s="136" t="n"/>
      <c r="T63" s="137" t="n"/>
      <c r="U63" s="81" t="n"/>
    </row>
    <row r="64">
      <c r="B64" s="27" t="n"/>
      <c r="C64" s="135" t="n"/>
      <c r="D64" s="163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164" t="n"/>
      <c r="N64" s="159" t="n"/>
      <c r="O64" s="165" t="n"/>
      <c r="P64" s="142" t="n"/>
      <c r="Q64" s="160" t="n"/>
      <c r="R64" s="166" t="n"/>
      <c r="S64" s="136" t="n"/>
      <c r="T64" s="137" t="n"/>
      <c r="U64" s="81" t="n"/>
    </row>
    <row r="65">
      <c r="B65" s="27" t="n"/>
      <c r="C65" s="135" t="n"/>
      <c r="D65" s="54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79" t="n"/>
      <c r="N65" s="80" t="n"/>
      <c r="O65" s="14" t="n"/>
      <c r="P65" s="146" t="n"/>
      <c r="Q65" s="146" t="n"/>
      <c r="R65" s="147" t="n"/>
      <c r="S65" s="136" t="n"/>
      <c r="T65" s="137" t="n"/>
      <c r="U65" s="81" t="n"/>
    </row>
    <row r="66">
      <c r="B66" s="27" t="n"/>
      <c r="C66" s="135" t="n"/>
      <c r="D66" s="54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79" t="n"/>
      <c r="N66" s="80" t="n"/>
      <c r="O66" s="156" t="n"/>
      <c r="P66" s="15" t="n"/>
      <c r="Q66" s="146" t="n"/>
      <c r="R66" s="154" t="n"/>
      <c r="S66" s="136" t="n"/>
      <c r="T66" s="137" t="n"/>
      <c r="U66" s="81" t="n"/>
    </row>
    <row r="67">
      <c r="B67" s="27" t="n"/>
      <c r="C67" s="135" t="n"/>
      <c r="D67" s="175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144" t="n"/>
      <c r="N67" s="145" t="n"/>
      <c r="O67" s="141" t="n"/>
      <c r="P67" s="142" t="n"/>
      <c r="Q67" s="142" t="n"/>
      <c r="R67" s="144" t="n"/>
      <c r="S67" s="136" t="n"/>
      <c r="T67" s="137" t="n"/>
      <c r="U67" s="81" t="n"/>
    </row>
    <row r="68">
      <c r="B68" s="27" t="n"/>
      <c r="C68" s="135" t="n"/>
      <c r="D68" s="54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79" t="n"/>
      <c r="N68" s="80" t="n"/>
      <c r="O68" s="156" t="n"/>
      <c r="P68" s="15" t="n"/>
      <c r="Q68" s="146" t="n"/>
      <c r="R68" s="154" t="n"/>
      <c r="S68" s="136" t="n"/>
      <c r="T68" s="137" t="n"/>
      <c r="U68" s="81" t="n"/>
    </row>
    <row r="69">
      <c r="B69" s="27" t="n"/>
      <c r="C69" s="135" t="n"/>
      <c r="D69" s="54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79" t="n"/>
      <c r="N69" s="80" t="n"/>
      <c r="O69" s="156" t="n"/>
      <c r="P69" s="15" t="n"/>
      <c r="Q69" s="146" t="n"/>
      <c r="R69" s="154" t="n"/>
      <c r="S69" s="136" t="n"/>
      <c r="T69" s="137" t="n"/>
      <c r="U69" s="81" t="n"/>
    </row>
    <row r="70">
      <c r="B70" s="27" t="n"/>
      <c r="C70" s="135" t="n"/>
      <c r="D70" s="54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79" t="n"/>
      <c r="N70" s="80" t="n"/>
      <c r="O70" s="14" t="n"/>
      <c r="P70" s="146" t="n"/>
      <c r="Q70" s="146" t="n"/>
      <c r="R70" s="147" t="n"/>
      <c r="S70" s="136" t="n"/>
      <c r="T70" s="137" t="n"/>
      <c r="U70" s="81" t="n"/>
    </row>
    <row r="71">
      <c r="B71" s="27" t="n"/>
      <c r="C71" s="135" t="n"/>
      <c r="D71" s="54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79" t="n"/>
      <c r="N71" s="80" t="n"/>
      <c r="O71" s="156" t="n"/>
      <c r="P71" s="15" t="n"/>
      <c r="Q71" s="146" t="n"/>
      <c r="R71" s="154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56" t="n"/>
      <c r="P72" s="15" t="n"/>
      <c r="Q72" s="146" t="n"/>
      <c r="R72" s="154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56" t="n"/>
      <c r="P73" s="15" t="n"/>
      <c r="Q73" s="146" t="n"/>
      <c r="R73" s="154" t="n"/>
      <c r="S73" s="136" t="n"/>
      <c r="T73" s="137" t="n"/>
      <c r="U73" s="81" t="n"/>
    </row>
    <row r="74">
      <c r="B74" s="27" t="n"/>
      <c r="C74" s="135" t="n"/>
      <c r="D74" s="54" t="n"/>
      <c r="E74" s="21" t="n"/>
      <c r="F74" s="20" t="n"/>
      <c r="G74" s="14" t="n"/>
      <c r="H74" s="14" t="n"/>
      <c r="I74" s="15" t="n"/>
      <c r="J74" s="15" t="n"/>
      <c r="K74" s="15" t="n"/>
      <c r="L74" s="15" t="n"/>
      <c r="M74" s="79" t="n"/>
      <c r="N74" s="80" t="n"/>
      <c r="O74" s="156" t="n"/>
      <c r="P74" s="15" t="n"/>
      <c r="Q74" s="146" t="n"/>
      <c r="R74" s="154" t="n"/>
      <c r="S74" s="136" t="n"/>
      <c r="T74" s="137" t="n"/>
      <c r="U74" s="81" t="n"/>
    </row>
    <row r="75">
      <c r="B75" s="142" t="n"/>
      <c r="C75" s="138" t="n"/>
      <c r="D75" s="253" t="n"/>
      <c r="E75" s="21" t="n"/>
      <c r="F75" s="140" t="n"/>
      <c r="G75" s="124" t="n"/>
      <c r="H75" s="14" t="n"/>
      <c r="I75" s="142" t="n"/>
      <c r="J75" s="15" t="n"/>
      <c r="K75" s="15" t="n"/>
      <c r="L75" s="15" t="n"/>
      <c r="M75" s="144" t="n"/>
      <c r="N75" s="145" t="n"/>
      <c r="O75" s="141" t="n"/>
      <c r="P75" s="142" t="n"/>
      <c r="Q75" s="142" t="n"/>
      <c r="R75" s="144" t="n"/>
      <c r="S75" s="145" t="n"/>
      <c r="T75" s="141" t="n"/>
      <c r="U75" s="81" t="n"/>
    </row>
    <row r="76">
      <c r="B76" s="148" t="n"/>
      <c r="C76" s="149" t="n"/>
      <c r="D76" s="150" t="n"/>
      <c r="E76" s="151" t="n"/>
      <c r="F76" s="152" t="n"/>
      <c r="G76" s="6" t="n"/>
      <c r="H76" s="148" t="n"/>
      <c r="I76" s="148" t="n"/>
      <c r="K76" s="1" t="n"/>
      <c r="L76" s="1" t="n"/>
      <c r="M76" s="148" t="n"/>
      <c r="N76" s="148" t="n"/>
      <c r="O76" s="148" t="n"/>
      <c r="P76" s="148" t="n"/>
      <c r="Q76" s="148" t="n"/>
      <c r="R76" s="148" t="n"/>
      <c r="S76" s="148" t="n"/>
      <c r="T76" s="148" t="n"/>
      <c r="U76" s="3" t="n"/>
    </row>
    <row r="77">
      <c r="D77" s="87" t="inlineStr">
        <is>
          <t>GASTOS</t>
        </is>
      </c>
      <c r="E77" s="87" t="inlineStr">
        <is>
          <t>VALORES</t>
        </is>
      </c>
    </row>
    <row r="78">
      <c r="D78" s="88" t="inlineStr">
        <is>
          <t>PREVENTIVA</t>
        </is>
      </c>
      <c r="E78" s="89">
        <f>SUM(H5,H8)</f>
        <v/>
      </c>
    </row>
    <row r="79">
      <c r="D79" s="88" t="inlineStr">
        <is>
          <t>CORRETIVA</t>
        </is>
      </c>
      <c r="E79" s="89">
        <f>SUM(H6,H9)</f>
        <v/>
      </c>
    </row>
    <row r="80">
      <c r="D80" s="88" t="inlineStr">
        <is>
          <t>SPARE PARTS</t>
        </is>
      </c>
      <c r="E80" s="89">
        <f>SUM(H7,H10)</f>
        <v/>
      </c>
    </row>
    <row r="81">
      <c r="D81" s="88" t="inlineStr">
        <is>
          <t>ALMOXARIFADO</t>
        </is>
      </c>
      <c r="E81" s="89">
        <f>H11</f>
        <v/>
      </c>
    </row>
    <row r="82">
      <c r="D82" s="88" t="inlineStr">
        <is>
          <t>SURPRESAS</t>
        </is>
      </c>
      <c r="E82" s="89" t="n">
        <v>0</v>
      </c>
    </row>
    <row r="246">
      <c r="C246" s="8" t="n"/>
      <c r="D246" s="7" t="n"/>
      <c r="E246" s="7" t="n"/>
      <c r="F246" s="6" t="n"/>
      <c r="G246" s="5" t="n"/>
      <c r="H246" s="5" t="n"/>
      <c r="I246" s="254" t="n"/>
      <c r="J246" s="254" t="n"/>
      <c r="K246" s="1" t="n"/>
      <c r="L246" s="4" t="n"/>
      <c r="M246" s="3" t="n"/>
      <c r="N246" s="2" t="n"/>
      <c r="O246" s="2" t="n"/>
      <c r="P246" s="2" t="n"/>
      <c r="Q246" s="3" t="n"/>
    </row>
    <row r="256">
      <c r="C256" s="8" t="n"/>
      <c r="D256" s="7" t="n"/>
      <c r="E256" s="7" t="n"/>
      <c r="F256" s="6" t="n"/>
      <c r="G256" s="5" t="n"/>
      <c r="H256" s="5" t="n"/>
      <c r="I256" s="254" t="n"/>
      <c r="J256" s="254" t="n"/>
      <c r="K256" s="4" t="n"/>
      <c r="L256" s="1" t="n"/>
      <c r="M256" s="3" t="n"/>
      <c r="N256" s="2" t="n"/>
      <c r="O256" s="2" t="n"/>
      <c r="P256" s="2" t="n"/>
    </row>
  </sheetData>
  <mergeCells count="2">
    <mergeCell ref="C11:D11"/>
    <mergeCell ref="C3:F3"/>
  </mergeCells>
  <conditionalFormatting sqref="B18:D74 F18:G74 I18:U74">
    <cfRule type="expression" priority="33" dxfId="3">
      <formula>IF($B18="NR",1,0)</formula>
    </cfRule>
    <cfRule type="expression" priority="34" dxfId="2">
      <formula>IF($B18="P",1,0)</formula>
    </cfRule>
    <cfRule type="expression" priority="35" dxfId="1">
      <formula>IF($B18="F",1,0)</formula>
    </cfRule>
    <cfRule type="expression" priority="36" dxfId="0">
      <formula>IF($B18="C",1,0)</formula>
    </cfRule>
  </conditionalFormatting>
  <conditionalFormatting sqref="E18:E75 H18:H75">
    <cfRule type="expression" priority="85" dxfId="3">
      <formula>IF($B18="NR",1,0)</formula>
    </cfRule>
    <cfRule type="expression" priority="86" dxfId="2">
      <formula>IF($B18="P",1,0)</formula>
    </cfRule>
    <cfRule type="expression" priority="87" dxfId="1">
      <formula>IF($B18="F",1,0)</formula>
    </cfRule>
    <cfRule type="expression" priority="88" dxfId="0">
      <formula>IF($B18="C",1,0)</formula>
    </cfRule>
  </conditionalFormatting>
  <conditionalFormatting sqref="H13">
    <cfRule type="cellIs" priority="89" operator="greaterThan" dxfId="25">
      <formula>0</formula>
    </cfRule>
    <cfRule type="cellIs" priority="90" operator="lessThan" dxfId="24">
      <formula>0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xl/worksheets/sheet13.xml><?xml version="1.0" encoding="utf-8"?>
<worksheet xmlns="http://schemas.openxmlformats.org/spreadsheetml/2006/main">
  <sheetPr codeName="Sheet8">
    <outlinePr summaryBelow="1" summaryRight="1"/>
    <pageSetUpPr/>
  </sheetPr>
  <dimension ref="B1:U155"/>
  <sheetViews>
    <sheetView zoomScale="70" zoomScaleNormal="70" workbookViewId="0">
      <selection activeCell="E37" sqref="E37"/>
    </sheetView>
  </sheetViews>
  <sheetFormatPr baseColWidth="8" defaultRowHeight="15"/>
  <cols>
    <col width="3.42578125" customWidth="1" min="1" max="1"/>
    <col width="13.85546875" bestFit="1" customWidth="1" min="2" max="2"/>
    <col width="29.42578125" bestFit="1" customWidth="1" min="3" max="3"/>
    <col width="22.7109375" bestFit="1" customWidth="1" min="4" max="4"/>
    <col width="29" bestFit="1" customWidth="1" min="5" max="5"/>
    <col width="126.85546875" customWidth="1" min="6" max="6"/>
    <col width="24" bestFit="1" customWidth="1" min="7" max="7"/>
    <col width="32.7109375" bestFit="1" customWidth="1" min="8" max="8"/>
    <col width="23.7109375" bestFit="1" customWidth="1" min="9" max="9"/>
    <col width="23.7109375" customWidth="1" min="10" max="12"/>
    <col width="19" bestFit="1" customWidth="1" min="13" max="13"/>
    <col width="14.140625" bestFit="1" customWidth="1" min="14" max="14"/>
    <col width="21.5703125" bestFit="1" customWidth="1" min="15" max="15"/>
    <col width="13.42578125" bestFit="1" customWidth="1" min="16" max="16"/>
    <col width="19.7109375" bestFit="1" customWidth="1" min="17" max="17"/>
    <col width="24" bestFit="1" customWidth="1" min="18" max="18"/>
    <col width="29.140625" bestFit="1" customWidth="1" min="19" max="19"/>
    <col width="27" bestFit="1" customWidth="1" min="20" max="20"/>
    <col width="38.28515625" bestFit="1" customWidth="1" min="21" max="21"/>
    <col width="9.140625" customWidth="1" style="113" min="22" max="32"/>
  </cols>
  <sheetData>
    <row r="1" ht="15.75" customHeight="1" thickBot="1"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  <c r="K1" s="113" t="n"/>
      <c r="L1" s="113" t="n"/>
      <c r="M1" s="113" t="n"/>
      <c r="N1" s="113" t="n"/>
      <c r="O1" s="113" t="n"/>
      <c r="P1" s="113" t="n"/>
      <c r="Q1" s="113" t="n"/>
      <c r="R1" s="113" t="n"/>
      <c r="S1" s="113" t="n"/>
      <c r="T1" s="113" t="n"/>
      <c r="U1" s="113" t="n"/>
    </row>
    <row r="2" ht="15.75" customHeight="1" thickBot="1">
      <c r="B2" s="314" t="inlineStr">
        <is>
          <t>LEGENDA</t>
        </is>
      </c>
      <c r="C2" s="315" t="n"/>
      <c r="D2" s="101" t="n"/>
      <c r="E2" s="102" t="n"/>
      <c r="F2" s="103" t="n"/>
      <c r="G2" s="103" t="n"/>
      <c r="H2" s="104" t="n"/>
      <c r="I2" s="104" t="n"/>
      <c r="J2" s="104" t="n"/>
      <c r="K2" s="104" t="n"/>
      <c r="L2" s="104" t="n"/>
      <c r="M2" s="320" t="n"/>
      <c r="N2" s="320" t="n"/>
      <c r="O2" s="104" t="n"/>
      <c r="P2" s="104" t="n"/>
      <c r="Q2" s="104" t="n"/>
      <c r="R2" s="104" t="n"/>
      <c r="S2" s="104" t="n"/>
      <c r="T2" s="104" t="n"/>
      <c r="U2" s="106" t="n"/>
    </row>
    <row r="3">
      <c r="B3" s="120" t="n"/>
      <c r="C3" s="117" t="inlineStr">
        <is>
          <t>PRIORIDADE A</t>
        </is>
      </c>
      <c r="D3" s="101" t="n"/>
      <c r="E3" s="102" t="n"/>
      <c r="F3" s="103" t="n"/>
      <c r="G3" s="103" t="n"/>
      <c r="H3" s="104" t="n"/>
      <c r="I3" s="104" t="n"/>
      <c r="J3" s="104" t="n"/>
      <c r="K3" s="104" t="n"/>
      <c r="L3" s="104" t="n"/>
      <c r="M3" s="320" t="n"/>
      <c r="N3" s="320" t="n"/>
      <c r="O3" s="104" t="n"/>
      <c r="P3" s="104" t="n"/>
      <c r="Q3" s="104" t="n"/>
      <c r="R3" s="104" t="n"/>
      <c r="S3" s="104" t="n"/>
      <c r="T3" s="104" t="n"/>
      <c r="U3" s="106" t="n"/>
    </row>
    <row r="4">
      <c r="B4" s="121" t="n"/>
      <c r="C4" s="118" t="inlineStr">
        <is>
          <t>PRIORIDADE B</t>
        </is>
      </c>
      <c r="D4" s="101" t="n"/>
      <c r="E4" s="102" t="n"/>
      <c r="F4" s="103" t="n"/>
      <c r="G4" s="103" t="n"/>
      <c r="H4" s="104" t="n"/>
      <c r="I4" s="104" t="n"/>
      <c r="J4" s="104" t="n"/>
      <c r="K4" s="104" t="n"/>
      <c r="L4" s="104" t="n"/>
      <c r="M4" s="320" t="n"/>
      <c r="N4" s="320" t="n"/>
      <c r="O4" s="104" t="n"/>
      <c r="P4" s="104" t="n"/>
      <c r="Q4" s="104" t="n"/>
      <c r="R4" s="104" t="n"/>
      <c r="S4" s="104" t="n"/>
      <c r="T4" s="104" t="n"/>
      <c r="U4" s="106" t="n"/>
    </row>
    <row r="5" ht="15.75" customHeight="1" thickBot="1">
      <c r="B5" s="122" t="n"/>
      <c r="C5" s="119" t="inlineStr">
        <is>
          <t>PRIORIDADE C</t>
        </is>
      </c>
      <c r="D5" s="101" t="n"/>
      <c r="E5" s="102" t="n"/>
      <c r="F5" s="103" t="n"/>
      <c r="G5" s="103" t="n"/>
      <c r="H5" s="104" t="n"/>
      <c r="I5" s="104" t="n"/>
      <c r="J5" s="104" t="n"/>
      <c r="K5" s="104" t="n"/>
      <c r="L5" s="104" t="n"/>
      <c r="M5" s="320" t="n"/>
      <c r="N5" s="320" t="n"/>
      <c r="O5" s="104" t="n"/>
      <c r="P5" s="104" t="n"/>
      <c r="Q5" s="104" t="n"/>
      <c r="R5" s="104" t="n"/>
      <c r="S5" s="104" t="n"/>
      <c r="T5" s="104" t="n"/>
      <c r="U5" s="106" t="n"/>
    </row>
    <row r="6" ht="15.75" customHeight="1" thickBot="1">
      <c r="B6" s="104" t="n"/>
      <c r="C6" s="114" t="n"/>
      <c r="D6" s="101" t="n"/>
      <c r="E6" s="102" t="n"/>
      <c r="F6" s="103" t="n"/>
      <c r="G6" s="103" t="n"/>
      <c r="H6" s="104" t="n"/>
      <c r="I6" s="104" t="n"/>
      <c r="J6" s="104" t="n"/>
      <c r="K6" s="104" t="n"/>
      <c r="L6" s="104" t="n"/>
      <c r="M6" s="320" t="n"/>
      <c r="N6" s="320" t="n"/>
      <c r="O6" s="104" t="n"/>
      <c r="P6" s="104" t="n"/>
      <c r="Q6" s="104" t="n"/>
      <c r="R6" s="104" t="n"/>
      <c r="S6" s="104" t="n"/>
      <c r="T6" s="104" t="n"/>
      <c r="U6" s="106" t="n"/>
    </row>
    <row r="7" ht="15.75" customHeight="1" thickBot="1">
      <c r="B7" s="316" t="inlineStr">
        <is>
          <t>TOTAL BACKLOG</t>
        </is>
      </c>
      <c r="C7" s="311" t="n"/>
      <c r="D7" s="115">
        <f>SUM(D10:D155)</f>
        <v/>
      </c>
      <c r="E7" s="103" t="n"/>
      <c r="F7" s="113" t="n"/>
      <c r="G7" s="113" t="n"/>
      <c r="H7" s="113" t="n"/>
      <c r="I7" s="113" t="n"/>
      <c r="J7" s="113" t="n"/>
      <c r="K7" s="113" t="n"/>
      <c r="L7" s="113" t="n"/>
      <c r="M7" s="113" t="n"/>
      <c r="N7" s="113" t="n"/>
      <c r="O7" s="113" t="n"/>
      <c r="P7" s="113" t="n"/>
      <c r="Q7" s="113" t="n"/>
      <c r="R7" s="113" t="n"/>
      <c r="S7" s="113" t="n"/>
      <c r="T7" s="113" t="n"/>
      <c r="U7" s="113" t="n"/>
    </row>
    <row r="8" ht="15.75" customHeight="1" thickBot="1">
      <c r="B8" s="113" t="n"/>
      <c r="C8" s="113" t="n"/>
      <c r="D8" s="113" t="n"/>
      <c r="E8" s="113" t="n"/>
      <c r="F8" s="113" t="n"/>
      <c r="G8" s="113" t="n"/>
      <c r="H8" s="113" t="n"/>
      <c r="I8" s="113" t="n"/>
      <c r="J8" s="113" t="n"/>
      <c r="K8" s="113" t="n"/>
      <c r="L8" s="113" t="n"/>
      <c r="M8" s="113" t="n"/>
      <c r="N8" s="113" t="n"/>
      <c r="O8" s="113" t="n"/>
      <c r="P8" s="113" t="n"/>
      <c r="Q8" s="113" t="n"/>
      <c r="R8" s="113" t="n"/>
      <c r="S8" s="113" t="n"/>
      <c r="T8" s="113" t="n"/>
      <c r="U8" s="113" t="n"/>
    </row>
    <row r="9" ht="15.75" customHeight="1" thickBot="1">
      <c r="B9" s="56" t="inlineStr">
        <is>
          <t>STATUS</t>
        </is>
      </c>
      <c r="C9" s="57" t="inlineStr">
        <is>
          <t>FORNECEDOR</t>
        </is>
      </c>
      <c r="D9" s="56" t="inlineStr">
        <is>
          <t>VALOR R$</t>
        </is>
      </c>
      <c r="E9" s="56" t="inlineStr">
        <is>
          <t>MÊS ENTRADA</t>
        </is>
      </c>
      <c r="F9" s="59" t="inlineStr">
        <is>
          <t>OBS / DESCRIÇÕES</t>
        </is>
      </c>
      <c r="G9" s="56" t="inlineStr">
        <is>
          <t>LEAD TIME</t>
        </is>
      </c>
      <c r="H9" s="58" t="inlineStr">
        <is>
          <t>PREV./CORRET./SP. PART/ALMOX</t>
        </is>
      </c>
      <c r="I9" s="60" t="inlineStr">
        <is>
          <t>Nº MAQ</t>
        </is>
      </c>
      <c r="J9" s="60" t="inlineStr">
        <is>
          <t>CÉLULA</t>
        </is>
      </c>
      <c r="K9" s="60" t="inlineStr">
        <is>
          <t>FAMÍLIA</t>
        </is>
      </c>
      <c r="L9" s="60" t="inlineStr">
        <is>
          <t>CRITICIDADE</t>
        </is>
      </c>
      <c r="M9" s="60" t="inlineStr">
        <is>
          <t>CONTA</t>
        </is>
      </c>
      <c r="N9" s="57" t="inlineStr">
        <is>
          <t>C.C</t>
        </is>
      </c>
      <c r="O9" s="56" t="inlineStr">
        <is>
          <t>RELEASE</t>
        </is>
      </c>
      <c r="P9" s="56" t="inlineStr">
        <is>
          <t>RC</t>
        </is>
      </c>
      <c r="Q9" s="61" t="inlineStr">
        <is>
          <t>PEDIDO</t>
        </is>
      </c>
      <c r="R9" s="61" t="inlineStr">
        <is>
          <t>PRAZO</t>
        </is>
      </c>
      <c r="S9" s="61" t="inlineStr">
        <is>
          <t>REQUISITANTE</t>
        </is>
      </c>
      <c r="T9" s="61" t="inlineStr">
        <is>
          <t>SOLICITANTE</t>
        </is>
      </c>
      <c r="U9" s="61" t="inlineStr">
        <is>
          <t>Observação</t>
        </is>
      </c>
    </row>
    <row r="10" ht="15.75" customFormat="1" customHeight="1" s="290" thickBot="1">
      <c r="B10" s="120" t="inlineStr">
        <is>
          <t>A</t>
        </is>
      </c>
      <c r="C10" s="291" t="inlineStr">
        <is>
          <t>TOX</t>
        </is>
      </c>
      <c r="D10" s="292" t="n">
        <v>2410.47</v>
      </c>
      <c r="E10" s="293" t="inlineStr">
        <is>
          <t>Abril</t>
        </is>
      </c>
      <c r="F10" s="294" t="inlineStr">
        <is>
          <t>CILINDRO ROTATIVO FESTO // ORC BR226228681</t>
        </is>
      </c>
      <c r="G10" s="294" t="n">
        <v>5</v>
      </c>
      <c r="H10" s="295" t="inlineStr">
        <is>
          <t>SPARE PART</t>
        </is>
      </c>
      <c r="I10" s="295" t="inlineStr">
        <is>
          <t>ORVR</t>
        </is>
      </c>
      <c r="J10" s="295" t="inlineStr">
        <is>
          <t>ORVR</t>
        </is>
      </c>
      <c r="K10" s="295" t="inlineStr">
        <is>
          <t>ORVR</t>
        </is>
      </c>
      <c r="L10" s="295" t="inlineStr">
        <is>
          <t>ALTO</t>
        </is>
      </c>
      <c r="M10" s="321" t="n">
        <v>63303</v>
      </c>
      <c r="N10" s="321" t="n">
        <v>25214</v>
      </c>
      <c r="O10" s="295" t="n"/>
      <c r="P10" s="295" t="n"/>
      <c r="Q10" s="295" t="n">
        <v>245724</v>
      </c>
      <c r="R10" s="295" t="n"/>
      <c r="S10" s="295" t="inlineStr">
        <is>
          <t>RICARDO</t>
        </is>
      </c>
      <c r="T10" s="295" t="inlineStr">
        <is>
          <t>MARCELO</t>
        </is>
      </c>
      <c r="U10" s="297" t="n"/>
    </row>
    <row r="11" ht="15.75" customFormat="1" customHeight="1" s="290" thickBot="1">
      <c r="B11" s="120" t="inlineStr">
        <is>
          <t>A</t>
        </is>
      </c>
      <c r="C11" s="291" t="inlineStr">
        <is>
          <t>FESTO</t>
        </is>
      </c>
      <c r="D11" s="292">
        <f>362.65*2</f>
        <v/>
      </c>
      <c r="E11" s="293" t="inlineStr">
        <is>
          <t>Junho</t>
        </is>
      </c>
      <c r="F11" s="294" t="inlineStr">
        <is>
          <t>GERADOR DE VÁCUO // ORC 4922458884</t>
        </is>
      </c>
      <c r="G11" s="294" t="n">
        <v>1</v>
      </c>
      <c r="H11" s="295" t="inlineStr">
        <is>
          <t>SPARE PART</t>
        </is>
      </c>
      <c r="I11" s="295" t="n">
        <v>19861</v>
      </c>
      <c r="J11" s="295" t="inlineStr">
        <is>
          <t>OP10</t>
        </is>
      </c>
      <c r="K11" s="295" t="inlineStr">
        <is>
          <t>EDRIVE</t>
        </is>
      </c>
      <c r="L11" s="295" t="inlineStr">
        <is>
          <t>ALTO</t>
        </is>
      </c>
      <c r="M11" s="321" t="n">
        <v>63303</v>
      </c>
      <c r="N11" s="321" t="n">
        <v>25214</v>
      </c>
      <c r="O11" s="295" t="n"/>
      <c r="P11" s="295" t="n"/>
      <c r="Q11" s="295" t="n">
        <v>248178</v>
      </c>
      <c r="R11" s="295" t="n"/>
      <c r="S11" s="295" t="inlineStr">
        <is>
          <t>RICARDO</t>
        </is>
      </c>
      <c r="T11" s="295" t="inlineStr">
        <is>
          <t>MARCELO</t>
        </is>
      </c>
      <c r="U11" s="297" t="n"/>
    </row>
    <row r="12" ht="15.75" customFormat="1" customHeight="1" s="290" thickBot="1">
      <c r="B12" s="120" t="inlineStr">
        <is>
          <t>A</t>
        </is>
      </c>
      <c r="C12" s="291" t="inlineStr">
        <is>
          <t>FESTO</t>
        </is>
      </c>
      <c r="D12" s="292">
        <f>4521.94-725.3</f>
        <v/>
      </c>
      <c r="E12" s="293" t="inlineStr">
        <is>
          <t>Junho</t>
        </is>
      </c>
      <c r="F12" s="294" t="inlineStr">
        <is>
          <t>GARRAS DE FOLE + VENTOSAS // ORC 4922454981</t>
        </is>
      </c>
      <c r="G12" s="294" t="n">
        <v>22</v>
      </c>
      <c r="H12" s="295" t="inlineStr">
        <is>
          <t>SPARE PART</t>
        </is>
      </c>
      <c r="I12" s="295" t="n">
        <v>19861</v>
      </c>
      <c r="J12" s="295" t="inlineStr">
        <is>
          <t>OP30</t>
        </is>
      </c>
      <c r="K12" s="295" t="inlineStr">
        <is>
          <t>ROBÔ</t>
        </is>
      </c>
      <c r="L12" s="295" t="inlineStr">
        <is>
          <t>ALTO</t>
        </is>
      </c>
      <c r="M12" s="321" t="n">
        <v>63303</v>
      </c>
      <c r="N12" s="321" t="n">
        <v>25214</v>
      </c>
      <c r="O12" s="295" t="n"/>
      <c r="P12" s="295" t="n"/>
      <c r="Q12" s="295" t="n">
        <v>248178</v>
      </c>
      <c r="R12" s="295" t="n"/>
      <c r="S12" s="295" t="inlineStr">
        <is>
          <t>RICARDO</t>
        </is>
      </c>
      <c r="T12" s="295" t="inlineStr">
        <is>
          <t>MARCELO</t>
        </is>
      </c>
      <c r="U12" s="297" t="n"/>
    </row>
    <row r="13" ht="15.75" customFormat="1" customHeight="1" s="290" thickBot="1">
      <c r="B13" s="120" t="inlineStr">
        <is>
          <t>A</t>
        </is>
      </c>
      <c r="C13" s="291" t="inlineStr">
        <is>
          <t>FEIRA DA BORRACHA</t>
        </is>
      </c>
      <c r="D13" s="292" t="n">
        <v>52.68</v>
      </c>
      <c r="E13" s="293" t="inlineStr">
        <is>
          <t>Junho</t>
        </is>
      </c>
      <c r="F13" s="294" t="inlineStr">
        <is>
          <t>MANGUEIRA // ORC 326971</t>
        </is>
      </c>
      <c r="G13" s="294" t="n">
        <v>1</v>
      </c>
      <c r="H13" s="295" t="inlineStr">
        <is>
          <t>SPARE PART</t>
        </is>
      </c>
      <c r="I13" s="295" t="inlineStr">
        <is>
          <t>LABORATÓRIO</t>
        </is>
      </c>
      <c r="J13" s="295" t="inlineStr">
        <is>
          <t>LABORATÓRIO</t>
        </is>
      </c>
      <c r="K13" s="295" t="inlineStr">
        <is>
          <t>LABORATÓRIO</t>
        </is>
      </c>
      <c r="L13" s="295" t="inlineStr">
        <is>
          <t>MEDIO</t>
        </is>
      </c>
      <c r="M13" s="321" t="n">
        <v>63303</v>
      </c>
      <c r="N13" s="321" t="n">
        <v>25214</v>
      </c>
      <c r="O13" s="295" t="n"/>
      <c r="P13" s="295" t="n"/>
      <c r="Q13" s="295" t="n">
        <v>249215</v>
      </c>
      <c r="R13" s="295" t="n"/>
      <c r="S13" s="295" t="inlineStr">
        <is>
          <t>RICARDO</t>
        </is>
      </c>
      <c r="T13" s="295" t="inlineStr">
        <is>
          <t>CAMYLLA</t>
        </is>
      </c>
      <c r="U13" s="297" t="n"/>
    </row>
    <row r="14" customFormat="1" s="290">
      <c r="B14" s="120" t="n"/>
      <c r="C14" s="291" t="n"/>
      <c r="D14" s="292" t="n"/>
      <c r="E14" s="293" t="n"/>
      <c r="F14" s="294" t="n"/>
      <c r="G14" s="294" t="n"/>
      <c r="H14" s="295" t="n"/>
      <c r="I14" s="295" t="n"/>
      <c r="J14" s="295" t="n"/>
      <c r="K14" s="295" t="n"/>
      <c r="L14" s="295" t="n"/>
      <c r="M14" s="321" t="n"/>
      <c r="N14" s="321" t="n"/>
      <c r="O14" s="295" t="n"/>
      <c r="P14" s="295" t="n"/>
      <c r="Q14" s="295" t="n"/>
      <c r="R14" s="295" t="n"/>
      <c r="S14" s="295" t="n"/>
      <c r="T14" s="295" t="n"/>
      <c r="U14" s="297" t="n"/>
    </row>
    <row r="15">
      <c r="B15" s="23" t="n"/>
      <c r="C15" s="196" t="n"/>
      <c r="D15" s="38" t="n"/>
      <c r="E15" s="76" t="n"/>
      <c r="F15" s="24" t="n"/>
      <c r="G15" s="23" t="n"/>
      <c r="H15" s="23" t="n"/>
      <c r="I15" s="23" t="n"/>
      <c r="J15" s="27" t="n"/>
      <c r="K15" s="27" t="n"/>
      <c r="L15" s="179" t="n"/>
      <c r="M15" s="197" t="n"/>
      <c r="N15" s="198" t="n"/>
      <c r="O15" s="171" t="n"/>
      <c r="P15" s="27" t="n"/>
      <c r="Q15" s="11" t="n"/>
      <c r="R15" s="199" t="n"/>
      <c r="S15" s="199" t="n"/>
      <c r="T15" s="199" t="n"/>
      <c r="U15" s="177" t="n"/>
    </row>
    <row r="16">
      <c r="B16" s="23" t="n"/>
      <c r="C16" s="135" t="n"/>
      <c r="D16" s="54" t="n"/>
      <c r="E16" s="21" t="n"/>
      <c r="F16" s="20" t="n"/>
      <c r="G16" s="14" t="n"/>
      <c r="H16" s="14" t="n"/>
      <c r="I16" s="15" t="n"/>
      <c r="J16" s="15" t="n"/>
      <c r="K16" s="15" t="n"/>
      <c r="L16" s="179" t="n"/>
      <c r="M16" s="176" t="n"/>
      <c r="N16" s="80" t="n"/>
      <c r="O16" s="156" t="n"/>
      <c r="P16" s="15" t="n"/>
      <c r="Q16" s="146" t="n"/>
      <c r="R16" s="200" t="n"/>
      <c r="S16" s="199" t="n"/>
      <c r="T16" s="200" t="n"/>
      <c r="U16" s="177" t="n"/>
    </row>
    <row r="17">
      <c r="B17" s="23" t="n"/>
      <c r="C17" s="135" t="n"/>
      <c r="D17" s="54" t="n"/>
      <c r="E17" s="21" t="n"/>
      <c r="F17" s="20" t="n"/>
      <c r="G17" s="158" t="n"/>
      <c r="H17" s="14" t="n"/>
      <c r="I17" s="15" t="n"/>
      <c r="J17" s="15" t="n"/>
      <c r="K17" s="15" t="n"/>
      <c r="L17" s="179" t="n"/>
      <c r="M17" s="176" t="n"/>
      <c r="N17" s="80" t="n"/>
      <c r="O17" s="14" t="n"/>
      <c r="P17" s="146" t="n"/>
      <c r="Q17" s="146" t="n"/>
      <c r="R17" s="200" t="n"/>
      <c r="S17" s="199" t="n"/>
      <c r="T17" s="200" t="n"/>
      <c r="U17" s="177" t="n"/>
    </row>
    <row r="18">
      <c r="B18" s="23" t="n"/>
      <c r="C18" s="138" t="n"/>
      <c r="D18" s="163" t="n"/>
      <c r="E18" s="21" t="n"/>
      <c r="F18" s="140" t="n"/>
      <c r="G18" s="14" t="n"/>
      <c r="H18" s="141" t="n"/>
      <c r="I18" s="142" t="n"/>
      <c r="J18" s="15" t="n"/>
      <c r="K18" s="15" t="n"/>
      <c r="L18" s="15" t="n"/>
      <c r="M18" s="164" t="n"/>
      <c r="N18" s="159" t="n"/>
      <c r="O18" s="141" t="n"/>
      <c r="P18" s="160" t="n"/>
      <c r="Q18" s="160" t="n"/>
      <c r="R18" s="161" t="n"/>
      <c r="S18" s="168" t="n"/>
      <c r="T18" s="162" t="n"/>
      <c r="U18" s="13" t="n"/>
    </row>
    <row r="19">
      <c r="B19" s="23" t="n"/>
      <c r="C19" s="135" t="n"/>
      <c r="D19" s="163" t="n"/>
      <c r="E19" s="21" t="n"/>
      <c r="F19" s="20" t="n"/>
      <c r="G19" s="14" t="n"/>
      <c r="H19" s="14" t="n"/>
      <c r="I19" s="15" t="n"/>
      <c r="J19" s="15" t="n"/>
      <c r="K19" s="15" t="n"/>
      <c r="L19" s="15" t="n"/>
      <c r="M19" s="144" t="n"/>
      <c r="N19" s="145" t="n"/>
      <c r="O19" s="141" t="n"/>
      <c r="P19" s="142" t="n"/>
      <c r="Q19" s="142" t="n"/>
      <c r="R19" s="144" t="n"/>
      <c r="S19" s="136" t="n"/>
      <c r="T19" s="137" t="n"/>
      <c r="U19" s="13" t="n"/>
    </row>
    <row r="20">
      <c r="B20" s="23" t="n"/>
      <c r="C20" s="135" t="n"/>
      <c r="D20" s="54" t="n"/>
      <c r="E20" s="21" t="n"/>
      <c r="F20" s="20" t="n"/>
      <c r="G20" s="201" t="n"/>
      <c r="H20" s="14" t="n"/>
      <c r="I20" s="157" t="n"/>
      <c r="J20" s="157" t="n"/>
      <c r="K20" s="157" t="n"/>
      <c r="L20" s="15" t="n"/>
      <c r="M20" s="40" t="n"/>
      <c r="N20" s="41" t="n"/>
      <c r="O20" s="14" t="n"/>
      <c r="P20" s="146" t="n"/>
      <c r="Q20" s="13" t="n"/>
      <c r="R20" s="18" t="n"/>
      <c r="S20" s="78" t="n"/>
      <c r="T20" s="10" t="n"/>
      <c r="U20" s="202" t="n"/>
    </row>
    <row r="21">
      <c r="B21" s="23" t="n"/>
      <c r="C21" s="135" t="n"/>
      <c r="D21" s="54" t="n"/>
      <c r="E21" s="21" t="n"/>
      <c r="F21" s="20" t="n"/>
      <c r="G21" s="14" t="n"/>
      <c r="H21" s="14" t="n"/>
      <c r="I21" s="15" t="n"/>
      <c r="J21" s="15" t="n"/>
      <c r="K21" s="15" t="n"/>
      <c r="L21" s="15" t="n"/>
      <c r="M21" s="164" t="n"/>
      <c r="N21" s="159" t="n"/>
      <c r="O21" s="165" t="n"/>
      <c r="P21" s="142" t="n"/>
      <c r="Q21" s="160" t="n"/>
      <c r="R21" s="166" t="n"/>
      <c r="S21" s="136" t="n"/>
      <c r="T21" s="137" t="n"/>
      <c r="U21" s="13" t="n"/>
    </row>
    <row r="22">
      <c r="B22" s="23" t="n"/>
      <c r="C22" s="180" t="n"/>
      <c r="D22" s="185" t="n"/>
      <c r="E22" s="183" t="n"/>
      <c r="F22" s="181" t="n"/>
      <c r="G22" s="182" t="n"/>
      <c r="H22" s="182" t="n"/>
      <c r="I22" s="203" t="n"/>
      <c r="J22" s="203" t="n"/>
      <c r="K22" s="203" t="n"/>
      <c r="L22" s="203" t="n"/>
      <c r="M22" s="186" t="n"/>
      <c r="N22" s="187" t="n"/>
      <c r="O22" s="182" t="n"/>
      <c r="P22" s="188" t="n"/>
      <c r="Q22" s="188" t="n"/>
      <c r="R22" s="189" t="n"/>
      <c r="S22" s="204" t="n"/>
      <c r="T22" s="137" t="n"/>
      <c r="U22" s="205" t="n"/>
    </row>
    <row r="23">
      <c r="B23" s="23" t="n"/>
      <c r="C23" s="135" t="n"/>
      <c r="D23" s="54" t="n"/>
      <c r="E23" s="21" t="n"/>
      <c r="F23" s="20" t="n"/>
      <c r="G23" s="14" t="n"/>
      <c r="H23" s="14" t="n"/>
      <c r="I23" s="15" t="n"/>
      <c r="J23" s="15" t="n"/>
      <c r="K23" s="15" t="n"/>
      <c r="L23" s="15" t="n"/>
      <c r="M23" s="16" t="n"/>
      <c r="N23" s="19" t="n"/>
      <c r="O23" s="14" t="n"/>
      <c r="P23" s="15" t="n"/>
      <c r="Q23" s="15" t="n"/>
      <c r="R23" s="16" t="n"/>
      <c r="S23" s="19" t="n"/>
      <c r="T23" s="137" t="n"/>
      <c r="U23" s="13" t="n"/>
    </row>
    <row r="24">
      <c r="B24" s="23" t="n"/>
      <c r="C24" s="135" t="n"/>
      <c r="D24" s="54" t="n"/>
      <c r="E24" s="21" t="n"/>
      <c r="F24" s="20" t="n"/>
      <c r="G24" s="14" t="n"/>
      <c r="H24" s="14" t="n"/>
      <c r="I24" s="15" t="n"/>
      <c r="J24" s="15" t="n"/>
      <c r="K24" s="15" t="n"/>
      <c r="L24" s="15" t="n"/>
      <c r="M24" s="16" t="n"/>
      <c r="N24" s="19" t="n"/>
      <c r="O24" s="14" t="n"/>
      <c r="P24" s="15" t="n"/>
      <c r="Q24" s="15" t="n"/>
      <c r="R24" s="16" t="n"/>
      <c r="S24" s="19" t="n"/>
      <c r="T24" s="137" t="n"/>
      <c r="U24" s="13" t="n"/>
    </row>
    <row r="25">
      <c r="B25" s="23" t="n"/>
      <c r="C25" s="135" t="n"/>
      <c r="D25" s="54" t="n"/>
      <c r="E25" s="21" t="n"/>
      <c r="F25" s="20" t="n"/>
      <c r="G25" s="14" t="n"/>
      <c r="H25" s="14" t="n"/>
      <c r="I25" s="15" t="n"/>
      <c r="J25" s="15" t="n"/>
      <c r="K25" s="15" t="n"/>
      <c r="L25" s="15" t="n"/>
      <c r="M25" s="16" t="n"/>
      <c r="N25" s="19" t="n"/>
      <c r="O25" s="14" t="n"/>
      <c r="P25" s="15" t="n"/>
      <c r="Q25" s="15" t="n"/>
      <c r="R25" s="16" t="n"/>
      <c r="S25" s="19" t="n"/>
      <c r="T25" s="137" t="n"/>
      <c r="U25" s="13" t="n"/>
    </row>
    <row r="26">
      <c r="B26" s="23" t="n"/>
      <c r="C26" s="138" t="n"/>
      <c r="D26" s="163" t="n"/>
      <c r="E26" s="21" t="n"/>
      <c r="F26" s="140" t="n"/>
      <c r="G26" s="14" t="n"/>
      <c r="H26" s="141" t="n"/>
      <c r="I26" s="142" t="n"/>
      <c r="J26" s="15" t="n"/>
      <c r="K26" s="15" t="n"/>
      <c r="L26" s="15" t="n"/>
      <c r="M26" s="164" t="n"/>
      <c r="N26" s="159" t="n"/>
      <c r="O26" s="141" t="n"/>
      <c r="P26" s="160" t="n"/>
      <c r="Q26" s="160" t="n"/>
      <c r="R26" s="161" t="n"/>
      <c r="S26" s="168" t="n"/>
      <c r="T26" s="162" t="n"/>
      <c r="U26" s="13" t="n"/>
    </row>
    <row r="27">
      <c r="B27" s="23" t="n"/>
      <c r="C27" s="138" t="n"/>
      <c r="D27" s="163" t="n"/>
      <c r="E27" s="76" t="n"/>
      <c r="F27" s="24" t="n"/>
      <c r="G27" s="23" t="n"/>
      <c r="H27" s="255" t="n"/>
      <c r="I27" s="27" t="n"/>
      <c r="J27" s="27" t="n"/>
      <c r="K27" s="27" t="n"/>
      <c r="L27" s="179" t="n"/>
      <c r="M27" s="256" t="n"/>
      <c r="N27" s="257" t="n"/>
      <c r="O27" s="255" t="n"/>
      <c r="P27" s="258" t="n"/>
      <c r="Q27" s="258" t="n"/>
      <c r="R27" s="27" t="n"/>
      <c r="S27" s="199" t="n"/>
      <c r="T27" s="199" t="n"/>
      <c r="U27" s="13" t="n"/>
    </row>
    <row r="28">
      <c r="B28" s="23" t="n"/>
      <c r="C28" s="135" t="n"/>
      <c r="D28" s="54" t="n"/>
      <c r="E28" s="21" t="n"/>
      <c r="F28" s="20" t="n"/>
      <c r="G28" s="158" t="n"/>
      <c r="H28" s="14" t="n"/>
      <c r="I28" s="15" t="n"/>
      <c r="J28" s="15" t="n"/>
      <c r="K28" s="15" t="n"/>
      <c r="L28" s="15" t="n"/>
      <c r="M28" s="79" t="n"/>
      <c r="N28" s="80" t="n"/>
      <c r="O28" s="14" t="n"/>
      <c r="P28" s="146" t="n"/>
      <c r="Q28" s="146" t="n"/>
      <c r="R28" s="147" t="n"/>
      <c r="S28" s="136" t="n"/>
      <c r="T28" s="137" t="n"/>
      <c r="U28" s="202" t="n"/>
    </row>
    <row r="29">
      <c r="B29" s="23" t="n"/>
      <c r="C29" s="135" t="n"/>
      <c r="D29" s="54" t="n"/>
      <c r="E29" s="21" t="n"/>
      <c r="F29" s="20" t="n"/>
      <c r="G29" s="14" t="n"/>
      <c r="H29" s="14" t="n"/>
      <c r="I29" s="15" t="n"/>
      <c r="J29" s="15" t="n"/>
      <c r="K29" s="15" t="n"/>
      <c r="L29" s="15" t="n"/>
      <c r="M29" s="16" t="n"/>
      <c r="N29" s="19" t="n"/>
      <c r="O29" s="14" t="n"/>
      <c r="P29" s="15" t="n"/>
      <c r="Q29" s="15" t="n"/>
      <c r="R29" s="16" t="n"/>
      <c r="S29" s="136" t="n"/>
      <c r="T29" s="137" t="n"/>
      <c r="U29" s="13" t="n"/>
    </row>
    <row r="30">
      <c r="B30" s="23" t="n"/>
      <c r="C30" s="135" t="n"/>
      <c r="D30" s="163" t="n"/>
      <c r="E30" s="21" t="n"/>
      <c r="F30" s="20" t="n"/>
      <c r="G30" s="14" t="n"/>
      <c r="H30" s="141" t="n"/>
      <c r="I30" s="142" t="n"/>
      <c r="J30" s="15" t="n"/>
      <c r="K30" s="15" t="n"/>
      <c r="L30" s="15" t="n"/>
      <c r="M30" s="164" t="n"/>
      <c r="N30" s="159" t="n"/>
      <c r="O30" s="14" t="n"/>
      <c r="P30" s="160" t="n"/>
      <c r="Q30" s="160" t="n"/>
      <c r="R30" s="166" t="n"/>
      <c r="S30" s="206" t="n"/>
      <c r="T30" s="137" t="n"/>
      <c r="U30" s="13" t="n"/>
    </row>
    <row r="31">
      <c r="B31" s="23" t="n"/>
      <c r="C31" s="135" t="n"/>
      <c r="D31" s="163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164" t="n"/>
      <c r="N31" s="159" t="n"/>
      <c r="O31" s="14" t="n"/>
      <c r="P31" s="160" t="n"/>
      <c r="Q31" s="160" t="n"/>
      <c r="R31" s="166" t="n"/>
      <c r="S31" s="206" t="n"/>
      <c r="T31" s="137" t="n"/>
      <c r="U31" s="13" t="n"/>
    </row>
    <row r="32">
      <c r="B32" s="23" t="n"/>
      <c r="C32" s="135" t="n"/>
      <c r="D32" s="163" t="n"/>
      <c r="E32" s="21" t="n"/>
      <c r="F32" s="20" t="n"/>
      <c r="G32" s="14" t="n"/>
      <c r="H32" s="14" t="n"/>
      <c r="I32" s="142" t="n"/>
      <c r="J32" s="15" t="n"/>
      <c r="K32" s="15" t="n"/>
      <c r="L32" s="15" t="n"/>
      <c r="M32" s="164" t="n"/>
      <c r="N32" s="159" t="n"/>
      <c r="O32" s="141" t="n"/>
      <c r="P32" s="160" t="n"/>
      <c r="Q32" s="160" t="n"/>
      <c r="R32" s="161" t="n"/>
      <c r="S32" s="136" t="n"/>
      <c r="T32" s="137" t="n"/>
      <c r="U32" s="13" t="n"/>
    </row>
    <row r="33">
      <c r="B33" s="23" t="n"/>
      <c r="C33" s="135" t="n"/>
      <c r="D33" s="54" t="n"/>
      <c r="E33" s="21" t="n"/>
      <c r="F33" s="20" t="n"/>
      <c r="G33" s="158" t="n"/>
      <c r="H33" s="14" t="n"/>
      <c r="I33" s="15" t="n"/>
      <c r="J33" s="15" t="n"/>
      <c r="K33" s="15" t="n"/>
      <c r="L33" s="15" t="n"/>
      <c r="M33" s="79" t="n"/>
      <c r="N33" s="80" t="n"/>
      <c r="O33" s="14" t="n"/>
      <c r="P33" s="146" t="n"/>
      <c r="Q33" s="146" t="n"/>
      <c r="R33" s="147" t="n"/>
      <c r="S33" s="136" t="n"/>
      <c r="T33" s="137" t="n"/>
      <c r="U33" s="207" t="n"/>
    </row>
    <row r="34">
      <c r="B34" s="23" t="n"/>
      <c r="C34" s="135" t="n"/>
      <c r="D34" s="54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16" t="n"/>
      <c r="N34" s="19" t="n"/>
      <c r="O34" s="14" t="n"/>
      <c r="P34" s="15" t="n"/>
      <c r="Q34" s="15" t="n"/>
      <c r="R34" s="16" t="n"/>
      <c r="S34" s="136" t="n"/>
      <c r="T34" s="137" t="n"/>
      <c r="U34" s="13" t="n"/>
    </row>
    <row r="35">
      <c r="B35" s="23" t="n"/>
      <c r="C35" s="135" t="n"/>
      <c r="D35" s="163" t="n"/>
      <c r="E35" s="21" t="n"/>
      <c r="F35" s="20" t="n"/>
      <c r="G35" s="14" t="n"/>
      <c r="H35" s="14" t="n"/>
      <c r="I35" s="142" t="n"/>
      <c r="J35" s="15" t="n"/>
      <c r="K35" s="15" t="n"/>
      <c r="L35" s="15" t="n"/>
      <c r="M35" s="144" t="n"/>
      <c r="N35" s="145" t="n"/>
      <c r="O35" s="141" t="n"/>
      <c r="P35" s="142" t="n"/>
      <c r="Q35" s="142" t="n"/>
      <c r="R35" s="144" t="n"/>
      <c r="S35" s="136" t="n"/>
      <c r="T35" s="137" t="n"/>
      <c r="U35" s="13" t="n"/>
    </row>
    <row r="36">
      <c r="B36" s="23" t="n"/>
      <c r="C36" s="135" t="n"/>
      <c r="D36" s="54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79" t="n"/>
      <c r="N36" s="80" t="n"/>
      <c r="O36" s="14" t="n"/>
      <c r="P36" s="153" t="n"/>
      <c r="Q36" s="153" t="n"/>
      <c r="R36" s="154" t="n"/>
      <c r="S36" s="136" t="n"/>
      <c r="T36" s="137" t="n"/>
      <c r="U36" s="207" t="n"/>
    </row>
    <row r="37">
      <c r="B37" s="23" t="n"/>
      <c r="C37" s="135" t="n"/>
      <c r="D37" s="163" t="n"/>
      <c r="E37" s="21" t="n"/>
      <c r="F37" s="20" t="n"/>
      <c r="G37" s="14" t="n"/>
      <c r="H37" s="14" t="n"/>
      <c r="I37" s="142" t="n"/>
      <c r="J37" s="15" t="n"/>
      <c r="K37" s="15" t="n"/>
      <c r="L37" s="15" t="n"/>
      <c r="M37" s="144" t="n"/>
      <c r="N37" s="145" t="n"/>
      <c r="O37" s="141" t="n"/>
      <c r="P37" s="142" t="n"/>
      <c r="Q37" s="142" t="n"/>
      <c r="R37" s="144" t="n"/>
      <c r="S37" s="136" t="n"/>
      <c r="T37" s="137" t="n"/>
      <c r="U37" s="13" t="n"/>
    </row>
    <row r="38">
      <c r="B38" s="23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79" t="n"/>
      <c r="M38" s="16" t="n"/>
      <c r="N38" s="19" t="n"/>
      <c r="O38" s="14" t="n"/>
      <c r="P38" s="15" t="n"/>
      <c r="Q38" s="15" t="n"/>
      <c r="R38" s="16" t="n"/>
      <c r="S38" s="136" t="n"/>
      <c r="T38" s="158" t="n"/>
      <c r="U38" s="177" t="n"/>
    </row>
    <row r="39">
      <c r="B39" s="23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79" t="n"/>
      <c r="M39" s="176" t="n"/>
      <c r="N39" s="80" t="n"/>
      <c r="O39" s="156" t="n"/>
      <c r="P39" s="15" t="n"/>
      <c r="Q39" s="146" t="n"/>
      <c r="R39" s="208" t="n"/>
      <c r="S39" s="136" t="n"/>
      <c r="T39" s="158" t="n"/>
      <c r="U39" s="177" t="n"/>
    </row>
    <row r="40">
      <c r="B40" s="23" t="n"/>
      <c r="C40" s="196" t="n"/>
      <c r="D40" s="38" t="n"/>
      <c r="E40" s="76" t="n"/>
      <c r="F40" s="209" t="n"/>
      <c r="G40" s="137" t="n"/>
      <c r="H40" s="23" t="n"/>
      <c r="I40" s="23" t="n"/>
      <c r="J40" s="23" t="n"/>
      <c r="K40" s="23" t="n"/>
      <c r="L40" s="179" t="n"/>
      <c r="M40" s="210" t="n"/>
      <c r="N40" s="210" t="n"/>
      <c r="O40" s="23" t="n"/>
      <c r="P40" s="171" t="n"/>
      <c r="Q40" s="171" t="n"/>
      <c r="R40" s="137" t="n"/>
      <c r="S40" s="137" t="n"/>
      <c r="T40" s="137" t="n"/>
      <c r="U40" s="177" t="n"/>
    </row>
    <row r="41">
      <c r="B41" s="23" t="n"/>
      <c r="C41" s="196" t="n"/>
      <c r="D41" s="38" t="n"/>
      <c r="E41" s="76" t="n"/>
      <c r="F41" s="209" t="n"/>
      <c r="G41" s="23" t="n"/>
      <c r="H41" s="23" t="n"/>
      <c r="I41" s="23" t="n"/>
      <c r="J41" s="23" t="n"/>
      <c r="K41" s="23" t="n"/>
      <c r="L41" s="179" t="n"/>
      <c r="M41" s="210" t="n"/>
      <c r="N41" s="210" t="n"/>
      <c r="O41" s="23" t="n"/>
      <c r="P41" s="171" t="n"/>
      <c r="Q41" s="171" t="n"/>
      <c r="R41" s="137" t="n"/>
      <c r="S41" s="137" t="n"/>
      <c r="T41" s="137" t="n"/>
      <c r="U41" s="177" t="n"/>
    </row>
    <row r="42">
      <c r="B42" s="23" t="n"/>
      <c r="C42" s="180" t="n"/>
      <c r="D42" s="211" t="n"/>
      <c r="E42" s="183" t="n"/>
      <c r="F42" s="181" t="n"/>
      <c r="G42" s="182" t="n"/>
      <c r="H42" s="182" t="n"/>
      <c r="I42" s="203" t="n"/>
      <c r="J42" s="203" t="n"/>
      <c r="K42" s="203" t="n"/>
      <c r="L42" s="179" t="n"/>
      <c r="M42" s="212" t="n"/>
      <c r="N42" s="213" t="n"/>
      <c r="O42" s="214" t="n"/>
      <c r="P42" s="215" t="n"/>
      <c r="Q42" s="215" t="n"/>
      <c r="R42" s="212" t="n"/>
      <c r="S42" s="216" t="n"/>
      <c r="T42" s="216" t="n"/>
      <c r="U42" s="190" t="n"/>
    </row>
    <row r="43">
      <c r="B43" s="23" t="n"/>
      <c r="C43" s="180" t="n"/>
      <c r="D43" s="185" t="n"/>
      <c r="E43" s="183" t="n"/>
      <c r="F43" s="181" t="n"/>
      <c r="G43" s="182" t="n"/>
      <c r="H43" s="182" t="n"/>
      <c r="I43" s="203" t="n"/>
      <c r="J43" s="203" t="n"/>
      <c r="K43" s="203" t="n"/>
      <c r="L43" s="179" t="n"/>
      <c r="M43" s="217" t="n"/>
      <c r="N43" s="218" t="n"/>
      <c r="O43" s="182" t="n"/>
      <c r="P43" s="203" t="n"/>
      <c r="Q43" s="203" t="n"/>
      <c r="R43" s="217" t="n"/>
      <c r="S43" s="216" t="n"/>
      <c r="T43" s="216" t="n"/>
      <c r="U43" s="190" t="n"/>
    </row>
    <row r="44">
      <c r="B44" s="23" t="n"/>
      <c r="C44" s="135" t="n"/>
      <c r="D44" s="54" t="n"/>
      <c r="E44" s="21" t="n"/>
      <c r="F44" s="184" t="n"/>
      <c r="G44" s="14" t="n"/>
      <c r="H44" s="14" t="n"/>
      <c r="I44" s="15" t="n"/>
      <c r="J44" s="15" t="n"/>
      <c r="K44" s="15" t="n"/>
      <c r="L44" s="15" t="n"/>
      <c r="M44" s="79" t="n"/>
      <c r="N44" s="80" t="n"/>
      <c r="O44" s="14" t="n"/>
      <c r="P44" s="146" t="n"/>
      <c r="Q44" s="146" t="n"/>
      <c r="R44" s="147" t="n"/>
      <c r="S44" s="136" t="n"/>
      <c r="T44" s="137" t="n"/>
      <c r="U44" s="13" t="n"/>
    </row>
    <row r="45" ht="14.25" customHeight="1">
      <c r="B45" s="23" t="n"/>
      <c r="C45" s="135" t="n"/>
      <c r="D45" s="54" t="n"/>
      <c r="E45" s="21" t="n"/>
      <c r="F45" s="20" t="n"/>
      <c r="G45" s="14" t="n"/>
      <c r="H45" s="14" t="n"/>
      <c r="I45" s="15" t="n"/>
      <c r="J45" s="15" t="n"/>
      <c r="K45" s="15" t="n"/>
      <c r="L45" s="15" t="n"/>
      <c r="M45" s="16" t="n"/>
      <c r="N45" s="19" t="n"/>
      <c r="O45" s="14" t="n"/>
      <c r="P45" s="15" t="n"/>
      <c r="Q45" s="15" t="n"/>
      <c r="R45" s="16" t="n"/>
      <c r="S45" s="136" t="n"/>
      <c r="T45" s="137" t="n"/>
      <c r="U45" s="13" t="n"/>
    </row>
    <row r="46" ht="14.25" customHeight="1">
      <c r="B46" s="23" t="n"/>
      <c r="C46" s="135" t="n"/>
      <c r="D46" s="54" t="n"/>
      <c r="E46" s="21" t="n"/>
      <c r="F46" s="20" t="n"/>
      <c r="G46" s="14" t="n"/>
      <c r="H46" s="14" t="n"/>
      <c r="I46" s="15" t="n"/>
      <c r="J46" s="15" t="n"/>
      <c r="K46" s="15" t="n"/>
      <c r="L46" s="219" t="n"/>
      <c r="M46" s="15" t="n"/>
      <c r="N46" s="19" t="n"/>
      <c r="O46" s="14" t="n"/>
      <c r="P46" s="15" t="n"/>
      <c r="Q46" s="15" t="n"/>
      <c r="R46" s="15" t="n"/>
      <c r="S46" s="136" t="n"/>
      <c r="T46" s="158" t="n"/>
      <c r="U46" s="13" t="n"/>
    </row>
    <row r="47">
      <c r="B47" s="23" t="n"/>
      <c r="C47" s="196" t="n"/>
      <c r="D47" s="38" t="n"/>
      <c r="E47" s="76" t="n"/>
      <c r="F47" s="209" t="n"/>
      <c r="G47" s="137" t="n"/>
      <c r="H47" s="23" t="n"/>
      <c r="I47" s="23" t="n"/>
      <c r="J47" s="23" t="n"/>
      <c r="K47" s="23" t="n"/>
      <c r="L47" s="179" t="n"/>
      <c r="M47" s="210" t="n"/>
      <c r="N47" s="210" t="n"/>
      <c r="O47" s="23" t="n"/>
      <c r="P47" s="171" t="n"/>
      <c r="Q47" s="171" t="n"/>
      <c r="R47" s="137" t="n"/>
      <c r="S47" s="137" t="n"/>
      <c r="T47" s="158" t="n"/>
      <c r="U47" s="220" t="n"/>
    </row>
    <row r="48">
      <c r="B48" s="23" t="n"/>
      <c r="C48" s="196" t="n"/>
      <c r="D48" s="38" t="n"/>
      <c r="E48" s="76" t="n"/>
      <c r="F48" s="24" t="n"/>
      <c r="G48" s="14" t="n"/>
      <c r="H48" s="23" t="n"/>
      <c r="I48" s="12" t="n"/>
      <c r="J48" s="12" t="n"/>
      <c r="K48" s="12" t="n"/>
      <c r="L48" s="221" t="n"/>
      <c r="M48" s="222" t="n"/>
      <c r="N48" s="223" t="n"/>
      <c r="O48" s="23" t="n"/>
      <c r="P48" s="11" t="n"/>
      <c r="Q48" s="224" t="n"/>
      <c r="R48" s="225" t="n"/>
      <c r="S48" s="226" t="n"/>
      <c r="T48" s="201" t="n"/>
      <c r="U48" s="10" t="n"/>
    </row>
    <row r="49">
      <c r="B49" s="23" t="n"/>
      <c r="C49" s="192" t="n"/>
      <c r="D49" s="39" t="n"/>
      <c r="E49" s="193" t="n"/>
      <c r="F49" s="194" t="n"/>
      <c r="G49" s="137" t="n"/>
      <c r="H49" s="191" t="n"/>
      <c r="I49" s="179" t="n"/>
      <c r="J49" s="179" t="n"/>
      <c r="K49" s="179" t="n"/>
      <c r="L49" s="179" t="n"/>
      <c r="M49" s="227" t="n"/>
      <c r="N49" s="228" t="n"/>
      <c r="O49" s="191" t="n"/>
      <c r="P49" s="195" t="n"/>
      <c r="Q49" s="195" t="n"/>
      <c r="R49" s="137" t="n"/>
      <c r="S49" s="137" t="n"/>
      <c r="T49" s="137" t="n"/>
      <c r="U49" s="220" t="n"/>
    </row>
    <row r="50">
      <c r="B50" s="23" t="n"/>
      <c r="C50" s="196" t="n"/>
      <c r="D50" s="38" t="n"/>
      <c r="E50" s="76" t="n"/>
      <c r="F50" s="24" t="n"/>
      <c r="G50" s="137" t="n"/>
      <c r="H50" s="23" t="n"/>
      <c r="I50" s="27" t="n"/>
      <c r="J50" s="27" t="n"/>
      <c r="K50" s="27" t="n"/>
      <c r="L50" s="179" t="n"/>
      <c r="M50" s="169" t="n"/>
      <c r="N50" s="170" t="n"/>
      <c r="O50" s="23" t="n"/>
      <c r="P50" s="11" t="n"/>
      <c r="Q50" s="11" t="n"/>
      <c r="R50" s="173" t="n"/>
      <c r="S50" s="199" t="n"/>
      <c r="T50" s="199" t="n"/>
      <c r="U50" s="177" t="n"/>
    </row>
    <row r="51">
      <c r="B51" s="23" t="n"/>
      <c r="C51" s="259" t="n"/>
      <c r="D51" s="260" t="n"/>
      <c r="E51" s="261" t="n"/>
      <c r="F51" s="262" t="n"/>
      <c r="G51" s="23" t="n"/>
      <c r="H51" s="255" t="n"/>
      <c r="I51" s="167" t="n"/>
      <c r="J51" s="167" t="n"/>
      <c r="K51" s="167" t="n"/>
      <c r="L51" s="263" t="n"/>
      <c r="M51" s="256" t="n"/>
      <c r="N51" s="257" t="n"/>
      <c r="O51" s="255" t="n"/>
      <c r="P51" s="258" t="n"/>
      <c r="Q51" s="258" t="n"/>
      <c r="R51" s="27" t="n"/>
      <c r="S51" s="162" t="n"/>
      <c r="T51" s="162" t="n"/>
      <c r="U51" s="177" t="n"/>
    </row>
    <row r="52">
      <c r="B52" s="23" t="n"/>
      <c r="C52" s="25" t="n"/>
      <c r="D52" s="260" t="n"/>
      <c r="E52" s="76" t="n"/>
      <c r="F52" s="24" t="n"/>
      <c r="G52" s="23" t="n"/>
      <c r="H52" s="255" t="n"/>
      <c r="I52" s="27" t="n"/>
      <c r="J52" s="27" t="n"/>
      <c r="K52" s="27" t="n"/>
      <c r="L52" s="179" t="n"/>
      <c r="M52" s="256" t="n"/>
      <c r="N52" s="257" t="n"/>
      <c r="O52" s="255" t="n"/>
      <c r="P52" s="258" t="n"/>
      <c r="Q52" s="258" t="n"/>
      <c r="R52" s="27" t="n"/>
      <c r="S52" s="199" t="n"/>
      <c r="T52" s="199" t="n"/>
      <c r="U52" s="177" t="n"/>
    </row>
    <row r="53">
      <c r="B53" s="23" t="n"/>
      <c r="C53" s="25" t="n"/>
      <c r="D53" s="68" t="n"/>
      <c r="E53" s="76" t="n"/>
      <c r="F53" s="24" t="n"/>
      <c r="G53" s="23" t="n"/>
      <c r="H53" s="23" t="n"/>
      <c r="I53" s="27" t="n"/>
      <c r="J53" s="27" t="n"/>
      <c r="K53" s="27" t="n"/>
      <c r="L53" s="179" t="n"/>
      <c r="M53" s="26" t="n"/>
      <c r="N53" s="28" t="n"/>
      <c r="O53" s="23" t="n"/>
      <c r="P53" s="27" t="n"/>
      <c r="Q53" s="27" t="n"/>
      <c r="R53" s="26" t="n"/>
      <c r="S53" s="27" t="n"/>
      <c r="T53" s="27" t="n"/>
      <c r="U53" s="177" t="n"/>
    </row>
    <row r="54">
      <c r="B54" s="23" t="n"/>
      <c r="C54" s="196" t="n"/>
      <c r="D54" s="68" t="n"/>
      <c r="E54" s="76" t="n"/>
      <c r="F54" s="24" t="n"/>
      <c r="G54" s="10" t="n"/>
      <c r="H54" s="73" t="n"/>
      <c r="I54" s="12" t="n"/>
      <c r="J54" s="12" t="n"/>
      <c r="K54" s="12" t="n"/>
      <c r="L54" s="179" t="n"/>
      <c r="M54" s="264" t="n"/>
      <c r="N54" s="265" t="n"/>
      <c r="O54" s="23" t="n"/>
      <c r="P54" s="11" t="n"/>
      <c r="Q54" s="224" t="n"/>
      <c r="R54" s="29" t="n"/>
      <c r="S54" s="10" t="n"/>
      <c r="T54" s="10" t="n"/>
      <c r="U54" s="224" t="n"/>
    </row>
    <row r="55">
      <c r="B55" s="23" t="n"/>
      <c r="C55" s="196" t="n"/>
      <c r="D55" s="38" t="n"/>
      <c r="E55" s="76" t="n"/>
      <c r="F55" s="24" t="n"/>
      <c r="G55" s="23" t="n"/>
      <c r="H55" s="23" t="n"/>
      <c r="I55" s="27" t="n"/>
      <c r="J55" s="27" t="n"/>
      <c r="K55" s="27" t="n"/>
      <c r="L55" s="27" t="n"/>
      <c r="M55" s="26" t="n"/>
      <c r="N55" s="28" t="n"/>
      <c r="O55" s="23" t="n"/>
      <c r="P55" s="229" t="n"/>
      <c r="Q55" s="229" t="n"/>
      <c r="R55" s="26" t="n"/>
      <c r="S55" s="137" t="n"/>
      <c r="T55" s="137" t="n"/>
      <c r="U55" s="224" t="n"/>
    </row>
    <row r="56">
      <c r="B56" s="23" t="n"/>
      <c r="C56" s="196" t="n"/>
      <c r="D56" s="38" t="n"/>
      <c r="E56" s="76" t="n"/>
      <c r="F56" s="24" t="n"/>
      <c r="G56" s="137" t="n"/>
      <c r="H56" s="23" t="n"/>
      <c r="I56" s="27" t="n"/>
      <c r="J56" s="27" t="n"/>
      <c r="K56" s="27" t="n"/>
      <c r="L56" s="27" t="n"/>
      <c r="M56" s="169" t="n"/>
      <c r="N56" s="170" t="n"/>
      <c r="O56" s="23" t="n"/>
      <c r="P56" s="11" t="n"/>
      <c r="Q56" s="11" t="n"/>
      <c r="R56" s="173" t="n"/>
      <c r="S56" s="137" t="n"/>
      <c r="T56" s="137" t="n"/>
      <c r="U56" s="224" t="n"/>
    </row>
    <row r="57">
      <c r="B57" s="23" t="n"/>
      <c r="C57" s="196" t="n"/>
      <c r="D57" s="68" t="n"/>
      <c r="E57" s="76" t="n"/>
      <c r="F57" s="24" t="n"/>
      <c r="G57" s="10" t="n"/>
      <c r="H57" s="73" t="n"/>
      <c r="I57" s="12" t="n"/>
      <c r="J57" s="12" t="n"/>
      <c r="K57" s="12" t="n"/>
      <c r="L57" s="27" t="n"/>
      <c r="M57" s="264" t="n"/>
      <c r="N57" s="265" t="n"/>
      <c r="O57" s="171" t="n"/>
      <c r="P57" s="27" t="n"/>
      <c r="Q57" s="224" t="n"/>
      <c r="R57" s="29" t="n"/>
      <c r="S57" s="10" t="n"/>
      <c r="T57" s="10" t="n"/>
      <c r="U57" s="224" t="n"/>
    </row>
    <row r="58">
      <c r="B58" s="23" t="n"/>
      <c r="C58" s="31" t="n"/>
      <c r="D58" s="68" t="n"/>
      <c r="E58" s="76" t="n"/>
      <c r="F58" s="110" t="n"/>
      <c r="G58" s="23" t="n"/>
      <c r="H58" s="23" t="n"/>
      <c r="I58" s="27" t="n"/>
      <c r="J58" s="27" t="n"/>
      <c r="K58" s="27" t="n"/>
      <c r="L58" s="27" t="n"/>
      <c r="M58" s="26" t="n"/>
      <c r="N58" s="28" t="n"/>
      <c r="O58" s="23" t="n"/>
      <c r="P58" s="27" t="n"/>
      <c r="Q58" s="27" t="n"/>
      <c r="R58" s="26" t="n"/>
      <c r="S58" s="23" t="n"/>
      <c r="T58" s="23" t="n"/>
      <c r="U58" s="27" t="n"/>
    </row>
    <row r="59">
      <c r="B59" s="23" t="n"/>
      <c r="C59" s="196" t="n"/>
      <c r="D59" s="68" t="n"/>
      <c r="E59" s="261" t="n"/>
      <c r="F59" s="24" t="n"/>
      <c r="G59" s="162" t="n"/>
      <c r="H59" s="255" t="n"/>
      <c r="I59" s="167" t="n"/>
      <c r="J59" s="167" t="n"/>
      <c r="K59" s="167" t="n"/>
      <c r="L59" s="27" t="n"/>
      <c r="M59" s="266" t="n"/>
      <c r="N59" s="267" t="n"/>
      <c r="O59" s="255" t="n"/>
      <c r="P59" s="167" t="n"/>
      <c r="Q59" s="167" t="n"/>
      <c r="R59" s="268" t="n"/>
      <c r="S59" s="162" t="n"/>
      <c r="T59" s="162" t="n"/>
      <c r="U59" s="11" t="n"/>
    </row>
    <row r="60">
      <c r="B60" s="23" t="n"/>
      <c r="C60" s="196" t="n"/>
      <c r="D60" s="68" t="n"/>
      <c r="E60" s="261" t="n"/>
      <c r="F60" s="24" t="n"/>
      <c r="G60" s="162" t="n"/>
      <c r="H60" s="255" t="n"/>
      <c r="I60" s="167" t="n"/>
      <c r="J60" s="167" t="n"/>
      <c r="K60" s="167" t="n"/>
      <c r="L60" s="27" t="n"/>
      <c r="M60" s="266" t="n"/>
      <c r="N60" s="267" t="n"/>
      <c r="O60" s="255" t="n"/>
      <c r="P60" s="167" t="n"/>
      <c r="Q60" s="167" t="n"/>
      <c r="R60" s="268" t="n"/>
      <c r="S60" s="162" t="n"/>
      <c r="T60" s="162" t="n"/>
      <c r="U60" s="11" t="n"/>
    </row>
    <row r="61">
      <c r="B61" s="23" t="n"/>
      <c r="C61" s="31" t="n"/>
      <c r="D61" s="68" t="n"/>
      <c r="E61" s="76" t="n"/>
      <c r="F61" s="110" t="n"/>
      <c r="G61" s="23" t="n"/>
      <c r="H61" s="23" t="n"/>
      <c r="I61" s="27" t="n"/>
      <c r="J61" s="27" t="n"/>
      <c r="K61" s="27" t="n"/>
      <c r="L61" s="27" t="n"/>
      <c r="M61" s="26" t="n"/>
      <c r="N61" s="28" t="n"/>
      <c r="O61" s="23" t="n"/>
      <c r="P61" s="27" t="n"/>
      <c r="Q61" s="27" t="n"/>
      <c r="R61" s="26" t="n"/>
      <c r="S61" s="23" t="n"/>
      <c r="T61" s="23" t="n"/>
      <c r="U61" s="27" t="n"/>
    </row>
    <row r="62">
      <c r="B62" s="23" t="n"/>
      <c r="C62" s="31" t="n"/>
      <c r="D62" s="68" t="n"/>
      <c r="E62" s="76" t="n"/>
      <c r="F62" s="110" t="n"/>
      <c r="G62" s="23" t="n"/>
      <c r="H62" s="23" t="n"/>
      <c r="I62" s="27" t="n"/>
      <c r="J62" s="27" t="n"/>
      <c r="K62" s="27" t="n"/>
      <c r="L62" s="27" t="n"/>
      <c r="M62" s="26" t="n"/>
      <c r="N62" s="28" t="n"/>
      <c r="O62" s="23" t="n"/>
      <c r="P62" s="27" t="n"/>
      <c r="Q62" s="27" t="n"/>
      <c r="R62" s="26" t="n"/>
      <c r="S62" s="23" t="n"/>
      <c r="T62" s="23" t="n"/>
      <c r="U62" s="27" t="n"/>
    </row>
    <row r="63">
      <c r="B63" s="23" t="n"/>
      <c r="C63" s="31" t="n"/>
      <c r="D63" s="38" t="n"/>
      <c r="E63" s="76" t="n"/>
      <c r="F63" s="110" t="n"/>
      <c r="G63" s="10" t="n"/>
      <c r="H63" s="23" t="n"/>
      <c r="I63" s="27" t="n"/>
      <c r="J63" s="27" t="n"/>
      <c r="K63" s="27" t="n"/>
      <c r="L63" s="27" t="n"/>
      <c r="M63" s="26" t="n"/>
      <c r="N63" s="28" t="n"/>
      <c r="O63" s="23" t="n"/>
      <c r="P63" s="27" t="n"/>
      <c r="Q63" s="27" t="n"/>
      <c r="R63" s="29" t="n"/>
      <c r="S63" s="10" t="n"/>
      <c r="T63" s="10" t="n"/>
      <c r="U63" s="224" t="n"/>
    </row>
    <row r="64">
      <c r="B64" s="23" t="n"/>
      <c r="C64" s="196" t="n"/>
      <c r="D64" s="38" t="n"/>
      <c r="E64" s="76" t="n"/>
      <c r="F64" s="24" t="n"/>
      <c r="G64" s="10" t="n"/>
      <c r="H64" s="23" t="n"/>
      <c r="I64" s="12" t="n"/>
      <c r="J64" s="12" t="n"/>
      <c r="K64" s="12" t="n"/>
      <c r="L64" s="27" t="n"/>
      <c r="M64" s="222" t="n"/>
      <c r="N64" s="223" t="n"/>
      <c r="O64" s="23" t="n"/>
      <c r="P64" s="11" t="n"/>
      <c r="Q64" s="224" t="n"/>
      <c r="R64" s="29" t="n"/>
      <c r="S64" s="10" t="n"/>
      <c r="T64" s="10" t="n"/>
      <c r="U64" s="224" t="n"/>
    </row>
    <row r="65">
      <c r="B65" s="23" t="n"/>
      <c r="C65" s="25" t="n"/>
      <c r="D65" s="38" t="n"/>
      <c r="E65" s="76" t="n"/>
      <c r="F65" s="24" t="n"/>
      <c r="G65" s="10" t="n"/>
      <c r="H65" s="23" t="n"/>
      <c r="I65" s="12" t="n"/>
      <c r="J65" s="12" t="n"/>
      <c r="K65" s="12" t="n"/>
      <c r="L65" s="27" t="n"/>
      <c r="M65" s="222" t="n"/>
      <c r="N65" s="223" t="n"/>
      <c r="O65" s="23" t="n"/>
      <c r="P65" s="11" t="n"/>
      <c r="Q65" s="9" t="n"/>
      <c r="R65" s="29" t="n"/>
      <c r="S65" s="29" t="n"/>
      <c r="T65" s="29" t="n"/>
      <c r="U65" s="9" t="n"/>
    </row>
    <row r="66">
      <c r="B66" s="23" t="n"/>
      <c r="C66" s="196" t="n"/>
      <c r="D66" s="38" t="n"/>
      <c r="E66" s="76" t="n"/>
      <c r="F66" s="24" t="n"/>
      <c r="G66" s="10" t="n"/>
      <c r="H66" s="73" t="n"/>
      <c r="I66" s="12" t="n"/>
      <c r="J66" s="12" t="n"/>
      <c r="K66" s="12" t="n"/>
      <c r="L66" s="27" t="n"/>
      <c r="M66" s="222" t="n"/>
      <c r="N66" s="223" t="n"/>
      <c r="O66" s="23" t="n"/>
      <c r="P66" s="11" t="n"/>
      <c r="Q66" s="224" t="n"/>
      <c r="R66" s="29" t="n"/>
      <c r="S66" s="177" t="n"/>
      <c r="T66" s="10" t="n"/>
      <c r="U66" s="224" t="n"/>
    </row>
    <row r="67">
      <c r="B67" s="23" t="n"/>
      <c r="C67" s="25" t="n"/>
      <c r="D67" s="68" t="n"/>
      <c r="E67" s="76" t="n"/>
      <c r="F67" s="24" t="n"/>
      <c r="G67" s="23" t="n"/>
      <c r="H67" s="23" t="n"/>
      <c r="I67" s="27" t="n"/>
      <c r="J67" s="27" t="n"/>
      <c r="K67" s="27" t="n"/>
      <c r="L67" s="27" t="n"/>
      <c r="M67" s="26" t="n"/>
      <c r="N67" s="28" t="n"/>
      <c r="O67" s="23" t="n"/>
      <c r="P67" s="27" t="n"/>
      <c r="Q67" s="27" t="n"/>
      <c r="R67" s="26" t="n"/>
      <c r="S67" s="27" t="n"/>
      <c r="T67" s="27" t="n"/>
      <c r="U67" s="177" t="n"/>
    </row>
    <row r="68">
      <c r="B68" s="23" t="n"/>
      <c r="C68" s="25" t="n"/>
      <c r="D68" s="68" t="n"/>
      <c r="E68" s="76" t="n"/>
      <c r="F68" s="24" t="n"/>
      <c r="G68" s="23" t="n"/>
      <c r="H68" s="23" t="n"/>
      <c r="I68" s="27" t="n"/>
      <c r="J68" s="27" t="n"/>
      <c r="K68" s="27" t="n"/>
      <c r="L68" s="27" t="n"/>
      <c r="M68" s="26" t="n"/>
      <c r="N68" s="28" t="n"/>
      <c r="O68" s="23" t="n"/>
      <c r="P68" s="27" t="n"/>
      <c r="Q68" s="26" t="n"/>
      <c r="R68" s="26" t="n"/>
      <c r="S68" s="230" t="n"/>
      <c r="T68" s="23" t="n"/>
      <c r="U68" s="177" t="n"/>
    </row>
    <row r="69">
      <c r="B69" s="23" t="n"/>
      <c r="C69" s="196" t="n"/>
      <c r="D69" s="38" t="n"/>
      <c r="E69" s="76" t="n"/>
      <c r="F69" s="24" t="n"/>
      <c r="G69" s="137" t="n"/>
      <c r="H69" s="23" t="n"/>
      <c r="I69" s="27" t="n"/>
      <c r="J69" s="27" t="n"/>
      <c r="K69" s="27" t="n"/>
      <c r="L69" s="27" t="n"/>
      <c r="M69" s="169" t="n"/>
      <c r="N69" s="170" t="n"/>
      <c r="O69" s="23" t="n"/>
      <c r="P69" s="11" t="n"/>
      <c r="Q69" s="11" t="n"/>
      <c r="R69" s="173" t="n"/>
      <c r="S69" s="171" t="n"/>
      <c r="T69" s="137" t="n"/>
      <c r="U69" s="177" t="n"/>
    </row>
    <row r="70">
      <c r="B70" s="23" t="n"/>
      <c r="C70" s="196" t="n"/>
      <c r="D70" s="38" t="n"/>
      <c r="E70" s="76" t="n"/>
      <c r="F70" s="24" t="n"/>
      <c r="G70" s="23" t="n"/>
      <c r="H70" s="23" t="n"/>
      <c r="I70" s="27" t="n"/>
      <c r="J70" s="27" t="n"/>
      <c r="K70" s="27" t="n"/>
      <c r="L70" s="27" t="n"/>
      <c r="M70" s="26" t="n"/>
      <c r="N70" s="28" t="n"/>
      <c r="O70" s="23" t="n"/>
      <c r="P70" s="27" t="n"/>
      <c r="Q70" s="27" t="n"/>
      <c r="R70" s="26" t="n"/>
      <c r="S70" s="23" t="n"/>
      <c r="T70" s="23" t="n"/>
      <c r="U70" s="177" t="n"/>
    </row>
    <row r="71">
      <c r="B71" s="23" t="n"/>
      <c r="C71" s="231" t="n"/>
      <c r="D71" s="38" t="n"/>
      <c r="E71" s="93" t="n"/>
      <c r="F71" s="94" t="n"/>
      <c r="G71" s="107" t="n"/>
      <c r="H71" s="23" t="n"/>
      <c r="I71" s="95" t="n"/>
      <c r="J71" s="95" t="n"/>
      <c r="K71" s="95" t="n"/>
      <c r="L71" s="27" t="n"/>
      <c r="M71" s="96" t="n"/>
      <c r="N71" s="97" t="n"/>
      <c r="O71" s="98" t="n"/>
      <c r="P71" s="99" t="n"/>
      <c r="Q71" s="232" t="n"/>
      <c r="R71" s="100" t="n"/>
      <c r="S71" s="233" t="n"/>
      <c r="T71" s="10" t="n"/>
      <c r="U71" s="177" t="n"/>
    </row>
    <row r="72">
      <c r="B72" s="23" t="n"/>
      <c r="C72" s="196" t="n"/>
      <c r="D72" s="38" t="n"/>
      <c r="E72" s="76" t="n"/>
      <c r="F72" s="24" t="n"/>
      <c r="G72" s="137" t="n"/>
      <c r="H72" s="23" t="n"/>
      <c r="I72" s="27" t="n"/>
      <c r="J72" s="27" t="n"/>
      <c r="K72" s="27" t="n"/>
      <c r="L72" s="27" t="n"/>
      <c r="M72" s="169" t="n"/>
      <c r="N72" s="170" t="n"/>
      <c r="O72" s="23" t="n"/>
      <c r="P72" s="11" t="n"/>
      <c r="Q72" s="11" t="n"/>
      <c r="R72" s="173" t="n"/>
      <c r="S72" s="137" t="n"/>
      <c r="T72" s="137" t="n"/>
      <c r="U72" s="177" t="n"/>
    </row>
    <row r="73">
      <c r="B73" s="23" t="n"/>
      <c r="C73" s="25" t="n"/>
      <c r="D73" s="38" t="n"/>
      <c r="E73" s="76" t="n"/>
      <c r="F73" s="24" t="n"/>
      <c r="G73" s="234" t="n"/>
      <c r="H73" s="23" t="n"/>
      <c r="I73" s="27" t="n"/>
      <c r="J73" s="27" t="n"/>
      <c r="K73" s="27" t="n"/>
      <c r="L73" s="27" t="n"/>
      <c r="M73" s="169" t="n"/>
      <c r="N73" s="170" t="n"/>
      <c r="O73" s="23" t="n"/>
      <c r="P73" s="235" t="n"/>
      <c r="Q73" s="235" t="n"/>
      <c r="R73" s="236" t="n"/>
      <c r="S73" s="173" t="n"/>
      <c r="T73" s="173" t="n"/>
      <c r="U73" s="177" t="n"/>
    </row>
    <row r="74">
      <c r="B74" s="23" t="n"/>
      <c r="C74" s="196" t="n"/>
      <c r="D74" s="38" t="n"/>
      <c r="E74" s="76" t="n"/>
      <c r="F74" s="24" t="n"/>
      <c r="G74" s="234" t="n"/>
      <c r="H74" s="23" t="n"/>
      <c r="I74" s="27" t="n"/>
      <c r="J74" s="27" t="n"/>
      <c r="K74" s="27" t="n"/>
      <c r="L74" s="27" t="n"/>
      <c r="M74" s="169" t="n"/>
      <c r="N74" s="170" t="n"/>
      <c r="O74" s="23" t="n"/>
      <c r="P74" s="235" t="n"/>
      <c r="Q74" s="235" t="n"/>
      <c r="R74" s="237" t="n"/>
      <c r="S74" s="238" t="n"/>
      <c r="T74" s="137" t="n"/>
      <c r="U74" s="177" t="n"/>
    </row>
    <row r="75">
      <c r="B75" s="23" t="n"/>
      <c r="C75" s="25" t="n"/>
      <c r="D75" s="38" t="n"/>
      <c r="E75" s="76" t="n"/>
      <c r="F75" s="239" t="n"/>
      <c r="G75" s="23" t="n"/>
      <c r="H75" s="23" t="n"/>
      <c r="I75" s="27" t="n"/>
      <c r="J75" s="27" t="n"/>
      <c r="K75" s="27" t="n"/>
      <c r="L75" s="27" t="n"/>
      <c r="M75" s="26" t="n"/>
      <c r="N75" s="28" t="n"/>
      <c r="O75" s="23" t="n"/>
      <c r="P75" s="27" t="n"/>
      <c r="Q75" s="27" t="n"/>
      <c r="R75" s="27" t="n"/>
      <c r="S75" s="137" t="n"/>
      <c r="T75" s="199" t="n"/>
      <c r="U75" s="177" t="n"/>
    </row>
    <row r="76">
      <c r="B76" s="23" t="n"/>
      <c r="C76" s="196" t="n"/>
      <c r="D76" s="38" t="n"/>
      <c r="E76" s="76" t="n"/>
      <c r="F76" s="24" t="n"/>
      <c r="G76" s="23" t="n"/>
      <c r="H76" s="23" t="n"/>
      <c r="I76" s="27" t="n"/>
      <c r="J76" s="27" t="n"/>
      <c r="K76" s="27" t="n"/>
      <c r="L76" s="27" t="n"/>
      <c r="M76" s="26" t="n"/>
      <c r="N76" s="28" t="n"/>
      <c r="O76" s="23" t="n"/>
      <c r="P76" s="27" t="n"/>
      <c r="Q76" s="27" t="n"/>
      <c r="R76" s="26" t="n"/>
      <c r="S76" s="137" t="n"/>
      <c r="T76" s="137" t="n"/>
      <c r="U76" s="177" t="n"/>
    </row>
    <row r="77">
      <c r="B77" s="23" t="n"/>
      <c r="C77" s="196" t="n"/>
      <c r="D77" s="38" t="n"/>
      <c r="E77" s="76" t="n"/>
      <c r="F77" s="24" t="n"/>
      <c r="G77" s="10" t="n"/>
      <c r="H77" s="23" t="n"/>
      <c r="I77" s="12" t="n"/>
      <c r="J77" s="12" t="n"/>
      <c r="K77" s="12" t="n"/>
      <c r="L77" s="27" t="n"/>
      <c r="M77" s="222" t="n"/>
      <c r="N77" s="223" t="n"/>
      <c r="O77" s="23" t="n"/>
      <c r="P77" s="11" t="n"/>
      <c r="Q77" s="224" t="n"/>
      <c r="R77" s="29" t="n"/>
      <c r="S77" s="10" t="n"/>
      <c r="T77" s="10" t="n"/>
      <c r="U77" s="177" t="n"/>
    </row>
    <row r="78">
      <c r="B78" s="23" t="n"/>
      <c r="C78" s="196" t="n"/>
      <c r="D78" s="38" t="n"/>
      <c r="E78" s="76" t="n"/>
      <c r="F78" s="24" t="n"/>
      <c r="G78" s="10" t="n"/>
      <c r="H78" s="23" t="n"/>
      <c r="I78" s="12" t="n"/>
      <c r="J78" s="12" t="n"/>
      <c r="K78" s="12" t="n"/>
      <c r="L78" s="27" t="n"/>
      <c r="M78" s="222" t="n"/>
      <c r="N78" s="223" t="n"/>
      <c r="O78" s="23" t="n"/>
      <c r="P78" s="11" t="n"/>
      <c r="Q78" s="224" t="n"/>
      <c r="R78" s="29" t="n"/>
      <c r="S78" s="10" t="n"/>
      <c r="T78" s="10" t="n"/>
      <c r="U78" s="177" t="n"/>
    </row>
    <row r="79">
      <c r="B79" s="23" t="n"/>
      <c r="C79" s="196" t="n"/>
      <c r="D79" s="38" t="n"/>
      <c r="E79" s="76" t="n"/>
      <c r="F79" s="24" t="n"/>
      <c r="G79" s="10" t="n"/>
      <c r="H79" s="23" t="n"/>
      <c r="I79" s="12" t="n"/>
      <c r="J79" s="12" t="n"/>
      <c r="K79" s="12" t="n"/>
      <c r="L79" s="27" t="n"/>
      <c r="M79" s="222" t="n"/>
      <c r="N79" s="223" t="n"/>
      <c r="O79" s="23" t="n"/>
      <c r="P79" s="11" t="n"/>
      <c r="Q79" s="224" t="n"/>
      <c r="R79" s="29" t="n"/>
      <c r="S79" s="10" t="n"/>
      <c r="T79" s="10" t="n"/>
      <c r="U79" s="177" t="n"/>
    </row>
    <row r="80">
      <c r="B80" s="23" t="n"/>
      <c r="C80" s="25" t="n"/>
      <c r="D80" s="38" t="n"/>
      <c r="E80" s="76" t="n"/>
      <c r="F80" s="24" t="n"/>
      <c r="G80" s="10" t="n"/>
      <c r="H80" s="23" t="n"/>
      <c r="I80" s="12" t="n"/>
      <c r="J80" s="12" t="n"/>
      <c r="K80" s="12" t="n"/>
      <c r="L80" s="27" t="n"/>
      <c r="M80" s="222" t="n"/>
      <c r="N80" s="223" t="n"/>
      <c r="O80" s="23" t="n"/>
      <c r="P80" s="11" t="n"/>
      <c r="Q80" s="224" t="n"/>
      <c r="R80" s="29" t="n"/>
      <c r="S80" s="177" t="n"/>
      <c r="T80" s="240" t="n"/>
      <c r="U80" s="177" t="n"/>
    </row>
    <row r="81">
      <c r="B81" s="23" t="n"/>
      <c r="C81" s="196" t="n"/>
      <c r="D81" s="38" t="n"/>
      <c r="E81" s="76" t="n"/>
      <c r="F81" s="24" t="n"/>
      <c r="G81" s="241" t="n"/>
      <c r="H81" s="23" t="n"/>
      <c r="I81" s="27" t="n"/>
      <c r="J81" s="27" t="n"/>
      <c r="K81" s="27" t="n"/>
      <c r="L81" s="27" t="n"/>
      <c r="M81" s="26" t="n"/>
      <c r="N81" s="28" t="n"/>
      <c r="O81" s="242" t="n"/>
      <c r="P81" s="229" t="n"/>
      <c r="Q81" s="27" t="n"/>
      <c r="R81" s="243" t="n"/>
      <c r="S81" s="137" t="n"/>
      <c r="T81" s="137" t="n"/>
      <c r="U81" s="177" t="n"/>
    </row>
    <row r="82">
      <c r="B82" s="23" t="n"/>
      <c r="C82" s="196" t="n"/>
      <c r="D82" s="38" t="n"/>
      <c r="E82" s="76" t="n"/>
      <c r="F82" s="24" t="n"/>
      <c r="G82" s="23" t="n"/>
      <c r="H82" s="23" t="n"/>
      <c r="I82" s="27" t="n"/>
      <c r="J82" s="27" t="n"/>
      <c r="K82" s="27" t="n"/>
      <c r="L82" s="27" t="n"/>
      <c r="M82" s="26" t="n"/>
      <c r="N82" s="28" t="n"/>
      <c r="O82" s="23" t="n"/>
      <c r="P82" s="27" t="n"/>
      <c r="Q82" s="27" t="n"/>
      <c r="R82" s="26" t="n"/>
      <c r="S82" s="137" t="n"/>
      <c r="T82" s="137" t="n"/>
      <c r="U82" s="177" t="n"/>
    </row>
    <row r="83">
      <c r="B83" s="23" t="n"/>
      <c r="C83" s="196" t="n"/>
      <c r="D83" s="38" t="n"/>
      <c r="E83" s="76" t="n"/>
      <c r="F83" s="24" t="n"/>
      <c r="G83" s="23" t="n"/>
      <c r="H83" s="23" t="n"/>
      <c r="I83" s="27" t="n"/>
      <c r="J83" s="27" t="n"/>
      <c r="K83" s="27" t="n"/>
      <c r="L83" s="27" t="n"/>
      <c r="M83" s="26" t="n"/>
      <c r="N83" s="28" t="n"/>
      <c r="O83" s="23" t="n"/>
      <c r="P83" s="27" t="n"/>
      <c r="Q83" s="27" t="n"/>
      <c r="R83" s="26" t="n"/>
      <c r="S83" s="10" t="n"/>
      <c r="T83" s="10" t="n"/>
      <c r="U83" s="177" t="n"/>
    </row>
    <row r="84">
      <c r="B84" s="23" t="n"/>
      <c r="C84" s="31" t="n"/>
      <c r="D84" s="38" t="n"/>
      <c r="E84" s="76" t="n"/>
      <c r="F84" s="110" t="n"/>
      <c r="G84" s="23" t="n"/>
      <c r="H84" s="23" t="n"/>
      <c r="I84" s="27" t="n"/>
      <c r="J84" s="27" t="n"/>
      <c r="K84" s="27" t="n"/>
      <c r="L84" s="27" t="n"/>
      <c r="M84" s="26" t="n"/>
      <c r="N84" s="28" t="n"/>
      <c r="O84" s="23" t="n"/>
      <c r="P84" s="27" t="n"/>
      <c r="Q84" s="27" t="n"/>
      <c r="R84" s="26" t="n"/>
      <c r="S84" s="233" t="n"/>
      <c r="T84" s="10" t="n"/>
      <c r="U84" s="177" t="n"/>
    </row>
    <row r="85">
      <c r="B85" s="23" t="n"/>
      <c r="C85" s="196" t="n"/>
      <c r="D85" s="38" t="n"/>
      <c r="E85" s="76" t="n"/>
      <c r="F85" s="24" t="n"/>
      <c r="G85" s="10" t="n"/>
      <c r="H85" s="23" t="n"/>
      <c r="I85" s="12" t="n"/>
      <c r="J85" s="12" t="n"/>
      <c r="K85" s="12" t="n"/>
      <c r="L85" s="27" t="n"/>
      <c r="M85" s="222" t="n"/>
      <c r="N85" s="223" t="n"/>
      <c r="O85" s="23" t="n"/>
      <c r="P85" s="11" t="n"/>
      <c r="Q85" s="224" t="n"/>
      <c r="R85" s="29" t="n"/>
      <c r="S85" s="10" t="n"/>
      <c r="T85" s="10" t="n"/>
      <c r="U85" s="177" t="n"/>
    </row>
    <row r="86">
      <c r="B86" s="23" t="n"/>
      <c r="C86" s="196" t="n"/>
      <c r="D86" s="38" t="n"/>
      <c r="E86" s="76" t="n"/>
      <c r="F86" s="24" t="n"/>
      <c r="G86" s="137" t="n"/>
      <c r="H86" s="23" t="n"/>
      <c r="I86" s="27" t="n"/>
      <c r="J86" s="27" t="n"/>
      <c r="K86" s="27" t="n"/>
      <c r="L86" s="27" t="n"/>
      <c r="M86" s="169" t="n"/>
      <c r="N86" s="170" t="n"/>
      <c r="O86" s="23" t="n"/>
      <c r="P86" s="11" t="n"/>
      <c r="Q86" s="11" t="n"/>
      <c r="R86" s="173" t="n"/>
      <c r="S86" s="238" t="n"/>
      <c r="T86" s="137" t="n"/>
      <c r="U86" s="177" t="n"/>
    </row>
    <row r="87">
      <c r="B87" s="23" t="n"/>
      <c r="C87" s="25" t="n"/>
      <c r="D87" s="38" t="n"/>
      <c r="E87" s="76" t="n"/>
      <c r="F87" s="24" t="n"/>
      <c r="G87" s="137" t="n"/>
      <c r="H87" s="23" t="n"/>
      <c r="I87" s="27" t="n"/>
      <c r="J87" s="27" t="n"/>
      <c r="K87" s="27" t="n"/>
      <c r="L87" s="27" t="n"/>
      <c r="M87" s="169" t="n"/>
      <c r="N87" s="170" t="n"/>
      <c r="O87" s="242" t="n"/>
      <c r="P87" s="235" t="n"/>
      <c r="Q87" s="172" t="n"/>
      <c r="R87" s="173" t="n"/>
      <c r="S87" s="172" t="n"/>
      <c r="T87" s="173" t="n"/>
      <c r="U87" s="177" t="n"/>
    </row>
    <row r="88">
      <c r="B88" s="23" t="n"/>
      <c r="C88" s="25" t="n"/>
      <c r="D88" s="38" t="n"/>
      <c r="E88" s="76" t="n"/>
      <c r="F88" s="24" t="n"/>
      <c r="G88" s="23" t="n"/>
      <c r="H88" s="23" t="n"/>
      <c r="I88" s="27" t="n"/>
      <c r="J88" s="27" t="n"/>
      <c r="K88" s="27" t="n"/>
      <c r="L88" s="27" t="n"/>
      <c r="M88" s="26" t="n"/>
      <c r="N88" s="28" t="n"/>
      <c r="O88" s="23" t="n"/>
      <c r="P88" s="27" t="n"/>
      <c r="Q88" s="26" t="n"/>
      <c r="R88" s="26" t="n"/>
      <c r="S88" s="29" t="n"/>
      <c r="T88" s="29" t="n"/>
      <c r="U88" s="177" t="n"/>
    </row>
    <row r="89">
      <c r="B89" s="23" t="n"/>
      <c r="C89" s="196" t="n"/>
      <c r="D89" s="38" t="n"/>
      <c r="E89" s="76" t="n"/>
      <c r="F89" s="24" t="n"/>
      <c r="G89" s="137" t="n"/>
      <c r="H89" s="23" t="n"/>
      <c r="I89" s="27" t="n"/>
      <c r="J89" s="27" t="n"/>
      <c r="K89" s="27" t="n"/>
      <c r="L89" s="27" t="n"/>
      <c r="M89" s="169" t="n"/>
      <c r="N89" s="170" t="n"/>
      <c r="O89" s="23" t="n"/>
      <c r="P89" s="11" t="n"/>
      <c r="Q89" s="11" t="n"/>
      <c r="R89" s="173" t="n"/>
      <c r="S89" s="137" t="n"/>
      <c r="T89" s="137" t="n"/>
      <c r="U89" s="177" t="n"/>
    </row>
    <row r="90">
      <c r="B90" s="23" t="n"/>
      <c r="C90" s="196" t="n"/>
      <c r="D90" s="38" t="n"/>
      <c r="E90" s="76" t="n"/>
      <c r="F90" s="24" t="n"/>
      <c r="G90" s="137" t="n"/>
      <c r="H90" s="23" t="n"/>
      <c r="I90" s="27" t="n"/>
      <c r="J90" s="27" t="n"/>
      <c r="K90" s="27" t="n"/>
      <c r="L90" s="27" t="n"/>
      <c r="M90" s="169" t="n"/>
      <c r="N90" s="170" t="n"/>
      <c r="O90" s="23" t="n"/>
      <c r="P90" s="11" t="n"/>
      <c r="Q90" s="11" t="n"/>
      <c r="R90" s="173" t="n"/>
      <c r="S90" s="137" t="n"/>
      <c r="T90" s="137" t="n"/>
      <c r="U90" s="177" t="n"/>
    </row>
    <row r="91">
      <c r="B91" s="23" t="n"/>
      <c r="C91" s="196" t="n"/>
      <c r="D91" s="38" t="n"/>
      <c r="E91" s="76" t="n"/>
      <c r="F91" s="24" t="n"/>
      <c r="G91" s="137" t="n"/>
      <c r="H91" s="23" t="n"/>
      <c r="I91" s="27" t="n"/>
      <c r="J91" s="27" t="n"/>
      <c r="K91" s="27" t="n"/>
      <c r="L91" s="27" t="n"/>
      <c r="M91" s="169" t="n"/>
      <c r="N91" s="170" t="n"/>
      <c r="O91" s="23" t="n"/>
      <c r="P91" s="11" t="n"/>
      <c r="Q91" s="11" t="n"/>
      <c r="R91" s="173" t="n"/>
      <c r="S91" s="137" t="n"/>
      <c r="T91" s="137" t="n"/>
      <c r="U91" s="177" t="n"/>
    </row>
    <row r="92">
      <c r="B92" s="23" t="n"/>
      <c r="C92" s="25" t="n"/>
      <c r="D92" s="38" t="n"/>
      <c r="E92" s="76" t="n"/>
      <c r="F92" s="24" t="n"/>
      <c r="G92" s="23" t="n"/>
      <c r="H92" s="23" t="n"/>
      <c r="I92" s="27" t="n"/>
      <c r="J92" s="27" t="n"/>
      <c r="K92" s="27" t="n"/>
      <c r="L92" s="27" t="n"/>
      <c r="M92" s="26" t="n"/>
      <c r="N92" s="28" t="n"/>
      <c r="O92" s="23" t="n"/>
      <c r="P92" s="27" t="n"/>
      <c r="Q92" s="26" t="n"/>
      <c r="R92" s="26" t="n"/>
      <c r="S92" s="173" t="n"/>
      <c r="T92" s="173" t="n"/>
      <c r="U92" s="177" t="n"/>
    </row>
    <row r="93">
      <c r="B93" s="23" t="n"/>
      <c r="C93" s="25" t="n"/>
      <c r="D93" s="38" t="n"/>
      <c r="E93" s="76" t="n"/>
      <c r="F93" s="24" t="n"/>
      <c r="G93" s="10" t="n"/>
      <c r="H93" s="23" t="n"/>
      <c r="I93" s="27" t="n"/>
      <c r="J93" s="27" t="n"/>
      <c r="K93" s="27" t="n"/>
      <c r="L93" s="27" t="n"/>
      <c r="M93" s="26" t="n"/>
      <c r="N93" s="28" t="n"/>
      <c r="O93" s="23" t="n"/>
      <c r="P93" s="27" t="n"/>
      <c r="Q93" s="26" t="n"/>
      <c r="R93" s="29" t="n"/>
      <c r="S93" s="29" t="n"/>
      <c r="T93" s="29" t="n"/>
      <c r="U93" s="177" t="n"/>
    </row>
    <row r="94">
      <c r="B94" s="23" t="n"/>
      <c r="C94" s="196" t="n"/>
      <c r="D94" s="38" t="n"/>
      <c r="E94" s="76" t="n"/>
      <c r="F94" s="24" t="n"/>
      <c r="G94" s="23" t="n"/>
      <c r="H94" s="23" t="n"/>
      <c r="I94" s="27" t="n"/>
      <c r="J94" s="27" t="n"/>
      <c r="K94" s="27" t="n"/>
      <c r="L94" s="27" t="n"/>
      <c r="M94" s="26" t="n"/>
      <c r="N94" s="28" t="n"/>
      <c r="O94" s="23" t="n"/>
      <c r="P94" s="27" t="n"/>
      <c r="Q94" s="27" t="n"/>
      <c r="R94" s="26" t="n"/>
      <c r="S94" s="10" t="n"/>
      <c r="T94" s="10" t="n"/>
      <c r="U94" s="177" t="n"/>
    </row>
    <row r="95">
      <c r="B95" s="23" t="n"/>
      <c r="C95" s="196" t="n"/>
      <c r="D95" s="38" t="n"/>
      <c r="E95" s="76" t="n"/>
      <c r="F95" s="24" t="n"/>
      <c r="G95" s="23" t="n"/>
      <c r="H95" s="23" t="n"/>
      <c r="I95" s="27" t="n"/>
      <c r="J95" s="27" t="n"/>
      <c r="K95" s="27" t="n"/>
      <c r="L95" s="27" t="n"/>
      <c r="M95" s="26" t="n"/>
      <c r="N95" s="28" t="n"/>
      <c r="O95" s="23" t="n"/>
      <c r="P95" s="27" t="n"/>
      <c r="Q95" s="27" t="n"/>
      <c r="R95" s="26" t="n"/>
      <c r="S95" s="10" t="n"/>
      <c r="T95" s="10" t="n"/>
      <c r="U95" s="177" t="n"/>
    </row>
    <row r="96">
      <c r="B96" s="23" t="n"/>
      <c r="C96" s="196" t="n"/>
      <c r="D96" s="38" t="n"/>
      <c r="E96" s="76" t="n"/>
      <c r="F96" s="24" t="n"/>
      <c r="G96" s="23" t="n"/>
      <c r="H96" s="23" t="n"/>
      <c r="I96" s="27" t="n"/>
      <c r="J96" s="27" t="n"/>
      <c r="K96" s="27" t="n"/>
      <c r="L96" s="27" t="n"/>
      <c r="M96" s="26" t="n"/>
      <c r="N96" s="28" t="n"/>
      <c r="O96" s="23" t="n"/>
      <c r="P96" s="27" t="n"/>
      <c r="Q96" s="27" t="n"/>
      <c r="R96" s="26" t="n"/>
      <c r="S96" s="10" t="n"/>
      <c r="T96" s="10" t="n"/>
      <c r="U96" s="177" t="n"/>
    </row>
    <row r="97">
      <c r="B97" s="23" t="n"/>
      <c r="C97" s="25" t="n"/>
      <c r="D97" s="38" t="n"/>
      <c r="E97" s="76" t="n"/>
      <c r="F97" s="24" t="n"/>
      <c r="G97" s="23" t="n"/>
      <c r="H97" s="23" t="n"/>
      <c r="I97" s="27" t="n"/>
      <c r="J97" s="27" t="n"/>
      <c r="K97" s="27" t="n"/>
      <c r="L97" s="27" t="n"/>
      <c r="M97" s="26" t="n"/>
      <c r="N97" s="28" t="n"/>
      <c r="O97" s="23" t="n"/>
      <c r="P97" s="27" t="n"/>
      <c r="Q97" s="26" t="n"/>
      <c r="R97" s="26" t="n"/>
      <c r="S97" s="26" t="n"/>
      <c r="T97" s="26" t="n"/>
      <c r="U97" s="177" t="n"/>
    </row>
    <row r="98">
      <c r="B98" s="23" t="n"/>
      <c r="C98" s="25" t="n"/>
      <c r="D98" s="38" t="n"/>
      <c r="E98" s="76" t="n"/>
      <c r="F98" s="239" t="n"/>
      <c r="G98" s="234" t="n"/>
      <c r="H98" s="23" t="n"/>
      <c r="I98" s="27" t="n"/>
      <c r="J98" s="27" t="n"/>
      <c r="K98" s="27" t="n"/>
      <c r="L98" s="27" t="n"/>
      <c r="M98" s="169" t="n"/>
      <c r="N98" s="170" t="n"/>
      <c r="O98" s="23" t="n"/>
      <c r="P98" s="235" t="n"/>
      <c r="Q98" s="235" t="n"/>
      <c r="R98" s="236" t="n"/>
      <c r="S98" s="137" t="n"/>
      <c r="T98" s="199" t="n"/>
      <c r="U98" s="177" t="n"/>
    </row>
    <row r="99">
      <c r="B99" s="23" t="n"/>
      <c r="C99" s="25" t="n"/>
      <c r="D99" s="38" t="n"/>
      <c r="E99" s="76" t="n"/>
      <c r="F99" s="24" t="n"/>
      <c r="G99" s="137" t="n"/>
      <c r="H99" s="23" t="n"/>
      <c r="I99" s="27" t="n"/>
      <c r="J99" s="27" t="n"/>
      <c r="K99" s="27" t="n"/>
      <c r="L99" s="27" t="n"/>
      <c r="M99" s="169" t="n"/>
      <c r="N99" s="170" t="n"/>
      <c r="O99" s="23" t="n"/>
      <c r="P99" s="11" t="n"/>
      <c r="Q99" s="11" t="n"/>
      <c r="R99" s="199" t="n"/>
      <c r="S99" s="199" t="n"/>
      <c r="T99" s="199" t="n"/>
      <c r="U99" s="177" t="n"/>
    </row>
    <row r="100">
      <c r="B100" s="23" t="n"/>
      <c r="C100" s="25" t="n"/>
      <c r="D100" s="38" t="n"/>
      <c r="E100" s="76" t="n"/>
      <c r="F100" s="24" t="n"/>
      <c r="G100" s="137" t="n"/>
      <c r="H100" s="23" t="n"/>
      <c r="I100" s="27" t="n"/>
      <c r="J100" s="27" t="n"/>
      <c r="K100" s="27" t="n"/>
      <c r="L100" s="27" t="n"/>
      <c r="M100" s="26" t="n"/>
      <c r="N100" s="28" t="n"/>
      <c r="O100" s="23" t="n"/>
      <c r="P100" s="27" t="n"/>
      <c r="Q100" s="27" t="n"/>
      <c r="R100" s="199" t="n"/>
      <c r="S100" s="199" t="n"/>
      <c r="T100" s="199" t="n"/>
      <c r="U100" s="177" t="n"/>
    </row>
    <row r="101">
      <c r="B101" s="23" t="n"/>
      <c r="C101" s="25" t="n"/>
      <c r="D101" s="38" t="n"/>
      <c r="E101" s="76" t="n"/>
      <c r="F101" s="24" t="n"/>
      <c r="G101" s="137" t="n"/>
      <c r="H101" s="23" t="n"/>
      <c r="I101" s="27" t="n"/>
      <c r="J101" s="27" t="n"/>
      <c r="K101" s="27" t="n"/>
      <c r="L101" s="27" t="n"/>
      <c r="M101" s="26" t="n"/>
      <c r="N101" s="28" t="n"/>
      <c r="O101" s="242" t="n"/>
      <c r="P101" s="229" t="n"/>
      <c r="Q101" s="26" t="n"/>
      <c r="R101" s="173" t="n"/>
      <c r="S101" s="173" t="n"/>
      <c r="T101" s="173" t="n"/>
      <c r="U101" s="177" t="n"/>
    </row>
    <row r="102">
      <c r="B102" s="23" t="n"/>
      <c r="C102" s="196" t="n"/>
      <c r="D102" s="38" t="n"/>
      <c r="E102" s="76" t="n"/>
      <c r="F102" s="24" t="n"/>
      <c r="G102" s="137" t="n"/>
      <c r="H102" s="23" t="n"/>
      <c r="I102" s="27" t="n"/>
      <c r="J102" s="27" t="n"/>
      <c r="K102" s="27" t="n"/>
      <c r="L102" s="27" t="n"/>
      <c r="M102" s="26" t="n"/>
      <c r="N102" s="28" t="n"/>
      <c r="O102" s="23" t="n"/>
      <c r="P102" s="27" t="n"/>
      <c r="Q102" s="27" t="n"/>
      <c r="R102" s="173" t="n"/>
      <c r="S102" s="137" t="n"/>
      <c r="T102" s="137" t="n"/>
      <c r="U102" s="177" t="n"/>
    </row>
    <row r="103">
      <c r="B103" s="23" t="n"/>
      <c r="C103" s="196" t="n"/>
      <c r="D103" s="38" t="n"/>
      <c r="E103" s="76" t="n"/>
      <c r="F103" s="24" t="n"/>
      <c r="G103" s="137" t="n"/>
      <c r="H103" s="23" t="n"/>
      <c r="I103" s="27" t="n"/>
      <c r="J103" s="27" t="n"/>
      <c r="K103" s="27" t="n"/>
      <c r="L103" s="27" t="n"/>
      <c r="M103" s="169" t="n"/>
      <c r="N103" s="170" t="n"/>
      <c r="O103" s="23" t="n"/>
      <c r="P103" s="11" t="n"/>
      <c r="Q103" s="11" t="n"/>
      <c r="R103" s="173" t="n"/>
      <c r="S103" s="171" t="n"/>
      <c r="T103" s="137" t="n"/>
      <c r="U103" s="177" t="n"/>
    </row>
    <row r="104">
      <c r="B104" s="23" t="n"/>
      <c r="C104" s="196" t="n"/>
      <c r="D104" s="38" t="n"/>
      <c r="E104" s="76" t="n"/>
      <c r="F104" s="24" t="n"/>
      <c r="G104" s="137" t="n"/>
      <c r="H104" s="23" t="n"/>
      <c r="I104" s="27" t="n"/>
      <c r="J104" s="27" t="n"/>
      <c r="K104" s="27" t="n"/>
      <c r="L104" s="27" t="n"/>
      <c r="M104" s="169" t="n"/>
      <c r="N104" s="170" t="n"/>
      <c r="O104" s="23" t="n"/>
      <c r="P104" s="11" t="n"/>
      <c r="Q104" s="11" t="n"/>
      <c r="R104" s="173" t="n"/>
      <c r="S104" s="137" t="n"/>
      <c r="T104" s="137" t="n"/>
      <c r="U104" s="177" t="n"/>
    </row>
    <row r="105">
      <c r="B105" s="23" t="n"/>
      <c r="C105" s="196" t="n"/>
      <c r="D105" s="38" t="n"/>
      <c r="E105" s="76" t="n"/>
      <c r="F105" s="24" t="n"/>
      <c r="G105" s="10" t="n"/>
      <c r="H105" s="23" t="n"/>
      <c r="I105" s="12" t="n"/>
      <c r="J105" s="12" t="n"/>
      <c r="K105" s="12" t="n"/>
      <c r="L105" s="27" t="n"/>
      <c r="M105" s="222" t="n"/>
      <c r="N105" s="223" t="n"/>
      <c r="O105" s="23" t="n"/>
      <c r="P105" s="11" t="n"/>
      <c r="Q105" s="224" t="n"/>
      <c r="R105" s="29" t="n"/>
      <c r="S105" s="10" t="n"/>
      <c r="T105" s="10" t="n"/>
      <c r="U105" s="177" t="n"/>
    </row>
    <row r="106">
      <c r="B106" s="23" t="n"/>
      <c r="C106" s="196" t="n"/>
      <c r="D106" s="38" t="n"/>
      <c r="E106" s="76" t="n"/>
      <c r="F106" s="24" t="n"/>
      <c r="G106" s="137" t="n"/>
      <c r="H106" s="23" t="n"/>
      <c r="I106" s="27" t="n"/>
      <c r="J106" s="27" t="n"/>
      <c r="K106" s="27" t="n"/>
      <c r="L106" s="27" t="n"/>
      <c r="M106" s="169" t="n"/>
      <c r="N106" s="170" t="n"/>
      <c r="O106" s="23" t="n"/>
      <c r="P106" s="11" t="n"/>
      <c r="Q106" s="11" t="n"/>
      <c r="R106" s="173" t="n"/>
      <c r="S106" s="137" t="n"/>
      <c r="T106" s="10" t="n"/>
      <c r="U106" s="177" t="n"/>
    </row>
    <row r="107">
      <c r="B107" s="23" t="n"/>
      <c r="C107" s="196" t="n"/>
      <c r="D107" s="38" t="n"/>
      <c r="E107" s="76" t="n"/>
      <c r="F107" s="24" t="n"/>
      <c r="G107" s="23" t="n"/>
      <c r="H107" s="23" t="n"/>
      <c r="I107" s="27" t="n"/>
      <c r="J107" s="27" t="n"/>
      <c r="K107" s="27" t="n"/>
      <c r="L107" s="27" t="n"/>
      <c r="M107" s="26" t="n"/>
      <c r="N107" s="28" t="n"/>
      <c r="O107" s="23" t="n"/>
      <c r="P107" s="27" t="n"/>
      <c r="Q107" s="27" t="n"/>
      <c r="R107" s="26" t="n"/>
      <c r="S107" s="10" t="n"/>
      <c r="T107" s="10" t="n"/>
      <c r="U107" s="177" t="n"/>
    </row>
    <row r="108">
      <c r="B108" s="23" t="n"/>
      <c r="C108" s="196" t="n"/>
      <c r="D108" s="38" t="n"/>
      <c r="E108" s="76" t="n"/>
      <c r="F108" s="24" t="n"/>
      <c r="G108" s="10" t="n"/>
      <c r="H108" s="23" t="n"/>
      <c r="I108" s="12" t="n"/>
      <c r="J108" s="12" t="n"/>
      <c r="K108" s="12" t="n"/>
      <c r="L108" s="27" t="n"/>
      <c r="M108" s="222" t="n"/>
      <c r="N108" s="223" t="n"/>
      <c r="O108" s="23" t="n"/>
      <c r="P108" s="11" t="n"/>
      <c r="Q108" s="224" t="n"/>
      <c r="R108" s="29" t="n"/>
      <c r="S108" s="233" t="n"/>
      <c r="T108" s="10" t="n"/>
      <c r="U108" s="177" t="n"/>
    </row>
    <row r="109">
      <c r="B109" s="23" t="n"/>
      <c r="C109" s="196" t="n"/>
      <c r="D109" s="38" t="n"/>
      <c r="E109" s="76" t="n"/>
      <c r="F109" s="24" t="n"/>
      <c r="G109" s="137" t="n"/>
      <c r="H109" s="23" t="n"/>
      <c r="I109" s="27" t="n"/>
      <c r="J109" s="27" t="n"/>
      <c r="K109" s="27" t="n"/>
      <c r="L109" s="27" t="n"/>
      <c r="M109" s="169" t="n"/>
      <c r="N109" s="170" t="n"/>
      <c r="O109" s="23" t="n"/>
      <c r="P109" s="11" t="n"/>
      <c r="Q109" s="11" t="n"/>
      <c r="R109" s="173" t="n"/>
      <c r="S109" s="137" t="n"/>
      <c r="T109" s="137" t="n"/>
      <c r="U109" s="177" t="n"/>
    </row>
    <row r="110">
      <c r="B110" s="23" t="n"/>
      <c r="C110" s="231" t="n"/>
      <c r="D110" s="112" t="n"/>
      <c r="E110" s="93" t="n"/>
      <c r="F110" s="94" t="n"/>
      <c r="G110" s="107" t="n"/>
      <c r="H110" s="73" t="n"/>
      <c r="I110" s="95" t="n"/>
      <c r="J110" s="95" t="n"/>
      <c r="K110" s="95" t="n"/>
      <c r="L110" s="27" t="n"/>
      <c r="M110" s="96" t="n"/>
      <c r="N110" s="97" t="n"/>
      <c r="O110" s="98" t="n"/>
      <c r="P110" s="99" t="n"/>
      <c r="Q110" s="232" t="n"/>
      <c r="R110" s="100" t="n"/>
      <c r="S110" s="107" t="n"/>
      <c r="T110" s="107" t="n"/>
      <c r="U110" s="233" t="n"/>
    </row>
    <row r="111">
      <c r="B111" s="23" t="n"/>
      <c r="C111" s="25" t="n"/>
      <c r="D111" s="68" t="n"/>
      <c r="E111" s="76" t="n"/>
      <c r="F111" s="24" t="n"/>
      <c r="G111" s="10" t="n"/>
      <c r="H111" s="73" t="n"/>
      <c r="I111" s="12" t="n"/>
      <c r="J111" s="12" t="n"/>
      <c r="K111" s="12" t="n"/>
      <c r="L111" s="27" t="n"/>
      <c r="M111" s="264" t="n"/>
      <c r="N111" s="265" t="n"/>
      <c r="O111" s="23" t="n"/>
      <c r="P111" s="11" t="n"/>
      <c r="Q111" s="224" t="n"/>
      <c r="R111" s="29" t="n"/>
      <c r="S111" s="29" t="n"/>
      <c r="T111" s="29" t="n"/>
      <c r="U111" s="244" t="n"/>
    </row>
    <row r="112">
      <c r="B112" s="23" t="n"/>
      <c r="C112" s="25" t="n"/>
      <c r="D112" s="68" t="n"/>
      <c r="E112" s="76" t="n"/>
      <c r="F112" s="24" t="n"/>
      <c r="G112" s="10" t="n"/>
      <c r="H112" s="73" t="n"/>
      <c r="I112" s="12" t="n"/>
      <c r="J112" s="12" t="n"/>
      <c r="K112" s="12" t="n"/>
      <c r="L112" s="27" t="n"/>
      <c r="M112" s="264" t="n"/>
      <c r="N112" s="265" t="n"/>
      <c r="O112" s="23" t="n"/>
      <c r="P112" s="11" t="n"/>
      <c r="Q112" s="9" t="n"/>
      <c r="R112" s="29" t="n"/>
      <c r="S112" s="29" t="n"/>
      <c r="T112" s="29" t="n"/>
      <c r="U112" s="9" t="n"/>
    </row>
    <row r="113">
      <c r="B113" s="23" t="n"/>
      <c r="C113" s="25" t="n"/>
      <c r="D113" s="68" t="n"/>
      <c r="E113" s="76" t="n"/>
      <c r="F113" s="24" t="n"/>
      <c r="G113" s="10" t="n"/>
      <c r="H113" s="73" t="n"/>
      <c r="I113" s="12" t="n"/>
      <c r="J113" s="12" t="n"/>
      <c r="K113" s="12" t="n"/>
      <c r="L113" s="27" t="n"/>
      <c r="M113" s="264" t="n"/>
      <c r="N113" s="265" t="n"/>
      <c r="O113" s="171" t="n"/>
      <c r="P113" s="27" t="n"/>
      <c r="Q113" s="9" t="n"/>
      <c r="R113" s="29" t="n"/>
      <c r="S113" s="29" t="n"/>
      <c r="T113" s="29" t="n"/>
      <c r="U113" s="9" t="n"/>
    </row>
    <row r="114">
      <c r="B114" s="31" t="n"/>
      <c r="C114" s="72" t="n"/>
      <c r="D114" s="31" t="n"/>
      <c r="E114" s="31" t="n"/>
      <c r="F114" s="110" t="n"/>
      <c r="G114" s="31" t="n"/>
      <c r="H114" s="31" t="n"/>
      <c r="I114" s="131" t="n"/>
      <c r="J114" s="131" t="n"/>
      <c r="K114" s="131" t="n"/>
      <c r="L114" s="131" t="n"/>
      <c r="M114" s="116" t="n"/>
      <c r="N114" s="110" t="n"/>
      <c r="O114" s="31" t="n"/>
      <c r="P114" s="131" t="n"/>
      <c r="Q114" s="116" t="n"/>
      <c r="R114" s="116" t="n"/>
      <c r="S114" s="116" t="n"/>
      <c r="T114" s="116" t="n"/>
      <c r="U114" s="116" t="n"/>
    </row>
    <row r="115">
      <c r="B115" s="23" t="n"/>
      <c r="C115" s="25" t="n"/>
      <c r="D115" s="68" t="n"/>
      <c r="E115" s="76" t="n"/>
      <c r="F115" s="24" t="n"/>
      <c r="G115" s="23" t="n"/>
      <c r="H115" s="73" t="n"/>
      <c r="I115" s="27" t="n"/>
      <c r="J115" s="27" t="n"/>
      <c r="K115" s="27" t="n"/>
      <c r="L115" s="27" t="n"/>
      <c r="M115" s="26" t="n"/>
      <c r="N115" s="28" t="n"/>
      <c r="O115" s="23" t="n"/>
      <c r="P115" s="27" t="n"/>
      <c r="Q115" s="26" t="n"/>
      <c r="R115" s="26" t="n"/>
      <c r="S115" s="26" t="n"/>
      <c r="T115" s="26" t="n"/>
      <c r="U115" s="9" t="n"/>
    </row>
    <row r="116">
      <c r="B116" s="23" t="n"/>
      <c r="C116" s="25" t="n"/>
      <c r="D116" s="68" t="n"/>
      <c r="E116" s="76" t="n"/>
      <c r="F116" s="24" t="n"/>
      <c r="G116" s="23" t="n"/>
      <c r="H116" s="73" t="n"/>
      <c r="I116" s="27" t="n"/>
      <c r="J116" s="27" t="n"/>
      <c r="K116" s="27" t="n"/>
      <c r="L116" s="27" t="n"/>
      <c r="M116" s="26" t="n"/>
      <c r="N116" s="28" t="n"/>
      <c r="O116" s="23" t="n"/>
      <c r="P116" s="27" t="n"/>
      <c r="Q116" s="26" t="n"/>
      <c r="R116" s="26" t="n"/>
      <c r="S116" s="26" t="n"/>
      <c r="T116" s="26" t="n"/>
      <c r="U116" s="9" t="n"/>
    </row>
    <row r="117">
      <c r="B117" s="23" t="n"/>
      <c r="C117" s="25" t="n"/>
      <c r="D117" s="68" t="n"/>
      <c r="E117" s="76" t="n"/>
      <c r="F117" s="24" t="n"/>
      <c r="G117" s="23" t="n"/>
      <c r="H117" s="73" t="n"/>
      <c r="I117" s="27" t="n"/>
      <c r="J117" s="27" t="n"/>
      <c r="K117" s="27" t="n"/>
      <c r="L117" s="27" t="n"/>
      <c r="M117" s="26" t="n"/>
      <c r="N117" s="28" t="n"/>
      <c r="O117" s="23" t="n"/>
      <c r="P117" s="27" t="n"/>
      <c r="Q117" s="26" t="n"/>
      <c r="R117" s="26" t="n"/>
      <c r="S117" s="26" t="n"/>
      <c r="T117" s="26" t="n"/>
      <c r="U117" s="9" t="n"/>
    </row>
    <row r="118">
      <c r="B118" s="23" t="n"/>
      <c r="C118" s="25" t="n"/>
      <c r="D118" s="68" t="n"/>
      <c r="E118" s="76" t="n"/>
      <c r="F118" s="24" t="n"/>
      <c r="G118" s="23" t="n"/>
      <c r="H118" s="73" t="n"/>
      <c r="I118" s="27" t="n"/>
      <c r="J118" s="27" t="n"/>
      <c r="K118" s="27" t="n"/>
      <c r="L118" s="27" t="n"/>
      <c r="M118" s="26" t="n"/>
      <c r="N118" s="28" t="n"/>
      <c r="O118" s="23" t="n"/>
      <c r="P118" s="27" t="n"/>
      <c r="Q118" s="26" t="n"/>
      <c r="R118" s="26" t="n"/>
      <c r="S118" s="26" t="n"/>
      <c r="T118" s="26" t="n"/>
      <c r="U118" s="9" t="n"/>
    </row>
    <row r="119">
      <c r="B119" s="23" t="n"/>
      <c r="C119" s="25" t="n"/>
      <c r="D119" s="68" t="n"/>
      <c r="E119" s="76" t="n"/>
      <c r="F119" s="24" t="n"/>
      <c r="G119" s="10" t="n"/>
      <c r="H119" s="73" t="n"/>
      <c r="I119" s="12" t="n"/>
      <c r="J119" s="12" t="n"/>
      <c r="K119" s="12" t="n"/>
      <c r="L119" s="27" t="n"/>
      <c r="M119" s="264" t="n"/>
      <c r="N119" s="265" t="n"/>
      <c r="O119" s="23" t="n"/>
      <c r="P119" s="11" t="n"/>
      <c r="Q119" s="9" t="n"/>
      <c r="R119" s="29" t="n"/>
      <c r="S119" s="29" t="n"/>
      <c r="T119" s="29" t="n"/>
      <c r="U119" s="9" t="n"/>
    </row>
    <row r="120">
      <c r="B120" s="23" t="n"/>
      <c r="C120" s="72" t="n"/>
      <c r="D120" s="68" t="n"/>
      <c r="E120" s="76" t="n"/>
      <c r="F120" s="24" t="n"/>
      <c r="G120" s="245" t="n"/>
      <c r="H120" s="73" t="n"/>
      <c r="I120" s="27" t="n"/>
      <c r="J120" s="27" t="n"/>
      <c r="K120" s="27" t="n"/>
      <c r="L120" s="27" t="n"/>
      <c r="M120" s="246" t="n"/>
      <c r="N120" s="28" t="n"/>
      <c r="O120" s="220" t="n"/>
      <c r="P120" s="247" t="n"/>
      <c r="Q120" s="248" t="n"/>
      <c r="R120" s="248" t="n"/>
      <c r="S120" s="248" t="n"/>
      <c r="T120" s="248" t="n"/>
      <c r="U120" s="9" t="n"/>
    </row>
    <row r="121">
      <c r="B121" s="23" t="n"/>
      <c r="C121" s="25" t="n"/>
      <c r="D121" s="68" t="n"/>
      <c r="E121" s="76" t="n"/>
      <c r="F121" s="24" t="n"/>
      <c r="G121" s="23" t="n"/>
      <c r="H121" s="73" t="n"/>
      <c r="I121" s="27" t="n"/>
      <c r="J121" s="27" t="n"/>
      <c r="K121" s="27" t="n"/>
      <c r="L121" s="27" t="n"/>
      <c r="M121" s="26" t="n"/>
      <c r="N121" s="28" t="n"/>
      <c r="O121" s="23" t="n"/>
      <c r="P121" s="27" t="n"/>
      <c r="Q121" s="26" t="n"/>
      <c r="R121" s="26" t="n"/>
      <c r="S121" s="26" t="n"/>
      <c r="T121" s="26" t="n"/>
      <c r="U121" s="9" t="n"/>
    </row>
    <row r="122">
      <c r="B122" s="23" t="n"/>
      <c r="C122" s="72" t="n"/>
      <c r="D122" s="68" t="n"/>
      <c r="E122" s="76" t="n"/>
      <c r="F122" s="24" t="n"/>
      <c r="G122" s="249" t="n"/>
      <c r="H122" s="73" t="n"/>
      <c r="I122" s="27" t="n"/>
      <c r="J122" s="27" t="n"/>
      <c r="K122" s="27" t="n"/>
      <c r="L122" s="27" t="n"/>
      <c r="M122" s="246" t="n"/>
      <c r="N122" s="28" t="n"/>
      <c r="O122" s="220" t="n"/>
      <c r="P122" s="247" t="n"/>
      <c r="Q122" s="250" t="n"/>
      <c r="R122" s="251" t="n"/>
      <c r="S122" s="251" t="n"/>
      <c r="T122" s="251" t="n"/>
      <c r="U122" s="248" t="n"/>
    </row>
    <row r="123">
      <c r="B123" s="23" t="n"/>
      <c r="C123" s="25" t="n"/>
      <c r="D123" s="68" t="n"/>
      <c r="E123" s="76" t="n"/>
      <c r="F123" s="24" t="n"/>
      <c r="G123" s="10" t="n"/>
      <c r="H123" s="73" t="n"/>
      <c r="I123" s="27" t="n"/>
      <c r="J123" s="27" t="n"/>
      <c r="K123" s="27" t="n"/>
      <c r="L123" s="27" t="n"/>
      <c r="M123" s="26" t="n"/>
      <c r="N123" s="28" t="n"/>
      <c r="O123" s="23" t="n"/>
      <c r="P123" s="27" t="n"/>
      <c r="Q123" s="26" t="n"/>
      <c r="R123" s="29" t="n"/>
      <c r="S123" s="26" t="n"/>
      <c r="T123" s="26" t="n"/>
      <c r="U123" s="9" t="n"/>
    </row>
    <row r="124">
      <c r="B124" s="23" t="n"/>
      <c r="C124" s="25" t="n"/>
      <c r="D124" s="68" t="n"/>
      <c r="E124" s="76" t="n"/>
      <c r="F124" s="24" t="n"/>
      <c r="G124" s="10" t="n"/>
      <c r="H124" s="73" t="n"/>
      <c r="I124" s="27" t="n"/>
      <c r="J124" s="27" t="n"/>
      <c r="K124" s="27" t="n"/>
      <c r="L124" s="27" t="n"/>
      <c r="M124" s="26" t="n"/>
      <c r="N124" s="28" t="n"/>
      <c r="O124" s="23" t="n"/>
      <c r="P124" s="27" t="n"/>
      <c r="Q124" s="27" t="n"/>
      <c r="R124" s="29" t="n"/>
      <c r="S124" s="27" t="n"/>
      <c r="T124" s="27" t="n"/>
      <c r="U124" s="224" t="n"/>
    </row>
    <row r="125">
      <c r="B125" s="23" t="n"/>
      <c r="C125" s="25" t="n"/>
      <c r="D125" s="68" t="n"/>
      <c r="E125" s="76" t="n"/>
      <c r="F125" s="24" t="n"/>
      <c r="G125" s="10" t="n"/>
      <c r="H125" s="73" t="n"/>
      <c r="I125" s="12" t="n"/>
      <c r="J125" s="12" t="n"/>
      <c r="K125" s="12" t="n"/>
      <c r="L125" s="27" t="n"/>
      <c r="M125" s="264" t="n"/>
      <c r="N125" s="265" t="n"/>
      <c r="O125" s="23" t="n"/>
      <c r="P125" s="252" t="n"/>
      <c r="Q125" s="177" t="n"/>
      <c r="R125" s="29" t="n"/>
      <c r="S125" s="240" t="n"/>
      <c r="T125" s="240" t="n"/>
      <c r="U125" s="224" t="n"/>
    </row>
    <row r="126">
      <c r="B126" s="23" t="n"/>
      <c r="C126" s="25" t="n"/>
      <c r="D126" s="68" t="n"/>
      <c r="E126" s="76" t="n"/>
      <c r="F126" s="24" t="n"/>
      <c r="G126" s="10" t="n"/>
      <c r="H126" s="73" t="n"/>
      <c r="I126" s="27" t="n"/>
      <c r="J126" s="27" t="n"/>
      <c r="K126" s="27" t="n"/>
      <c r="L126" s="27" t="n"/>
      <c r="M126" s="26" t="n"/>
      <c r="N126" s="28" t="n"/>
      <c r="O126" s="23" t="n"/>
      <c r="P126" s="27" t="n"/>
      <c r="Q126" s="26" t="n"/>
      <c r="R126" s="29" t="n"/>
      <c r="S126" s="26" t="n"/>
      <c r="T126" s="26" t="n"/>
      <c r="U126" s="9" t="n"/>
    </row>
    <row r="127">
      <c r="B127" s="23" t="n"/>
      <c r="C127" s="25" t="n"/>
      <c r="D127" s="68" t="n"/>
      <c r="E127" s="76" t="n"/>
      <c r="F127" s="24" t="n"/>
      <c r="G127" s="23" t="n"/>
      <c r="H127" s="73" t="n"/>
      <c r="I127" s="27" t="n"/>
      <c r="J127" s="27" t="n"/>
      <c r="K127" s="27" t="n"/>
      <c r="L127" s="27" t="n"/>
      <c r="M127" s="26" t="n"/>
      <c r="N127" s="28" t="n"/>
      <c r="O127" s="23" t="n"/>
      <c r="P127" s="27" t="n"/>
      <c r="Q127" s="26" t="n"/>
      <c r="R127" s="26" t="n"/>
      <c r="S127" s="26" t="n"/>
      <c r="T127" s="26" t="n"/>
      <c r="U127" s="9" t="n"/>
    </row>
    <row r="128">
      <c r="B128" s="23" t="n"/>
      <c r="C128" s="25" t="n"/>
      <c r="D128" s="68" t="n"/>
      <c r="E128" s="76" t="n"/>
      <c r="F128" s="24" t="n"/>
      <c r="G128" s="23" t="n"/>
      <c r="H128" s="73" t="n"/>
      <c r="I128" s="12" t="n"/>
      <c r="J128" s="12" t="n"/>
      <c r="K128" s="12" t="n"/>
      <c r="L128" s="27" t="n"/>
      <c r="M128" s="264" t="n"/>
      <c r="N128" s="265" t="n"/>
      <c r="O128" s="23" t="n"/>
      <c r="P128" s="11" t="n"/>
      <c r="Q128" s="9" t="n"/>
      <c r="R128" s="26" t="n"/>
      <c r="S128" s="29" t="n"/>
      <c r="T128" s="29" t="n"/>
      <c r="U128" s="9" t="n"/>
    </row>
    <row r="129">
      <c r="B129" s="23" t="n"/>
      <c r="C129" s="25" t="n"/>
      <c r="D129" s="68" t="n"/>
      <c r="E129" s="76" t="n"/>
      <c r="F129" s="24" t="n"/>
      <c r="G129" s="23" t="n"/>
      <c r="H129" s="73" t="n"/>
      <c r="I129" s="27" t="n"/>
      <c r="J129" s="27" t="n"/>
      <c r="K129" s="27" t="n"/>
      <c r="L129" s="27" t="n"/>
      <c r="M129" s="26" t="n"/>
      <c r="N129" s="28" t="n"/>
      <c r="O129" s="23" t="n"/>
      <c r="P129" s="27" t="n"/>
      <c r="Q129" s="26" t="n"/>
      <c r="R129" s="26" t="n"/>
      <c r="S129" s="26" t="n"/>
      <c r="T129" s="26" t="n"/>
      <c r="U129" s="9" t="n"/>
    </row>
    <row r="130">
      <c r="B130" s="23" t="n"/>
      <c r="C130" s="25" t="n"/>
      <c r="D130" s="68" t="n"/>
      <c r="E130" s="76" t="n"/>
      <c r="F130" s="24" t="n"/>
      <c r="G130" s="10" t="n"/>
      <c r="H130" s="73" t="n"/>
      <c r="I130" s="12" t="n"/>
      <c r="J130" s="12" t="n"/>
      <c r="K130" s="12" t="n"/>
      <c r="L130" s="27" t="n"/>
      <c r="M130" s="264" t="n"/>
      <c r="N130" s="265" t="n"/>
      <c r="O130" s="171" t="n"/>
      <c r="P130" s="27" t="n"/>
      <c r="Q130" s="9" t="n"/>
      <c r="R130" s="29" t="n"/>
      <c r="S130" s="29" t="n"/>
      <c r="T130" s="29" t="n"/>
      <c r="U130" s="9" t="n"/>
    </row>
    <row r="131">
      <c r="B131" s="23" t="n"/>
      <c r="C131" s="25" t="n"/>
      <c r="D131" s="68" t="n"/>
      <c r="E131" s="76" t="n"/>
      <c r="F131" s="24" t="n"/>
      <c r="G131" s="10" t="n"/>
      <c r="H131" s="23" t="n"/>
      <c r="I131" s="27" t="n"/>
      <c r="J131" s="27" t="n"/>
      <c r="K131" s="27" t="n"/>
      <c r="L131" s="27" t="n"/>
      <c r="M131" s="26" t="n"/>
      <c r="N131" s="28" t="n"/>
      <c r="O131" s="23" t="n"/>
      <c r="P131" s="27" t="n"/>
      <c r="Q131" s="26" t="n"/>
      <c r="R131" s="29" t="n"/>
      <c r="S131" s="26" t="n"/>
      <c r="T131" s="26" t="n"/>
      <c r="U131" s="9" t="n"/>
    </row>
    <row r="132">
      <c r="B132" s="23" t="n"/>
      <c r="C132" s="25" t="n"/>
      <c r="D132" s="68" t="n"/>
      <c r="E132" s="76" t="n"/>
      <c r="F132" s="24" t="n"/>
      <c r="G132" s="10" t="n"/>
      <c r="H132" s="73" t="n"/>
      <c r="I132" s="12" t="n"/>
      <c r="J132" s="12" t="n"/>
      <c r="K132" s="12" t="n"/>
      <c r="L132" s="27" t="n"/>
      <c r="M132" s="264" t="n"/>
      <c r="N132" s="265" t="n"/>
      <c r="O132" s="23" t="n"/>
      <c r="P132" s="11" t="n"/>
      <c r="Q132" s="9" t="n"/>
      <c r="R132" s="29" t="n"/>
      <c r="S132" s="240" t="n"/>
      <c r="T132" s="240" t="n"/>
      <c r="U132" s="177" t="n"/>
    </row>
    <row r="133">
      <c r="B133" s="23" t="n"/>
      <c r="C133" s="25" t="n"/>
      <c r="D133" s="68" t="n"/>
      <c r="E133" s="76" t="n"/>
      <c r="F133" s="24" t="n"/>
      <c r="G133" s="10" t="n"/>
      <c r="H133" s="73" t="n"/>
      <c r="I133" s="12" t="n"/>
      <c r="J133" s="12" t="n"/>
      <c r="K133" s="12" t="n"/>
      <c r="L133" s="27" t="n"/>
      <c r="M133" s="264" t="n"/>
      <c r="N133" s="265" t="n"/>
      <c r="O133" s="23" t="n"/>
      <c r="P133" s="11" t="n"/>
      <c r="Q133" s="9" t="n"/>
      <c r="R133" s="29" t="n"/>
      <c r="S133" s="29" t="n"/>
      <c r="T133" s="29" t="n"/>
      <c r="U133" s="9" t="n"/>
    </row>
    <row r="134">
      <c r="B134" s="23" t="n"/>
      <c r="C134" s="25" t="n"/>
      <c r="D134" s="68" t="n"/>
      <c r="E134" s="76" t="n"/>
      <c r="F134" s="24" t="n"/>
      <c r="G134" s="10" t="n"/>
      <c r="H134" s="73" t="n"/>
      <c r="I134" s="12" t="n"/>
      <c r="J134" s="12" t="n"/>
      <c r="K134" s="12" t="n"/>
      <c r="L134" s="27" t="n"/>
      <c r="M134" s="264" t="n"/>
      <c r="N134" s="265" t="n"/>
      <c r="O134" s="23" t="n"/>
      <c r="P134" s="11" t="n"/>
      <c r="Q134" s="9" t="n"/>
      <c r="R134" s="29" t="n"/>
      <c r="S134" s="29" t="n"/>
      <c r="T134" s="29" t="n"/>
      <c r="U134" s="9" t="n"/>
    </row>
    <row r="135">
      <c r="B135" s="82" t="n"/>
      <c r="C135" s="92" t="n"/>
      <c r="D135" s="112" t="n"/>
      <c r="E135" s="93" t="n"/>
      <c r="F135" s="94" t="n"/>
      <c r="G135" s="107" t="n"/>
      <c r="H135" s="73" t="n"/>
      <c r="I135" s="95" t="n"/>
      <c r="J135" s="95" t="n"/>
      <c r="K135" s="95" t="n"/>
      <c r="L135" s="27" t="n"/>
      <c r="M135" s="96" t="n"/>
      <c r="N135" s="97" t="n"/>
      <c r="O135" s="98" t="n"/>
      <c r="P135" s="99" t="n"/>
      <c r="Q135" s="90" t="n"/>
      <c r="R135" s="100" t="n"/>
      <c r="S135" s="100" t="n"/>
      <c r="T135" s="100" t="n"/>
      <c r="U135" s="111" t="n"/>
    </row>
    <row r="136">
      <c r="B136" s="82" t="n"/>
      <c r="C136" s="92" t="n"/>
      <c r="D136" s="112" t="n"/>
      <c r="E136" s="93" t="n"/>
      <c r="F136" s="94" t="n"/>
      <c r="G136" s="107" t="n"/>
      <c r="H136" s="73" t="n"/>
      <c r="I136" s="95" t="n"/>
      <c r="J136" s="95" t="n"/>
      <c r="K136" s="95" t="n"/>
      <c r="L136" s="27" t="n"/>
      <c r="M136" s="96" t="n"/>
      <c r="N136" s="97" t="n"/>
      <c r="O136" s="98" t="n"/>
      <c r="P136" s="99" t="n"/>
      <c r="Q136" s="90" t="n"/>
      <c r="R136" s="100" t="n"/>
      <c r="S136" s="100" t="n"/>
      <c r="T136" s="100" t="n"/>
      <c r="U136" s="111" t="n"/>
    </row>
    <row r="137">
      <c r="B137" s="82" t="n"/>
      <c r="C137" s="25" t="n"/>
      <c r="D137" s="68" t="n"/>
      <c r="E137" s="76" t="n"/>
      <c r="F137" s="24" t="n"/>
      <c r="G137" s="23" t="n"/>
      <c r="H137" s="73" t="n"/>
      <c r="I137" s="27" t="n"/>
      <c r="J137" s="27" t="n"/>
      <c r="K137" s="27" t="n"/>
      <c r="L137" s="27" t="n"/>
      <c r="M137" s="26" t="n"/>
      <c r="N137" s="28" t="n"/>
      <c r="O137" s="23" t="n"/>
      <c r="P137" s="27" t="n"/>
      <c r="Q137" s="26" t="n"/>
      <c r="R137" s="26" t="n"/>
      <c r="S137" s="26" t="n"/>
      <c r="T137" s="26" t="n"/>
      <c r="U137" s="9" t="n"/>
    </row>
    <row r="138">
      <c r="B138" s="82" t="n"/>
      <c r="C138" s="25" t="n"/>
      <c r="D138" s="68" t="n"/>
      <c r="E138" s="76" t="n"/>
      <c r="F138" s="24" t="n"/>
      <c r="G138" s="10" t="n"/>
      <c r="H138" s="73" t="n"/>
      <c r="I138" s="12" t="n"/>
      <c r="J138" s="12" t="n"/>
      <c r="K138" s="12" t="n"/>
      <c r="L138" s="27" t="n"/>
      <c r="M138" s="264" t="n"/>
      <c r="N138" s="265" t="n"/>
      <c r="O138" s="23" t="n"/>
      <c r="P138" s="11" t="n"/>
      <c r="Q138" s="9" t="n"/>
      <c r="R138" s="29" t="n"/>
      <c r="S138" s="29" t="n"/>
      <c r="T138" s="29" t="n"/>
      <c r="U138" s="9" t="n"/>
    </row>
    <row r="139">
      <c r="B139" s="82" t="n"/>
      <c r="C139" s="92" t="n"/>
      <c r="D139" s="112" t="n"/>
      <c r="E139" s="93" t="n"/>
      <c r="F139" s="94" t="n"/>
      <c r="G139" s="107" t="n"/>
      <c r="H139" s="73" t="n"/>
      <c r="I139" s="95" t="n"/>
      <c r="J139" s="95" t="n"/>
      <c r="K139" s="95" t="n"/>
      <c r="L139" s="27" t="n"/>
      <c r="M139" s="96" t="n"/>
      <c r="N139" s="97" t="n"/>
      <c r="O139" s="98" t="n"/>
      <c r="P139" s="99" t="n"/>
      <c r="Q139" s="90" t="n"/>
      <c r="R139" s="100" t="n"/>
      <c r="S139" s="100" t="n"/>
      <c r="T139" s="100" t="n"/>
      <c r="U139" s="111" t="n"/>
    </row>
    <row r="140">
      <c r="B140" s="23" t="n"/>
      <c r="C140" s="25" t="n"/>
      <c r="D140" s="38" t="n"/>
      <c r="E140" s="76" t="n"/>
      <c r="F140" s="24" t="n"/>
      <c r="G140" s="137" t="n"/>
      <c r="H140" s="23" t="n"/>
      <c r="I140" s="27" t="n"/>
      <c r="J140" s="27" t="n"/>
      <c r="K140" s="27" t="n"/>
      <c r="L140" s="27" t="n"/>
      <c r="M140" s="169" t="n"/>
      <c r="N140" s="170" t="n"/>
      <c r="O140" s="171" t="n"/>
      <c r="P140" s="27" t="n"/>
      <c r="Q140" s="172" t="n"/>
      <c r="R140" s="173" t="n"/>
      <c r="S140" s="173" t="n"/>
      <c r="T140" s="173" t="n"/>
      <c r="U140" s="9" t="n"/>
    </row>
    <row r="141">
      <c r="B141" s="23" t="n"/>
      <c r="C141" s="72" t="n"/>
      <c r="D141" s="68" t="n"/>
      <c r="E141" s="76" t="n"/>
      <c r="F141" s="110" t="n"/>
      <c r="G141" s="23" t="n"/>
      <c r="H141" s="23" t="n"/>
      <c r="I141" s="27" t="n"/>
      <c r="J141" s="27" t="n"/>
      <c r="K141" s="27" t="n"/>
      <c r="L141" s="27" t="n"/>
      <c r="M141" s="26" t="n"/>
      <c r="N141" s="28" t="n"/>
      <c r="O141" s="23" t="n"/>
      <c r="P141" s="27" t="n"/>
      <c r="Q141" s="26" t="n"/>
      <c r="R141" s="26" t="n"/>
      <c r="S141" s="26" t="n"/>
      <c r="T141" s="26" t="n"/>
      <c r="U141" s="26" t="n"/>
    </row>
    <row r="142">
      <c r="B142" s="82" t="n"/>
      <c r="C142" s="108" t="n"/>
      <c r="D142" s="67" t="n"/>
      <c r="E142" s="75" t="n"/>
      <c r="F142" s="91" t="n"/>
      <c r="G142" s="127" t="n"/>
      <c r="H142" s="73" t="n"/>
      <c r="I142" s="109" t="n"/>
      <c r="J142" s="109" t="n"/>
      <c r="K142" s="109" t="n"/>
      <c r="L142" s="27" t="n"/>
      <c r="M142" s="269" t="n"/>
      <c r="N142" s="270" t="n"/>
      <c r="O142" s="82" t="n"/>
      <c r="P142" s="132" t="n"/>
      <c r="Q142" s="133" t="n"/>
      <c r="R142" s="127" t="n"/>
      <c r="S142" s="134" t="n"/>
      <c r="T142" s="134" t="n"/>
      <c r="U142" s="133" t="n"/>
    </row>
    <row r="143">
      <c r="B143" s="31" t="n"/>
      <c r="C143" s="72" t="n"/>
      <c r="D143" s="31" t="n"/>
      <c r="E143" s="31" t="n"/>
      <c r="F143" s="110" t="n"/>
      <c r="G143" s="31" t="n"/>
      <c r="H143" s="31" t="n"/>
      <c r="I143" s="131" t="n"/>
      <c r="J143" s="131" t="n"/>
      <c r="K143" s="131" t="n"/>
      <c r="L143" s="131" t="n"/>
      <c r="M143" s="116" t="n"/>
      <c r="N143" s="110" t="n"/>
      <c r="O143" s="31" t="n"/>
      <c r="P143" s="131" t="n"/>
      <c r="Q143" s="116" t="n"/>
      <c r="R143" s="116" t="n"/>
      <c r="S143" s="116" t="n"/>
      <c r="T143" s="116" t="n"/>
      <c r="U143" s="116" t="n"/>
    </row>
    <row r="144">
      <c r="B144" s="23" t="n"/>
      <c r="C144" s="25" t="n"/>
      <c r="D144" s="76" t="n"/>
      <c r="E144" s="76" t="n"/>
      <c r="F144" s="24" t="n"/>
      <c r="G144" s="123" t="n"/>
      <c r="H144" s="23" t="n"/>
      <c r="I144" s="27" t="n"/>
      <c r="J144" s="27" t="n"/>
      <c r="K144" s="27" t="n"/>
      <c r="L144" s="27" t="n"/>
      <c r="M144" s="26" t="n"/>
      <c r="N144" s="28" t="n"/>
      <c r="O144" s="23" t="n"/>
      <c r="P144" s="27" t="n"/>
      <c r="Q144" s="26" t="n"/>
      <c r="R144" s="26" t="n"/>
      <c r="S144" s="26" t="n"/>
      <c r="T144" s="26" t="n"/>
      <c r="U144" s="9" t="n"/>
    </row>
    <row r="145">
      <c r="B145" s="23" t="n"/>
      <c r="C145" s="22" t="n"/>
      <c r="D145" s="21" t="n"/>
      <c r="E145" s="21" t="n"/>
      <c r="F145" s="20" t="n"/>
      <c r="G145" s="124" t="n"/>
      <c r="H145" s="14" t="n"/>
      <c r="I145" s="15" t="n"/>
      <c r="J145" s="15" t="n"/>
      <c r="K145" s="15" t="n"/>
      <c r="L145" s="15" t="n"/>
      <c r="M145" s="16" t="n"/>
      <c r="N145" s="19" t="n"/>
      <c r="O145" s="14" t="n"/>
      <c r="P145" s="15" t="n"/>
      <c r="Q145" s="15" t="n"/>
      <c r="R145" s="15" t="n"/>
      <c r="S145" s="15" t="n"/>
      <c r="T145" s="15" t="n"/>
      <c r="U145" s="13" t="n"/>
    </row>
    <row r="146">
      <c r="B146" s="23" t="n"/>
      <c r="C146" s="22" t="n"/>
      <c r="D146" s="21" t="n"/>
      <c r="E146" s="21" t="n"/>
      <c r="F146" s="20" t="n"/>
      <c r="G146" s="124" t="n"/>
      <c r="H146" s="14" t="n"/>
      <c r="I146" s="15" t="n"/>
      <c r="J146" s="15" t="n"/>
      <c r="K146" s="15" t="n"/>
      <c r="L146" s="15" t="n"/>
      <c r="M146" s="16" t="n"/>
      <c r="N146" s="19" t="n"/>
      <c r="O146" s="14" t="n"/>
      <c r="P146" s="16" t="n"/>
      <c r="Q146" s="16" t="n"/>
      <c r="R146" s="16" t="n"/>
      <c r="S146" s="16" t="n"/>
      <c r="T146" s="16" t="n"/>
      <c r="U146" s="17" t="n"/>
    </row>
    <row r="147">
      <c r="B147" s="23" t="n"/>
      <c r="C147" s="22" t="n"/>
      <c r="D147" s="21" t="n"/>
      <c r="E147" s="21" t="n"/>
      <c r="F147" s="20" t="n"/>
      <c r="G147" s="124" t="n"/>
      <c r="H147" s="14" t="n"/>
      <c r="I147" s="15" t="n"/>
      <c r="J147" s="15" t="n"/>
      <c r="K147" s="15" t="n"/>
      <c r="L147" s="15" t="n"/>
      <c r="M147" s="16" t="n"/>
      <c r="N147" s="19" t="n"/>
      <c r="O147" s="14" t="n"/>
      <c r="P147" s="15" t="n"/>
      <c r="Q147" s="16" t="n"/>
      <c r="R147" s="16" t="n"/>
      <c r="S147" s="16" t="n"/>
      <c r="T147" s="16" t="n"/>
      <c r="U147" s="17" t="n"/>
    </row>
    <row r="148">
      <c r="B148" s="23" t="n"/>
      <c r="C148" s="22" t="n"/>
      <c r="D148" s="21" t="n"/>
      <c r="E148" s="21" t="n"/>
      <c r="F148" s="20" t="n"/>
      <c r="G148" s="124" t="n"/>
      <c r="H148" s="14" t="n"/>
      <c r="I148" s="15" t="n"/>
      <c r="J148" s="15" t="n"/>
      <c r="K148" s="15" t="n"/>
      <c r="L148" s="15" t="n"/>
      <c r="M148" s="16" t="n"/>
      <c r="N148" s="19" t="n"/>
      <c r="O148" s="14" t="n"/>
      <c r="P148" s="15" t="n"/>
      <c r="Q148" s="16" t="n"/>
      <c r="R148" s="16" t="n"/>
      <c r="S148" s="16" t="n"/>
      <c r="T148" s="16" t="n"/>
      <c r="U148" s="17" t="n"/>
    </row>
    <row r="149">
      <c r="B149" s="23" t="n"/>
      <c r="C149" s="22" t="n"/>
      <c r="D149" s="21" t="n"/>
      <c r="E149" s="21" t="n"/>
      <c r="F149" s="20" t="n"/>
      <c r="G149" s="124" t="n"/>
      <c r="H149" s="14" t="n"/>
      <c r="I149" s="15" t="n"/>
      <c r="J149" s="15" t="n"/>
      <c r="K149" s="15" t="n"/>
      <c r="L149" s="15" t="n"/>
      <c r="M149" s="16" t="n"/>
      <c r="N149" s="19" t="n"/>
      <c r="O149" s="14" t="n"/>
      <c r="P149" s="15" t="n"/>
      <c r="Q149" s="16" t="n"/>
      <c r="R149" s="16" t="n"/>
      <c r="S149" s="16" t="n"/>
      <c r="T149" s="16" t="n"/>
      <c r="U149" s="17" t="n"/>
    </row>
    <row r="150">
      <c r="B150" s="23" t="n"/>
      <c r="C150" s="22" t="n"/>
      <c r="D150" s="21" t="n"/>
      <c r="E150" s="21" t="n"/>
      <c r="F150" s="20" t="n"/>
      <c r="G150" s="124" t="n"/>
      <c r="H150" s="14" t="n"/>
      <c r="I150" s="15" t="n"/>
      <c r="J150" s="15" t="n"/>
      <c r="K150" s="15" t="n"/>
      <c r="L150" s="15" t="n"/>
      <c r="M150" s="16" t="n"/>
      <c r="N150" s="19" t="n"/>
      <c r="O150" s="14" t="n"/>
      <c r="P150" s="15" t="n"/>
      <c r="Q150" s="16" t="n"/>
      <c r="R150" s="16" t="n"/>
      <c r="S150" s="16" t="n"/>
      <c r="T150" s="16" t="n"/>
      <c r="U150" s="17" t="n"/>
    </row>
    <row r="151">
      <c r="B151" s="23" t="n"/>
      <c r="C151" s="271" t="n"/>
      <c r="D151" s="272" t="n"/>
      <c r="E151" s="273" t="n"/>
      <c r="F151" s="74" t="n"/>
      <c r="G151" s="125" t="n"/>
      <c r="H151" s="274" t="n"/>
      <c r="I151" s="275" t="n"/>
      <c r="J151" s="275" t="n"/>
      <c r="K151" s="275" t="n"/>
      <c r="L151" s="275" t="n"/>
      <c r="M151" s="276" t="n"/>
      <c r="N151" s="277" t="n"/>
      <c r="O151" s="274" t="n"/>
      <c r="P151" s="275" t="n"/>
      <c r="Q151" s="276" t="n"/>
      <c r="R151" s="278" t="n"/>
      <c r="S151" s="278" t="n"/>
      <c r="T151" s="278" t="n"/>
      <c r="U151" s="83" t="n"/>
    </row>
    <row r="152">
      <c r="B152" s="23" t="n"/>
      <c r="C152" s="271" t="n"/>
      <c r="D152" s="272" t="n"/>
      <c r="E152" s="273" t="n"/>
      <c r="F152" s="74" t="n"/>
      <c r="G152" s="125" t="n"/>
      <c r="H152" s="274" t="n"/>
      <c r="I152" s="275" t="n"/>
      <c r="J152" s="275" t="n"/>
      <c r="K152" s="275" t="n"/>
      <c r="L152" s="275" t="n"/>
      <c r="M152" s="276" t="n"/>
      <c r="N152" s="277" t="n"/>
      <c r="O152" s="274" t="n"/>
      <c r="P152" s="275" t="n"/>
      <c r="Q152" s="276" t="n"/>
      <c r="R152" s="278" t="n"/>
      <c r="S152" s="278" t="n"/>
      <c r="T152" s="278" t="n"/>
      <c r="U152" s="83" t="n"/>
    </row>
    <row r="153">
      <c r="B153" s="23" t="n"/>
      <c r="C153" s="271" t="n"/>
      <c r="D153" s="272" t="n"/>
      <c r="E153" s="273" t="n"/>
      <c r="F153" s="74" t="n"/>
      <c r="G153" s="125" t="n"/>
      <c r="H153" s="274" t="n"/>
      <c r="I153" s="275" t="n"/>
      <c r="J153" s="275" t="n"/>
      <c r="K153" s="275" t="n"/>
      <c r="L153" s="275" t="n"/>
      <c r="M153" s="276" t="n"/>
      <c r="N153" s="277" t="n"/>
      <c r="O153" s="274" t="n"/>
      <c r="P153" s="275" t="n"/>
      <c r="Q153" s="276" t="n"/>
      <c r="R153" s="278" t="n"/>
      <c r="S153" s="278" t="n"/>
      <c r="T153" s="278" t="n"/>
      <c r="U153" s="83" t="n"/>
    </row>
    <row r="154">
      <c r="B154" s="23" t="n"/>
      <c r="C154" s="271" t="n"/>
      <c r="D154" s="272" t="n"/>
      <c r="E154" s="273" t="n"/>
      <c r="F154" s="74" t="n"/>
      <c r="G154" s="125" t="n"/>
      <c r="H154" s="274" t="n"/>
      <c r="I154" s="275" t="n"/>
      <c r="J154" s="275" t="n"/>
      <c r="K154" s="275" t="n"/>
      <c r="L154" s="275" t="n"/>
      <c r="M154" s="276" t="n"/>
      <c r="N154" s="277" t="n"/>
      <c r="O154" s="274" t="n"/>
      <c r="P154" s="275" t="n"/>
      <c r="Q154" s="276" t="n"/>
      <c r="R154" s="278" t="n"/>
      <c r="S154" s="278" t="n"/>
      <c r="T154" s="278" t="n"/>
      <c r="U154" s="83" t="n"/>
    </row>
    <row r="155" ht="15.75" customHeight="1" thickBot="1">
      <c r="B155" s="71" t="n"/>
      <c r="C155" s="279" t="n"/>
      <c r="D155" s="280" t="n"/>
      <c r="E155" s="281" t="n"/>
      <c r="F155" s="77" t="n"/>
      <c r="G155" s="126" t="n"/>
      <c r="H155" s="282" t="n"/>
      <c r="I155" s="283" t="n"/>
      <c r="J155" s="283" t="n"/>
      <c r="K155" s="283" t="n"/>
      <c r="L155" s="283" t="n"/>
      <c r="M155" s="284" t="n"/>
      <c r="N155" s="285" t="n"/>
      <c r="O155" s="282" t="n"/>
      <c r="P155" s="283" t="n"/>
      <c r="Q155" s="284" t="n"/>
      <c r="R155" s="286" t="n"/>
      <c r="S155" s="286" t="n"/>
      <c r="T155" s="286" t="n"/>
      <c r="U155" s="84" t="n"/>
    </row>
  </sheetData>
  <autoFilter ref="B9:U155">
    <sortState ref="B10:U155">
      <sortCondition sortBy="cellColor" ref="B9:B155" dxfId="268"/>
    </sortState>
  </autoFilter>
  <mergeCells count="2">
    <mergeCell ref="B2:C2"/>
    <mergeCell ref="B7:C7"/>
  </mergeCells>
  <conditionalFormatting sqref="B2 B3:U6 D2:U2 H111 H113 H115:H132 H134:H138 L75:L143">
    <cfRule type="expression" priority="629" dxfId="3">
      <formula>IF($B2="NR",1,0)</formula>
    </cfRule>
    <cfRule type="expression" priority="630" dxfId="2">
      <formula>IF($B2="P",1,0)</formula>
    </cfRule>
    <cfRule type="expression" priority="631" dxfId="1">
      <formula>IF($B2="F",1,0)</formula>
    </cfRule>
    <cfRule type="expression" priority="632" dxfId="0">
      <formula>IF($B2="C",1,0)</formula>
    </cfRule>
  </conditionalFormatting>
  <conditionalFormatting sqref="B10:U14">
    <cfRule type="expression" priority="1" dxfId="3">
      <formula>IF($B10="NR",1,0)</formula>
    </cfRule>
    <cfRule type="expression" priority="2" dxfId="2">
      <formula>IF($B10="P",1,0)</formula>
    </cfRule>
    <cfRule type="expression" priority="3" dxfId="1">
      <formula>IF($B10="F",1,0)</formula>
    </cfRule>
    <cfRule type="expression" priority="4" dxfId="0">
      <formula>IF($B10="C",1,0)</formula>
    </cfRule>
  </conditionalFormatting>
  <conditionalFormatting sqref="C75:K110">
    <cfRule type="expression" priority="217" dxfId="3">
      <formula>IF($B75="NR",1,0)</formula>
    </cfRule>
    <cfRule type="expression" priority="218" dxfId="2">
      <formula>IF($B75="P",1,0)</formula>
    </cfRule>
    <cfRule type="expression" priority="219" dxfId="1">
      <formula>IF($B75="F",1,0)</formula>
    </cfRule>
    <cfRule type="expression" priority="220" dxfId="0">
      <formula>IF($B75="C",1,0)</formula>
    </cfRule>
  </conditionalFormatting>
  <conditionalFormatting sqref="C15:U74">
    <cfRule type="expression" priority="61" dxfId="3">
      <formula>IF($B15="NR",1,0)</formula>
    </cfRule>
    <cfRule type="expression" priority="62" dxfId="2">
      <formula>IF($B15="P",1,0)</formula>
    </cfRule>
    <cfRule type="expression" priority="63" dxfId="1">
      <formula>IF($B15="F",1,0)</formula>
    </cfRule>
    <cfRule type="expression" priority="64" dxfId="0">
      <formula>IF($B15="C",1,0)</formula>
    </cfRule>
  </conditionalFormatting>
  <conditionalFormatting sqref="H140:H143">
    <cfRule type="expression" priority="149" dxfId="3">
      <formula>IF($B140="NR",1,0)</formula>
    </cfRule>
    <cfRule type="expression" priority="150" dxfId="2">
      <formula>IF($B140="P",1,0)</formula>
    </cfRule>
    <cfRule type="expression" priority="151" dxfId="1">
      <formula>IF($B140="F",1,0)</formula>
    </cfRule>
    <cfRule type="expression" priority="152" dxfId="0">
      <formula>IF($B140="C",1,0)</formula>
    </cfRule>
  </conditionalFormatting>
  <conditionalFormatting sqref="M75:U110">
    <cfRule type="expression" priority="365" dxfId="3">
      <formula>IF($B75="NR",1,0)</formula>
    </cfRule>
    <cfRule type="expression" priority="366" dxfId="2">
      <formula>IF($B75="P",1,0)</formula>
    </cfRule>
    <cfRule type="expression" priority="367" dxfId="1">
      <formula>IF($B75="F",1,0)</formula>
    </cfRule>
    <cfRule type="expression" priority="368" dxfId="0">
      <formula>IF($B75="C",1,0)</formula>
    </cfRule>
  </conditionalFormatting>
  <dataValidations count="1">
    <dataValidation sqref="H144 H150:H155" showDropDown="0" showInputMessage="0" showErrorMessage="1" allowBlank="0" errorTitle="ERRO" error="Preencher com PREVENTIVA ou CORRETIVA. Obrigado!" type="list">
      <formula1>#REF!</formula1>
    </dataValidation>
  </dataValidations>
  <pageMargins left="0.7" right="0.7" top="0.75" bottom="0.75" header="0.3" footer="0.3"/>
  <pageSetup orientation="portrait" paperSize="9" verticalDpi="90"/>
</worksheet>
</file>

<file path=xl/worksheets/sheet14.xml><?xml version="1.0" encoding="utf-8"?>
<worksheet xmlns="http://schemas.openxmlformats.org/spreadsheetml/2006/main">
  <sheetPr codeName="Sheet2">
    <outlinePr summaryBelow="1" summaryRight="1"/>
    <pageSetUpPr/>
  </sheetPr>
  <dimension ref="A1:I13"/>
  <sheetViews>
    <sheetView workbookViewId="0">
      <selection activeCell="O8" sqref="O8"/>
    </sheetView>
  </sheetViews>
  <sheetFormatPr baseColWidth="8" defaultRowHeight="15"/>
  <cols>
    <col width="10.42578125" bestFit="1" customWidth="1" min="1" max="1"/>
    <col width="10.42578125" bestFit="1" customWidth="1" min="7" max="7"/>
    <col width="17.5703125" bestFit="1" customWidth="1" min="8" max="8"/>
    <col width="9.28515625" bestFit="1" customWidth="1" min="9" max="9"/>
  </cols>
  <sheetData>
    <row r="1">
      <c r="A1" t="inlineStr">
        <is>
          <t>MES ENTRADA</t>
        </is>
      </c>
      <c r="B1" t="inlineStr">
        <is>
          <t>STATUS</t>
        </is>
      </c>
      <c r="C1" t="inlineStr">
        <is>
          <t>PREV./CORRET./SP. PART/ALMOX</t>
        </is>
      </c>
      <c r="H1" t="inlineStr">
        <is>
          <t>COMPROMISSADO</t>
        </is>
      </c>
      <c r="I1" t="inlineStr">
        <is>
          <t>BACKLOG</t>
        </is>
      </c>
    </row>
    <row r="2">
      <c r="A2" t="inlineStr">
        <is>
          <t>Janeiro</t>
        </is>
      </c>
      <c r="B2" t="inlineStr">
        <is>
          <t>F</t>
        </is>
      </c>
      <c r="C2" t="inlineStr">
        <is>
          <t>PREVENTIVA</t>
        </is>
      </c>
      <c r="G2" t="inlineStr">
        <is>
          <t>Janeiro</t>
        </is>
      </c>
      <c r="H2" s="70">
        <f>SUMIFS(#REF!,#REF!,"C",#REF!,DADOS!$G2)+SUMIFS(#REF!,#REF!,"C",#REF!,DADOS!$G2)+SUMIFS(#REF!,#REF!,"C",#REF!,DADOS!$G2)+SUMIFS(#REF!,#REF!,"C",#REF!,DADOS!$G2)+SUMIFS(#REF!,#REF!,"C",#REF!,DADOS!$G2)+SUMIFS(#REF!,#REF!,"C",#REF!,DADOS!$G2)+SUMIFS(#REF!,#REF!,"C",#REF!,DADOS!$G2)+SUMIFS(#REF!,#REF!,"C",#REF!,DADOS!$G2)+SUMIFS(#REF!,#REF!,"C",#REF!,DADOS!$G2)+SUMIFS(#REF!,#REF!,"C",#REF!,DADOS!$G2)+SUMIFS(#REF!,#REF!,"C",#REF!,DADOS!$G2)+SUMIFS(#REF!,#REF!,"C",#REF!,DADOS!$G2)</f>
        <v/>
      </c>
    </row>
    <row r="3">
      <c r="A3" t="inlineStr">
        <is>
          <t>Fevereiro</t>
        </is>
      </c>
      <c r="B3" t="inlineStr">
        <is>
          <t>NR</t>
        </is>
      </c>
      <c r="C3" t="inlineStr">
        <is>
          <t>CORRETIVA</t>
        </is>
      </c>
      <c r="G3" t="inlineStr">
        <is>
          <t>Fevereiro</t>
        </is>
      </c>
      <c r="H3" s="70">
        <f>SUMIFS(#REF!,#REF!,"C",#REF!,DADOS!$G3)+SUMIFS(#REF!,#REF!,"C",#REF!,DADOS!$G3)+SUMIFS(#REF!,#REF!,"C",#REF!,DADOS!$G3)+SUMIFS(#REF!,#REF!,"C",#REF!,DADOS!$G3)+SUMIFS(#REF!,#REF!,"C",#REF!,DADOS!$G3)+SUMIFS(#REF!,#REF!,"C",#REF!,DADOS!$G3)+SUMIFS(#REF!,#REF!,"C",#REF!,DADOS!$G3)+SUMIFS(#REF!,#REF!,"C",#REF!,DADOS!$G3)+SUMIFS(#REF!,#REF!,"C",#REF!,DADOS!$G3)+SUMIFS(#REF!,#REF!,"C",#REF!,DADOS!$G3)+SUMIFS(#REF!,#REF!,"C",#REF!,DADOS!$G3)+SUMIFS(#REF!,#REF!,"C",#REF!,DADOS!$G3)</f>
        <v/>
      </c>
    </row>
    <row r="4">
      <c r="A4" t="inlineStr">
        <is>
          <t>Março</t>
        </is>
      </c>
      <c r="B4" t="inlineStr">
        <is>
          <t>P</t>
        </is>
      </c>
      <c r="C4" t="inlineStr">
        <is>
          <t>SPARE PART</t>
        </is>
      </c>
      <c r="G4" t="inlineStr">
        <is>
          <t>Março</t>
        </is>
      </c>
      <c r="H4" s="70">
        <f>SUMIFS(#REF!,#REF!,"C",#REF!,DADOS!$G4)+SUMIFS(#REF!,#REF!,"C",#REF!,DADOS!$G4)+SUMIFS(#REF!,#REF!,"C",#REF!,DADOS!$G4)+SUMIFS(#REF!,#REF!,"C",#REF!,DADOS!$G4)+SUMIFS(#REF!,#REF!,"C",#REF!,DADOS!$G4)+SUMIFS(#REF!,#REF!,"C",#REF!,DADOS!$G4)+SUMIFS(#REF!,#REF!,"C",#REF!,DADOS!$G4)+SUMIFS(#REF!,#REF!,"C",#REF!,DADOS!$G4)+SUMIFS(#REF!,#REF!,"C",#REF!,DADOS!$G4)+SUMIFS(#REF!,#REF!,"C",#REF!,DADOS!$G4)+SUMIFS(#REF!,#REF!,"C",#REF!,DADOS!$G4)+SUMIFS(#REF!,#REF!,"C",#REF!,DADOS!$G4)</f>
        <v/>
      </c>
    </row>
    <row r="5">
      <c r="A5" t="inlineStr">
        <is>
          <t>Abril</t>
        </is>
      </c>
      <c r="B5" t="inlineStr">
        <is>
          <t>C</t>
        </is>
      </c>
      <c r="C5" t="inlineStr">
        <is>
          <t>ALMOXARIFADO</t>
        </is>
      </c>
      <c r="G5" t="inlineStr">
        <is>
          <t>Abril</t>
        </is>
      </c>
      <c r="H5" s="70">
        <f>SUMIFS(#REF!,#REF!,"C",#REF!,DADOS!$G5)+SUMIFS(#REF!,#REF!,"C",#REF!,DADOS!$G5)+SUMIFS(#REF!,#REF!,"C",#REF!,DADOS!$G5)+SUMIFS(#REF!,#REF!,"C",#REF!,DADOS!$G5)+SUMIFS(#REF!,#REF!,"C",#REF!,DADOS!$G5)+SUMIFS(#REF!,#REF!,"C",#REF!,DADOS!$G5)+SUMIFS(#REF!,#REF!,"C",#REF!,DADOS!$G5)+SUMIFS(#REF!,#REF!,"C",#REF!,DADOS!$G5)+SUMIFS(#REF!,#REF!,"C",#REF!,DADOS!$G5)+SUMIFS(#REF!,#REF!,"C",#REF!,DADOS!$G5)+SUMIFS(#REF!,#REF!,"C",#REF!,DADOS!$G5)+SUMIFS(#REF!,#REF!,"C",#REF!,DADOS!$G5)</f>
        <v/>
      </c>
    </row>
    <row r="6">
      <c r="A6" t="inlineStr">
        <is>
          <t>Maio</t>
        </is>
      </c>
      <c r="G6" t="inlineStr">
        <is>
          <t>Maio</t>
        </is>
      </c>
      <c r="H6" s="70">
        <f>SUMIFS(#REF!,#REF!,"C",#REF!,DADOS!$G6)+SUMIFS(#REF!,#REF!,"C",#REF!,DADOS!$G6)+SUMIFS(#REF!,#REF!,"C",#REF!,DADOS!$G6)+SUMIFS(#REF!,#REF!,"C",#REF!,DADOS!$G6)+SUMIFS(#REF!,#REF!,"C",#REF!,DADOS!$G6)+SUMIFS(#REF!,#REF!,"C",#REF!,DADOS!$G6)+SUMIFS(#REF!,#REF!,"C",#REF!,DADOS!$G6)+SUMIFS(#REF!,#REF!,"C",#REF!,DADOS!$G6)+SUMIFS(#REF!,#REF!,"C",#REF!,DADOS!$G6)+SUMIFS(#REF!,#REF!,"C",#REF!,DADOS!$G6)+SUMIFS(#REF!,#REF!,"C",#REF!,DADOS!$G6)+SUMIFS(#REF!,#REF!,"C",#REF!,DADOS!$G6)</f>
        <v/>
      </c>
    </row>
    <row r="7">
      <c r="A7" t="inlineStr">
        <is>
          <t>Junho</t>
        </is>
      </c>
      <c r="G7" t="inlineStr">
        <is>
          <t>Junho</t>
        </is>
      </c>
      <c r="H7" s="70">
        <f>SUMIFS(#REF!,#REF!,"C",#REF!,DADOS!$G7)+SUMIFS(#REF!,#REF!,"C",#REF!,DADOS!$G7)+SUMIFS(#REF!,#REF!,"C",#REF!,DADOS!$G7)+SUMIFS(#REF!,#REF!,"C",#REF!,DADOS!$G7)+SUMIFS(#REF!,#REF!,"C",#REF!,DADOS!$G7)+SUMIFS(#REF!,#REF!,"C",#REF!,DADOS!$G7)+SUMIFS(#REF!,#REF!,"C",#REF!,DADOS!$G7)+SUMIFS(#REF!,#REF!,"C",#REF!,DADOS!$G7)+SUMIFS(#REF!,#REF!,"C",#REF!,DADOS!$G7)+SUMIFS(#REF!,#REF!,"C",#REF!,DADOS!$G7)+SUMIFS(#REF!,#REF!,"C",#REF!,DADOS!$G7)+SUMIFS(#REF!,#REF!,"C",#REF!,DADOS!$G7)</f>
        <v/>
      </c>
    </row>
    <row r="8">
      <c r="A8" t="inlineStr">
        <is>
          <t>Julho</t>
        </is>
      </c>
      <c r="G8" t="inlineStr">
        <is>
          <t>Julho</t>
        </is>
      </c>
      <c r="H8" s="70">
        <f>SUMIFS(#REF!,#REF!,"C",#REF!,DADOS!$G8)+SUMIFS(#REF!,#REF!,"C",#REF!,DADOS!$G8)+SUMIFS(#REF!,#REF!,"C",#REF!,DADOS!$G8)+SUMIFS(#REF!,#REF!,"C",#REF!,DADOS!$G8)+SUMIFS(#REF!,#REF!,"C",#REF!,DADOS!$G8)+SUMIFS(#REF!,#REF!,"C",#REF!,DADOS!$G8)+SUMIFS(#REF!,#REF!,"C",#REF!,DADOS!$G8)+SUMIFS(#REF!,#REF!,"C",#REF!,DADOS!$G8)+SUMIFS(#REF!,#REF!,"C",#REF!,DADOS!$G8)+SUMIFS(#REF!,#REF!,"C",#REF!,DADOS!$G8)+SUMIFS(#REF!,#REF!,"C",#REF!,DADOS!$G8)+SUMIFS(#REF!,#REF!,"C",#REF!,DADOS!$G8)</f>
        <v/>
      </c>
    </row>
    <row r="9">
      <c r="A9" t="inlineStr">
        <is>
          <t>Agosto</t>
        </is>
      </c>
      <c r="G9" t="inlineStr">
        <is>
          <t>Agosto</t>
        </is>
      </c>
      <c r="H9" s="70">
        <f>SUMIFS(#REF!,#REF!,"C",#REF!,DADOS!$G9)+SUMIFS(#REF!,#REF!,"C",#REF!,DADOS!$G9)+SUMIFS(#REF!,#REF!,"C",#REF!,DADOS!$G9)+SUMIFS(#REF!,#REF!,"C",#REF!,DADOS!$G9)+SUMIFS(#REF!,#REF!,"C",#REF!,DADOS!$G9)+SUMIFS(#REF!,#REF!,"C",#REF!,DADOS!$G9)+SUMIFS(#REF!,#REF!,"C",#REF!,DADOS!$G9)+SUMIFS(#REF!,#REF!,"C",#REF!,DADOS!$G9)+SUMIFS(#REF!,#REF!,"C",#REF!,DADOS!$G9)+SUMIFS(#REF!,#REF!,"C",#REF!,DADOS!$G9)+SUMIFS(#REF!,#REF!,"C",#REF!,DADOS!$G9)+SUMIFS(#REF!,#REF!,"C",#REF!,DADOS!$G9)</f>
        <v/>
      </c>
    </row>
    <row r="10">
      <c r="A10" t="inlineStr">
        <is>
          <t>Setembro</t>
        </is>
      </c>
      <c r="G10" t="inlineStr">
        <is>
          <t>Setembro</t>
        </is>
      </c>
      <c r="H10" s="70">
        <f>SUMIFS(#REF!,#REF!,"C",#REF!,DADOS!$G10)+SUMIFS(#REF!,#REF!,"C",#REF!,DADOS!$G10)+SUMIFS(#REF!,#REF!,"C",#REF!,DADOS!$G10)+SUMIFS(#REF!,#REF!,"C",#REF!,DADOS!$G10)+SUMIFS(#REF!,#REF!,"C",#REF!,DADOS!$G10)+SUMIFS(#REF!,#REF!,"C",#REF!,DADOS!$G10)+SUMIFS(#REF!,#REF!,"C",#REF!,DADOS!$G10)+SUMIFS(#REF!,#REF!,"C",#REF!,DADOS!$G10)+SUMIFS(#REF!,#REF!,"C",#REF!,DADOS!$G10)+SUMIFS(#REF!,#REF!,"C",#REF!,DADOS!$G10)+SUMIFS(#REF!,#REF!,"C",#REF!,DADOS!$G10)+SUMIFS(#REF!,#REF!,"C",#REF!,DADOS!$G10)</f>
        <v/>
      </c>
    </row>
    <row r="11">
      <c r="A11" t="inlineStr">
        <is>
          <t>Outubro</t>
        </is>
      </c>
      <c r="G11" t="inlineStr">
        <is>
          <t>Outubro</t>
        </is>
      </c>
      <c r="H11" s="70">
        <f>SUMIFS(#REF!,#REF!,"C",#REF!,DADOS!$G11)+SUMIFS(#REF!,#REF!,"C",#REF!,DADOS!$G11)+SUMIFS(#REF!,#REF!,"C",#REF!,DADOS!$G11)+SUMIFS(#REF!,#REF!,"C",#REF!,DADOS!$G11)+SUMIFS(#REF!,#REF!,"C",#REF!,DADOS!$G11)+SUMIFS(#REF!,#REF!,"C",#REF!,DADOS!$G11)+SUMIFS(#REF!,#REF!,"C",#REF!,DADOS!$G11)+SUMIFS(#REF!,#REF!,"C",#REF!,DADOS!$G11)+SUMIFS(#REF!,#REF!,"C",#REF!,DADOS!$G11)+SUMIFS(#REF!,#REF!,"C",#REF!,DADOS!$G11)+SUMIFS(#REF!,#REF!,"C",#REF!,DADOS!$G11)+SUMIFS(#REF!,#REF!,"C",#REF!,DADOS!$G11)</f>
        <v/>
      </c>
    </row>
    <row r="12">
      <c r="A12" t="inlineStr">
        <is>
          <t>Novembro</t>
        </is>
      </c>
      <c r="G12" t="inlineStr">
        <is>
          <t>Novembro</t>
        </is>
      </c>
      <c r="H12" s="70">
        <f>SUMIFS(#REF!,#REF!,"C",#REF!,DADOS!$G12)+SUMIFS(#REF!,#REF!,"C",#REF!,DADOS!$G12)+SUMIFS(#REF!,#REF!,"C",#REF!,DADOS!$G12)+SUMIFS(#REF!,#REF!,"C",#REF!,DADOS!$G12)+SUMIFS(#REF!,#REF!,"C",#REF!,DADOS!$G12)+SUMIFS(#REF!,#REF!,"C",#REF!,DADOS!$G12)+SUMIFS(#REF!,#REF!,"C",#REF!,DADOS!$G12)+SUMIFS(#REF!,#REF!,"C",#REF!,DADOS!$G12)+SUMIFS(#REF!,#REF!,"C",#REF!,DADOS!$G12)+SUMIFS(#REF!,#REF!,"C",#REF!,DADOS!$G12)+SUMIFS(#REF!,#REF!,"C",#REF!,DADOS!$G12)+SUMIFS(#REF!,#REF!,"C",#REF!,DADOS!$G12)</f>
        <v/>
      </c>
    </row>
    <row r="13">
      <c r="A13" t="inlineStr">
        <is>
          <t>Dezembro</t>
        </is>
      </c>
      <c r="G13" t="inlineStr">
        <is>
          <t>Dezembro</t>
        </is>
      </c>
      <c r="H13" s="70">
        <f>SUMIFS(#REF!,#REF!,"C",#REF!,DADOS!$G13)+SUMIFS(#REF!,#REF!,"C",#REF!,DADOS!$G13)+SUMIFS(#REF!,#REF!,"C",#REF!,DADOS!$G13)+SUMIFS(#REF!,#REF!,"C",#REF!,DADOS!$G13)+SUMIFS(#REF!,#REF!,"C",#REF!,DADOS!$G13)+SUMIFS(#REF!,#REF!,"C",#REF!,DADOS!$G13)+SUMIFS(#REF!,#REF!,"C",#REF!,DADOS!$G13)+SUMIFS(#REF!,#REF!,"C",#REF!,DADOS!$G13)+SUMIFS(#REF!,#REF!,"C",#REF!,DADOS!$G13)+SUMIFS(#REF!,#REF!,"C",#REF!,DADOS!$G13)+SUMIFS(#REF!,#REF!,"C",#REF!,DADOS!$G13)+SUMIFS(#REF!,#REF!,"C",#REF!,DADOS!$G13)</f>
        <v/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260"/>
  <sheetViews>
    <sheetView showGridLines="0" zoomScale="80" zoomScaleNormal="80" workbookViewId="0">
      <selection activeCell="B18" sqref="B18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FEVEREIRO 2023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12" t="n"/>
      <c r="D3" s="313" t="n"/>
      <c r="E3" s="313" t="n"/>
      <c r="F3" s="313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SUMIFS(Table1645672[VALOR R$],Table1645672[STATUS],"P",Table1645672[PREV./CORRET./SP. PART/ALMOX],$F$5)+SUMIFS(Table1645672[VALOR R$],Table1645672[STATUS],"F",Table1645672[PREV./CORRET./SP. PART/ALMOX],$F$5)+SUMIFS(Table1645672[VALOR R$],Table1645672[STATUS],"NR",Table1645672[PREV./CORRET./SP.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SUMIFS(Table1645672[VALOR R$],Table1645672[STATUS],"P",Table1645672[PREV./CORRET./SP. PART/ALMOX],$F$6)+SUMIFS(Table1645672[VALOR R$],Table1645672[STATUS],"F",Table1645672[PREV./CORRET./SP. PART/ALMOX],$F$6)+SUMIFS(Table1645672[VALOR R$],Table1645672[STATUS],"NR",Table1645672[PREV./CORRET./SP.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SUMIFS(Table1645672[VALOR R$],Table1645672[STATUS],"P",Table1645672[PREV./CORRET./SP. PART/ALMOX],$F$7)+SUMIFS(Table1645672[VALOR R$],Table1645672[STATUS],"F",Table1645672[PREV./CORRET./SP. PART/ALMOX],$F$7)+SUMIFS(Table1645672[VALOR R$],Table1645672[STATUS],"NR",Table1645672[PREV./CORRET./SP.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SUMIFS(Table1645672[VALOR R$],Table1645672[STATUS],"C",Table1645672[PREV./CORRET./SP.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SUMIFS(Table1645672[VALOR R$],Table1645672[STATUS],"C",Table1645672[PREV./CORRET./SP.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SUMIFS(Table1645672[VALOR R$],Table1645672[STATUS],"C",Table1645672[PREV./CORRET./SP.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310" t="inlineStr">
        <is>
          <t>LEGENDA</t>
        </is>
      </c>
      <c r="D11" s="311" t="n"/>
      <c r="F11" s="37" t="inlineStr">
        <is>
          <t>ALMOXARIFADO</t>
        </is>
      </c>
      <c r="G11" s="38" t="n"/>
      <c r="H11" s="39">
        <f>SUMIFS(Table1645672[VALOR R$],Table1645672[STATUS],"P",Table1645672[PREV./CORRET./SP. PART/ALMOX],$F$11)+SUMIFS(Table1645672[VALOR R$],Table1645672[STATUS],"F",Table1645672[PREV./CORRET./SP. PART/ALMOX],$F$11)+K14+SUMIFS(Table1645672[VALOR R$],Table1645672[STATUS],"NR",Table1645672[PREV./CORRET./SP.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inlineStr">
        <is>
          <t>C</t>
        </is>
      </c>
      <c r="C18" s="135" t="inlineStr">
        <is>
          <t>FESTO</t>
        </is>
      </c>
      <c r="D18" s="54" t="n">
        <v>1925.72</v>
      </c>
      <c r="E18" s="21" t="inlineStr">
        <is>
          <t>Fevereiro</t>
        </is>
      </c>
      <c r="F18" s="20" t="inlineStr">
        <is>
          <t>GARA TIPO FOLE // ORC 4922539173</t>
        </is>
      </c>
      <c r="G18" s="14" t="n">
        <v>40</v>
      </c>
      <c r="H18" s="14" t="inlineStr">
        <is>
          <t>SPARE PART</t>
        </is>
      </c>
      <c r="I18" s="15" t="inlineStr">
        <is>
          <t>ORVR</t>
        </is>
      </c>
      <c r="J18" s="15" t="n"/>
      <c r="K18" s="15" t="n"/>
      <c r="L18" s="15" t="inlineStr">
        <is>
          <t>ALTA</t>
        </is>
      </c>
      <c r="M18" s="79" t="n">
        <v>63303</v>
      </c>
      <c r="N18" s="80" t="n">
        <v>25214</v>
      </c>
      <c r="O18" s="14" t="n"/>
      <c r="P18" s="146" t="n"/>
      <c r="Q18" s="146" t="n">
        <v>261524</v>
      </c>
      <c r="R18" s="147" t="n"/>
      <c r="S18" s="136" t="inlineStr">
        <is>
          <t>RICARDO</t>
        </is>
      </c>
      <c r="T18" s="137" t="inlineStr">
        <is>
          <t>MARCELO</t>
        </is>
      </c>
      <c r="U18" s="81" t="n"/>
    </row>
    <row r="19">
      <c r="B19" s="27" t="n"/>
      <c r="C19" s="135" t="n"/>
      <c r="D19" s="163" t="n"/>
      <c r="E19" s="21" t="n"/>
      <c r="F19" s="20" t="n"/>
      <c r="G19" s="14" t="n"/>
      <c r="H19" s="14" t="n"/>
      <c r="I19" s="15" t="n"/>
      <c r="J19" s="15" t="n"/>
      <c r="K19" s="15" t="n"/>
      <c r="L19" s="15" t="n"/>
      <c r="M19" s="144" t="n"/>
      <c r="N19" s="145" t="n"/>
      <c r="O19" s="141" t="n"/>
      <c r="P19" s="142" t="n"/>
      <c r="Q19" s="142" t="n"/>
      <c r="R19" s="144" t="n"/>
      <c r="S19" s="136" t="n"/>
      <c r="T19" s="137" t="n"/>
      <c r="U19" s="81" t="n"/>
    </row>
    <row r="20">
      <c r="B20" s="27" t="n"/>
      <c r="C20" s="135" t="n"/>
      <c r="D20" s="163" t="n"/>
      <c r="E20" s="21" t="n"/>
      <c r="F20" s="20" t="n"/>
      <c r="G20" s="14" t="n"/>
      <c r="H20" s="14" t="n"/>
      <c r="I20" s="15" t="n"/>
      <c r="J20" s="15" t="n"/>
      <c r="K20" s="15" t="n"/>
      <c r="L20" s="15" t="n"/>
      <c r="M20" s="144" t="n"/>
      <c r="N20" s="145" t="n"/>
      <c r="O20" s="141" t="n"/>
      <c r="P20" s="142" t="n"/>
      <c r="Q20" s="142" t="n"/>
      <c r="R20" s="144" t="n"/>
      <c r="S20" s="136" t="n"/>
      <c r="T20" s="137" t="n"/>
      <c r="U20" s="81" t="n"/>
    </row>
    <row r="21">
      <c r="B21" s="27" t="n"/>
      <c r="C21" s="135" t="n"/>
      <c r="D21" s="163" t="n"/>
      <c r="E21" s="21" t="n"/>
      <c r="F21" s="20" t="n"/>
      <c r="G21" s="14" t="n"/>
      <c r="H21" s="14" t="n"/>
      <c r="I21" s="15" t="n"/>
      <c r="J21" s="15" t="n"/>
      <c r="K21" s="15" t="n"/>
      <c r="L21" s="15" t="n"/>
      <c r="M21" s="164" t="n"/>
      <c r="N21" s="159" t="n"/>
      <c r="O21" s="165" t="n"/>
      <c r="P21" s="142" t="n"/>
      <c r="Q21" s="160" t="n"/>
      <c r="R21" s="166" t="n"/>
      <c r="S21" s="136" t="n"/>
      <c r="T21" s="137" t="n"/>
      <c r="U21" s="81" t="n"/>
    </row>
    <row r="22">
      <c r="B22" s="27" t="n"/>
      <c r="C22" s="135" t="n"/>
      <c r="D22" s="54" t="n"/>
      <c r="E22" s="21" t="n"/>
      <c r="F22" s="20" t="n"/>
      <c r="G22" s="14" t="n"/>
      <c r="H22" s="14" t="n"/>
      <c r="I22" s="15" t="n"/>
      <c r="J22" s="15" t="n"/>
      <c r="K22" s="15" t="n"/>
      <c r="L22" s="15" t="n"/>
      <c r="M22" s="79" t="n"/>
      <c r="N22" s="80" t="n"/>
      <c r="O22" s="156" t="n"/>
      <c r="P22" s="15" t="n"/>
      <c r="Q22" s="146" t="n"/>
      <c r="R22" s="154" t="n"/>
      <c r="S22" s="136" t="n"/>
      <c r="T22" s="137" t="n"/>
      <c r="U22" s="81" t="n"/>
    </row>
    <row r="23">
      <c r="B23" s="27" t="n"/>
      <c r="C23" s="135" t="n"/>
      <c r="D23" s="54" t="n"/>
      <c r="E23" s="21" t="n"/>
      <c r="F23" s="20" t="n"/>
      <c r="G23" s="14" t="n"/>
      <c r="H23" s="14" t="n"/>
      <c r="I23" s="15" t="n"/>
      <c r="J23" s="15" t="n"/>
      <c r="K23" s="15" t="n"/>
      <c r="L23" s="15" t="n"/>
      <c r="M23" s="79" t="n"/>
      <c r="N23" s="80" t="n"/>
      <c r="O23" s="156" t="n"/>
      <c r="P23" s="15" t="n"/>
      <c r="Q23" s="146" t="n"/>
      <c r="R23" s="154" t="n"/>
      <c r="S23" s="136" t="n"/>
      <c r="T23" s="137" t="n"/>
      <c r="U23" s="81" t="n"/>
    </row>
    <row r="24">
      <c r="B24" s="27" t="n"/>
      <c r="C24" s="135" t="n"/>
      <c r="D24" s="175" t="n"/>
      <c r="E24" s="21" t="n"/>
      <c r="F24" s="20" t="n"/>
      <c r="G24" s="14" t="n"/>
      <c r="H24" s="14" t="n"/>
      <c r="I24" s="142" t="n"/>
      <c r="J24" s="15" t="n"/>
      <c r="K24" s="15" t="n"/>
      <c r="L24" s="15" t="n"/>
      <c r="M24" s="164" t="n"/>
      <c r="N24" s="159" t="n"/>
      <c r="O24" s="141" t="n"/>
      <c r="P24" s="160" t="n"/>
      <c r="Q24" s="160" t="n"/>
      <c r="R24" s="161" t="n"/>
      <c r="S24" s="136" t="n"/>
      <c r="T24" s="137" t="n"/>
      <c r="U24" s="81" t="n"/>
    </row>
    <row r="25">
      <c r="B25" s="27" t="n"/>
      <c r="C25" s="135" t="n"/>
      <c r="D25" s="175" t="n"/>
      <c r="E25" s="21" t="n"/>
      <c r="F25" s="20" t="n"/>
      <c r="G25" s="14" t="n"/>
      <c r="H25" s="14" t="n"/>
      <c r="I25" s="142" t="n"/>
      <c r="J25" s="15" t="n"/>
      <c r="K25" s="15" t="n"/>
      <c r="L25" s="15" t="n"/>
      <c r="M25" s="164" t="n"/>
      <c r="N25" s="159" t="n"/>
      <c r="O25" s="165" t="n"/>
      <c r="P25" s="142" t="n"/>
      <c r="Q25" s="160" t="n"/>
      <c r="R25" s="166" t="n"/>
      <c r="S25" s="136" t="n"/>
      <c r="T25" s="137" t="n"/>
      <c r="U25" s="81" t="n"/>
    </row>
    <row r="26">
      <c r="B26" s="27" t="n"/>
      <c r="C26" s="135" t="n"/>
      <c r="D26" s="54" t="n"/>
      <c r="E26" s="21" t="n"/>
      <c r="F26" s="20" t="n"/>
      <c r="G26" s="14" t="n"/>
      <c r="H26" s="14" t="n"/>
      <c r="I26" s="15" t="n"/>
      <c r="J26" s="15" t="n"/>
      <c r="K26" s="15" t="n"/>
      <c r="L26" s="15" t="n"/>
      <c r="M26" s="16" t="n"/>
      <c r="N26" s="19" t="n"/>
      <c r="O26" s="14" t="n"/>
      <c r="P26" s="15" t="n"/>
      <c r="Q26" s="15" t="n"/>
      <c r="R26" s="16" t="n"/>
      <c r="S26" s="136" t="n"/>
      <c r="T26" s="137" t="n"/>
      <c r="U26" s="19" t="n"/>
    </row>
    <row r="27">
      <c r="B27" s="27" t="n"/>
      <c r="C27" s="135" t="n"/>
      <c r="D27" s="54" t="n"/>
      <c r="E27" s="21" t="n"/>
      <c r="F27" s="20" t="n"/>
      <c r="G27" s="14" t="n"/>
      <c r="H27" s="14" t="n"/>
      <c r="I27" s="15" t="n"/>
      <c r="J27" s="15" t="n"/>
      <c r="K27" s="15" t="n"/>
      <c r="L27" s="15" t="n"/>
      <c r="M27" s="16" t="n"/>
      <c r="N27" s="19" t="n"/>
      <c r="O27" s="14" t="n"/>
      <c r="P27" s="15" t="n"/>
      <c r="Q27" s="15" t="n"/>
      <c r="R27" s="16" t="n"/>
      <c r="S27" s="136" t="n"/>
      <c r="T27" s="137" t="n"/>
      <c r="U27" s="81" t="n"/>
    </row>
    <row r="28">
      <c r="B28" s="27" t="n"/>
      <c r="C28" s="135" t="n"/>
      <c r="D28" s="163" t="n"/>
      <c r="E28" s="139" t="n"/>
      <c r="F28" s="20" t="n"/>
      <c r="G28" s="14" t="n"/>
      <c r="H28" s="14" t="n"/>
      <c r="I28" s="15" t="n"/>
      <c r="J28" s="15" t="n"/>
      <c r="K28" s="15" t="n"/>
      <c r="L28" s="15" t="n"/>
      <c r="M28" s="144" t="n"/>
      <c r="N28" s="145" t="n"/>
      <c r="O28" s="141" t="n"/>
      <c r="P28" s="142" t="n"/>
      <c r="Q28" s="142" t="n"/>
      <c r="R28" s="144" t="n"/>
      <c r="S28" s="136" t="n"/>
      <c r="T28" s="137" t="n"/>
      <c r="U28" s="81" t="n"/>
    </row>
    <row r="29">
      <c r="B29" s="27" t="n"/>
      <c r="C29" s="135" t="n"/>
      <c r="D29" s="163" t="n"/>
      <c r="E29" s="21" t="n"/>
      <c r="F29" s="20" t="n"/>
      <c r="G29" s="14" t="n"/>
      <c r="H29" s="14" t="n"/>
      <c r="I29" s="15" t="n"/>
      <c r="J29" s="15" t="n"/>
      <c r="K29" s="15" t="n"/>
      <c r="L29" s="15" t="n"/>
      <c r="M29" s="144" t="n"/>
      <c r="N29" s="145" t="n"/>
      <c r="O29" s="141" t="n"/>
      <c r="P29" s="142" t="n"/>
      <c r="Q29" s="142" t="n"/>
      <c r="R29" s="144" t="n"/>
      <c r="S29" s="136" t="n"/>
      <c r="T29" s="137" t="n"/>
      <c r="U29" s="81" t="n"/>
    </row>
    <row r="30">
      <c r="B30" s="167" t="n"/>
      <c r="C30" s="138" t="n"/>
      <c r="D30" s="163" t="n"/>
      <c r="E30" s="139" t="n"/>
      <c r="F30" s="140" t="n"/>
      <c r="G30" s="14" t="n"/>
      <c r="H30" s="14" t="n"/>
      <c r="I30" s="142" t="n"/>
      <c r="J30" s="15" t="n"/>
      <c r="K30" s="15" t="n"/>
      <c r="L30" s="15" t="n"/>
      <c r="M30" s="164" t="n"/>
      <c r="N30" s="159" t="n"/>
      <c r="O30" s="141" t="n"/>
      <c r="P30" s="160" t="n"/>
      <c r="Q30" s="160" t="n"/>
      <c r="R30" s="161" t="n"/>
      <c r="S30" s="168" t="n"/>
      <c r="T30" s="162" t="n"/>
      <c r="U30" s="81" t="n"/>
    </row>
    <row r="31">
      <c r="B31" s="27" t="n"/>
      <c r="C31" s="135" t="n"/>
      <c r="D31" s="54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16" t="n"/>
      <c r="N31" s="19" t="n"/>
      <c r="O31" s="14" t="n"/>
      <c r="P31" s="15" t="n"/>
      <c r="Q31" s="15" t="n"/>
      <c r="R31" s="16" t="n"/>
      <c r="S31" s="136" t="n"/>
      <c r="T31" s="137" t="n"/>
      <c r="U31" s="81" t="n"/>
    </row>
    <row r="32">
      <c r="B32" s="27" t="n"/>
      <c r="C32" s="135" t="n"/>
      <c r="D32" s="54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16" t="n"/>
      <c r="N32" s="19" t="n"/>
      <c r="O32" s="14" t="n"/>
      <c r="P32" s="15" t="n"/>
      <c r="Q32" s="15" t="n"/>
      <c r="R32" s="16" t="n"/>
      <c r="S32" s="136" t="n"/>
      <c r="T32" s="137" t="n"/>
      <c r="U32" s="81" t="n"/>
    </row>
    <row r="33">
      <c r="B33" s="27" t="n"/>
      <c r="C33" s="135" t="n"/>
      <c r="D33" s="175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144" t="n"/>
      <c r="N33" s="145" t="n"/>
      <c r="O33" s="141" t="n"/>
      <c r="P33" s="142" t="n"/>
      <c r="Q33" s="142" t="n"/>
      <c r="R33" s="144" t="n"/>
      <c r="S33" s="136" t="n"/>
      <c r="T33" s="137" t="n"/>
      <c r="U33" s="81" t="n"/>
    </row>
    <row r="34">
      <c r="B34" s="27" t="n"/>
      <c r="C34" s="135" t="n"/>
      <c r="D34" s="54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79" t="n"/>
      <c r="N34" s="80" t="n"/>
      <c r="O34" s="156" t="n"/>
      <c r="P34" s="15" t="n"/>
      <c r="Q34" s="146" t="n"/>
      <c r="R34" s="154" t="n"/>
      <c r="S34" s="136" t="n"/>
      <c r="T34" s="137" t="n"/>
      <c r="U34" s="81" t="n"/>
    </row>
    <row r="35">
      <c r="B35" s="27" t="n"/>
      <c r="C35" s="135" t="n"/>
      <c r="D35" s="54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79" t="n"/>
      <c r="N35" s="80" t="n"/>
      <c r="O35" s="14" t="n"/>
      <c r="P35" s="146" t="n"/>
      <c r="Q35" s="146" t="n"/>
      <c r="R35" s="147" t="n"/>
      <c r="S35" s="136" t="n"/>
      <c r="T35" s="137" t="n"/>
      <c r="U35" s="81" t="n"/>
    </row>
    <row r="36">
      <c r="B36" s="27" t="n"/>
      <c r="C36" s="135" t="n"/>
      <c r="D36" s="54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16" t="n"/>
      <c r="N36" s="19" t="n"/>
      <c r="O36" s="14" t="n"/>
      <c r="P36" s="15" t="n"/>
      <c r="Q36" s="15" t="n"/>
      <c r="R36" s="16" t="n"/>
      <c r="S36" s="136" t="n"/>
      <c r="T36" s="137" t="n"/>
      <c r="U36" s="85" t="n"/>
    </row>
    <row r="37">
      <c r="B37" s="27" t="n"/>
      <c r="C37" s="135" t="n"/>
      <c r="D37" s="175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144" t="n"/>
      <c r="N37" s="145" t="n"/>
      <c r="O37" s="141" t="n"/>
      <c r="P37" s="142" t="n"/>
      <c r="Q37" s="142" t="n"/>
      <c r="R37" s="144" t="n"/>
      <c r="S37" s="136" t="n"/>
      <c r="T37" s="137" t="n"/>
      <c r="U37" s="81" t="n"/>
    </row>
    <row r="38">
      <c r="B38" s="27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5" t="n"/>
      <c r="M38" s="16" t="n"/>
      <c r="N38" s="19" t="n"/>
      <c r="O38" s="14" t="n"/>
      <c r="P38" s="15" t="n"/>
      <c r="Q38" s="15" t="n"/>
      <c r="R38" s="16" t="n"/>
      <c r="S38" s="136" t="n"/>
      <c r="T38" s="137" t="n"/>
      <c r="U38" s="81" t="n"/>
    </row>
    <row r="39">
      <c r="B39" s="27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37" t="n"/>
      <c r="U39" s="81" t="n"/>
    </row>
    <row r="40">
      <c r="B40" s="27" t="n"/>
      <c r="C40" s="135" t="n"/>
      <c r="D40" s="54" t="n"/>
      <c r="E40" s="21" t="n"/>
      <c r="F40" s="20" t="n"/>
      <c r="G40" s="14" t="n"/>
      <c r="H40" s="14" t="n"/>
      <c r="I40" s="15" t="n"/>
      <c r="J40" s="15" t="n"/>
      <c r="K40" s="15" t="n"/>
      <c r="L40" s="15" t="n"/>
      <c r="M40" s="79" t="n"/>
      <c r="N40" s="80" t="n"/>
      <c r="O40" s="156" t="n"/>
      <c r="P40" s="15" t="n"/>
      <c r="Q40" s="146" t="n"/>
      <c r="R40" s="154" t="n"/>
      <c r="S40" s="136" t="n"/>
      <c r="T40" s="137" t="n"/>
      <c r="U40" s="81" t="n"/>
    </row>
    <row r="41">
      <c r="B41" s="27" t="n"/>
      <c r="C41" s="135" t="n"/>
      <c r="D41" s="54" t="n"/>
      <c r="E41" s="21" t="n"/>
      <c r="F41" s="20" t="n"/>
      <c r="G41" s="14" t="n"/>
      <c r="H41" s="14" t="n"/>
      <c r="I41" s="15" t="n"/>
      <c r="J41" s="15" t="n"/>
      <c r="K41" s="15" t="n"/>
      <c r="L41" s="15" t="n"/>
      <c r="M41" s="79" t="n"/>
      <c r="N41" s="80" t="n"/>
      <c r="O41" s="156" t="n"/>
      <c r="P41" s="15" t="n"/>
      <c r="Q41" s="146" t="n"/>
      <c r="R41" s="154" t="n"/>
      <c r="S41" s="136" t="n"/>
      <c r="T41" s="137" t="n"/>
      <c r="U41" s="81" t="n"/>
    </row>
    <row r="42">
      <c r="B42" s="27" t="n"/>
      <c r="C42" s="135" t="n"/>
      <c r="D42" s="54" t="n"/>
      <c r="E42" s="21" t="n"/>
      <c r="F42" s="20" t="n"/>
      <c r="G42" s="14" t="n"/>
      <c r="H42" s="14" t="n"/>
      <c r="I42" s="15" t="n"/>
      <c r="J42" s="15" t="n"/>
      <c r="K42" s="15" t="n"/>
      <c r="L42" s="15" t="n"/>
      <c r="M42" s="79" t="n"/>
      <c r="N42" s="80" t="n"/>
      <c r="O42" s="156" t="n"/>
      <c r="P42" s="15" t="n"/>
      <c r="Q42" s="146" t="n"/>
      <c r="R42" s="154" t="n"/>
      <c r="S42" s="136" t="n"/>
      <c r="T42" s="137" t="n"/>
      <c r="U42" s="81" t="n"/>
    </row>
    <row r="43">
      <c r="B43" s="27" t="n"/>
      <c r="C43" s="135" t="n"/>
      <c r="D43" s="163" t="n"/>
      <c r="E43" s="21" t="n"/>
      <c r="F43" s="20" t="n"/>
      <c r="G43" s="14" t="n"/>
      <c r="H43" s="14" t="n"/>
      <c r="I43" s="142" t="n"/>
      <c r="J43" s="15" t="n"/>
      <c r="K43" s="15" t="n"/>
      <c r="L43" s="15" t="n"/>
      <c r="M43" s="164" t="n"/>
      <c r="N43" s="159" t="n"/>
      <c r="O43" s="165" t="n"/>
      <c r="P43" s="142" t="n"/>
      <c r="Q43" s="160" t="n"/>
      <c r="R43" s="166" t="n"/>
      <c r="S43" s="136" t="n"/>
      <c r="T43" s="137" t="n"/>
      <c r="U43" s="81" t="n"/>
    </row>
    <row r="44">
      <c r="B44" s="27" t="n"/>
      <c r="C44" s="22" t="n"/>
      <c r="D44" s="54" t="n"/>
      <c r="E44" s="21" t="n"/>
      <c r="F44" s="20" t="n"/>
      <c r="G44" s="14" t="n"/>
      <c r="H44" s="14" t="n"/>
      <c r="I44" s="15" t="n"/>
      <c r="J44" s="15" t="n"/>
      <c r="K44" s="15" t="n"/>
      <c r="L44" s="15" t="n"/>
      <c r="M44" s="79" t="n"/>
      <c r="N44" s="80" t="n"/>
      <c r="O44" s="156" t="n"/>
      <c r="P44" s="15" t="n"/>
      <c r="Q44" s="146" t="n"/>
      <c r="R44" s="154" t="n"/>
      <c r="S44" s="136" t="n"/>
      <c r="T44" s="158" t="n"/>
      <c r="U44" s="13" t="n"/>
    </row>
    <row r="45">
      <c r="B45" s="27" t="n"/>
      <c r="C45" s="135" t="n"/>
      <c r="D45" s="175" t="n"/>
      <c r="E45" s="21" t="n"/>
      <c r="F45" s="20" t="n"/>
      <c r="G45" s="14" t="n"/>
      <c r="H45" s="14" t="n"/>
      <c r="I45" s="142" t="n"/>
      <c r="J45" s="15" t="n"/>
      <c r="K45" s="15" t="n"/>
      <c r="L45" s="15" t="n"/>
      <c r="M45" s="144" t="n"/>
      <c r="N45" s="145" t="n"/>
      <c r="O45" s="141" t="n"/>
      <c r="P45" s="142" t="n"/>
      <c r="Q45" s="142" t="n"/>
      <c r="R45" s="144" t="n"/>
      <c r="S45" s="168" t="n"/>
      <c r="T45" s="162" t="n"/>
      <c r="U45" s="81" t="n"/>
    </row>
    <row r="46">
      <c r="B46" s="27" t="n"/>
      <c r="C46" s="135" t="n"/>
      <c r="D46" s="54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16" t="n"/>
      <c r="N46" s="19" t="n"/>
      <c r="O46" s="14" t="n"/>
      <c r="P46" s="15" t="n"/>
      <c r="Q46" s="15" t="n"/>
      <c r="R46" s="16" t="n"/>
      <c r="S46" s="136" t="n"/>
      <c r="T46" s="137" t="n"/>
      <c r="U46" s="81" t="n"/>
    </row>
    <row r="47">
      <c r="B47" s="27" t="n"/>
      <c r="C47" s="135" t="n"/>
      <c r="D47" s="54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79" t="n"/>
      <c r="N47" s="80" t="n"/>
      <c r="O47" s="14" t="n"/>
      <c r="P47" s="146" t="n"/>
      <c r="Q47" s="146" t="n"/>
      <c r="R47" s="147" t="n"/>
      <c r="S47" s="136" t="n"/>
      <c r="T47" s="137" t="n"/>
      <c r="U47" s="81" t="n"/>
    </row>
    <row r="48">
      <c r="B48" s="27" t="n"/>
      <c r="C48" s="135" t="n"/>
      <c r="D48" s="54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56" t="n"/>
      <c r="P48" s="15" t="n"/>
      <c r="Q48" s="146" t="n"/>
      <c r="R48" s="154" t="n"/>
      <c r="S48" s="136" t="n"/>
      <c r="T48" s="137" t="n"/>
      <c r="U48" s="81" t="n"/>
    </row>
    <row r="49">
      <c r="B49" s="27" t="n"/>
      <c r="C49" s="135" t="n"/>
      <c r="D49" s="163" t="n"/>
      <c r="E49" s="21" t="n"/>
      <c r="F49" s="20" t="n"/>
      <c r="G49" s="14" t="n"/>
      <c r="H49" s="14" t="n"/>
      <c r="I49" s="15" t="n"/>
      <c r="J49" s="15" t="n"/>
      <c r="K49" s="15" t="n"/>
      <c r="L49" s="15" t="n"/>
      <c r="M49" s="79" t="n"/>
      <c r="N49" s="80" t="n"/>
      <c r="O49" s="14" t="n"/>
      <c r="P49" s="146" t="n"/>
      <c r="Q49" s="146" t="n"/>
      <c r="R49" s="147" t="n"/>
      <c r="S49" s="136" t="n"/>
      <c r="T49" s="137" t="n"/>
      <c r="U49" s="81" t="n"/>
    </row>
    <row r="50">
      <c r="B50" s="27" t="n"/>
      <c r="C50" s="135" t="n"/>
      <c r="D50" s="54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79" t="n"/>
      <c r="N50" s="80" t="n"/>
      <c r="O50" s="156" t="n"/>
      <c r="P50" s="15" t="n"/>
      <c r="Q50" s="146" t="n"/>
      <c r="R50" s="154" t="n"/>
      <c r="S50" s="136" t="n"/>
      <c r="T50" s="137" t="n"/>
      <c r="U50" s="81" t="n"/>
    </row>
    <row r="51">
      <c r="B51" s="27" t="n"/>
      <c r="C51" s="135" t="n"/>
      <c r="D51" s="54" t="n"/>
      <c r="E51" s="21" t="n"/>
      <c r="F51" s="20" t="n"/>
      <c r="G51" s="14" t="n"/>
      <c r="H51" s="14" t="n"/>
      <c r="I51" s="15" t="n"/>
      <c r="J51" s="15" t="n"/>
      <c r="K51" s="15" t="n"/>
      <c r="L51" s="15" t="n"/>
      <c r="M51" s="79" t="n"/>
      <c r="N51" s="80" t="n"/>
      <c r="O51" s="156" t="n"/>
      <c r="P51" s="15" t="n"/>
      <c r="Q51" s="146" t="n"/>
      <c r="R51" s="154" t="n"/>
      <c r="S51" s="136" t="n"/>
      <c r="T51" s="137" t="n"/>
      <c r="U51" s="81" t="n"/>
    </row>
    <row r="52">
      <c r="B52" s="27" t="n"/>
      <c r="C52" s="135" t="n"/>
      <c r="D52" s="178" t="n"/>
      <c r="E52" s="21" t="n"/>
      <c r="F52" s="20" t="n"/>
      <c r="G52" s="14" t="n"/>
      <c r="H52" s="14" t="n"/>
      <c r="I52" s="15" t="n"/>
      <c r="J52" s="15" t="n"/>
      <c r="K52" s="15" t="n"/>
      <c r="L52" s="15" t="n"/>
      <c r="M52" s="16" t="n"/>
      <c r="N52" s="19" t="n"/>
      <c r="O52" s="14" t="n"/>
      <c r="P52" s="15" t="n"/>
      <c r="Q52" s="15" t="n"/>
      <c r="R52" s="16" t="n"/>
      <c r="S52" s="136" t="n"/>
      <c r="T52" s="137" t="n"/>
      <c r="U52" s="81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" t="n"/>
      <c r="J53" s="15" t="n"/>
      <c r="K53" s="15" t="n"/>
      <c r="L53" s="15" t="n"/>
      <c r="M53" s="79" t="n"/>
      <c r="N53" s="80" t="n"/>
      <c r="O53" s="156" t="n"/>
      <c r="P53" s="15" t="n"/>
      <c r="Q53" s="146" t="n"/>
      <c r="R53" s="154" t="n"/>
      <c r="S53" s="136" t="n"/>
      <c r="T53" s="137" t="n"/>
      <c r="U53" s="81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7" t="n"/>
      <c r="J54" s="157" t="n"/>
      <c r="K54" s="157" t="n"/>
      <c r="L54" s="157" t="n"/>
      <c r="M54" s="40" t="n"/>
      <c r="N54" s="41" t="n"/>
      <c r="O54" s="14" t="n"/>
      <c r="P54" s="146" t="n"/>
      <c r="Q54" s="13" t="n"/>
      <c r="R54" s="18" t="n"/>
      <c r="S54" s="19" t="n"/>
      <c r="T54" s="10" t="n"/>
      <c r="U54" s="78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16" t="n"/>
      <c r="N55" s="19" t="n"/>
      <c r="O55" s="14" t="n"/>
      <c r="P55" s="15" t="n"/>
      <c r="Q55" s="15" t="n"/>
      <c r="R55" s="16" t="n"/>
      <c r="S55" s="136" t="n"/>
      <c r="T55" s="137" t="n"/>
      <c r="U55" s="81" t="n"/>
    </row>
    <row r="56">
      <c r="B56" s="27" t="n"/>
      <c r="C56" s="135" t="n"/>
      <c r="D56" s="54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79" t="n"/>
      <c r="N56" s="80" t="n"/>
      <c r="O56" s="156" t="n"/>
      <c r="P56" s="15" t="n"/>
      <c r="Q56" s="146" t="n"/>
      <c r="R56" s="154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56" t="n"/>
      <c r="P57" s="15" t="n"/>
      <c r="Q57" s="146" t="n"/>
      <c r="R57" s="154" t="n"/>
      <c r="S57" s="136" t="n"/>
      <c r="T57" s="137" t="n"/>
      <c r="U57" s="81" t="n"/>
    </row>
    <row r="58">
      <c r="B58" s="27" t="n"/>
      <c r="C58" s="135" t="n"/>
      <c r="D58" s="54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79" t="n"/>
      <c r="N58" s="80" t="n"/>
      <c r="O58" s="14" t="n"/>
      <c r="P58" s="146" t="n"/>
      <c r="Q58" s="146" t="n"/>
      <c r="R58" s="147" t="n"/>
      <c r="S58" s="136" t="n"/>
      <c r="T58" s="137" t="n"/>
      <c r="U58" s="81" t="n"/>
    </row>
    <row r="59">
      <c r="B59" s="27" t="n"/>
      <c r="C59" s="135" t="n"/>
      <c r="D59" s="54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79" t="n"/>
      <c r="N59" s="80" t="n"/>
      <c r="O59" s="156" t="n"/>
      <c r="P59" s="15" t="n"/>
      <c r="Q59" s="146" t="n"/>
      <c r="R59" s="154" t="n"/>
      <c r="S59" s="136" t="n"/>
      <c r="T59" s="137" t="n"/>
      <c r="U59" s="81" t="n"/>
    </row>
    <row r="60">
      <c r="B60" s="27" t="n"/>
      <c r="C60" s="135" t="n"/>
      <c r="D60" s="54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79" t="n"/>
      <c r="N60" s="80" t="n"/>
      <c r="O60" s="14" t="n"/>
      <c r="P60" s="146" t="n"/>
      <c r="Q60" s="146" t="n"/>
      <c r="R60" s="147" t="n"/>
      <c r="S60" s="136" t="n"/>
      <c r="T60" s="137" t="n"/>
      <c r="U60" s="81" t="n"/>
    </row>
    <row r="61">
      <c r="B61" s="27" t="n"/>
      <c r="C61" s="135" t="n"/>
      <c r="D61" s="163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144" t="n"/>
      <c r="N61" s="145" t="n"/>
      <c r="O61" s="141" t="n"/>
      <c r="P61" s="142" t="n"/>
      <c r="Q61" s="142" t="n"/>
      <c r="R61" s="144" t="n"/>
      <c r="S61" s="136" t="n"/>
      <c r="T61" s="137" t="n"/>
      <c r="U61" s="81" t="n"/>
    </row>
    <row r="62">
      <c r="B62" s="27" t="n"/>
      <c r="C62" s="135" t="n"/>
      <c r="D62" s="54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79" t="n"/>
      <c r="N62" s="80" t="n"/>
      <c r="O62" s="14" t="n"/>
      <c r="P62" s="153" t="n"/>
      <c r="Q62" s="153" t="n"/>
      <c r="R62" s="154" t="n"/>
      <c r="S62" s="136" t="n"/>
      <c r="T62" s="137" t="n"/>
      <c r="U62" s="155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16" t="n"/>
      <c r="N63" s="19" t="n"/>
      <c r="O63" s="14" t="n"/>
      <c r="P63" s="15" t="n"/>
      <c r="Q63" s="15" t="n"/>
      <c r="R63" s="16" t="n"/>
      <c r="S63" s="136" t="n"/>
      <c r="T63" s="137" t="n"/>
      <c r="U63" s="81" t="n"/>
    </row>
    <row r="64">
      <c r="B64" s="27" t="n"/>
      <c r="C64" s="135" t="n"/>
      <c r="D64" s="54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79" t="n"/>
      <c r="N64" s="80" t="n"/>
      <c r="O64" s="156" t="n"/>
      <c r="P64" s="15" t="n"/>
      <c r="Q64" s="146" t="n"/>
      <c r="R64" s="154" t="n"/>
      <c r="S64" s="136" t="n"/>
      <c r="T64" s="137" t="n"/>
      <c r="U64" s="81" t="n"/>
    </row>
    <row r="65">
      <c r="B65" s="27" t="n"/>
      <c r="C65" s="135" t="n"/>
      <c r="D65" s="54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79" t="n"/>
      <c r="N65" s="80" t="n"/>
      <c r="O65" s="14" t="n"/>
      <c r="P65" s="146" t="n"/>
      <c r="Q65" s="146" t="n"/>
      <c r="R65" s="147" t="n"/>
      <c r="S65" s="136" t="n"/>
      <c r="T65" s="137" t="n"/>
      <c r="U65" s="81" t="n"/>
    </row>
    <row r="66">
      <c r="B66" s="27" t="n"/>
      <c r="C66" s="135" t="n"/>
      <c r="D66" s="54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79" t="n"/>
      <c r="N66" s="80" t="n"/>
      <c r="O66" s="14" t="n"/>
      <c r="P66" s="146" t="n"/>
      <c r="Q66" s="146" t="n"/>
      <c r="R66" s="147" t="n"/>
      <c r="S66" s="136" t="n"/>
      <c r="T66" s="137" t="n"/>
      <c r="U66" s="81" t="n"/>
    </row>
    <row r="67">
      <c r="B67" s="27" t="n"/>
      <c r="C67" s="135" t="n"/>
      <c r="D67" s="163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164" t="n"/>
      <c r="N67" s="159" t="n"/>
      <c r="O67" s="165" t="n"/>
      <c r="P67" s="142" t="n"/>
      <c r="Q67" s="160" t="n"/>
      <c r="R67" s="166" t="n"/>
      <c r="S67" s="136" t="n"/>
      <c r="T67" s="137" t="n"/>
      <c r="U67" s="81" t="n"/>
    </row>
    <row r="68">
      <c r="B68" s="27" t="n"/>
      <c r="C68" s="135" t="n"/>
      <c r="D68" s="54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79" t="n"/>
      <c r="N68" s="80" t="n"/>
      <c r="O68" s="14" t="n"/>
      <c r="P68" s="146" t="n"/>
      <c r="Q68" s="146" t="n"/>
      <c r="R68" s="147" t="n"/>
      <c r="S68" s="136" t="n"/>
      <c r="T68" s="137" t="n"/>
      <c r="U68" s="81" t="n"/>
    </row>
    <row r="69">
      <c r="B69" s="27" t="n"/>
      <c r="C69" s="135" t="n"/>
      <c r="D69" s="174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144" t="n"/>
      <c r="N69" s="145" t="n"/>
      <c r="O69" s="141" t="n"/>
      <c r="P69" s="142" t="n"/>
      <c r="Q69" s="142" t="n"/>
      <c r="R69" s="144" t="n"/>
      <c r="S69" s="136" t="n"/>
      <c r="T69" s="137" t="n"/>
      <c r="U69" s="81" t="n"/>
    </row>
    <row r="70">
      <c r="B70" s="27" t="n"/>
      <c r="C70" s="135" t="n"/>
      <c r="D70" s="54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79" t="n"/>
      <c r="N70" s="80" t="n"/>
      <c r="O70" s="156" t="n"/>
      <c r="P70" s="15" t="n"/>
      <c r="Q70" s="146" t="n"/>
      <c r="R70" s="154" t="n"/>
      <c r="S70" s="136" t="n"/>
      <c r="T70" s="137" t="n"/>
      <c r="U70" s="81" t="n"/>
    </row>
    <row r="71">
      <c r="B71" s="27" t="n"/>
      <c r="C71" s="135" t="n"/>
      <c r="D71" s="175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144" t="n"/>
      <c r="N71" s="145" t="n"/>
      <c r="O71" s="141" t="n"/>
      <c r="P71" s="142" t="n"/>
      <c r="Q71" s="142" t="n"/>
      <c r="R71" s="144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56" t="n"/>
      <c r="P72" s="15" t="n"/>
      <c r="Q72" s="146" t="n"/>
      <c r="R72" s="154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56" t="n"/>
      <c r="P73" s="15" t="n"/>
      <c r="Q73" s="146" t="n"/>
      <c r="R73" s="154" t="n"/>
      <c r="S73" s="136" t="n"/>
      <c r="T73" s="137" t="n"/>
      <c r="U73" s="81" t="n"/>
    </row>
    <row r="74">
      <c r="B74" s="27" t="n"/>
      <c r="C74" s="135" t="n"/>
      <c r="D74" s="54" t="n"/>
      <c r="E74" s="21" t="n"/>
      <c r="F74" s="20" t="n"/>
      <c r="G74" s="14" t="n"/>
      <c r="H74" s="14" t="n"/>
      <c r="I74" s="15" t="n"/>
      <c r="J74" s="15" t="n"/>
      <c r="K74" s="15" t="n"/>
      <c r="L74" s="15" t="n"/>
      <c r="M74" s="79" t="n"/>
      <c r="N74" s="80" t="n"/>
      <c r="O74" s="14" t="n"/>
      <c r="P74" s="146" t="n"/>
      <c r="Q74" s="146" t="n"/>
      <c r="R74" s="147" t="n"/>
      <c r="S74" s="136" t="n"/>
      <c r="T74" s="137" t="n"/>
      <c r="U74" s="81" t="n"/>
    </row>
    <row r="75">
      <c r="B75" s="27" t="n"/>
      <c r="C75" s="135" t="n"/>
      <c r="D75" s="54" t="n"/>
      <c r="E75" s="21" t="n"/>
      <c r="F75" s="20" t="n"/>
      <c r="G75" s="14" t="n"/>
      <c r="H75" s="14" t="n"/>
      <c r="I75" s="15" t="n"/>
      <c r="J75" s="15" t="n"/>
      <c r="K75" s="15" t="n"/>
      <c r="L75" s="15" t="n"/>
      <c r="M75" s="79" t="n"/>
      <c r="N75" s="80" t="n"/>
      <c r="O75" s="156" t="n"/>
      <c r="P75" s="15" t="n"/>
      <c r="Q75" s="146" t="n"/>
      <c r="R75" s="154" t="n"/>
      <c r="S75" s="136" t="n"/>
      <c r="T75" s="137" t="n"/>
      <c r="U75" s="81" t="n"/>
    </row>
    <row r="76">
      <c r="B76" s="27" t="n"/>
      <c r="C76" s="135" t="n"/>
      <c r="D76" s="54" t="n"/>
      <c r="E76" s="21" t="n"/>
      <c r="F76" s="20" t="n"/>
      <c r="G76" s="14" t="n"/>
      <c r="H76" s="14" t="n"/>
      <c r="I76" s="15" t="n"/>
      <c r="J76" s="15" t="n"/>
      <c r="K76" s="15" t="n"/>
      <c r="L76" s="15" t="n"/>
      <c r="M76" s="79" t="n"/>
      <c r="N76" s="80" t="n"/>
      <c r="O76" s="156" t="n"/>
      <c r="P76" s="15" t="n"/>
      <c r="Q76" s="146" t="n"/>
      <c r="R76" s="154" t="n"/>
      <c r="S76" s="136" t="n"/>
      <c r="T76" s="137" t="n"/>
      <c r="U76" s="81" t="n"/>
    </row>
    <row r="77">
      <c r="B77" s="27" t="n"/>
      <c r="C77" s="135" t="n"/>
      <c r="D77" s="54" t="n"/>
      <c r="E77" s="21" t="n"/>
      <c r="F77" s="20" t="n"/>
      <c r="G77" s="14" t="n"/>
      <c r="H77" s="14" t="n"/>
      <c r="I77" s="15" t="n"/>
      <c r="J77" s="15" t="n"/>
      <c r="K77" s="15" t="n"/>
      <c r="L77" s="15" t="n"/>
      <c r="M77" s="79" t="n"/>
      <c r="N77" s="80" t="n"/>
      <c r="O77" s="156" t="n"/>
      <c r="P77" s="15" t="n"/>
      <c r="Q77" s="146" t="n"/>
      <c r="R77" s="154" t="n"/>
      <c r="S77" s="136" t="n"/>
      <c r="T77" s="137" t="n"/>
      <c r="U77" s="81" t="n"/>
    </row>
    <row r="78">
      <c r="B78" s="27" t="n"/>
      <c r="C78" s="135" t="n"/>
      <c r="D78" s="54" t="n"/>
      <c r="E78" s="21" t="n"/>
      <c r="F78" s="20" t="n"/>
      <c r="G78" s="14" t="n"/>
      <c r="H78" s="14" t="n"/>
      <c r="I78" s="15" t="n"/>
      <c r="J78" s="15" t="n"/>
      <c r="K78" s="15" t="n"/>
      <c r="L78" s="15" t="n"/>
      <c r="M78" s="79" t="n"/>
      <c r="N78" s="80" t="n"/>
      <c r="O78" s="156" t="n"/>
      <c r="P78" s="15" t="n"/>
      <c r="Q78" s="146" t="n"/>
      <c r="R78" s="154" t="n"/>
      <c r="S78" s="136" t="n"/>
      <c r="T78" s="137" t="n"/>
      <c r="U78" s="81" t="n"/>
    </row>
    <row r="79">
      <c r="B79" s="142" t="n"/>
      <c r="C79" s="138" t="n"/>
      <c r="D79" s="143" t="n"/>
      <c r="E79" s="139" t="n"/>
      <c r="F79" s="140" t="n"/>
      <c r="G79" s="124" t="n"/>
      <c r="H79" s="14" t="n"/>
      <c r="I79" s="142" t="n"/>
      <c r="J79" s="15" t="n"/>
      <c r="K79" s="15" t="n"/>
      <c r="L79" s="15" t="n"/>
      <c r="M79" s="144" t="n"/>
      <c r="N79" s="145" t="n"/>
      <c r="O79" s="141" t="n"/>
      <c r="P79" s="142" t="n"/>
      <c r="Q79" s="142" t="n"/>
      <c r="R79" s="144" t="n"/>
      <c r="S79" s="145" t="n"/>
      <c r="T79" s="141" t="n"/>
      <c r="U79" s="81" t="n"/>
    </row>
    <row r="80">
      <c r="B80" s="148" t="n"/>
      <c r="C80" s="149" t="n"/>
      <c r="D80" s="150" t="n"/>
      <c r="E80" s="151" t="n"/>
      <c r="F80" s="152" t="n"/>
      <c r="G80" s="6" t="n"/>
      <c r="H80" s="148" t="n"/>
      <c r="I80" s="148" t="n"/>
      <c r="K80" s="1" t="n"/>
      <c r="L80" s="1" t="n"/>
      <c r="M80" s="148" t="n"/>
      <c r="N80" s="148" t="n"/>
      <c r="O80" s="148" t="n"/>
      <c r="P80" s="148" t="n"/>
      <c r="Q80" s="148" t="n"/>
      <c r="R80" s="148" t="n"/>
      <c r="S80" s="148" t="n"/>
      <c r="T80" s="148" t="n"/>
      <c r="U80" s="3" t="n"/>
    </row>
    <row r="81">
      <c r="D81" s="87" t="inlineStr">
        <is>
          <t>GASTOS</t>
        </is>
      </c>
      <c r="E81" s="87" t="inlineStr">
        <is>
          <t>VALORES</t>
        </is>
      </c>
    </row>
    <row r="82">
      <c r="D82" s="88" t="inlineStr">
        <is>
          <t>PREVENTIVA</t>
        </is>
      </c>
      <c r="E82" s="89">
        <f>SUM(H5,H8)</f>
        <v/>
      </c>
    </row>
    <row r="83">
      <c r="D83" s="88" t="inlineStr">
        <is>
          <t>CORRETIVA</t>
        </is>
      </c>
      <c r="E83" s="89">
        <f>SUM(H6,H9)</f>
        <v/>
      </c>
    </row>
    <row r="84">
      <c r="D84" s="88" t="inlineStr">
        <is>
          <t>SPARE PARTS</t>
        </is>
      </c>
      <c r="E84" s="89">
        <f>SUM(H7,H10)</f>
        <v/>
      </c>
    </row>
    <row r="85">
      <c r="D85" s="88" t="inlineStr">
        <is>
          <t>ALMOXARIFADO</t>
        </is>
      </c>
      <c r="E85" s="89">
        <f>H11</f>
        <v/>
      </c>
    </row>
    <row r="86">
      <c r="D86" s="88" t="inlineStr">
        <is>
          <t>SURPRESAS</t>
        </is>
      </c>
      <c r="E86" s="89" t="n">
        <v>0</v>
      </c>
    </row>
    <row r="250">
      <c r="C250" s="8" t="n"/>
      <c r="D250" s="7" t="n"/>
      <c r="E250" s="7" t="n"/>
      <c r="F250" s="6" t="n"/>
      <c r="G250" s="5" t="n"/>
      <c r="H250" s="5" t="n"/>
      <c r="I250" s="254" t="n"/>
      <c r="J250" s="254" t="n"/>
      <c r="K250" s="1" t="n"/>
      <c r="L250" s="4" t="n"/>
      <c r="M250" s="3" t="n"/>
      <c r="N250" s="2" t="n"/>
      <c r="O250" s="2" t="n"/>
      <c r="P250" s="2" t="n"/>
      <c r="Q250" s="3" t="n"/>
    </row>
    <row r="260">
      <c r="C260" s="8" t="n"/>
      <c r="D260" s="7" t="n"/>
      <c r="E260" s="7" t="n"/>
      <c r="F260" s="6" t="n"/>
      <c r="G260" s="5" t="n"/>
      <c r="H260" s="5" t="n"/>
      <c r="I260" s="254" t="n"/>
      <c r="J260" s="254" t="n"/>
      <c r="K260" s="4" t="n"/>
      <c r="L260" s="1" t="n"/>
      <c r="M260" s="3" t="n"/>
      <c r="N260" s="2" t="n"/>
      <c r="O260" s="2" t="n"/>
      <c r="P260" s="2" t="n"/>
    </row>
  </sheetData>
  <mergeCells count="2">
    <mergeCell ref="C11:D11"/>
    <mergeCell ref="C3:F3"/>
  </mergeCells>
  <conditionalFormatting sqref="B76:D78 F76:G78">
    <cfRule type="expression" priority="25" dxfId="3">
      <formula>IF($B76="NR",1,0)</formula>
    </cfRule>
    <cfRule type="expression" priority="26" dxfId="2">
      <formula>IF($B76="P",1,0)</formula>
    </cfRule>
    <cfRule type="expression" priority="27" dxfId="1">
      <formula>IF($B76="F",1,0)</formula>
    </cfRule>
    <cfRule type="expression" priority="28" dxfId="0">
      <formula>IF($B76="C",1,0)</formula>
    </cfRule>
  </conditionalFormatting>
  <conditionalFormatting sqref="B19:G75 I19:U78">
    <cfRule type="expression" priority="9" dxfId="3">
      <formula>IF($B19="NR",1,0)</formula>
    </cfRule>
    <cfRule type="expression" priority="10" dxfId="2">
      <formula>IF($B19="P",1,0)</formula>
    </cfRule>
    <cfRule type="expression" priority="11" dxfId="1">
      <formula>IF($B19="F",1,0)</formula>
    </cfRule>
    <cfRule type="expression" priority="12" dxfId="0">
      <formula>IF($B19="C",1,0)</formula>
    </cfRule>
  </conditionalFormatting>
  <conditionalFormatting sqref="B18:U18">
    <cfRule type="expression" priority="1" dxfId="3">
      <formula>IF($B18="NR",1,0)</formula>
    </cfRule>
    <cfRule type="expression" priority="2" dxfId="2">
      <formula>IF($B18="P",1,0)</formula>
    </cfRule>
    <cfRule type="expression" priority="3" dxfId="1">
      <formula>IF($B18="F",1,0)</formula>
    </cfRule>
    <cfRule type="expression" priority="4" dxfId="0">
      <formula>IF($B18="C",1,0)</formula>
    </cfRule>
  </conditionalFormatting>
  <conditionalFormatting sqref="E76:E78">
    <cfRule type="expression" priority="21" dxfId="3">
      <formula>IF($B76="NR",1,0)</formula>
    </cfRule>
    <cfRule type="expression" priority="22" dxfId="2">
      <formula>IF($B76="P",1,0)</formula>
    </cfRule>
    <cfRule type="expression" priority="23" dxfId="1">
      <formula>IF($B76="F",1,0)</formula>
    </cfRule>
    <cfRule type="expression" priority="24" dxfId="0">
      <formula>IF($B76="C",1,0)</formula>
    </cfRule>
  </conditionalFormatting>
  <conditionalFormatting sqref="H13">
    <cfRule type="cellIs" priority="85" operator="greaterThan" dxfId="25">
      <formula>0</formula>
    </cfRule>
    <cfRule type="cellIs" priority="86" operator="lessThan" dxfId="24">
      <formula>0</formula>
    </cfRule>
  </conditionalFormatting>
  <conditionalFormatting sqref="H19:H79">
    <cfRule type="expression" priority="5" dxfId="3">
      <formula>IF($B19="NR",1,0)</formula>
    </cfRule>
    <cfRule type="expression" priority="6" dxfId="2">
      <formula>IF($B19="P",1,0)</formula>
    </cfRule>
    <cfRule type="expression" priority="7" dxfId="1">
      <formula>IF($B19="F",1,0)</formula>
    </cfRule>
    <cfRule type="expression" priority="8" dxfId="0">
      <formula>IF($B19="C",1,0)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260"/>
  <sheetViews>
    <sheetView showGridLines="0" zoomScale="80" zoomScaleNormal="80" workbookViewId="0">
      <selection activeCell="F32" sqref="F32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MARÇO 2022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12" t="n"/>
      <c r="D3" s="313" t="n"/>
      <c r="E3" s="313" t="n"/>
      <c r="F3" s="313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SUMIFS(Table16456723[VALOR R$],Table16456723[STATUS],"P",Table16456723[PREV./CORRET./SP. PART/ALMOX],$F$5)+SUMIFS(Table16456723[VALOR R$],Table16456723[STATUS],"F",Table16456723[PREV./CORRET./SP. PART/ALMOX],$F$5)+SUMIFS(Table16456723[VALOR R$],Table16456723[STATUS],"NR",Table16456723[PREV./CORRET./SP.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SUMIFS(Table16456723[VALOR R$],Table16456723[STATUS],"P",Table16456723[PREV./CORRET./SP. PART/ALMOX],$F$6)+SUMIFS(Table16456723[VALOR R$],Table16456723[STATUS],"F",Table16456723[PREV./CORRET./SP. PART/ALMOX],$F$6)+SUMIFS(Table16456723[VALOR R$],Table16456723[STATUS],"NR",Table16456723[PREV./CORRET./SP.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SUMIFS(Table16456723[VALOR R$],Table16456723[STATUS],"P",Table16456723[PREV./CORRET./SP. PART/ALMOX],$F$7)+SUMIFS(Table16456723[VALOR R$],Table16456723[STATUS],"F",Table16456723[PREV./CORRET./SP. PART/ALMOX],$F$7)+SUMIFS(Table16456723[VALOR R$],Table16456723[STATUS],"NR",Table16456723[PREV./CORRET./SP.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SUMIFS(Table16456723[VALOR R$],Table16456723[STATUS],"C",Table16456723[PREV./CORRET./SP.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SUMIFS(Table16456723[VALOR R$],Table16456723[STATUS],"C",Table16456723[PREV./CORRET./SP.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SUMIFS(Table16456723[VALOR R$],Table16456723[STATUS],"C",Table16456723[PREV./CORRET./SP.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310" t="inlineStr">
        <is>
          <t>LEGENDA</t>
        </is>
      </c>
      <c r="D11" s="311" t="n"/>
      <c r="F11" s="37" t="inlineStr">
        <is>
          <t>ALMOXARIFADO</t>
        </is>
      </c>
      <c r="G11" s="38" t="n"/>
      <c r="H11" s="39">
        <f>SUMIFS(Table16456723[VALOR R$],Table16456723[STATUS],"P",Table16456723[PREV./CORRET./SP. PART/ALMOX],$F$11)+SUMIFS(Table16456723[VALOR R$],Table16456723[STATUS],"F",Table16456723[PREV./CORRET./SP. PART/ALMOX],$F$11)+K14+SUMIFS(Table16456723[VALOR R$],Table16456723[STATUS],"NR",Table16456723[PREV./CORRET./SP.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inlineStr">
        <is>
          <t>F</t>
        </is>
      </c>
      <c r="C18" s="135" t="inlineStr">
        <is>
          <t>PEPPERL FUCHS</t>
        </is>
      </c>
      <c r="D18" s="163" t="n">
        <v>921.38</v>
      </c>
      <c r="E18" s="21" t="inlineStr">
        <is>
          <t>Março</t>
        </is>
      </c>
      <c r="F18" s="20" t="inlineStr">
        <is>
          <t>CABO SENSOR // ORC 9902068411</t>
        </is>
      </c>
      <c r="G18" s="14" t="n">
        <v>1</v>
      </c>
      <c r="H18" s="14" t="inlineStr">
        <is>
          <t>SPARE PART</t>
        </is>
      </c>
      <c r="I18" s="15" t="n">
        <v>19861</v>
      </c>
      <c r="J18" s="15" t="inlineStr">
        <is>
          <t>OP30</t>
        </is>
      </c>
      <c r="K18" s="15" t="inlineStr">
        <is>
          <t>GRAVAÇÃO</t>
        </is>
      </c>
      <c r="L18" s="15" t="inlineStr">
        <is>
          <t>ALTO</t>
        </is>
      </c>
      <c r="M18" s="164" t="n">
        <v>63303</v>
      </c>
      <c r="N18" s="159" t="n">
        <v>25157</v>
      </c>
      <c r="O18" s="141" t="n"/>
      <c r="P18" s="160" t="n"/>
      <c r="Q18" s="160" t="n">
        <v>242666</v>
      </c>
      <c r="R18" s="161" t="n"/>
      <c r="S18" s="136" t="inlineStr">
        <is>
          <t>RICARDO</t>
        </is>
      </c>
      <c r="T18" s="137" t="inlineStr">
        <is>
          <t>MARCELO</t>
        </is>
      </c>
      <c r="U18" s="81" t="n"/>
    </row>
    <row r="19">
      <c r="B19" s="27" t="inlineStr">
        <is>
          <t>F</t>
        </is>
      </c>
      <c r="C19" s="135" t="inlineStr">
        <is>
          <t xml:space="preserve">ELETRO AREA </t>
        </is>
      </c>
      <c r="D19" s="163" t="n">
        <v>950</v>
      </c>
      <c r="E19" s="21" t="inlineStr">
        <is>
          <t>Março</t>
        </is>
      </c>
      <c r="F19" s="20" t="inlineStr">
        <is>
          <t>COMPRA 13108244 61690 FONTE CHAVEADA 10A 24VCC PSS24-W/10 //ORÇ 300703778</t>
        </is>
      </c>
      <c r="G19" s="14" t="n">
        <v>1</v>
      </c>
      <c r="H19" s="14" t="inlineStr">
        <is>
          <t>CORRETIVA</t>
        </is>
      </c>
      <c r="I19" s="15" t="n">
        <v>19857</v>
      </c>
      <c r="J19" s="15" t="inlineStr">
        <is>
          <t>LAB DE TESTE DO ORVR</t>
        </is>
      </c>
      <c r="K19" s="15" t="inlineStr">
        <is>
          <t xml:space="preserve">TESTE </t>
        </is>
      </c>
      <c r="L19" s="15" t="inlineStr">
        <is>
          <t xml:space="preserve">ALTO </t>
        </is>
      </c>
      <c r="M19" s="144" t="n">
        <v>63407</v>
      </c>
      <c r="N19" s="145" t="n">
        <v>25214</v>
      </c>
      <c r="O19" s="141" t="n"/>
      <c r="P19" s="142" t="n"/>
      <c r="Q19" s="142" t="n">
        <v>265809</v>
      </c>
      <c r="R19" s="144" t="n"/>
      <c r="S19" s="136" t="inlineStr">
        <is>
          <t xml:space="preserve">ADRIEL </t>
        </is>
      </c>
      <c r="T19" s="137" t="inlineStr">
        <is>
          <t>MARCELO</t>
        </is>
      </c>
      <c r="U19" s="81" t="inlineStr">
        <is>
          <t xml:space="preserve">TESTE DE TRAÇÃO </t>
        </is>
      </c>
    </row>
    <row r="20">
      <c r="B20" s="27" t="inlineStr">
        <is>
          <t>F</t>
        </is>
      </c>
      <c r="C20" s="135" t="inlineStr">
        <is>
          <t>SCHUNK</t>
        </is>
      </c>
      <c r="D20" s="54" t="n">
        <v>2564.79</v>
      </c>
      <c r="E20" s="21" t="inlineStr">
        <is>
          <t>Março</t>
        </is>
      </c>
      <c r="F20" s="20" t="inlineStr">
        <is>
          <t>CABO DE COMUNICACAO KAR GGN08D04-RJ45-ET-0</t>
        </is>
      </c>
      <c r="G20" s="21" t="n">
        <v>30</v>
      </c>
      <c r="H20" s="14" t="inlineStr">
        <is>
          <t>SPARE PART</t>
        </is>
      </c>
      <c r="I20" s="15" t="inlineStr">
        <is>
          <t xml:space="preserve">ROBO </t>
        </is>
      </c>
      <c r="J20" s="15" t="inlineStr">
        <is>
          <t xml:space="preserve">LEVES </t>
        </is>
      </c>
      <c r="K20" s="15" t="inlineStr">
        <is>
          <t xml:space="preserve">ROBOS ORVR </t>
        </is>
      </c>
      <c r="L20" s="15" t="inlineStr">
        <is>
          <t xml:space="preserve">ALTO </t>
        </is>
      </c>
      <c r="M20" s="287" t="n">
        <v>63303</v>
      </c>
      <c r="N20" s="288" t="n">
        <v>25155</v>
      </c>
      <c r="O20" s="156" t="n"/>
      <c r="P20" s="15" t="n"/>
      <c r="Q20" s="146" t="n">
        <v>262528</v>
      </c>
      <c r="R20" s="154" t="n"/>
      <c r="S20" s="136" t="inlineStr">
        <is>
          <t xml:space="preserve">MATHEUS </t>
        </is>
      </c>
      <c r="T20" s="137" t="n"/>
      <c r="U20" s="81" t="n"/>
    </row>
    <row r="21">
      <c r="B21" s="27" t="inlineStr">
        <is>
          <t>F</t>
        </is>
      </c>
      <c r="C21" s="135" t="inlineStr">
        <is>
          <t>INOVA AUTOMACAO</t>
        </is>
      </c>
      <c r="D21" s="163" t="n">
        <v>897.7</v>
      </c>
      <c r="E21" s="21" t="inlineStr">
        <is>
          <t>Março</t>
        </is>
      </c>
      <c r="F21" s="20" t="inlineStr">
        <is>
          <t>FILTROS DO EXAUSTOR INOVA DA GRAVADORA LASER// ORÇ EA.035.23</t>
        </is>
      </c>
      <c r="G21" s="14" t="n">
        <v>1</v>
      </c>
      <c r="H21" s="14" t="inlineStr">
        <is>
          <t>SPARE PART</t>
        </is>
      </c>
      <c r="I21" s="15" t="inlineStr">
        <is>
          <t>GRAVADORA LASER</t>
        </is>
      </c>
      <c r="J21" s="15" t="inlineStr">
        <is>
          <t xml:space="preserve">ORVR </t>
        </is>
      </c>
      <c r="K21" s="15" t="inlineStr">
        <is>
          <t>GRAVAÇÃO</t>
        </is>
      </c>
      <c r="L21" s="15" t="inlineStr">
        <is>
          <t>ALTO</t>
        </is>
      </c>
      <c r="M21" s="164" t="n">
        <v>63303</v>
      </c>
      <c r="N21" s="159" t="n">
        <v>25214</v>
      </c>
      <c r="O21" s="141" t="n"/>
      <c r="P21" s="160" t="n"/>
      <c r="Q21" s="160" t="n">
        <v>266636</v>
      </c>
      <c r="R21" s="161" t="n"/>
      <c r="S21" s="136" t="inlineStr">
        <is>
          <t xml:space="preserve">ADRIEL </t>
        </is>
      </c>
      <c r="T21" s="137" t="inlineStr">
        <is>
          <t>MARCELO</t>
        </is>
      </c>
      <c r="U21" s="81" t="inlineStr">
        <is>
          <t>REPOSICAO IMEDIATA, DEPOIS SERÃO DESENVOLVIDOS NOVOS EM PARCERIA STILTECH</t>
        </is>
      </c>
    </row>
    <row r="22">
      <c r="B22" s="27" t="n"/>
      <c r="C22" s="135" t="n"/>
      <c r="D22" s="54" t="n"/>
      <c r="E22" s="21" t="n"/>
      <c r="F22" s="20" t="n"/>
      <c r="G22" s="14" t="n"/>
      <c r="H22" s="14" t="n"/>
      <c r="I22" s="15" t="n"/>
      <c r="J22" s="15" t="n"/>
      <c r="K22" s="15" t="n"/>
      <c r="L22" s="15" t="n"/>
      <c r="M22" s="79" t="n"/>
      <c r="N22" s="80" t="n"/>
      <c r="O22" s="156" t="n"/>
      <c r="P22" s="15" t="n"/>
      <c r="Q22" s="146" t="n"/>
      <c r="R22" s="154" t="n"/>
      <c r="S22" s="136" t="n"/>
      <c r="T22" s="137" t="n"/>
      <c r="U22" s="81" t="n"/>
    </row>
    <row r="23">
      <c r="B23" s="27" t="n"/>
      <c r="C23" s="135" t="n"/>
      <c r="D23" s="54" t="n"/>
      <c r="E23" s="21" t="n"/>
      <c r="F23" s="20" t="n"/>
      <c r="G23" s="14" t="n"/>
      <c r="H23" s="14" t="n"/>
      <c r="I23" s="15" t="n"/>
      <c r="J23" s="15" t="n"/>
      <c r="K23" s="15" t="n"/>
      <c r="L23" s="15" t="n"/>
      <c r="M23" s="79" t="n"/>
      <c r="N23" s="80" t="n"/>
      <c r="O23" s="156" t="n"/>
      <c r="P23" s="15" t="n"/>
      <c r="Q23" s="146" t="n"/>
      <c r="R23" s="154" t="n"/>
      <c r="S23" s="136" t="n"/>
      <c r="T23" s="137" t="n"/>
      <c r="U23" s="81" t="n"/>
    </row>
    <row r="24">
      <c r="B24" s="27" t="n"/>
      <c r="C24" s="135" t="n"/>
      <c r="D24" s="175" t="n"/>
      <c r="E24" s="21" t="n"/>
      <c r="F24" s="20" t="n"/>
      <c r="G24" s="14" t="n"/>
      <c r="H24" s="14" t="n"/>
      <c r="I24" s="142" t="n"/>
      <c r="J24" s="15" t="n"/>
      <c r="K24" s="15" t="n"/>
      <c r="L24" s="15" t="n"/>
      <c r="M24" s="164" t="n"/>
      <c r="N24" s="159" t="n"/>
      <c r="O24" s="141" t="n"/>
      <c r="P24" s="160" t="n"/>
      <c r="Q24" s="160" t="n"/>
      <c r="R24" s="161" t="n"/>
      <c r="S24" s="136" t="n"/>
      <c r="T24" s="137" t="n"/>
      <c r="U24" s="81" t="n"/>
    </row>
    <row r="25">
      <c r="B25" s="27" t="n"/>
      <c r="C25" s="135" t="n"/>
      <c r="D25" s="175" t="n"/>
      <c r="E25" s="21" t="n"/>
      <c r="F25" s="20" t="n"/>
      <c r="G25" s="14" t="n"/>
      <c r="H25" s="14" t="n"/>
      <c r="I25" s="142" t="n"/>
      <c r="J25" s="15" t="n"/>
      <c r="K25" s="15" t="n"/>
      <c r="L25" s="15" t="n"/>
      <c r="M25" s="164" t="n"/>
      <c r="N25" s="159" t="n"/>
      <c r="O25" s="165" t="n"/>
      <c r="P25" s="142" t="n"/>
      <c r="Q25" s="160" t="n"/>
      <c r="R25" s="166" t="n"/>
      <c r="S25" s="136" t="n"/>
      <c r="T25" s="137" t="n"/>
      <c r="U25" s="81" t="n"/>
    </row>
    <row r="26">
      <c r="B26" s="27" t="n"/>
      <c r="C26" s="135" t="n"/>
      <c r="D26" s="54" t="n"/>
      <c r="E26" s="21" t="n"/>
      <c r="F26" s="20" t="n"/>
      <c r="G26" s="14" t="n"/>
      <c r="H26" s="14" t="n"/>
      <c r="I26" s="15" t="n"/>
      <c r="J26" s="15" t="n"/>
      <c r="K26" s="15" t="n"/>
      <c r="L26" s="15" t="n"/>
      <c r="M26" s="16" t="n"/>
      <c r="N26" s="19" t="n"/>
      <c r="O26" s="14" t="n"/>
      <c r="P26" s="15" t="n"/>
      <c r="Q26" s="15" t="n"/>
      <c r="R26" s="16" t="n"/>
      <c r="S26" s="136" t="n"/>
      <c r="T26" s="137" t="n"/>
      <c r="U26" s="19" t="n"/>
    </row>
    <row r="27">
      <c r="B27" s="27" t="n"/>
      <c r="C27" s="135" t="n"/>
      <c r="D27" s="54" t="n"/>
      <c r="E27" s="21" t="n"/>
      <c r="F27" s="20" t="n"/>
      <c r="G27" s="14" t="n"/>
      <c r="H27" s="14" t="n"/>
      <c r="I27" s="15" t="n"/>
      <c r="J27" s="15" t="n"/>
      <c r="K27" s="15" t="n"/>
      <c r="L27" s="15" t="n"/>
      <c r="M27" s="16" t="n"/>
      <c r="N27" s="19" t="n"/>
      <c r="O27" s="14" t="n"/>
      <c r="P27" s="15" t="n"/>
      <c r="Q27" s="15" t="n"/>
      <c r="R27" s="16" t="n"/>
      <c r="S27" s="136" t="n"/>
      <c r="T27" s="137" t="n"/>
      <c r="U27" s="81" t="n"/>
    </row>
    <row r="28">
      <c r="B28" s="27" t="n"/>
      <c r="C28" s="135" t="n"/>
      <c r="D28" s="163" t="n"/>
      <c r="E28" s="139" t="n"/>
      <c r="F28" s="20" t="n"/>
      <c r="G28" s="14" t="n"/>
      <c r="H28" s="14" t="n"/>
      <c r="I28" s="15" t="n"/>
      <c r="J28" s="15" t="n"/>
      <c r="K28" s="15" t="n"/>
      <c r="L28" s="15" t="n"/>
      <c r="M28" s="144" t="n"/>
      <c r="N28" s="145" t="n"/>
      <c r="O28" s="141" t="n"/>
      <c r="P28" s="142" t="n"/>
      <c r="Q28" s="142" t="n"/>
      <c r="R28" s="144" t="n"/>
      <c r="S28" s="136" t="n"/>
      <c r="T28" s="137" t="n"/>
      <c r="U28" s="81" t="n"/>
    </row>
    <row r="29">
      <c r="B29" s="27" t="n"/>
      <c r="C29" s="135" t="n"/>
      <c r="D29" s="163" t="n"/>
      <c r="E29" s="21" t="n"/>
      <c r="F29" s="20" t="n"/>
      <c r="G29" s="14" t="n"/>
      <c r="H29" s="14" t="n"/>
      <c r="I29" s="15" t="n"/>
      <c r="J29" s="15" t="n"/>
      <c r="K29" s="15" t="n"/>
      <c r="L29" s="15" t="n"/>
      <c r="M29" s="144" t="n"/>
      <c r="N29" s="145" t="n"/>
      <c r="O29" s="141" t="n"/>
      <c r="P29" s="142" t="n"/>
      <c r="Q29" s="142" t="n"/>
      <c r="R29" s="144" t="n"/>
      <c r="S29" s="136" t="n"/>
      <c r="T29" s="137" t="n"/>
      <c r="U29" s="81" t="n"/>
    </row>
    <row r="30">
      <c r="B30" s="167" t="n"/>
      <c r="C30" s="138" t="n"/>
      <c r="D30" s="163" t="n"/>
      <c r="E30" s="139" t="n"/>
      <c r="F30" s="140" t="n"/>
      <c r="G30" s="14" t="n"/>
      <c r="H30" s="14" t="n"/>
      <c r="I30" s="142" t="n"/>
      <c r="J30" s="15" t="n"/>
      <c r="K30" s="15" t="n"/>
      <c r="L30" s="15" t="n"/>
      <c r="M30" s="164" t="n"/>
      <c r="N30" s="159" t="n"/>
      <c r="O30" s="141" t="n"/>
      <c r="P30" s="160" t="n"/>
      <c r="Q30" s="160" t="n"/>
      <c r="R30" s="161" t="n"/>
      <c r="S30" s="168" t="n"/>
      <c r="T30" s="162" t="n"/>
      <c r="U30" s="81" t="n"/>
    </row>
    <row r="31">
      <c r="B31" s="27" t="n"/>
      <c r="C31" s="135" t="n"/>
      <c r="D31" s="54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16" t="n"/>
      <c r="N31" s="19" t="n"/>
      <c r="O31" s="14" t="n"/>
      <c r="P31" s="15" t="n"/>
      <c r="Q31" s="15" t="n"/>
      <c r="R31" s="16" t="n"/>
      <c r="S31" s="136" t="n"/>
      <c r="T31" s="137" t="n"/>
      <c r="U31" s="81" t="n"/>
    </row>
    <row r="32">
      <c r="B32" s="27" t="n"/>
      <c r="C32" s="135" t="n"/>
      <c r="D32" s="54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16" t="n"/>
      <c r="N32" s="19" t="n"/>
      <c r="O32" s="14" t="n"/>
      <c r="P32" s="15" t="n"/>
      <c r="Q32" s="15" t="n"/>
      <c r="R32" s="16" t="n"/>
      <c r="S32" s="136" t="n"/>
      <c r="T32" s="137" t="n"/>
      <c r="U32" s="81" t="n"/>
    </row>
    <row r="33">
      <c r="B33" s="27" t="n"/>
      <c r="C33" s="135" t="n"/>
      <c r="D33" s="175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144" t="n"/>
      <c r="N33" s="145" t="n"/>
      <c r="O33" s="141" t="n"/>
      <c r="P33" s="142" t="n"/>
      <c r="Q33" s="142" t="n"/>
      <c r="R33" s="144" t="n"/>
      <c r="S33" s="136" t="n"/>
      <c r="T33" s="137" t="n"/>
      <c r="U33" s="81" t="n"/>
    </row>
    <row r="34">
      <c r="B34" s="27" t="n"/>
      <c r="C34" s="135" t="n"/>
      <c r="D34" s="54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79" t="n"/>
      <c r="N34" s="80" t="n"/>
      <c r="O34" s="156" t="n"/>
      <c r="P34" s="15" t="n"/>
      <c r="Q34" s="146" t="n"/>
      <c r="R34" s="154" t="n"/>
      <c r="S34" s="136" t="n"/>
      <c r="T34" s="137" t="n"/>
      <c r="U34" s="81" t="n"/>
    </row>
    <row r="35">
      <c r="B35" s="27" t="n"/>
      <c r="C35" s="135" t="n"/>
      <c r="D35" s="54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79" t="n"/>
      <c r="N35" s="80" t="n"/>
      <c r="O35" s="14" t="n"/>
      <c r="P35" s="146" t="n"/>
      <c r="Q35" s="146" t="n"/>
      <c r="R35" s="147" t="n"/>
      <c r="S35" s="136" t="n"/>
      <c r="T35" s="137" t="n"/>
      <c r="U35" s="81" t="n"/>
    </row>
    <row r="36">
      <c r="B36" s="27" t="n"/>
      <c r="C36" s="135" t="n"/>
      <c r="D36" s="54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16" t="n"/>
      <c r="N36" s="19" t="n"/>
      <c r="O36" s="14" t="n"/>
      <c r="P36" s="15" t="n"/>
      <c r="Q36" s="15" t="n"/>
      <c r="R36" s="16" t="n"/>
      <c r="S36" s="136" t="n"/>
      <c r="T36" s="137" t="n"/>
      <c r="U36" s="85" t="n"/>
    </row>
    <row r="37">
      <c r="B37" s="27" t="n"/>
      <c r="C37" s="135" t="n"/>
      <c r="D37" s="175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144" t="n"/>
      <c r="N37" s="145" t="n"/>
      <c r="O37" s="141" t="n"/>
      <c r="P37" s="142" t="n"/>
      <c r="Q37" s="142" t="n"/>
      <c r="R37" s="144" t="n"/>
      <c r="S37" s="136" t="n"/>
      <c r="T37" s="137" t="n"/>
      <c r="U37" s="81" t="n"/>
    </row>
    <row r="38">
      <c r="B38" s="27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5" t="n"/>
      <c r="M38" s="16" t="n"/>
      <c r="N38" s="19" t="n"/>
      <c r="O38" s="14" t="n"/>
      <c r="P38" s="15" t="n"/>
      <c r="Q38" s="15" t="n"/>
      <c r="R38" s="16" t="n"/>
      <c r="S38" s="136" t="n"/>
      <c r="T38" s="137" t="n"/>
      <c r="U38" s="81" t="n"/>
    </row>
    <row r="39">
      <c r="B39" s="27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37" t="n"/>
      <c r="U39" s="81" t="n"/>
    </row>
    <row r="40">
      <c r="B40" s="27" t="n"/>
      <c r="C40" s="135" t="n"/>
      <c r="D40" s="54" t="n"/>
      <c r="E40" s="21" t="n"/>
      <c r="F40" s="20" t="n"/>
      <c r="G40" s="14" t="n"/>
      <c r="H40" s="14" t="n"/>
      <c r="I40" s="15" t="n"/>
      <c r="J40" s="15" t="n"/>
      <c r="K40" s="15" t="n"/>
      <c r="L40" s="15" t="n"/>
      <c r="M40" s="79" t="n"/>
      <c r="N40" s="80" t="n"/>
      <c r="O40" s="156" t="n"/>
      <c r="P40" s="15" t="n"/>
      <c r="Q40" s="146" t="n"/>
      <c r="R40" s="154" t="n"/>
      <c r="S40" s="136" t="n"/>
      <c r="T40" s="137" t="n"/>
      <c r="U40" s="81" t="n"/>
    </row>
    <row r="41">
      <c r="B41" s="27" t="n"/>
      <c r="C41" s="135" t="n"/>
      <c r="D41" s="54" t="n"/>
      <c r="E41" s="21" t="n"/>
      <c r="F41" s="20" t="n"/>
      <c r="G41" s="14" t="n"/>
      <c r="H41" s="14" t="n"/>
      <c r="I41" s="15" t="n"/>
      <c r="J41" s="15" t="n"/>
      <c r="K41" s="15" t="n"/>
      <c r="L41" s="15" t="n"/>
      <c r="M41" s="79" t="n"/>
      <c r="N41" s="80" t="n"/>
      <c r="O41" s="156" t="n"/>
      <c r="P41" s="15" t="n"/>
      <c r="Q41" s="146" t="n"/>
      <c r="R41" s="154" t="n"/>
      <c r="S41" s="136" t="n"/>
      <c r="T41" s="137" t="n"/>
      <c r="U41" s="81" t="n"/>
    </row>
    <row r="42">
      <c r="B42" s="27" t="n"/>
      <c r="C42" s="135" t="n"/>
      <c r="D42" s="54" t="n"/>
      <c r="E42" s="21" t="n"/>
      <c r="F42" s="20" t="n"/>
      <c r="G42" s="14" t="n"/>
      <c r="H42" s="14" t="n"/>
      <c r="I42" s="15" t="n"/>
      <c r="J42" s="15" t="n"/>
      <c r="K42" s="15" t="n"/>
      <c r="L42" s="15" t="n"/>
      <c r="M42" s="79" t="n"/>
      <c r="N42" s="80" t="n"/>
      <c r="O42" s="156" t="n"/>
      <c r="P42" s="15" t="n"/>
      <c r="Q42" s="146" t="n"/>
      <c r="R42" s="154" t="n"/>
      <c r="S42" s="136" t="n"/>
      <c r="T42" s="137" t="n"/>
      <c r="U42" s="81" t="n"/>
    </row>
    <row r="43">
      <c r="B43" s="27" t="n"/>
      <c r="C43" s="135" t="n"/>
      <c r="D43" s="163" t="n"/>
      <c r="E43" s="21" t="n"/>
      <c r="F43" s="20" t="n"/>
      <c r="G43" s="14" t="n"/>
      <c r="H43" s="14" t="n"/>
      <c r="I43" s="142" t="n"/>
      <c r="J43" s="15" t="n"/>
      <c r="K43" s="15" t="n"/>
      <c r="L43" s="15" t="n"/>
      <c r="M43" s="164" t="n"/>
      <c r="N43" s="159" t="n"/>
      <c r="O43" s="165" t="n"/>
      <c r="P43" s="142" t="n"/>
      <c r="Q43" s="160" t="n"/>
      <c r="R43" s="166" t="n"/>
      <c r="S43" s="136" t="n"/>
      <c r="T43" s="137" t="n"/>
      <c r="U43" s="81" t="n"/>
    </row>
    <row r="44">
      <c r="B44" s="27" t="n"/>
      <c r="C44" s="22" t="n"/>
      <c r="D44" s="54" t="n"/>
      <c r="E44" s="21" t="n"/>
      <c r="F44" s="20" t="n"/>
      <c r="G44" s="14" t="n"/>
      <c r="H44" s="14" t="n"/>
      <c r="I44" s="15" t="n"/>
      <c r="J44" s="15" t="n"/>
      <c r="K44" s="15" t="n"/>
      <c r="L44" s="15" t="n"/>
      <c r="M44" s="79" t="n"/>
      <c r="N44" s="80" t="n"/>
      <c r="O44" s="156" t="n"/>
      <c r="P44" s="15" t="n"/>
      <c r="Q44" s="146" t="n"/>
      <c r="R44" s="154" t="n"/>
      <c r="S44" s="136" t="n"/>
      <c r="T44" s="158" t="n"/>
      <c r="U44" s="13" t="n"/>
    </row>
    <row r="45">
      <c r="B45" s="27" t="n"/>
      <c r="C45" s="135" t="n"/>
      <c r="D45" s="175" t="n"/>
      <c r="E45" s="21" t="n"/>
      <c r="F45" s="20" t="n"/>
      <c r="G45" s="14" t="n"/>
      <c r="H45" s="14" t="n"/>
      <c r="I45" s="142" t="n"/>
      <c r="J45" s="15" t="n"/>
      <c r="K45" s="15" t="n"/>
      <c r="L45" s="15" t="n"/>
      <c r="M45" s="144" t="n"/>
      <c r="N45" s="145" t="n"/>
      <c r="O45" s="141" t="n"/>
      <c r="P45" s="142" t="n"/>
      <c r="Q45" s="142" t="n"/>
      <c r="R45" s="144" t="n"/>
      <c r="S45" s="168" t="n"/>
      <c r="T45" s="162" t="n"/>
      <c r="U45" s="81" t="n"/>
    </row>
    <row r="46">
      <c r="B46" s="27" t="n"/>
      <c r="C46" s="135" t="n"/>
      <c r="D46" s="54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16" t="n"/>
      <c r="N46" s="19" t="n"/>
      <c r="O46" s="14" t="n"/>
      <c r="P46" s="15" t="n"/>
      <c r="Q46" s="15" t="n"/>
      <c r="R46" s="16" t="n"/>
      <c r="S46" s="136" t="n"/>
      <c r="T46" s="137" t="n"/>
      <c r="U46" s="81" t="n"/>
    </row>
    <row r="47">
      <c r="B47" s="27" t="n"/>
      <c r="C47" s="135" t="n"/>
      <c r="D47" s="54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79" t="n"/>
      <c r="N47" s="80" t="n"/>
      <c r="O47" s="14" t="n"/>
      <c r="P47" s="146" t="n"/>
      <c r="Q47" s="146" t="n"/>
      <c r="R47" s="147" t="n"/>
      <c r="S47" s="136" t="n"/>
      <c r="T47" s="137" t="n"/>
      <c r="U47" s="81" t="n"/>
    </row>
    <row r="48">
      <c r="B48" s="27" t="n"/>
      <c r="C48" s="135" t="n"/>
      <c r="D48" s="54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56" t="n"/>
      <c r="P48" s="15" t="n"/>
      <c r="Q48" s="146" t="n"/>
      <c r="R48" s="154" t="n"/>
      <c r="S48" s="136" t="n"/>
      <c r="T48" s="137" t="n"/>
      <c r="U48" s="81" t="n"/>
    </row>
    <row r="49">
      <c r="B49" s="27" t="n"/>
      <c r="C49" s="135" t="n"/>
      <c r="D49" s="163" t="n"/>
      <c r="E49" s="21" t="n"/>
      <c r="F49" s="20" t="n"/>
      <c r="G49" s="14" t="n"/>
      <c r="H49" s="14" t="n"/>
      <c r="I49" s="15" t="n"/>
      <c r="J49" s="15" t="n"/>
      <c r="K49" s="15" t="n"/>
      <c r="L49" s="15" t="n"/>
      <c r="M49" s="79" t="n"/>
      <c r="N49" s="80" t="n"/>
      <c r="O49" s="14" t="n"/>
      <c r="P49" s="146" t="n"/>
      <c r="Q49" s="146" t="n"/>
      <c r="R49" s="147" t="n"/>
      <c r="S49" s="136" t="n"/>
      <c r="T49" s="137" t="n"/>
      <c r="U49" s="81" t="n"/>
    </row>
    <row r="50">
      <c r="B50" s="27" t="n"/>
      <c r="C50" s="135" t="n"/>
      <c r="D50" s="54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79" t="n"/>
      <c r="N50" s="80" t="n"/>
      <c r="O50" s="156" t="n"/>
      <c r="P50" s="15" t="n"/>
      <c r="Q50" s="146" t="n"/>
      <c r="R50" s="154" t="n"/>
      <c r="S50" s="136" t="n"/>
      <c r="T50" s="137" t="n"/>
      <c r="U50" s="81" t="n"/>
    </row>
    <row r="51">
      <c r="B51" s="27" t="n"/>
      <c r="C51" s="135" t="n"/>
      <c r="D51" s="54" t="n"/>
      <c r="E51" s="21" t="n"/>
      <c r="F51" s="20" t="n"/>
      <c r="G51" s="14" t="n"/>
      <c r="H51" s="14" t="n"/>
      <c r="I51" s="15" t="n"/>
      <c r="J51" s="15" t="n"/>
      <c r="K51" s="15" t="n"/>
      <c r="L51" s="15" t="n"/>
      <c r="M51" s="79" t="n"/>
      <c r="N51" s="80" t="n"/>
      <c r="O51" s="156" t="n"/>
      <c r="P51" s="15" t="n"/>
      <c r="Q51" s="146" t="n"/>
      <c r="R51" s="154" t="n"/>
      <c r="S51" s="136" t="n"/>
      <c r="T51" s="137" t="n"/>
      <c r="U51" s="81" t="n"/>
    </row>
    <row r="52">
      <c r="B52" s="27" t="n"/>
      <c r="C52" s="135" t="n"/>
      <c r="D52" s="178" t="n"/>
      <c r="E52" s="21" t="n"/>
      <c r="F52" s="20" t="n"/>
      <c r="G52" s="14" t="n"/>
      <c r="H52" s="14" t="n"/>
      <c r="I52" s="15" t="n"/>
      <c r="J52" s="15" t="n"/>
      <c r="K52" s="15" t="n"/>
      <c r="L52" s="15" t="n"/>
      <c r="M52" s="16" t="n"/>
      <c r="N52" s="19" t="n"/>
      <c r="O52" s="14" t="n"/>
      <c r="P52" s="15" t="n"/>
      <c r="Q52" s="15" t="n"/>
      <c r="R52" s="16" t="n"/>
      <c r="S52" s="136" t="n"/>
      <c r="T52" s="137" t="n"/>
      <c r="U52" s="81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" t="n"/>
      <c r="J53" s="15" t="n"/>
      <c r="K53" s="15" t="n"/>
      <c r="L53" s="15" t="n"/>
      <c r="M53" s="79" t="n"/>
      <c r="N53" s="80" t="n"/>
      <c r="O53" s="156" t="n"/>
      <c r="P53" s="15" t="n"/>
      <c r="Q53" s="146" t="n"/>
      <c r="R53" s="154" t="n"/>
      <c r="S53" s="136" t="n"/>
      <c r="T53" s="137" t="n"/>
      <c r="U53" s="81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7" t="n"/>
      <c r="J54" s="157" t="n"/>
      <c r="K54" s="157" t="n"/>
      <c r="L54" s="157" t="n"/>
      <c r="M54" s="40" t="n"/>
      <c r="N54" s="41" t="n"/>
      <c r="O54" s="14" t="n"/>
      <c r="P54" s="146" t="n"/>
      <c r="Q54" s="13" t="n"/>
      <c r="R54" s="18" t="n"/>
      <c r="S54" s="19" t="n"/>
      <c r="T54" s="10" t="n"/>
      <c r="U54" s="78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16" t="n"/>
      <c r="N55" s="19" t="n"/>
      <c r="O55" s="14" t="n"/>
      <c r="P55" s="15" t="n"/>
      <c r="Q55" s="15" t="n"/>
      <c r="R55" s="16" t="n"/>
      <c r="S55" s="136" t="n"/>
      <c r="T55" s="137" t="n"/>
      <c r="U55" s="81" t="n"/>
    </row>
    <row r="56">
      <c r="B56" s="27" t="n"/>
      <c r="C56" s="135" t="n"/>
      <c r="D56" s="54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79" t="n"/>
      <c r="N56" s="80" t="n"/>
      <c r="O56" s="156" t="n"/>
      <c r="P56" s="15" t="n"/>
      <c r="Q56" s="146" t="n"/>
      <c r="R56" s="154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56" t="n"/>
      <c r="P57" s="15" t="n"/>
      <c r="Q57" s="146" t="n"/>
      <c r="R57" s="154" t="n"/>
      <c r="S57" s="136" t="n"/>
      <c r="T57" s="137" t="n"/>
      <c r="U57" s="81" t="n"/>
    </row>
    <row r="58">
      <c r="B58" s="27" t="n"/>
      <c r="C58" s="135" t="n"/>
      <c r="D58" s="54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79" t="n"/>
      <c r="N58" s="80" t="n"/>
      <c r="O58" s="14" t="n"/>
      <c r="P58" s="146" t="n"/>
      <c r="Q58" s="146" t="n"/>
      <c r="R58" s="147" t="n"/>
      <c r="S58" s="136" t="n"/>
      <c r="T58" s="137" t="n"/>
      <c r="U58" s="81" t="n"/>
    </row>
    <row r="59">
      <c r="B59" s="27" t="n"/>
      <c r="C59" s="135" t="n"/>
      <c r="D59" s="54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79" t="n"/>
      <c r="N59" s="80" t="n"/>
      <c r="O59" s="156" t="n"/>
      <c r="P59" s="15" t="n"/>
      <c r="Q59" s="146" t="n"/>
      <c r="R59" s="154" t="n"/>
      <c r="S59" s="136" t="n"/>
      <c r="T59" s="137" t="n"/>
      <c r="U59" s="81" t="n"/>
    </row>
    <row r="60">
      <c r="B60" s="27" t="n"/>
      <c r="C60" s="135" t="n"/>
      <c r="D60" s="54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79" t="n"/>
      <c r="N60" s="80" t="n"/>
      <c r="O60" s="14" t="n"/>
      <c r="P60" s="146" t="n"/>
      <c r="Q60" s="146" t="n"/>
      <c r="R60" s="147" t="n"/>
      <c r="S60" s="136" t="n"/>
      <c r="T60" s="137" t="n"/>
      <c r="U60" s="81" t="n"/>
    </row>
    <row r="61">
      <c r="B61" s="27" t="n"/>
      <c r="C61" s="135" t="n"/>
      <c r="D61" s="163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144" t="n"/>
      <c r="N61" s="145" t="n"/>
      <c r="O61" s="141" t="n"/>
      <c r="P61" s="142" t="n"/>
      <c r="Q61" s="142" t="n"/>
      <c r="R61" s="144" t="n"/>
      <c r="S61" s="136" t="n"/>
      <c r="T61" s="137" t="n"/>
      <c r="U61" s="81" t="n"/>
    </row>
    <row r="62">
      <c r="B62" s="27" t="n"/>
      <c r="C62" s="135" t="n"/>
      <c r="D62" s="54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79" t="n"/>
      <c r="N62" s="80" t="n"/>
      <c r="O62" s="14" t="n"/>
      <c r="P62" s="153" t="n"/>
      <c r="Q62" s="153" t="n"/>
      <c r="R62" s="154" t="n"/>
      <c r="S62" s="136" t="n"/>
      <c r="T62" s="137" t="n"/>
      <c r="U62" s="155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16" t="n"/>
      <c r="N63" s="19" t="n"/>
      <c r="O63" s="14" t="n"/>
      <c r="P63" s="15" t="n"/>
      <c r="Q63" s="15" t="n"/>
      <c r="R63" s="16" t="n"/>
      <c r="S63" s="136" t="n"/>
      <c r="T63" s="137" t="n"/>
      <c r="U63" s="81" t="n"/>
    </row>
    <row r="64">
      <c r="B64" s="27" t="n"/>
      <c r="C64" s="135" t="n"/>
      <c r="D64" s="54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79" t="n"/>
      <c r="N64" s="80" t="n"/>
      <c r="O64" s="156" t="n"/>
      <c r="P64" s="15" t="n"/>
      <c r="Q64" s="146" t="n"/>
      <c r="R64" s="154" t="n"/>
      <c r="S64" s="136" t="n"/>
      <c r="T64" s="137" t="n"/>
      <c r="U64" s="81" t="n"/>
    </row>
    <row r="65">
      <c r="B65" s="27" t="n"/>
      <c r="C65" s="135" t="n"/>
      <c r="D65" s="54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79" t="n"/>
      <c r="N65" s="80" t="n"/>
      <c r="O65" s="14" t="n"/>
      <c r="P65" s="146" t="n"/>
      <c r="Q65" s="146" t="n"/>
      <c r="R65" s="147" t="n"/>
      <c r="S65" s="136" t="n"/>
      <c r="T65" s="137" t="n"/>
      <c r="U65" s="81" t="n"/>
    </row>
    <row r="66">
      <c r="B66" s="27" t="n"/>
      <c r="C66" s="135" t="n"/>
      <c r="D66" s="54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79" t="n"/>
      <c r="N66" s="80" t="n"/>
      <c r="O66" s="14" t="n"/>
      <c r="P66" s="146" t="n"/>
      <c r="Q66" s="146" t="n"/>
      <c r="R66" s="147" t="n"/>
      <c r="S66" s="136" t="n"/>
      <c r="T66" s="137" t="n"/>
      <c r="U66" s="81" t="n"/>
    </row>
    <row r="67">
      <c r="B67" s="27" t="n"/>
      <c r="C67" s="135" t="n"/>
      <c r="D67" s="163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164" t="n"/>
      <c r="N67" s="159" t="n"/>
      <c r="O67" s="165" t="n"/>
      <c r="P67" s="142" t="n"/>
      <c r="Q67" s="160" t="n"/>
      <c r="R67" s="166" t="n"/>
      <c r="S67" s="136" t="n"/>
      <c r="T67" s="137" t="n"/>
      <c r="U67" s="81" t="n"/>
    </row>
    <row r="68">
      <c r="B68" s="27" t="n"/>
      <c r="C68" s="135" t="n"/>
      <c r="D68" s="54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79" t="n"/>
      <c r="N68" s="80" t="n"/>
      <c r="O68" s="14" t="n"/>
      <c r="P68" s="146" t="n"/>
      <c r="Q68" s="146" t="n"/>
      <c r="R68" s="147" t="n"/>
      <c r="S68" s="136" t="n"/>
      <c r="T68" s="137" t="n"/>
      <c r="U68" s="81" t="n"/>
    </row>
    <row r="69">
      <c r="B69" s="27" t="n"/>
      <c r="C69" s="135" t="n"/>
      <c r="D69" s="174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144" t="n"/>
      <c r="N69" s="145" t="n"/>
      <c r="O69" s="141" t="n"/>
      <c r="P69" s="142" t="n"/>
      <c r="Q69" s="142" t="n"/>
      <c r="R69" s="144" t="n"/>
      <c r="S69" s="136" t="n"/>
      <c r="T69" s="137" t="n"/>
      <c r="U69" s="81" t="n"/>
    </row>
    <row r="70">
      <c r="B70" s="27" t="n"/>
      <c r="C70" s="135" t="n"/>
      <c r="D70" s="54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79" t="n"/>
      <c r="N70" s="80" t="n"/>
      <c r="O70" s="156" t="n"/>
      <c r="P70" s="15" t="n"/>
      <c r="Q70" s="146" t="n"/>
      <c r="R70" s="154" t="n"/>
      <c r="S70" s="136" t="n"/>
      <c r="T70" s="137" t="n"/>
      <c r="U70" s="81" t="n"/>
    </row>
    <row r="71">
      <c r="B71" s="27" t="n"/>
      <c r="C71" s="135" t="n"/>
      <c r="D71" s="175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144" t="n"/>
      <c r="N71" s="145" t="n"/>
      <c r="O71" s="141" t="n"/>
      <c r="P71" s="142" t="n"/>
      <c r="Q71" s="142" t="n"/>
      <c r="R71" s="144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56" t="n"/>
      <c r="P72" s="15" t="n"/>
      <c r="Q72" s="146" t="n"/>
      <c r="R72" s="154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56" t="n"/>
      <c r="P73" s="15" t="n"/>
      <c r="Q73" s="146" t="n"/>
      <c r="R73" s="154" t="n"/>
      <c r="S73" s="136" t="n"/>
      <c r="T73" s="137" t="n"/>
      <c r="U73" s="81" t="n"/>
    </row>
    <row r="74">
      <c r="B74" s="27" t="n"/>
      <c r="C74" s="135" t="n"/>
      <c r="D74" s="54" t="n"/>
      <c r="E74" s="21" t="n"/>
      <c r="F74" s="20" t="n"/>
      <c r="G74" s="14" t="n"/>
      <c r="H74" s="14" t="n"/>
      <c r="I74" s="15" t="n"/>
      <c r="J74" s="15" t="n"/>
      <c r="K74" s="15" t="n"/>
      <c r="L74" s="15" t="n"/>
      <c r="M74" s="79" t="n"/>
      <c r="N74" s="80" t="n"/>
      <c r="O74" s="14" t="n"/>
      <c r="P74" s="146" t="n"/>
      <c r="Q74" s="146" t="n"/>
      <c r="R74" s="147" t="n"/>
      <c r="S74" s="136" t="n"/>
      <c r="T74" s="137" t="n"/>
      <c r="U74" s="81" t="n"/>
    </row>
    <row r="75">
      <c r="B75" s="27" t="n"/>
      <c r="C75" s="135" t="n"/>
      <c r="D75" s="54" t="n"/>
      <c r="E75" s="21" t="n"/>
      <c r="F75" s="20" t="n"/>
      <c r="G75" s="14" t="n"/>
      <c r="H75" s="14" t="n"/>
      <c r="I75" s="15" t="n"/>
      <c r="J75" s="15" t="n"/>
      <c r="K75" s="15" t="n"/>
      <c r="L75" s="15" t="n"/>
      <c r="M75" s="79" t="n"/>
      <c r="N75" s="80" t="n"/>
      <c r="O75" s="156" t="n"/>
      <c r="P75" s="15" t="n"/>
      <c r="Q75" s="146" t="n"/>
      <c r="R75" s="154" t="n"/>
      <c r="S75" s="136" t="n"/>
      <c r="T75" s="137" t="n"/>
      <c r="U75" s="81" t="n"/>
    </row>
    <row r="76">
      <c r="B76" s="27" t="n"/>
      <c r="C76" s="135" t="n"/>
      <c r="D76" s="54" t="n"/>
      <c r="E76" s="21" t="n"/>
      <c r="F76" s="20" t="n"/>
      <c r="G76" s="14" t="n"/>
      <c r="H76" s="14" t="n"/>
      <c r="I76" s="15" t="n"/>
      <c r="J76" s="15" t="n"/>
      <c r="K76" s="15" t="n"/>
      <c r="L76" s="15" t="n"/>
      <c r="M76" s="79" t="n"/>
      <c r="N76" s="80" t="n"/>
      <c r="O76" s="156" t="n"/>
      <c r="P76" s="15" t="n"/>
      <c r="Q76" s="146" t="n"/>
      <c r="R76" s="154" t="n"/>
      <c r="S76" s="136" t="n"/>
      <c r="T76" s="137" t="n"/>
      <c r="U76" s="81" t="n"/>
    </row>
    <row r="77">
      <c r="B77" s="27" t="n"/>
      <c r="C77" s="135" t="n"/>
      <c r="D77" s="54" t="n"/>
      <c r="E77" s="21" t="n"/>
      <c r="F77" s="20" t="n"/>
      <c r="G77" s="14" t="n"/>
      <c r="H77" s="14" t="n"/>
      <c r="I77" s="15" t="n"/>
      <c r="J77" s="15" t="n"/>
      <c r="K77" s="15" t="n"/>
      <c r="L77" s="15" t="n"/>
      <c r="M77" s="79" t="n"/>
      <c r="N77" s="80" t="n"/>
      <c r="O77" s="156" t="n"/>
      <c r="P77" s="15" t="n"/>
      <c r="Q77" s="146" t="n"/>
      <c r="R77" s="154" t="n"/>
      <c r="S77" s="136" t="n"/>
      <c r="T77" s="137" t="n"/>
      <c r="U77" s="81" t="n"/>
    </row>
    <row r="78">
      <c r="B78" s="27" t="n"/>
      <c r="C78" s="135" t="n"/>
      <c r="D78" s="54" t="n"/>
      <c r="E78" s="21" t="n"/>
      <c r="F78" s="20" t="n"/>
      <c r="G78" s="14" t="n"/>
      <c r="H78" s="14" t="n"/>
      <c r="I78" s="15" t="n"/>
      <c r="J78" s="15" t="n"/>
      <c r="K78" s="15" t="n"/>
      <c r="L78" s="15" t="n"/>
      <c r="M78" s="79" t="n"/>
      <c r="N78" s="80" t="n"/>
      <c r="O78" s="156" t="n"/>
      <c r="P78" s="15" t="n"/>
      <c r="Q78" s="146" t="n"/>
      <c r="R78" s="154" t="n"/>
      <c r="S78" s="136" t="n"/>
      <c r="T78" s="137" t="n"/>
      <c r="U78" s="81" t="n"/>
    </row>
    <row r="79">
      <c r="B79" s="142" t="n"/>
      <c r="C79" s="138" t="n"/>
      <c r="D79" s="143" t="n"/>
      <c r="E79" s="139" t="n"/>
      <c r="F79" s="140" t="n"/>
      <c r="G79" s="124" t="n"/>
      <c r="H79" s="14" t="n"/>
      <c r="I79" s="142" t="n"/>
      <c r="J79" s="15" t="n"/>
      <c r="K79" s="15" t="n"/>
      <c r="L79" s="15" t="n"/>
      <c r="M79" s="144" t="n"/>
      <c r="N79" s="145" t="n"/>
      <c r="O79" s="141" t="n"/>
      <c r="P79" s="142" t="n"/>
      <c r="Q79" s="142" t="n"/>
      <c r="R79" s="144" t="n"/>
      <c r="S79" s="145" t="n"/>
      <c r="T79" s="141" t="n"/>
      <c r="U79" s="81" t="n"/>
    </row>
    <row r="80">
      <c r="B80" s="148" t="n"/>
      <c r="C80" s="149" t="n"/>
      <c r="D80" s="150" t="n"/>
      <c r="E80" s="151" t="n"/>
      <c r="F80" s="152" t="n"/>
      <c r="G80" s="6" t="n"/>
      <c r="H80" s="148" t="n"/>
      <c r="I80" s="148" t="n"/>
      <c r="K80" s="1" t="n"/>
      <c r="L80" s="1" t="n"/>
      <c r="M80" s="148" t="n"/>
      <c r="N80" s="148" t="n"/>
      <c r="O80" s="148" t="n"/>
      <c r="P80" s="148" t="n"/>
      <c r="Q80" s="148" t="n"/>
      <c r="R80" s="148" t="n"/>
      <c r="S80" s="148" t="n"/>
      <c r="T80" s="148" t="n"/>
      <c r="U80" s="3" t="n"/>
    </row>
    <row r="81">
      <c r="D81" s="87" t="inlineStr">
        <is>
          <t>GASTOS</t>
        </is>
      </c>
      <c r="E81" s="87" t="inlineStr">
        <is>
          <t>VALORES</t>
        </is>
      </c>
    </row>
    <row r="82">
      <c r="D82" s="88" t="inlineStr">
        <is>
          <t>PREVENTIVA</t>
        </is>
      </c>
      <c r="E82" s="89">
        <f>SUM(H5,H8)</f>
        <v/>
      </c>
    </row>
    <row r="83">
      <c r="D83" s="88" t="inlineStr">
        <is>
          <t>CORRETIVA</t>
        </is>
      </c>
      <c r="E83" s="89">
        <f>SUM(H6,H9)</f>
        <v/>
      </c>
    </row>
    <row r="84">
      <c r="D84" s="88" t="inlineStr">
        <is>
          <t>SPARE PARTS</t>
        </is>
      </c>
      <c r="E84" s="89">
        <f>SUM(H7,H10)</f>
        <v/>
      </c>
    </row>
    <row r="85">
      <c r="D85" s="88" t="inlineStr">
        <is>
          <t>ALMOXARIFADO</t>
        </is>
      </c>
      <c r="E85" s="89">
        <f>H11</f>
        <v/>
      </c>
    </row>
    <row r="86">
      <c r="D86" s="88" t="inlineStr">
        <is>
          <t>SURPRESAS</t>
        </is>
      </c>
      <c r="E86" s="89" t="n">
        <v>0</v>
      </c>
    </row>
    <row r="250">
      <c r="C250" s="8" t="n"/>
      <c r="D250" s="7" t="n"/>
      <c r="E250" s="7" t="n"/>
      <c r="F250" s="6" t="n"/>
      <c r="G250" s="5" t="n"/>
      <c r="H250" s="5" t="n"/>
      <c r="I250" s="254" t="n"/>
      <c r="J250" s="254" t="n"/>
      <c r="K250" s="1" t="n"/>
      <c r="L250" s="4" t="n"/>
      <c r="M250" s="3" t="n"/>
      <c r="N250" s="2" t="n"/>
      <c r="O250" s="2" t="n"/>
      <c r="P250" s="2" t="n"/>
      <c r="Q250" s="3" t="n"/>
    </row>
    <row r="260">
      <c r="C260" s="8" t="n"/>
      <c r="D260" s="7" t="n"/>
      <c r="E260" s="7" t="n"/>
      <c r="F260" s="6" t="n"/>
      <c r="G260" s="5" t="n"/>
      <c r="H260" s="5" t="n"/>
      <c r="I260" s="254" t="n"/>
      <c r="J260" s="254" t="n"/>
      <c r="K260" s="4" t="n"/>
      <c r="L260" s="1" t="n"/>
      <c r="M260" s="3" t="n"/>
      <c r="N260" s="2" t="n"/>
      <c r="O260" s="2" t="n"/>
      <c r="P260" s="2" t="n"/>
    </row>
  </sheetData>
  <mergeCells count="2">
    <mergeCell ref="C11:D11"/>
    <mergeCell ref="C3:F3"/>
  </mergeCells>
  <conditionalFormatting sqref="B19:G19 I19:U19">
    <cfRule type="expression" priority="25" dxfId="3">
      <formula>IF($B19="NR",1,0)</formula>
    </cfRule>
    <cfRule type="expression" priority="26" dxfId="2">
      <formula>IF($B19="P",1,0)</formula>
    </cfRule>
    <cfRule type="expression" priority="27" dxfId="1">
      <formula>IF($B19="F",1,0)</formula>
    </cfRule>
    <cfRule type="expression" priority="28" dxfId="0">
      <formula>IF($B19="C",1,0)</formula>
    </cfRule>
  </conditionalFormatting>
  <conditionalFormatting sqref="B22:G75">
    <cfRule type="expression" priority="53" dxfId="3">
      <formula>IF($B22="NR",1,0)</formula>
    </cfRule>
    <cfRule type="expression" priority="54" dxfId="2">
      <formula>IF($B22="P",1,0)</formula>
    </cfRule>
    <cfRule type="expression" priority="55" dxfId="1">
      <formula>IF($B22="F",1,0)</formula>
    </cfRule>
    <cfRule type="expression" priority="56" dxfId="0">
      <formula>IF($B22="C",1,0)</formula>
    </cfRule>
  </conditionalFormatting>
  <conditionalFormatting sqref="B18:U18">
    <cfRule type="expression" priority="9" dxfId="3">
      <formula>IF($B18="NR",1,0)</formula>
    </cfRule>
    <cfRule type="expression" priority="10" dxfId="2">
      <formula>IF($B18="P",1,0)</formula>
    </cfRule>
    <cfRule type="expression" priority="11" dxfId="1">
      <formula>IF($B18="F",1,0)</formula>
    </cfRule>
    <cfRule type="expression" priority="12" dxfId="0">
      <formula>IF($B18="C",1,0)</formula>
    </cfRule>
  </conditionalFormatting>
  <conditionalFormatting sqref="B20:U21">
    <cfRule type="expression" priority="1" dxfId="3">
      <formula>IF($B20="NR",1,0)</formula>
    </cfRule>
    <cfRule type="expression" priority="2" dxfId="2">
      <formula>IF($B20="P",1,0)</formula>
    </cfRule>
    <cfRule type="expression" priority="3" dxfId="1">
      <formula>IF($B20="F",1,0)</formula>
    </cfRule>
    <cfRule type="expression" priority="4" dxfId="0">
      <formula>IF($B20="C",1,0)</formula>
    </cfRule>
  </conditionalFormatting>
  <conditionalFormatting sqref="E76:E78">
    <cfRule type="expression" priority="29" dxfId="3">
      <formula>IF($B76="NR",1,0)</formula>
    </cfRule>
    <cfRule type="expression" priority="30" dxfId="2">
      <formula>IF($B76="P",1,0)</formula>
    </cfRule>
    <cfRule type="expression" priority="31" dxfId="1">
      <formula>IF($B76="F",1,0)</formula>
    </cfRule>
    <cfRule type="expression" priority="32" dxfId="0">
      <formula>IF($B76="C",1,0)</formula>
    </cfRule>
  </conditionalFormatting>
  <conditionalFormatting sqref="H13">
    <cfRule type="cellIs" priority="93" operator="greaterThan" dxfId="25">
      <formula>0</formula>
    </cfRule>
    <cfRule type="cellIs" priority="94" operator="lessThan" dxfId="24">
      <formula>0</formula>
    </cfRule>
  </conditionalFormatting>
  <conditionalFormatting sqref="H19 H22:H79">
    <cfRule type="expression" priority="17" dxfId="3">
      <formula>IF($B19="NR",1,0)</formula>
    </cfRule>
    <cfRule type="expression" priority="18" dxfId="2">
      <formula>IF($B19="P",1,0)</formula>
    </cfRule>
    <cfRule type="expression" priority="19" dxfId="1">
      <formula>IF($B19="F",1,0)</formula>
    </cfRule>
    <cfRule type="expression" priority="20" dxfId="0">
      <formula>IF($B19="C",1,0)</formula>
    </cfRule>
  </conditionalFormatting>
  <conditionalFormatting sqref="B76:D78 F76:G78 I22:U78">
    <cfRule type="expression" priority="33" dxfId="3">
      <formula>IF($B22="NR",1,0)</formula>
    </cfRule>
    <cfRule type="expression" priority="34" dxfId="2">
      <formula>IF($B22="P",1,0)</formula>
    </cfRule>
    <cfRule type="expression" priority="35" dxfId="1">
      <formula>IF($B22="F",1,0)</formula>
    </cfRule>
    <cfRule type="expression" priority="36" dxfId="0">
      <formula>IF($B22="C",1,0)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260"/>
  <sheetViews>
    <sheetView showGridLines="0" zoomScale="80" zoomScaleNormal="80" workbookViewId="0">
      <selection activeCell="A21" sqref="A21:XFD21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ABRIL 2022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12" t="n"/>
      <c r="D3" s="313" t="n"/>
      <c r="E3" s="313" t="n"/>
      <c r="F3" s="313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SUMIFS(Table164567234[VALOR R$],Table164567234[STATUS],"P",Table164567234[PREV./CORRET./SP. PART/ALMOX],$F$5)+SUMIFS(Table164567234[VALOR R$],Table164567234[STATUS],"F",Table164567234[PREV./CORRET./SP. PART/ALMOX],$F$5)+SUMIFS(Table164567234[VALOR R$],Table164567234[STATUS],"NR",Table164567234[PREV./CORRET./SP.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SUMIFS(Table164567234[VALOR R$],Table164567234[STATUS],"P",Table164567234[PREV./CORRET./SP. PART/ALMOX],$F$6)+SUMIFS(Table164567234[VALOR R$],Table164567234[STATUS],"F",Table164567234[PREV./CORRET./SP. PART/ALMOX],$F$6)+SUMIFS(Table164567234[VALOR R$],Table164567234[STATUS],"NR",Table164567234[PREV./CORRET./SP.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SUMIFS(Table164567234[VALOR R$],Table164567234[STATUS],"P",Table164567234[PREV./CORRET./SP. PART/ALMOX],$F$7)+SUMIFS(Table164567234[VALOR R$],Table164567234[STATUS],"F",Table164567234[PREV./CORRET./SP. PART/ALMOX],$F$7)+SUMIFS(Table164567234[VALOR R$],Table164567234[STATUS],"NR",Table164567234[PREV./CORRET./SP.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SUMIFS(Table164567234[VALOR R$],Table164567234[STATUS],"C",Table164567234[PREV./CORRET./SP.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SUMIFS(Table164567234[VALOR R$],Table164567234[STATUS],"C",Table164567234[PREV./CORRET./SP.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SUMIFS(Table164567234[VALOR R$],Table164567234[STATUS],"C",Table164567234[PREV./CORRET./SP.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310" t="inlineStr">
        <is>
          <t>LEGENDA</t>
        </is>
      </c>
      <c r="D11" s="311" t="n"/>
      <c r="F11" s="37" t="inlineStr">
        <is>
          <t>ALMOXARIFADO</t>
        </is>
      </c>
      <c r="G11" s="38" t="n"/>
      <c r="H11" s="39">
        <f>SUMIFS(Table164567234[VALOR R$],Table164567234[STATUS],"P",Table164567234[PREV./CORRET./SP. PART/ALMOX],$F$11)+SUMIFS(Table164567234[VALOR R$],Table164567234[STATUS],"F",Table164567234[PREV./CORRET./SP. PART/ALMOX],$F$11)+K14+SUMIFS(Table164567234[VALOR R$],Table164567234[STATUS],"NR",Table164567234[PREV./CORRET./SP.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inlineStr">
        <is>
          <t>C</t>
        </is>
      </c>
      <c r="C18" s="135" t="inlineStr">
        <is>
          <t xml:space="preserve">RETENFIX </t>
        </is>
      </c>
      <c r="D18" s="54" t="n">
        <v>750</v>
      </c>
      <c r="E18" s="21" t="inlineStr">
        <is>
          <t xml:space="preserve">Abril </t>
        </is>
      </c>
      <c r="F18" s="20" t="inlineStr">
        <is>
          <t>COMPRA CONSERTO JUNTA INFLAVEL BORRACHA PRETA RTX PARA OPERACAO 15 DE TESTE DA LINHA DE MONTAGEM GVV DO ORVR // ORÇ0173447</t>
        </is>
      </c>
      <c r="G18" s="14" t="n">
        <v>1</v>
      </c>
      <c r="H18" s="14" t="inlineStr">
        <is>
          <t>SPARE PART</t>
        </is>
      </c>
      <c r="I18" s="15" t="inlineStr">
        <is>
          <t>FVL</t>
        </is>
      </c>
      <c r="J18" s="15" t="inlineStr">
        <is>
          <t xml:space="preserve">ORVR </t>
        </is>
      </c>
      <c r="K18" s="15" t="inlineStr">
        <is>
          <t xml:space="preserve">TESTE </t>
        </is>
      </c>
      <c r="L18" s="15" t="inlineStr">
        <is>
          <t xml:space="preserve">ALTO  </t>
        </is>
      </c>
      <c r="M18" s="79" t="n">
        <v>63303</v>
      </c>
      <c r="N18" s="80" t="n">
        <v>25214</v>
      </c>
      <c r="O18" s="156" t="n"/>
      <c r="P18" s="15" t="n"/>
      <c r="Q18" s="146" t="n">
        <v>267516</v>
      </c>
      <c r="R18" s="154" t="n"/>
      <c r="S18" s="136" t="inlineStr">
        <is>
          <t xml:space="preserve">ADRIEL </t>
        </is>
      </c>
      <c r="T18" s="137" t="inlineStr">
        <is>
          <t xml:space="preserve">MARCELO </t>
        </is>
      </c>
      <c r="U18" s="81" t="inlineStr">
        <is>
          <t xml:space="preserve">EXECUTAR GES APÓS ORCAMENTO DA TOX </t>
        </is>
      </c>
    </row>
    <row r="19">
      <c r="B19" s="27" t="inlineStr">
        <is>
          <t>C</t>
        </is>
      </c>
      <c r="C19" s="135" t="inlineStr">
        <is>
          <t xml:space="preserve">TOX </t>
        </is>
      </c>
      <c r="D19" s="54" t="n">
        <v>3250.68</v>
      </c>
      <c r="E19" s="21" t="inlineStr">
        <is>
          <t xml:space="preserve">Abril </t>
        </is>
      </c>
      <c r="F19" s="20" t="inlineStr">
        <is>
          <t>COMPRA SENSORES BALLUF Ref: BCS012N// ORÇAMENTO BE236242123</t>
        </is>
      </c>
      <c r="G19" s="14" t="n">
        <v>1</v>
      </c>
      <c r="H19" s="14" t="inlineStr">
        <is>
          <t>SPARE PART</t>
        </is>
      </c>
      <c r="I19" s="15" t="inlineStr">
        <is>
          <t>FVL</t>
        </is>
      </c>
      <c r="J19" s="15" t="inlineStr">
        <is>
          <t xml:space="preserve">ORVR </t>
        </is>
      </c>
      <c r="K19" s="15" t="inlineStr">
        <is>
          <t xml:space="preserve">TEXTE </t>
        </is>
      </c>
      <c r="L19" s="15" t="inlineStr">
        <is>
          <t xml:space="preserve">ALTO </t>
        </is>
      </c>
      <c r="M19" s="79" t="n">
        <v>63303</v>
      </c>
      <c r="N19" s="80" t="n">
        <v>25214</v>
      </c>
      <c r="O19" s="156" t="n"/>
      <c r="P19" s="15" t="n"/>
      <c r="Q19" s="146" t="n">
        <v>266996</v>
      </c>
      <c r="R19" s="154" t="n"/>
      <c r="S19" s="136" t="inlineStr">
        <is>
          <t xml:space="preserve">ADRIEL </t>
        </is>
      </c>
      <c r="T19" s="137" t="inlineStr">
        <is>
          <t xml:space="preserve">MARCELO </t>
        </is>
      </c>
      <c r="U19" s="81" t="inlineStr">
        <is>
          <t>RESERVA</t>
        </is>
      </c>
    </row>
    <row r="20">
      <c r="B20" s="27" t="inlineStr">
        <is>
          <t>C</t>
        </is>
      </c>
      <c r="C20" s="135" t="inlineStr">
        <is>
          <t xml:space="preserve">RETENFIX </t>
        </is>
      </c>
      <c r="D20" s="54" t="n">
        <v>4900</v>
      </c>
      <c r="E20" s="21" t="inlineStr">
        <is>
          <t xml:space="preserve">Abril </t>
        </is>
      </c>
      <c r="F20" s="20" t="inlineStr">
        <is>
          <t>COMPRA JUNTA INFLAVEL EM SILICONE PARA OPERACAO 15 DE TESTE DA LINHA DE MONTAGEM GVV DO ORVR // ORÇ 0173475 // MAQ GVVOP15 // CC25214 // CONTA 63303 // RETENFIX // SPARE PART CRITICA DO ORVR // 17/04/2023 // R$4900// SUPERVISOR APROVADOR = ALESANDRO ANTONIO BOTELHO/ MARCEL PATTARO / JOSE BAZZI PO267559</t>
        </is>
      </c>
      <c r="G20" s="14" t="n">
        <v>1</v>
      </c>
      <c r="H20" s="14" t="inlineStr">
        <is>
          <t>SPARE PART</t>
        </is>
      </c>
      <c r="I20" s="15" t="inlineStr">
        <is>
          <t>FVL</t>
        </is>
      </c>
      <c r="J20" s="15" t="inlineStr">
        <is>
          <t xml:space="preserve">ORVR </t>
        </is>
      </c>
      <c r="K20" s="15" t="inlineStr">
        <is>
          <t xml:space="preserve">TESTE </t>
        </is>
      </c>
      <c r="L20" s="15" t="inlineStr">
        <is>
          <t xml:space="preserve">ALTO  </t>
        </is>
      </c>
      <c r="M20" s="79" t="n">
        <v>63303</v>
      </c>
      <c r="N20" s="80" t="n">
        <v>25214</v>
      </c>
      <c r="O20" s="156" t="n"/>
      <c r="P20" s="15" t="n"/>
      <c r="Q20" s="146" t="n">
        <v>267599</v>
      </c>
      <c r="R20" s="154" t="n"/>
      <c r="S20" s="136" t="inlineStr">
        <is>
          <t xml:space="preserve">ADRIEL </t>
        </is>
      </c>
      <c r="T20" s="137" t="inlineStr">
        <is>
          <t xml:space="preserve">MARCELO </t>
        </is>
      </c>
      <c r="U20" s="81" t="inlineStr">
        <is>
          <t>PREVISAO 20/04</t>
        </is>
      </c>
    </row>
    <row r="21">
      <c r="B21" s="27" t="inlineStr">
        <is>
          <t>C</t>
        </is>
      </c>
      <c r="C21" s="135" t="inlineStr">
        <is>
          <t xml:space="preserve">RETENFIX </t>
        </is>
      </c>
      <c r="D21" s="54" t="n">
        <v>4900</v>
      </c>
      <c r="E21" s="21" t="inlineStr">
        <is>
          <t xml:space="preserve">Abril </t>
        </is>
      </c>
      <c r="F21" s="20" t="inlineStr">
        <is>
          <t>COMPRA JUNTA INFLAVEL EM SILICONE PARA OPERACAO 15 DE TESTE DA LINHA DE MONTAGEM GVV DO ORVR // ORÇ 0173494 // MAQ GVVOP15 // CC25214 // CONTA 63303 // RETENFIX // SPARE PART CRITICA DO ORVR // 18/04/2023 // R$4900// SUPERVISOR APROVADOR = ALESANDRO ANTONIO BOTELHO/ MARCEL PATTARO / JOSE BAZZI PO267561</t>
        </is>
      </c>
      <c r="G21" s="14" t="n">
        <v>1</v>
      </c>
      <c r="H21" s="14" t="inlineStr">
        <is>
          <t>SPARE PART</t>
        </is>
      </c>
      <c r="I21" s="15" t="inlineStr">
        <is>
          <t>FVL</t>
        </is>
      </c>
      <c r="J21" s="15" t="inlineStr">
        <is>
          <t xml:space="preserve">ORVR </t>
        </is>
      </c>
      <c r="K21" s="15" t="inlineStr">
        <is>
          <t xml:space="preserve">TESTE </t>
        </is>
      </c>
      <c r="L21" s="15" t="inlineStr">
        <is>
          <t xml:space="preserve">ALTO  </t>
        </is>
      </c>
      <c r="M21" s="79" t="n">
        <v>63303</v>
      </c>
      <c r="N21" s="80" t="n">
        <v>25214</v>
      </c>
      <c r="O21" s="156" t="n"/>
      <c r="P21" s="15" t="n"/>
      <c r="Q21" s="146" t="n">
        <v>267561</v>
      </c>
      <c r="R21" s="154" t="n"/>
      <c r="S21" s="136" t="inlineStr">
        <is>
          <t xml:space="preserve">ADRIEL </t>
        </is>
      </c>
      <c r="T21" s="137" t="inlineStr">
        <is>
          <t xml:space="preserve">MARCELO </t>
        </is>
      </c>
      <c r="U21" s="81" t="inlineStr">
        <is>
          <t>PREVISAO 20/04</t>
        </is>
      </c>
    </row>
    <row r="22">
      <c r="B22" s="27" t="n"/>
      <c r="C22" s="135" t="n"/>
      <c r="D22" s="54" t="n"/>
      <c r="E22" s="21" t="n"/>
      <c r="F22" s="20" t="n"/>
      <c r="G22" s="14" t="n"/>
      <c r="H22" s="14" t="n"/>
      <c r="I22" s="15" t="n"/>
      <c r="J22" s="15" t="n"/>
      <c r="K22" s="15" t="n"/>
      <c r="L22" s="15" t="n"/>
      <c r="M22" s="79" t="n"/>
      <c r="N22" s="80" t="n"/>
      <c r="O22" s="156" t="n"/>
      <c r="P22" s="15" t="n"/>
      <c r="Q22" s="146" t="n"/>
      <c r="R22" s="154" t="n"/>
      <c r="S22" s="136" t="n"/>
      <c r="T22" s="137" t="n"/>
      <c r="U22" s="81" t="n"/>
    </row>
    <row r="23">
      <c r="B23" s="27" t="n"/>
      <c r="C23" s="135" t="n"/>
      <c r="D23" s="54" t="n"/>
      <c r="E23" s="21" t="n"/>
      <c r="F23" s="20" t="n"/>
      <c r="G23" s="14" t="n"/>
      <c r="H23" s="14" t="n"/>
      <c r="I23" s="15" t="n"/>
      <c r="J23" s="15" t="n"/>
      <c r="K23" s="15" t="n"/>
      <c r="L23" s="15" t="n"/>
      <c r="M23" s="79" t="n"/>
      <c r="N23" s="80" t="n"/>
      <c r="O23" s="156" t="n"/>
      <c r="P23" s="15" t="n"/>
      <c r="Q23" s="146" t="n"/>
      <c r="R23" s="154" t="n"/>
      <c r="S23" s="136" t="n"/>
      <c r="T23" s="137" t="n"/>
      <c r="U23" s="81" t="n"/>
    </row>
    <row r="24">
      <c r="B24" s="27" t="n"/>
      <c r="C24" s="135" t="n"/>
      <c r="D24" s="175" t="n"/>
      <c r="E24" s="21" t="n"/>
      <c r="F24" s="20" t="n"/>
      <c r="G24" s="14" t="n"/>
      <c r="H24" s="14" t="n"/>
      <c r="I24" s="142" t="n"/>
      <c r="J24" s="15" t="n"/>
      <c r="K24" s="15" t="n"/>
      <c r="L24" s="15" t="n"/>
      <c r="M24" s="164" t="n"/>
      <c r="N24" s="159" t="n"/>
      <c r="O24" s="141" t="n"/>
      <c r="P24" s="160" t="n"/>
      <c r="Q24" s="160" t="n"/>
      <c r="R24" s="161" t="n"/>
      <c r="S24" s="136" t="n"/>
      <c r="T24" s="137" t="n"/>
      <c r="U24" s="81" t="n"/>
    </row>
    <row r="25">
      <c r="B25" s="27" t="n"/>
      <c r="C25" s="135" t="n"/>
      <c r="D25" s="175" t="n"/>
      <c r="E25" s="21" t="n"/>
      <c r="F25" s="20" t="n"/>
      <c r="G25" s="14" t="n"/>
      <c r="H25" s="14" t="n"/>
      <c r="I25" s="142" t="n"/>
      <c r="J25" s="15" t="n"/>
      <c r="K25" s="15" t="n"/>
      <c r="L25" s="15" t="n"/>
      <c r="M25" s="164" t="n"/>
      <c r="N25" s="159" t="n"/>
      <c r="O25" s="165" t="n"/>
      <c r="P25" s="142" t="n"/>
      <c r="Q25" s="160" t="n"/>
      <c r="R25" s="166" t="n"/>
      <c r="S25" s="136" t="n"/>
      <c r="T25" s="137" t="n"/>
      <c r="U25" s="81" t="n"/>
    </row>
    <row r="26">
      <c r="B26" s="27" t="n"/>
      <c r="C26" s="135" t="n"/>
      <c r="D26" s="54" t="n"/>
      <c r="E26" s="21" t="n"/>
      <c r="F26" s="20" t="n"/>
      <c r="G26" s="14" t="n"/>
      <c r="H26" s="14" t="n"/>
      <c r="I26" s="15" t="n"/>
      <c r="J26" s="15" t="n"/>
      <c r="K26" s="15" t="n"/>
      <c r="L26" s="15" t="n"/>
      <c r="M26" s="16" t="n"/>
      <c r="N26" s="19" t="n"/>
      <c r="O26" s="14" t="n"/>
      <c r="P26" s="15" t="n"/>
      <c r="Q26" s="15" t="n"/>
      <c r="R26" s="16" t="n"/>
      <c r="S26" s="136" t="n"/>
      <c r="T26" s="137" t="n"/>
      <c r="U26" s="19" t="n"/>
    </row>
    <row r="27">
      <c r="B27" s="27" t="n"/>
      <c r="C27" s="135" t="n"/>
      <c r="D27" s="54" t="n"/>
      <c r="E27" s="21" t="n"/>
      <c r="F27" s="20" t="n"/>
      <c r="G27" s="14" t="n"/>
      <c r="H27" s="14" t="n"/>
      <c r="I27" s="15" t="n"/>
      <c r="J27" s="15" t="n"/>
      <c r="K27" s="15" t="n"/>
      <c r="L27" s="15" t="n"/>
      <c r="M27" s="16" t="n"/>
      <c r="N27" s="19" t="n"/>
      <c r="O27" s="14" t="n"/>
      <c r="P27" s="15" t="n"/>
      <c r="Q27" s="15" t="n"/>
      <c r="R27" s="16" t="n"/>
      <c r="S27" s="136" t="n"/>
      <c r="T27" s="137" t="n"/>
      <c r="U27" s="81" t="n"/>
    </row>
    <row r="28">
      <c r="B28" s="27" t="n"/>
      <c r="C28" s="135" t="n"/>
      <c r="D28" s="163" t="n"/>
      <c r="E28" s="139" t="n"/>
      <c r="F28" s="20" t="n"/>
      <c r="G28" s="14" t="n"/>
      <c r="H28" s="14" t="n"/>
      <c r="I28" s="15" t="n"/>
      <c r="J28" s="15" t="n"/>
      <c r="K28" s="15" t="n"/>
      <c r="L28" s="15" t="n"/>
      <c r="M28" s="144" t="n"/>
      <c r="N28" s="145" t="n"/>
      <c r="O28" s="141" t="n"/>
      <c r="P28" s="142" t="n"/>
      <c r="Q28" s="142" t="n"/>
      <c r="R28" s="144" t="n"/>
      <c r="S28" s="136" t="n"/>
      <c r="T28" s="137" t="n"/>
      <c r="U28" s="81" t="n"/>
    </row>
    <row r="29">
      <c r="B29" s="27" t="n"/>
      <c r="C29" s="135" t="n"/>
      <c r="D29" s="163" t="n"/>
      <c r="E29" s="21" t="n"/>
      <c r="F29" s="20" t="n"/>
      <c r="G29" s="14" t="n"/>
      <c r="H29" s="14" t="n"/>
      <c r="I29" s="15" t="n"/>
      <c r="J29" s="15" t="n"/>
      <c r="K29" s="15" t="n"/>
      <c r="L29" s="15" t="n"/>
      <c r="M29" s="144" t="n"/>
      <c r="N29" s="145" t="n"/>
      <c r="O29" s="141" t="n"/>
      <c r="P29" s="142" t="n"/>
      <c r="Q29" s="142" t="n"/>
      <c r="R29" s="144" t="n"/>
      <c r="S29" s="136" t="n"/>
      <c r="T29" s="137" t="n"/>
      <c r="U29" s="81" t="n"/>
    </row>
    <row r="30">
      <c r="B30" s="167" t="n"/>
      <c r="C30" s="138" t="n"/>
      <c r="D30" s="163" t="n"/>
      <c r="E30" s="139" t="n"/>
      <c r="F30" s="140" t="n"/>
      <c r="G30" s="14" t="n"/>
      <c r="H30" s="14" t="n"/>
      <c r="I30" s="142" t="n"/>
      <c r="J30" s="15" t="n"/>
      <c r="K30" s="15" t="n"/>
      <c r="L30" s="15" t="n"/>
      <c r="M30" s="164" t="n"/>
      <c r="N30" s="159" t="n"/>
      <c r="O30" s="141" t="n"/>
      <c r="P30" s="160" t="n"/>
      <c r="Q30" s="160" t="n"/>
      <c r="R30" s="161" t="n"/>
      <c r="S30" s="168" t="n"/>
      <c r="T30" s="162" t="n"/>
      <c r="U30" s="81" t="n"/>
    </row>
    <row r="31">
      <c r="B31" s="27" t="n"/>
      <c r="C31" s="135" t="n"/>
      <c r="D31" s="54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16" t="n"/>
      <c r="N31" s="19" t="n"/>
      <c r="O31" s="14" t="n"/>
      <c r="P31" s="15" t="n"/>
      <c r="Q31" s="15" t="n"/>
      <c r="R31" s="16" t="n"/>
      <c r="S31" s="136" t="n"/>
      <c r="T31" s="137" t="n"/>
      <c r="U31" s="81" t="n"/>
    </row>
    <row r="32">
      <c r="B32" s="27" t="n"/>
      <c r="C32" s="135" t="n"/>
      <c r="D32" s="54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16" t="n"/>
      <c r="N32" s="19" t="n"/>
      <c r="O32" s="14" t="n"/>
      <c r="P32" s="15" t="n"/>
      <c r="Q32" s="15" t="n"/>
      <c r="R32" s="16" t="n"/>
      <c r="S32" s="136" t="n"/>
      <c r="T32" s="137" t="n"/>
      <c r="U32" s="81" t="n"/>
    </row>
    <row r="33">
      <c r="B33" s="27" t="n"/>
      <c r="C33" s="135" t="n"/>
      <c r="D33" s="175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144" t="n"/>
      <c r="N33" s="145" t="n"/>
      <c r="O33" s="141" t="n"/>
      <c r="P33" s="142" t="n"/>
      <c r="Q33" s="142" t="n"/>
      <c r="R33" s="144" t="n"/>
      <c r="S33" s="136" t="n"/>
      <c r="T33" s="137" t="n"/>
      <c r="U33" s="81" t="n"/>
    </row>
    <row r="34">
      <c r="B34" s="27" t="n"/>
      <c r="C34" s="135" t="n"/>
      <c r="D34" s="54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79" t="n"/>
      <c r="N34" s="80" t="n"/>
      <c r="O34" s="156" t="n"/>
      <c r="P34" s="15" t="n"/>
      <c r="Q34" s="146" t="n"/>
      <c r="R34" s="154" t="n"/>
      <c r="S34" s="136" t="n"/>
      <c r="T34" s="137" t="n"/>
      <c r="U34" s="81" t="n"/>
    </row>
    <row r="35">
      <c r="B35" s="27" t="n"/>
      <c r="C35" s="135" t="n"/>
      <c r="D35" s="54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79" t="n"/>
      <c r="N35" s="80" t="n"/>
      <c r="O35" s="14" t="n"/>
      <c r="P35" s="146" t="n"/>
      <c r="Q35" s="146" t="n"/>
      <c r="R35" s="147" t="n"/>
      <c r="S35" s="136" t="n"/>
      <c r="T35" s="137" t="n"/>
      <c r="U35" s="81" t="n"/>
    </row>
    <row r="36">
      <c r="B36" s="27" t="n"/>
      <c r="C36" s="135" t="n"/>
      <c r="D36" s="54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16" t="n"/>
      <c r="N36" s="19" t="n"/>
      <c r="O36" s="14" t="n"/>
      <c r="P36" s="15" t="n"/>
      <c r="Q36" s="15" t="n"/>
      <c r="R36" s="16" t="n"/>
      <c r="S36" s="136" t="n"/>
      <c r="T36" s="137" t="n"/>
      <c r="U36" s="85" t="n"/>
    </row>
    <row r="37">
      <c r="B37" s="27" t="n"/>
      <c r="C37" s="135" t="n"/>
      <c r="D37" s="175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144" t="n"/>
      <c r="N37" s="145" t="n"/>
      <c r="O37" s="141" t="n"/>
      <c r="P37" s="142" t="n"/>
      <c r="Q37" s="142" t="n"/>
      <c r="R37" s="144" t="n"/>
      <c r="S37" s="136" t="n"/>
      <c r="T37" s="137" t="n"/>
      <c r="U37" s="81" t="n"/>
    </row>
    <row r="38">
      <c r="B38" s="27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5" t="n"/>
      <c r="M38" s="16" t="n"/>
      <c r="N38" s="19" t="n"/>
      <c r="O38" s="14" t="n"/>
      <c r="P38" s="15" t="n"/>
      <c r="Q38" s="15" t="n"/>
      <c r="R38" s="16" t="n"/>
      <c r="S38" s="136" t="n"/>
      <c r="T38" s="137" t="n"/>
      <c r="U38" s="81" t="n"/>
    </row>
    <row r="39">
      <c r="B39" s="27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37" t="n"/>
      <c r="U39" s="81" t="n"/>
    </row>
    <row r="40">
      <c r="B40" s="27" t="n"/>
      <c r="C40" s="135" t="n"/>
      <c r="D40" s="54" t="n"/>
      <c r="E40" s="21" t="n"/>
      <c r="F40" s="20" t="n"/>
      <c r="G40" s="14" t="n"/>
      <c r="H40" s="14" t="n"/>
      <c r="I40" s="15" t="n"/>
      <c r="J40" s="15" t="n"/>
      <c r="K40" s="15" t="n"/>
      <c r="L40" s="15" t="n"/>
      <c r="M40" s="79" t="n"/>
      <c r="N40" s="80" t="n"/>
      <c r="O40" s="156" t="n"/>
      <c r="P40" s="15" t="n"/>
      <c r="Q40" s="146" t="n"/>
      <c r="R40" s="154" t="n"/>
      <c r="S40" s="136" t="n"/>
      <c r="T40" s="137" t="n"/>
      <c r="U40" s="81" t="n"/>
    </row>
    <row r="41">
      <c r="B41" s="27" t="n"/>
      <c r="C41" s="135" t="n"/>
      <c r="D41" s="54" t="n"/>
      <c r="E41" s="21" t="n"/>
      <c r="F41" s="20" t="n"/>
      <c r="G41" s="14" t="n"/>
      <c r="H41" s="14" t="n"/>
      <c r="I41" s="15" t="n"/>
      <c r="J41" s="15" t="n"/>
      <c r="K41" s="15" t="n"/>
      <c r="L41" s="15" t="n"/>
      <c r="M41" s="79" t="n"/>
      <c r="N41" s="80" t="n"/>
      <c r="O41" s="156" t="n"/>
      <c r="P41" s="15" t="n"/>
      <c r="Q41" s="146" t="n"/>
      <c r="R41" s="154" t="n"/>
      <c r="S41" s="136" t="n"/>
      <c r="T41" s="137" t="n"/>
      <c r="U41" s="81" t="n"/>
    </row>
    <row r="42">
      <c r="B42" s="27" t="n"/>
      <c r="C42" s="135" t="n"/>
      <c r="D42" s="54" t="n"/>
      <c r="E42" s="21" t="n"/>
      <c r="F42" s="20" t="n"/>
      <c r="G42" s="14" t="n"/>
      <c r="H42" s="14" t="n"/>
      <c r="I42" s="15" t="n"/>
      <c r="J42" s="15" t="n"/>
      <c r="K42" s="15" t="n"/>
      <c r="L42" s="15" t="n"/>
      <c r="M42" s="79" t="n"/>
      <c r="N42" s="80" t="n"/>
      <c r="O42" s="156" t="n"/>
      <c r="P42" s="15" t="n"/>
      <c r="Q42" s="146" t="n"/>
      <c r="R42" s="154" t="n"/>
      <c r="S42" s="136" t="n"/>
      <c r="T42" s="137" t="n"/>
      <c r="U42" s="81" t="n"/>
    </row>
    <row r="43">
      <c r="B43" s="27" t="n"/>
      <c r="C43" s="135" t="n"/>
      <c r="D43" s="163" t="n"/>
      <c r="E43" s="21" t="n"/>
      <c r="F43" s="20" t="n"/>
      <c r="G43" s="14" t="n"/>
      <c r="H43" s="14" t="n"/>
      <c r="I43" s="142" t="n"/>
      <c r="J43" s="15" t="n"/>
      <c r="K43" s="15" t="n"/>
      <c r="L43" s="15" t="n"/>
      <c r="M43" s="164" t="n"/>
      <c r="N43" s="159" t="n"/>
      <c r="O43" s="165" t="n"/>
      <c r="P43" s="142" t="n"/>
      <c r="Q43" s="160" t="n"/>
      <c r="R43" s="166" t="n"/>
      <c r="S43" s="136" t="n"/>
      <c r="T43" s="137" t="n"/>
      <c r="U43" s="81" t="n"/>
    </row>
    <row r="44">
      <c r="B44" s="27" t="n"/>
      <c r="C44" s="22" t="n"/>
      <c r="D44" s="54" t="n"/>
      <c r="E44" s="21" t="n"/>
      <c r="F44" s="20" t="n"/>
      <c r="G44" s="14" t="n"/>
      <c r="H44" s="14" t="n"/>
      <c r="I44" s="15" t="n"/>
      <c r="J44" s="15" t="n"/>
      <c r="K44" s="15" t="n"/>
      <c r="L44" s="15" t="n"/>
      <c r="M44" s="79" t="n"/>
      <c r="N44" s="80" t="n"/>
      <c r="O44" s="156" t="n"/>
      <c r="P44" s="15" t="n"/>
      <c r="Q44" s="146" t="n"/>
      <c r="R44" s="154" t="n"/>
      <c r="S44" s="136" t="n"/>
      <c r="T44" s="158" t="n"/>
      <c r="U44" s="13" t="n"/>
    </row>
    <row r="45">
      <c r="B45" s="27" t="n"/>
      <c r="C45" s="135" t="n"/>
      <c r="D45" s="175" t="n"/>
      <c r="E45" s="21" t="n"/>
      <c r="F45" s="20" t="n"/>
      <c r="G45" s="14" t="n"/>
      <c r="H45" s="14" t="n"/>
      <c r="I45" s="142" t="n"/>
      <c r="J45" s="15" t="n"/>
      <c r="K45" s="15" t="n"/>
      <c r="L45" s="15" t="n"/>
      <c r="M45" s="144" t="n"/>
      <c r="N45" s="145" t="n"/>
      <c r="O45" s="141" t="n"/>
      <c r="P45" s="142" t="n"/>
      <c r="Q45" s="142" t="n"/>
      <c r="R45" s="144" t="n"/>
      <c r="S45" s="168" t="n"/>
      <c r="T45" s="162" t="n"/>
      <c r="U45" s="81" t="n"/>
    </row>
    <row r="46">
      <c r="B46" s="27" t="n"/>
      <c r="C46" s="135" t="n"/>
      <c r="D46" s="54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16" t="n"/>
      <c r="N46" s="19" t="n"/>
      <c r="O46" s="14" t="n"/>
      <c r="P46" s="15" t="n"/>
      <c r="Q46" s="15" t="n"/>
      <c r="R46" s="16" t="n"/>
      <c r="S46" s="136" t="n"/>
      <c r="T46" s="137" t="n"/>
      <c r="U46" s="81" t="n"/>
    </row>
    <row r="47">
      <c r="B47" s="27" t="n"/>
      <c r="C47" s="135" t="n"/>
      <c r="D47" s="54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79" t="n"/>
      <c r="N47" s="80" t="n"/>
      <c r="O47" s="14" t="n"/>
      <c r="P47" s="146" t="n"/>
      <c r="Q47" s="146" t="n"/>
      <c r="R47" s="147" t="n"/>
      <c r="S47" s="136" t="n"/>
      <c r="T47" s="137" t="n"/>
      <c r="U47" s="81" t="n"/>
    </row>
    <row r="48">
      <c r="B48" s="27" t="n"/>
      <c r="C48" s="135" t="n"/>
      <c r="D48" s="54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56" t="n"/>
      <c r="P48" s="15" t="n"/>
      <c r="Q48" s="146" t="n"/>
      <c r="R48" s="154" t="n"/>
      <c r="S48" s="136" t="n"/>
      <c r="T48" s="137" t="n"/>
      <c r="U48" s="81" t="n"/>
    </row>
    <row r="49">
      <c r="B49" s="27" t="n"/>
      <c r="C49" s="135" t="n"/>
      <c r="D49" s="163" t="n"/>
      <c r="E49" s="21" t="n"/>
      <c r="F49" s="20" t="n"/>
      <c r="G49" s="14" t="n"/>
      <c r="H49" s="14" t="n"/>
      <c r="I49" s="15" t="n"/>
      <c r="J49" s="15" t="n"/>
      <c r="K49" s="15" t="n"/>
      <c r="L49" s="15" t="n"/>
      <c r="M49" s="79" t="n"/>
      <c r="N49" s="80" t="n"/>
      <c r="O49" s="14" t="n"/>
      <c r="P49" s="146" t="n"/>
      <c r="Q49" s="146" t="n"/>
      <c r="R49" s="147" t="n"/>
      <c r="S49" s="136" t="n"/>
      <c r="T49" s="137" t="n"/>
      <c r="U49" s="81" t="n"/>
    </row>
    <row r="50">
      <c r="B50" s="27" t="n"/>
      <c r="C50" s="135" t="n"/>
      <c r="D50" s="54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79" t="n"/>
      <c r="N50" s="80" t="n"/>
      <c r="O50" s="156" t="n"/>
      <c r="P50" s="15" t="n"/>
      <c r="Q50" s="146" t="n"/>
      <c r="R50" s="154" t="n"/>
      <c r="S50" s="136" t="n"/>
      <c r="T50" s="137" t="n"/>
      <c r="U50" s="81" t="n"/>
    </row>
    <row r="51">
      <c r="B51" s="27" t="n"/>
      <c r="C51" s="135" t="n"/>
      <c r="D51" s="54" t="n"/>
      <c r="E51" s="21" t="n"/>
      <c r="F51" s="20" t="n"/>
      <c r="G51" s="14" t="n"/>
      <c r="H51" s="14" t="n"/>
      <c r="I51" s="15" t="n"/>
      <c r="J51" s="15" t="n"/>
      <c r="K51" s="15" t="n"/>
      <c r="L51" s="15" t="n"/>
      <c r="M51" s="79" t="n"/>
      <c r="N51" s="80" t="n"/>
      <c r="O51" s="156" t="n"/>
      <c r="P51" s="15" t="n"/>
      <c r="Q51" s="146" t="n"/>
      <c r="R51" s="154" t="n"/>
      <c r="S51" s="136" t="n"/>
      <c r="T51" s="137" t="n"/>
      <c r="U51" s="81" t="n"/>
    </row>
    <row r="52">
      <c r="B52" s="27" t="n"/>
      <c r="C52" s="135" t="n"/>
      <c r="D52" s="178" t="n"/>
      <c r="E52" s="21" t="n"/>
      <c r="F52" s="20" t="n"/>
      <c r="G52" s="14" t="n"/>
      <c r="H52" s="14" t="n"/>
      <c r="I52" s="15" t="n"/>
      <c r="J52" s="15" t="n"/>
      <c r="K52" s="15" t="n"/>
      <c r="L52" s="15" t="n"/>
      <c r="M52" s="16" t="n"/>
      <c r="N52" s="19" t="n"/>
      <c r="O52" s="14" t="n"/>
      <c r="P52" s="15" t="n"/>
      <c r="Q52" s="15" t="n"/>
      <c r="R52" s="16" t="n"/>
      <c r="S52" s="136" t="n"/>
      <c r="T52" s="137" t="n"/>
      <c r="U52" s="81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" t="n"/>
      <c r="J53" s="15" t="n"/>
      <c r="K53" s="15" t="n"/>
      <c r="L53" s="15" t="n"/>
      <c r="M53" s="79" t="n"/>
      <c r="N53" s="80" t="n"/>
      <c r="O53" s="156" t="n"/>
      <c r="P53" s="15" t="n"/>
      <c r="Q53" s="146" t="n"/>
      <c r="R53" s="154" t="n"/>
      <c r="S53" s="136" t="n"/>
      <c r="T53" s="137" t="n"/>
      <c r="U53" s="81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7" t="n"/>
      <c r="J54" s="157" t="n"/>
      <c r="K54" s="157" t="n"/>
      <c r="L54" s="157" t="n"/>
      <c r="M54" s="40" t="n"/>
      <c r="N54" s="41" t="n"/>
      <c r="O54" s="14" t="n"/>
      <c r="P54" s="146" t="n"/>
      <c r="Q54" s="13" t="n"/>
      <c r="R54" s="18" t="n"/>
      <c r="S54" s="19" t="n"/>
      <c r="T54" s="10" t="n"/>
      <c r="U54" s="78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16" t="n"/>
      <c r="N55" s="19" t="n"/>
      <c r="O55" s="14" t="n"/>
      <c r="P55" s="15" t="n"/>
      <c r="Q55" s="15" t="n"/>
      <c r="R55" s="16" t="n"/>
      <c r="S55" s="136" t="n"/>
      <c r="T55" s="137" t="n"/>
      <c r="U55" s="81" t="n"/>
    </row>
    <row r="56">
      <c r="B56" s="27" t="n"/>
      <c r="C56" s="135" t="n"/>
      <c r="D56" s="54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79" t="n"/>
      <c r="N56" s="80" t="n"/>
      <c r="O56" s="156" t="n"/>
      <c r="P56" s="15" t="n"/>
      <c r="Q56" s="146" t="n"/>
      <c r="R56" s="154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56" t="n"/>
      <c r="P57" s="15" t="n"/>
      <c r="Q57" s="146" t="n"/>
      <c r="R57" s="154" t="n"/>
      <c r="S57" s="136" t="n"/>
      <c r="T57" s="137" t="n"/>
      <c r="U57" s="81" t="n"/>
    </row>
    <row r="58">
      <c r="B58" s="27" t="n"/>
      <c r="C58" s="135" t="n"/>
      <c r="D58" s="54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79" t="n"/>
      <c r="N58" s="80" t="n"/>
      <c r="O58" s="14" t="n"/>
      <c r="P58" s="146" t="n"/>
      <c r="Q58" s="146" t="n"/>
      <c r="R58" s="147" t="n"/>
      <c r="S58" s="136" t="n"/>
      <c r="T58" s="137" t="n"/>
      <c r="U58" s="81" t="n"/>
    </row>
    <row r="59">
      <c r="B59" s="27" t="n"/>
      <c r="C59" s="135" t="n"/>
      <c r="D59" s="54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79" t="n"/>
      <c r="N59" s="80" t="n"/>
      <c r="O59" s="156" t="n"/>
      <c r="P59" s="15" t="n"/>
      <c r="Q59" s="146" t="n"/>
      <c r="R59" s="154" t="n"/>
      <c r="S59" s="136" t="n"/>
      <c r="T59" s="137" t="n"/>
      <c r="U59" s="81" t="n"/>
    </row>
    <row r="60">
      <c r="B60" s="27" t="n"/>
      <c r="C60" s="135" t="n"/>
      <c r="D60" s="54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79" t="n"/>
      <c r="N60" s="80" t="n"/>
      <c r="O60" s="14" t="n"/>
      <c r="P60" s="146" t="n"/>
      <c r="Q60" s="146" t="n"/>
      <c r="R60" s="147" t="n"/>
      <c r="S60" s="136" t="n"/>
      <c r="T60" s="137" t="n"/>
      <c r="U60" s="81" t="n"/>
    </row>
    <row r="61">
      <c r="B61" s="27" t="n"/>
      <c r="C61" s="135" t="n"/>
      <c r="D61" s="163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144" t="n"/>
      <c r="N61" s="145" t="n"/>
      <c r="O61" s="141" t="n"/>
      <c r="P61" s="142" t="n"/>
      <c r="Q61" s="142" t="n"/>
      <c r="R61" s="144" t="n"/>
      <c r="S61" s="136" t="n"/>
      <c r="T61" s="137" t="n"/>
      <c r="U61" s="81" t="n"/>
    </row>
    <row r="62">
      <c r="B62" s="27" t="n"/>
      <c r="C62" s="135" t="n"/>
      <c r="D62" s="54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79" t="n"/>
      <c r="N62" s="80" t="n"/>
      <c r="O62" s="14" t="n"/>
      <c r="P62" s="153" t="n"/>
      <c r="Q62" s="153" t="n"/>
      <c r="R62" s="154" t="n"/>
      <c r="S62" s="136" t="n"/>
      <c r="T62" s="137" t="n"/>
      <c r="U62" s="155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16" t="n"/>
      <c r="N63" s="19" t="n"/>
      <c r="O63" s="14" t="n"/>
      <c r="P63" s="15" t="n"/>
      <c r="Q63" s="15" t="n"/>
      <c r="R63" s="16" t="n"/>
      <c r="S63" s="136" t="n"/>
      <c r="T63" s="137" t="n"/>
      <c r="U63" s="81" t="n"/>
    </row>
    <row r="64">
      <c r="B64" s="27" t="n"/>
      <c r="C64" s="135" t="n"/>
      <c r="D64" s="54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79" t="n"/>
      <c r="N64" s="80" t="n"/>
      <c r="O64" s="156" t="n"/>
      <c r="P64" s="15" t="n"/>
      <c r="Q64" s="146" t="n"/>
      <c r="R64" s="154" t="n"/>
      <c r="S64" s="136" t="n"/>
      <c r="T64" s="137" t="n"/>
      <c r="U64" s="81" t="n"/>
    </row>
    <row r="65">
      <c r="B65" s="27" t="n"/>
      <c r="C65" s="135" t="n"/>
      <c r="D65" s="54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79" t="n"/>
      <c r="N65" s="80" t="n"/>
      <c r="O65" s="14" t="n"/>
      <c r="P65" s="146" t="n"/>
      <c r="Q65" s="146" t="n"/>
      <c r="R65" s="147" t="n"/>
      <c r="S65" s="136" t="n"/>
      <c r="T65" s="137" t="n"/>
      <c r="U65" s="81" t="n"/>
    </row>
    <row r="66">
      <c r="B66" s="27" t="n"/>
      <c r="C66" s="135" t="n"/>
      <c r="D66" s="54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79" t="n"/>
      <c r="N66" s="80" t="n"/>
      <c r="O66" s="14" t="n"/>
      <c r="P66" s="146" t="n"/>
      <c r="Q66" s="146" t="n"/>
      <c r="R66" s="147" t="n"/>
      <c r="S66" s="136" t="n"/>
      <c r="T66" s="137" t="n"/>
      <c r="U66" s="81" t="n"/>
    </row>
    <row r="67">
      <c r="B67" s="27" t="n"/>
      <c r="C67" s="135" t="n"/>
      <c r="D67" s="163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164" t="n"/>
      <c r="N67" s="159" t="n"/>
      <c r="O67" s="165" t="n"/>
      <c r="P67" s="142" t="n"/>
      <c r="Q67" s="160" t="n"/>
      <c r="R67" s="166" t="n"/>
      <c r="S67" s="136" t="n"/>
      <c r="T67" s="137" t="n"/>
      <c r="U67" s="81" t="n"/>
    </row>
    <row r="68">
      <c r="B68" s="27" t="n"/>
      <c r="C68" s="135" t="n"/>
      <c r="D68" s="54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79" t="n"/>
      <c r="N68" s="80" t="n"/>
      <c r="O68" s="14" t="n"/>
      <c r="P68" s="146" t="n"/>
      <c r="Q68" s="146" t="n"/>
      <c r="R68" s="147" t="n"/>
      <c r="S68" s="136" t="n"/>
      <c r="T68" s="137" t="n"/>
      <c r="U68" s="81" t="n"/>
    </row>
    <row r="69">
      <c r="B69" s="27" t="n"/>
      <c r="C69" s="135" t="n"/>
      <c r="D69" s="174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144" t="n"/>
      <c r="N69" s="145" t="n"/>
      <c r="O69" s="141" t="n"/>
      <c r="P69" s="142" t="n"/>
      <c r="Q69" s="142" t="n"/>
      <c r="R69" s="144" t="n"/>
      <c r="S69" s="136" t="n"/>
      <c r="T69" s="137" t="n"/>
      <c r="U69" s="81" t="n"/>
    </row>
    <row r="70">
      <c r="B70" s="27" t="n"/>
      <c r="C70" s="135" t="n"/>
      <c r="D70" s="54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79" t="n"/>
      <c r="N70" s="80" t="n"/>
      <c r="O70" s="156" t="n"/>
      <c r="P70" s="15" t="n"/>
      <c r="Q70" s="146" t="n"/>
      <c r="R70" s="154" t="n"/>
      <c r="S70" s="136" t="n"/>
      <c r="T70" s="137" t="n"/>
      <c r="U70" s="81" t="n"/>
    </row>
    <row r="71">
      <c r="B71" s="27" t="n"/>
      <c r="C71" s="135" t="n"/>
      <c r="D71" s="175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144" t="n"/>
      <c r="N71" s="145" t="n"/>
      <c r="O71" s="141" t="n"/>
      <c r="P71" s="142" t="n"/>
      <c r="Q71" s="142" t="n"/>
      <c r="R71" s="144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56" t="n"/>
      <c r="P72" s="15" t="n"/>
      <c r="Q72" s="146" t="n"/>
      <c r="R72" s="154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56" t="n"/>
      <c r="P73" s="15" t="n"/>
      <c r="Q73" s="146" t="n"/>
      <c r="R73" s="154" t="n"/>
      <c r="S73" s="136" t="n"/>
      <c r="T73" s="137" t="n"/>
      <c r="U73" s="81" t="n"/>
    </row>
    <row r="74">
      <c r="B74" s="27" t="n"/>
      <c r="C74" s="135" t="n"/>
      <c r="D74" s="54" t="n"/>
      <c r="E74" s="21" t="n"/>
      <c r="F74" s="20" t="n"/>
      <c r="G74" s="14" t="n"/>
      <c r="H74" s="14" t="n"/>
      <c r="I74" s="15" t="n"/>
      <c r="J74" s="15" t="n"/>
      <c r="K74" s="15" t="n"/>
      <c r="L74" s="15" t="n"/>
      <c r="M74" s="79" t="n"/>
      <c r="N74" s="80" t="n"/>
      <c r="O74" s="14" t="n"/>
      <c r="P74" s="146" t="n"/>
      <c r="Q74" s="146" t="n"/>
      <c r="R74" s="147" t="n"/>
      <c r="S74" s="136" t="n"/>
      <c r="T74" s="137" t="n"/>
      <c r="U74" s="81" t="n"/>
    </row>
    <row r="75">
      <c r="B75" s="27" t="n"/>
      <c r="C75" s="135" t="n"/>
      <c r="D75" s="54" t="n"/>
      <c r="E75" s="21" t="n"/>
      <c r="F75" s="20" t="n"/>
      <c r="G75" s="14" t="n"/>
      <c r="H75" s="14" t="n"/>
      <c r="I75" s="15" t="n"/>
      <c r="J75" s="15" t="n"/>
      <c r="K75" s="15" t="n"/>
      <c r="L75" s="15" t="n"/>
      <c r="M75" s="79" t="n"/>
      <c r="N75" s="80" t="n"/>
      <c r="O75" s="156" t="n"/>
      <c r="P75" s="15" t="n"/>
      <c r="Q75" s="146" t="n"/>
      <c r="R75" s="154" t="n"/>
      <c r="S75" s="136" t="n"/>
      <c r="T75" s="137" t="n"/>
      <c r="U75" s="81" t="n"/>
    </row>
    <row r="76">
      <c r="B76" s="27" t="n"/>
      <c r="C76" s="135" t="n"/>
      <c r="D76" s="54" t="n"/>
      <c r="E76" s="21" t="n"/>
      <c r="F76" s="20" t="n"/>
      <c r="G76" s="14" t="n"/>
      <c r="H76" s="14" t="n"/>
      <c r="I76" s="15" t="n"/>
      <c r="J76" s="15" t="n"/>
      <c r="K76" s="15" t="n"/>
      <c r="L76" s="15" t="n"/>
      <c r="M76" s="79" t="n"/>
      <c r="N76" s="80" t="n"/>
      <c r="O76" s="156" t="n"/>
      <c r="P76" s="15" t="n"/>
      <c r="Q76" s="146" t="n"/>
      <c r="R76" s="154" t="n"/>
      <c r="S76" s="136" t="n"/>
      <c r="T76" s="137" t="n"/>
      <c r="U76" s="81" t="n"/>
    </row>
    <row r="77">
      <c r="B77" s="27" t="n"/>
      <c r="C77" s="135" t="n"/>
      <c r="D77" s="54" t="n"/>
      <c r="E77" s="21" t="n"/>
      <c r="F77" s="20" t="n"/>
      <c r="G77" s="14" t="n"/>
      <c r="H77" s="14" t="n"/>
      <c r="I77" s="15" t="n"/>
      <c r="J77" s="15" t="n"/>
      <c r="K77" s="15" t="n"/>
      <c r="L77" s="15" t="n"/>
      <c r="M77" s="79" t="n"/>
      <c r="N77" s="80" t="n"/>
      <c r="O77" s="156" t="n"/>
      <c r="P77" s="15" t="n"/>
      <c r="Q77" s="146" t="n"/>
      <c r="R77" s="154" t="n"/>
      <c r="S77" s="136" t="n"/>
      <c r="T77" s="137" t="n"/>
      <c r="U77" s="81" t="n"/>
    </row>
    <row r="78">
      <c r="B78" s="27" t="n"/>
      <c r="C78" s="135" t="n"/>
      <c r="D78" s="54" t="n"/>
      <c r="E78" s="21" t="n"/>
      <c r="F78" s="20" t="n"/>
      <c r="G78" s="14" t="n"/>
      <c r="H78" s="14" t="n"/>
      <c r="I78" s="15" t="n"/>
      <c r="J78" s="15" t="n"/>
      <c r="K78" s="15" t="n"/>
      <c r="L78" s="15" t="n"/>
      <c r="M78" s="79" t="n"/>
      <c r="N78" s="80" t="n"/>
      <c r="O78" s="156" t="n"/>
      <c r="P78" s="15" t="n"/>
      <c r="Q78" s="146" t="n"/>
      <c r="R78" s="154" t="n"/>
      <c r="S78" s="136" t="n"/>
      <c r="T78" s="137" t="n"/>
      <c r="U78" s="81" t="n"/>
    </row>
    <row r="79">
      <c r="B79" s="142" t="n"/>
      <c r="C79" s="138" t="n"/>
      <c r="D79" s="143" t="n"/>
      <c r="E79" s="139" t="n"/>
      <c r="F79" s="140" t="n"/>
      <c r="G79" s="124" t="n"/>
      <c r="H79" s="14" t="n"/>
      <c r="I79" s="142" t="n"/>
      <c r="J79" s="15" t="n"/>
      <c r="K79" s="15" t="n"/>
      <c r="L79" s="15" t="n"/>
      <c r="M79" s="144" t="n"/>
      <c r="N79" s="145" t="n"/>
      <c r="O79" s="141" t="n"/>
      <c r="P79" s="142" t="n"/>
      <c r="Q79" s="142" t="n"/>
      <c r="R79" s="144" t="n"/>
      <c r="S79" s="145" t="n"/>
      <c r="T79" s="141" t="n"/>
      <c r="U79" s="81" t="n"/>
    </row>
    <row r="80">
      <c r="B80" s="148" t="n"/>
      <c r="C80" s="149" t="n"/>
      <c r="D80" s="150" t="n"/>
      <c r="E80" s="151" t="n"/>
      <c r="F80" s="152" t="n"/>
      <c r="G80" s="6" t="n"/>
      <c r="H80" s="148" t="n"/>
      <c r="I80" s="148" t="n"/>
      <c r="K80" s="1" t="n"/>
      <c r="L80" s="1" t="n"/>
      <c r="M80" s="148" t="n"/>
      <c r="N80" s="148" t="n"/>
      <c r="O80" s="148" t="n"/>
      <c r="P80" s="148" t="n"/>
      <c r="Q80" s="148" t="n"/>
      <c r="R80" s="148" t="n"/>
      <c r="S80" s="148" t="n"/>
      <c r="T80" s="148" t="n"/>
      <c r="U80" s="3" t="n"/>
    </row>
    <row r="81">
      <c r="D81" s="87" t="inlineStr">
        <is>
          <t>GASTOS</t>
        </is>
      </c>
      <c r="E81" s="87" t="inlineStr">
        <is>
          <t>VALORES</t>
        </is>
      </c>
    </row>
    <row r="82">
      <c r="D82" s="88" t="inlineStr">
        <is>
          <t>PREVENTIVA</t>
        </is>
      </c>
      <c r="E82" s="89">
        <f>SUM(H5,H8)</f>
        <v/>
      </c>
    </row>
    <row r="83">
      <c r="D83" s="88" t="inlineStr">
        <is>
          <t>CORRETIVA</t>
        </is>
      </c>
      <c r="E83" s="89">
        <f>SUM(H6,H9)</f>
        <v/>
      </c>
    </row>
    <row r="84">
      <c r="D84" s="88" t="inlineStr">
        <is>
          <t>SPARE PARTS</t>
        </is>
      </c>
      <c r="E84" s="89">
        <f>SUM(H7,H10)</f>
        <v/>
      </c>
    </row>
    <row r="85">
      <c r="D85" s="88" t="inlineStr">
        <is>
          <t>ALMOXARIFADO</t>
        </is>
      </c>
      <c r="E85" s="89">
        <f>H11</f>
        <v/>
      </c>
    </row>
    <row r="86">
      <c r="D86" s="88" t="inlineStr">
        <is>
          <t>SURPRESAS</t>
        </is>
      </c>
      <c r="E86" s="89" t="n">
        <v>0</v>
      </c>
    </row>
    <row r="250">
      <c r="C250" s="8" t="n"/>
      <c r="D250" s="7" t="n"/>
      <c r="E250" s="7" t="n"/>
      <c r="F250" s="6" t="n"/>
      <c r="G250" s="5" t="n"/>
      <c r="H250" s="5" t="n"/>
      <c r="I250" s="254" t="n"/>
      <c r="J250" s="254" t="n"/>
      <c r="K250" s="1" t="n"/>
      <c r="L250" s="4" t="n"/>
      <c r="M250" s="3" t="n"/>
      <c r="N250" s="2" t="n"/>
      <c r="O250" s="2" t="n"/>
      <c r="P250" s="2" t="n"/>
      <c r="Q250" s="3" t="n"/>
    </row>
    <row r="260">
      <c r="C260" s="8" t="n"/>
      <c r="D260" s="7" t="n"/>
      <c r="E260" s="7" t="n"/>
      <c r="F260" s="6" t="n"/>
      <c r="G260" s="5" t="n"/>
      <c r="H260" s="5" t="n"/>
      <c r="I260" s="254" t="n"/>
      <c r="J260" s="254" t="n"/>
      <c r="K260" s="4" t="n"/>
      <c r="L260" s="1" t="n"/>
      <c r="M260" s="3" t="n"/>
      <c r="N260" s="2" t="n"/>
      <c r="O260" s="2" t="n"/>
      <c r="P260" s="2" t="n"/>
    </row>
  </sheetData>
  <mergeCells count="2">
    <mergeCell ref="C11:D11"/>
    <mergeCell ref="C3:F3"/>
  </mergeCells>
  <conditionalFormatting sqref="B20:E21 G20:U21">
    <cfRule type="expression" priority="9" dxfId="3">
      <formula>IF($B20="NR",1,0)</formula>
    </cfRule>
    <cfRule type="expression" priority="10" dxfId="2">
      <formula>IF($B20="P",1,0)</formula>
    </cfRule>
    <cfRule type="expression" priority="11" dxfId="1">
      <formula>IF($B20="F",1,0)</formula>
    </cfRule>
    <cfRule type="expression" priority="12" dxfId="0">
      <formula>IF($B20="C",1,0)</formula>
    </cfRule>
  </conditionalFormatting>
  <conditionalFormatting sqref="B22:G75">
    <cfRule type="expression" priority="65" dxfId="3">
      <formula>IF($B22="NR",1,0)</formula>
    </cfRule>
    <cfRule type="expression" priority="66" dxfId="2">
      <formula>IF($B22="P",1,0)</formula>
    </cfRule>
    <cfRule type="expression" priority="67" dxfId="1">
      <formula>IF($B22="F",1,0)</formula>
    </cfRule>
    <cfRule type="expression" priority="68" dxfId="0">
      <formula>IF($B22="C",1,0)</formula>
    </cfRule>
  </conditionalFormatting>
  <conditionalFormatting sqref="B18:U19">
    <cfRule type="expression" priority="21" dxfId="3">
      <formula>IF($B18="NR",1,0)</formula>
    </cfRule>
    <cfRule type="expression" priority="22" dxfId="2">
      <formula>IF($B18="P",1,0)</formula>
    </cfRule>
    <cfRule type="expression" priority="23" dxfId="1">
      <formula>IF($B18="F",1,0)</formula>
    </cfRule>
    <cfRule type="expression" priority="24" dxfId="0">
      <formula>IF($B18="C",1,0)</formula>
    </cfRule>
  </conditionalFormatting>
  <conditionalFormatting sqref="E76:E78">
    <cfRule type="expression" priority="41" dxfId="3">
      <formula>IF($B76="NR",1,0)</formula>
    </cfRule>
    <cfRule type="expression" priority="42" dxfId="2">
      <formula>IF($B76="P",1,0)</formula>
    </cfRule>
    <cfRule type="expression" priority="43" dxfId="1">
      <formula>IF($B76="F",1,0)</formula>
    </cfRule>
    <cfRule type="expression" priority="44" dxfId="0">
      <formula>IF($B76="C",1,0)</formula>
    </cfRule>
  </conditionalFormatting>
  <conditionalFormatting sqref="F20:F21">
    <cfRule type="expression" priority="1" dxfId="3">
      <formula>IF($B20="NR",1,0)</formula>
    </cfRule>
    <cfRule type="expression" priority="2" dxfId="2">
      <formula>IF($B20="P",1,0)</formula>
    </cfRule>
    <cfRule type="expression" priority="3" dxfId="1">
      <formula>IF($B20="F",1,0)</formula>
    </cfRule>
    <cfRule type="expression" priority="4" dxfId="0">
      <formula>IF($B20="C",1,0)</formula>
    </cfRule>
  </conditionalFormatting>
  <conditionalFormatting sqref="H13">
    <cfRule type="cellIs" priority="105" operator="greaterThan" dxfId="25">
      <formula>0</formula>
    </cfRule>
    <cfRule type="cellIs" priority="106" operator="lessThan" dxfId="24">
      <formula>0</formula>
    </cfRule>
  </conditionalFormatting>
  <conditionalFormatting sqref="H22:H79">
    <cfRule type="expression" priority="29" dxfId="3">
      <formula>IF($B22="NR",1,0)</formula>
    </cfRule>
    <cfRule type="expression" priority="30" dxfId="2">
      <formula>IF($B22="P",1,0)</formula>
    </cfRule>
    <cfRule type="expression" priority="31" dxfId="1">
      <formula>IF($B22="F",1,0)</formula>
    </cfRule>
    <cfRule type="expression" priority="32" dxfId="0">
      <formula>IF($B22="C",1,0)</formula>
    </cfRule>
  </conditionalFormatting>
  <conditionalFormatting sqref="B76:D78 F76:G78 I22:U78">
    <cfRule type="expression" priority="45" dxfId="3">
      <formula>IF($B22="NR",1,0)</formula>
    </cfRule>
    <cfRule type="expression" priority="46" dxfId="2">
      <formula>IF($B22="P",1,0)</formula>
    </cfRule>
    <cfRule type="expression" priority="47" dxfId="1">
      <formula>IF($B22="F",1,0)</formula>
    </cfRule>
    <cfRule type="expression" priority="48" dxfId="0">
      <formula>IF($B22="C",1,0)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AO260"/>
  <sheetViews>
    <sheetView showGridLines="0" topLeftCell="B9" zoomScale="80" zoomScaleNormal="80" workbookViewId="0">
      <selection activeCell="B21" sqref="B21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MAIO 2022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12" t="n"/>
      <c r="D3" s="313" t="n"/>
      <c r="E3" s="313" t="n"/>
      <c r="F3" s="313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SUMIFS(Table1645672345[VALOR R$],Table1645672345[STATUS],"P",Table1645672345[PREV./CORRET./SP. PART/ALMOX],$F$5)+SUMIFS(Table1645672345[VALOR R$],Table1645672345[STATUS],"F",Table1645672345[PREV./CORRET./SP. PART/ALMOX],$F$5)+SUMIFS(Table1645672345[VALOR R$],Table1645672345[STATUS],"NR",Table1645672345[PREV./CORRET./SP.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SUMIFS(Table1645672345[VALOR R$],Table1645672345[STATUS],"P",Table1645672345[PREV./CORRET./SP. PART/ALMOX],$F$6)+SUMIFS(Table1645672345[VALOR R$],Table1645672345[STATUS],"F",Table1645672345[PREV./CORRET./SP. PART/ALMOX],$F$6)+SUMIFS(Table1645672345[VALOR R$],Table1645672345[STATUS],"NR",Table1645672345[PREV./CORRET./SP.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SUMIFS(Table1645672345[VALOR R$],Table1645672345[STATUS],"P",Table1645672345[PREV./CORRET./SP. PART/ALMOX],$F$7)+SUMIFS(Table1645672345[VALOR R$],Table1645672345[STATUS],"F",Table1645672345[PREV./CORRET./SP. PART/ALMOX],$F$7)+SUMIFS(Table1645672345[VALOR R$],Table1645672345[STATUS],"NR",Table1645672345[PREV./CORRET./SP.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SUMIFS(Table1645672345[VALOR R$],Table1645672345[STATUS],"C",Table1645672345[PREV./CORRET./SP.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SUMIFS(Table1645672345[VALOR R$],Table1645672345[STATUS],"C",Table1645672345[PREV./CORRET./SP.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SUMIFS(Table1645672345[VALOR R$],Table1645672345[STATUS],"C",Table1645672345[PREV./CORRET./SP.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310" t="inlineStr">
        <is>
          <t>LEGENDA</t>
        </is>
      </c>
      <c r="D11" s="311" t="n"/>
      <c r="F11" s="37" t="inlineStr">
        <is>
          <t>ALMOXARIFADO</t>
        </is>
      </c>
      <c r="G11" s="38" t="n"/>
      <c r="H11" s="39">
        <f>SUMIFS(Table1645672345[VALOR R$],Table1645672345[STATUS],"P",Table1645672345[PREV./CORRET./SP. PART/ALMOX],$F$11)+SUMIFS(Table1645672345[VALOR R$],Table1645672345[STATUS],"F",Table1645672345[PREV./CORRET./SP. PART/ALMOX],$F$11)+K14+SUMIFS(Table1645672345[VALOR R$],Table1645672345[STATUS],"NR",Table1645672345[PREV./CORRET./SP.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inlineStr">
        <is>
          <t>C</t>
        </is>
      </c>
      <c r="C18" s="135" t="inlineStr">
        <is>
          <t xml:space="preserve">FESTO </t>
        </is>
      </c>
      <c r="D18" s="175" t="n">
        <v>1206.88</v>
      </c>
      <c r="E18" s="21" t="inlineStr">
        <is>
          <t>Maio</t>
        </is>
      </c>
      <c r="F18" s="20" t="inlineStr">
        <is>
          <t>CONVERSÃO DE EIXO DE: EGC-70-1600-TB-KF-0H-GK PARA: EGC-70-800-TB-KF-0H-GK// 4922570510</t>
        </is>
      </c>
      <c r="G18" s="14" t="n">
        <v>1</v>
      </c>
      <c r="H18" s="14" t="inlineStr">
        <is>
          <t>SPARE PART</t>
        </is>
      </c>
      <c r="I18" s="15" t="inlineStr">
        <is>
          <t>AVANCO PECAS</t>
        </is>
      </c>
      <c r="J18" s="15" t="inlineStr">
        <is>
          <t>ORVR</t>
        </is>
      </c>
      <c r="K18" s="15" t="inlineStr">
        <is>
          <t>AVANCO DE PECAS</t>
        </is>
      </c>
      <c r="L18" s="15" t="inlineStr">
        <is>
          <t xml:space="preserve">ALTO </t>
        </is>
      </c>
      <c r="M18" s="164" t="n">
        <v>63303</v>
      </c>
      <c r="N18" s="159" t="n">
        <v>25214</v>
      </c>
      <c r="O18" s="141" t="n"/>
      <c r="P18" s="160" t="n"/>
      <c r="Q18" s="160" t="n">
        <v>267118</v>
      </c>
      <c r="R18" s="161" t="n"/>
      <c r="S18" s="136" t="inlineStr">
        <is>
          <t xml:space="preserve">ADRIEL </t>
        </is>
      </c>
      <c r="T18" s="137" t="inlineStr">
        <is>
          <t xml:space="preserve">MARCELO </t>
        </is>
      </c>
      <c r="U18" s="81" t="inlineStr">
        <is>
          <t xml:space="preserve">SERVICO PRESTADO </t>
        </is>
      </c>
    </row>
    <row r="19">
      <c r="B19" s="27" t="inlineStr">
        <is>
          <t>P</t>
        </is>
      </c>
      <c r="C19" s="135" t="inlineStr">
        <is>
          <t xml:space="preserve">REVUP </t>
        </is>
      </c>
      <c r="D19" s="175" t="n">
        <v>1425</v>
      </c>
      <c r="E19" s="21" t="inlineStr">
        <is>
          <t>Maio</t>
        </is>
      </c>
      <c r="F19" s="20" t="inlineStr">
        <is>
          <t>PRESTACAO DE SERVICO PROJETO ELETRICO/ELETRONICO EDESENVOLVIMENTO DE SOFTWARE EM LABVIEW/PLC // ORÇ23-026</t>
        </is>
      </c>
      <c r="G19" s="14" t="n">
        <v>1</v>
      </c>
      <c r="H19" s="14" t="inlineStr">
        <is>
          <t>SPARE PART</t>
        </is>
      </c>
      <c r="I19" s="15" t="inlineStr">
        <is>
          <t>LINHA GVV</t>
        </is>
      </c>
      <c r="J19" s="15" t="inlineStr">
        <is>
          <t xml:space="preserve">ORVR </t>
        </is>
      </c>
      <c r="K19" s="15" t="inlineStr">
        <is>
          <t xml:space="preserve">TROCA E ATAUALIZAÇÃO DO PC DA LINHA GVV MODULO </t>
        </is>
      </c>
      <c r="L19" s="15" t="inlineStr">
        <is>
          <t xml:space="preserve">ALTO </t>
        </is>
      </c>
      <c r="M19" s="164" t="n">
        <v>63303</v>
      </c>
      <c r="N19" s="159" t="n">
        <v>25214</v>
      </c>
      <c r="O19" s="141" t="inlineStr">
        <is>
          <t>23595-36</t>
        </is>
      </c>
      <c r="P19" s="160" t="n"/>
      <c r="Q19" s="160" t="n">
        <v>23595</v>
      </c>
      <c r="R19" s="161" t="n"/>
      <c r="S19" s="136" t="inlineStr">
        <is>
          <t xml:space="preserve">ADRIEL </t>
        </is>
      </c>
      <c r="T19" s="137" t="inlineStr">
        <is>
          <t xml:space="preserve">MARCELO </t>
        </is>
      </c>
      <c r="U19" s="81" t="inlineStr">
        <is>
          <t>SERVICO PRESTADO</t>
        </is>
      </c>
    </row>
    <row r="20">
      <c r="B20" s="27" t="inlineStr">
        <is>
          <t>NR</t>
        </is>
      </c>
      <c r="C20" s="135" t="inlineStr">
        <is>
          <t xml:space="preserve">RETENFIX </t>
        </is>
      </c>
      <c r="D20" s="54" t="n">
        <v>750</v>
      </c>
      <c r="E20" s="21" t="inlineStr">
        <is>
          <t>Maio</t>
        </is>
      </c>
      <c r="F20" s="20" t="inlineStr">
        <is>
          <t>COMPRA CONSERTO 0016.8269 JUNTA INFLAVEL BORRACHA PRETA RTX PARA OPERACAO 15 DE TESTE DA LINHA DE MONTAGEM GVV DO ORVR // ORÇ 174516 // MAQ LINHA DE MONTAGEM GVV // CC25214 // ACT63303 // RETENFIX  // MANUT DE LEVES ORVR // 17/05/2023 // R$750 // APROVACAO – ALESANDRO ANTONIO BOTELHO //PO269327</t>
        </is>
      </c>
      <c r="G20" s="21" t="n"/>
      <c r="H20" s="14" t="inlineStr">
        <is>
          <t>SPARE PART</t>
        </is>
      </c>
      <c r="I20" s="15" t="inlineStr">
        <is>
          <t>LINHA GVV</t>
        </is>
      </c>
      <c r="J20" s="15" t="inlineStr">
        <is>
          <t xml:space="preserve">ORVR </t>
        </is>
      </c>
      <c r="K20" s="15" t="inlineStr">
        <is>
          <t>TESTE</t>
        </is>
      </c>
      <c r="L20" s="15" t="inlineStr">
        <is>
          <t xml:space="preserve">ALTO </t>
        </is>
      </c>
      <c r="M20" s="287" t="n">
        <v>63303</v>
      </c>
      <c r="N20" s="288" t="n">
        <v>25214</v>
      </c>
      <c r="O20" s="14" t="n"/>
      <c r="P20" s="146" t="n"/>
      <c r="Q20" s="146" t="n">
        <v>269327</v>
      </c>
      <c r="R20" s="147" t="n"/>
      <c r="S20" s="136" t="inlineStr">
        <is>
          <t xml:space="preserve">ADRIEL </t>
        </is>
      </c>
      <c r="T20" s="137" t="inlineStr">
        <is>
          <t xml:space="preserve">MARCELO </t>
        </is>
      </c>
      <c r="U20" s="81" t="n"/>
      <c r="V20" s="289" t="n"/>
      <c r="W20" s="289" t="n"/>
      <c r="X20" s="289" t="n"/>
      <c r="Y20" s="289" t="n"/>
      <c r="Z20" s="289" t="n"/>
      <c r="AA20" s="289" t="n"/>
      <c r="AB20" s="289" t="n"/>
      <c r="AC20" s="289" t="n"/>
      <c r="AD20" s="289" t="n"/>
      <c r="AE20" s="289" t="n"/>
      <c r="AF20" s="289" t="n"/>
      <c r="AG20" s="289" t="n"/>
      <c r="AH20" s="289" t="n"/>
      <c r="AI20" s="289" t="n"/>
      <c r="AJ20" s="289" t="n"/>
      <c r="AK20" s="289" t="n"/>
      <c r="AL20" s="289" t="n"/>
      <c r="AM20" s="289" t="n"/>
      <c r="AN20" s="289" t="n"/>
      <c r="AO20" s="289" t="n"/>
    </row>
    <row r="21">
      <c r="B21" s="27" t="inlineStr">
        <is>
          <t>NR</t>
        </is>
      </c>
      <c r="C21" s="135" t="inlineStr">
        <is>
          <t xml:space="preserve">RETENFIX </t>
        </is>
      </c>
      <c r="D21" s="54" t="n">
        <v>750</v>
      </c>
      <c r="E21" s="21" t="inlineStr">
        <is>
          <t>Maio</t>
        </is>
      </c>
      <c r="F21" s="20" t="inlineStr">
        <is>
          <t>COMPRA CONSERTO 0016.8269 JUNTA INFLAVEL BORRACHA PRETA RTX PARA OPERACAO 15 DE TESTE DA LINHA DE MONTAGEM GVV DO ORVR // ORÇ 174744  // MAQ LINHA DE MONTAGEM GVV // CC25214 // ACT63303 // RETENFIX  // MANUT DE LEVES ORVR // 23/05/2023 // R$750 // APROVACAO – ALESANDRO ANTONIO BOTELHO //PO269666</t>
        </is>
      </c>
      <c r="G21" s="21" t="n"/>
      <c r="H21" s="14" t="inlineStr">
        <is>
          <t>SPARE PART</t>
        </is>
      </c>
      <c r="I21" s="15" t="inlineStr">
        <is>
          <t>LINHA GVV</t>
        </is>
      </c>
      <c r="J21" s="15" t="inlineStr">
        <is>
          <t xml:space="preserve">ORVR </t>
        </is>
      </c>
      <c r="K21" s="15" t="inlineStr">
        <is>
          <t>TESTE</t>
        </is>
      </c>
      <c r="L21" s="15" t="inlineStr">
        <is>
          <t xml:space="preserve">ALTO </t>
        </is>
      </c>
      <c r="M21" s="287" t="n">
        <v>63303</v>
      </c>
      <c r="N21" s="288" t="n">
        <v>25214</v>
      </c>
      <c r="O21" s="14" t="n"/>
      <c r="P21" s="146" t="n"/>
      <c r="Q21" s="146" t="n">
        <v>269666</v>
      </c>
      <c r="R21" s="147" t="n"/>
      <c r="S21" s="136" t="inlineStr">
        <is>
          <t xml:space="preserve">ADRIEL </t>
        </is>
      </c>
      <c r="T21" s="137" t="inlineStr">
        <is>
          <t xml:space="preserve">MARCELO </t>
        </is>
      </c>
      <c r="U21" s="81" t="n"/>
      <c r="V21" s="289" t="n"/>
      <c r="W21" s="289" t="n"/>
      <c r="X21" s="289" t="n"/>
      <c r="Y21" s="289" t="n"/>
      <c r="Z21" s="289" t="n"/>
      <c r="AA21" s="289" t="n"/>
      <c r="AB21" s="289" t="n"/>
      <c r="AC21" s="289" t="n"/>
      <c r="AD21" s="289" t="n"/>
      <c r="AE21" s="289" t="n"/>
      <c r="AF21" s="289" t="n"/>
      <c r="AG21" s="289" t="n"/>
      <c r="AH21" s="289" t="n"/>
      <c r="AI21" s="289" t="n"/>
      <c r="AJ21" s="289" t="n"/>
      <c r="AK21" s="289" t="n"/>
      <c r="AL21" s="289" t="n"/>
      <c r="AM21" s="289" t="n"/>
      <c r="AN21" s="289" t="n"/>
      <c r="AO21" s="289" t="n"/>
    </row>
    <row r="22">
      <c r="B22" s="27" t="n"/>
      <c r="C22" s="135" t="n"/>
      <c r="D22" s="54" t="n"/>
      <c r="E22" s="21" t="n"/>
      <c r="F22" s="20" t="n"/>
      <c r="G22" s="14" t="n"/>
      <c r="H22" s="14" t="n"/>
      <c r="I22" s="15" t="n"/>
      <c r="J22" s="15" t="n"/>
      <c r="K22" s="15" t="n"/>
      <c r="L22" s="15" t="n"/>
      <c r="M22" s="79" t="n"/>
      <c r="N22" s="80" t="n"/>
      <c r="O22" s="156" t="n"/>
      <c r="P22" s="15" t="n"/>
      <c r="Q22" s="146" t="n"/>
      <c r="R22" s="154" t="n"/>
      <c r="S22" s="136" t="n"/>
      <c r="T22" s="137" t="n"/>
      <c r="U22" s="81" t="n"/>
    </row>
    <row r="23">
      <c r="B23" s="27" t="n"/>
      <c r="C23" s="135" t="n"/>
      <c r="D23" s="54" t="n"/>
      <c r="E23" s="21" t="n"/>
      <c r="F23" s="20" t="n"/>
      <c r="G23" s="14" t="n"/>
      <c r="H23" s="14" t="n"/>
      <c r="I23" s="15" t="n"/>
      <c r="J23" s="15" t="n"/>
      <c r="K23" s="15" t="n"/>
      <c r="L23" s="15" t="n"/>
      <c r="M23" s="79" t="n"/>
      <c r="N23" s="80" t="n"/>
      <c r="O23" s="156" t="n"/>
      <c r="P23" s="15" t="n"/>
      <c r="Q23" s="146" t="n"/>
      <c r="R23" s="154" t="n"/>
      <c r="S23" s="136" t="n"/>
      <c r="T23" s="137" t="n"/>
      <c r="U23" s="81" t="n"/>
    </row>
    <row r="24">
      <c r="B24" s="27" t="n"/>
      <c r="C24" s="135" t="n"/>
      <c r="D24" s="175" t="n"/>
      <c r="E24" s="21" t="n"/>
      <c r="F24" s="20" t="n"/>
      <c r="G24" s="14" t="n"/>
      <c r="H24" s="14" t="n"/>
      <c r="I24" s="142" t="n"/>
      <c r="J24" s="15" t="n"/>
      <c r="K24" s="15" t="n"/>
      <c r="L24" s="15" t="n"/>
      <c r="M24" s="164" t="n"/>
      <c r="N24" s="159" t="n"/>
      <c r="O24" s="141" t="n"/>
      <c r="P24" s="160" t="n"/>
      <c r="Q24" s="160" t="n"/>
      <c r="R24" s="161" t="n"/>
      <c r="S24" s="136" t="n"/>
      <c r="T24" s="137" t="n"/>
      <c r="U24" s="81" t="n"/>
    </row>
    <row r="25">
      <c r="B25" s="27" t="n"/>
      <c r="C25" s="135" t="n"/>
      <c r="D25" s="175" t="n"/>
      <c r="E25" s="21" t="n"/>
      <c r="F25" s="20" t="n"/>
      <c r="G25" s="14" t="n"/>
      <c r="H25" s="14" t="n"/>
      <c r="I25" s="142" t="n"/>
      <c r="J25" s="15" t="n"/>
      <c r="K25" s="15" t="n"/>
      <c r="L25" s="15" t="n"/>
      <c r="M25" s="164" t="n"/>
      <c r="N25" s="159" t="n"/>
      <c r="O25" s="165" t="n"/>
      <c r="P25" s="142" t="n"/>
      <c r="Q25" s="160" t="n"/>
      <c r="R25" s="166" t="n"/>
      <c r="S25" s="136" t="n"/>
      <c r="T25" s="137" t="n"/>
      <c r="U25" s="81" t="n"/>
    </row>
    <row r="26">
      <c r="B26" s="27" t="n"/>
      <c r="C26" s="135" t="n"/>
      <c r="D26" s="54" t="n"/>
      <c r="E26" s="21" t="n"/>
      <c r="F26" s="20" t="n"/>
      <c r="G26" s="14" t="n"/>
      <c r="H26" s="14" t="n"/>
      <c r="I26" s="15" t="n"/>
      <c r="J26" s="15" t="n"/>
      <c r="K26" s="15" t="n"/>
      <c r="L26" s="15" t="n"/>
      <c r="M26" s="16" t="n"/>
      <c r="N26" s="19" t="n"/>
      <c r="O26" s="14" t="n"/>
      <c r="P26" s="15" t="n"/>
      <c r="Q26" s="15" t="n"/>
      <c r="R26" s="16" t="n"/>
      <c r="S26" s="136" t="n"/>
      <c r="T26" s="137" t="n"/>
      <c r="U26" s="19" t="n"/>
    </row>
    <row r="27">
      <c r="B27" s="27" t="n"/>
      <c r="C27" s="135" t="n"/>
      <c r="D27" s="54" t="n"/>
      <c r="E27" s="21" t="n"/>
      <c r="F27" s="20" t="n"/>
      <c r="G27" s="14" t="n"/>
      <c r="H27" s="14" t="n"/>
      <c r="I27" s="15" t="n"/>
      <c r="J27" s="15" t="n"/>
      <c r="K27" s="15" t="n"/>
      <c r="L27" s="15" t="n"/>
      <c r="M27" s="16" t="n"/>
      <c r="N27" s="19" t="n"/>
      <c r="O27" s="14" t="n"/>
      <c r="P27" s="15" t="n"/>
      <c r="Q27" s="15" t="n"/>
      <c r="R27" s="16" t="n"/>
      <c r="S27" s="136" t="n"/>
      <c r="T27" s="137" t="n"/>
      <c r="U27" s="81" t="n"/>
    </row>
    <row r="28">
      <c r="B28" s="27" t="n"/>
      <c r="C28" s="135" t="n"/>
      <c r="D28" s="163" t="n"/>
      <c r="E28" s="21" t="n"/>
      <c r="F28" s="20" t="n"/>
      <c r="G28" s="14" t="n"/>
      <c r="H28" s="14" t="n"/>
      <c r="I28" s="15" t="n"/>
      <c r="J28" s="15" t="n"/>
      <c r="K28" s="15" t="n"/>
      <c r="L28" s="15" t="n"/>
      <c r="M28" s="144" t="n"/>
      <c r="N28" s="145" t="n"/>
      <c r="O28" s="141" t="n"/>
      <c r="P28" s="142" t="n"/>
      <c r="Q28" s="142" t="n"/>
      <c r="R28" s="144" t="n"/>
      <c r="S28" s="136" t="n"/>
      <c r="T28" s="137" t="n"/>
      <c r="U28" s="81" t="n"/>
    </row>
    <row r="29">
      <c r="B29" s="27" t="n"/>
      <c r="C29" s="135" t="n"/>
      <c r="D29" s="163" t="n"/>
      <c r="E29" s="21" t="n"/>
      <c r="F29" s="20" t="n"/>
      <c r="G29" s="14" t="n"/>
      <c r="H29" s="14" t="n"/>
      <c r="I29" s="15" t="n"/>
      <c r="J29" s="15" t="n"/>
      <c r="K29" s="15" t="n"/>
      <c r="L29" s="15" t="n"/>
      <c r="M29" s="144" t="n"/>
      <c r="N29" s="145" t="n"/>
      <c r="O29" s="141" t="n"/>
      <c r="P29" s="142" t="n"/>
      <c r="Q29" s="142" t="n"/>
      <c r="R29" s="144" t="n"/>
      <c r="S29" s="136" t="n"/>
      <c r="T29" s="137" t="n"/>
      <c r="U29" s="81" t="n"/>
    </row>
    <row r="30">
      <c r="B30" s="167" t="n"/>
      <c r="C30" s="138" t="n"/>
      <c r="D30" s="163" t="n"/>
      <c r="E30" s="21" t="n"/>
      <c r="F30" s="140" t="n"/>
      <c r="G30" s="14" t="n"/>
      <c r="H30" s="14" t="n"/>
      <c r="I30" s="142" t="n"/>
      <c r="J30" s="15" t="n"/>
      <c r="K30" s="15" t="n"/>
      <c r="L30" s="15" t="n"/>
      <c r="M30" s="164" t="n"/>
      <c r="N30" s="159" t="n"/>
      <c r="O30" s="141" t="n"/>
      <c r="P30" s="160" t="n"/>
      <c r="Q30" s="160" t="n"/>
      <c r="R30" s="161" t="n"/>
      <c r="S30" s="168" t="n"/>
      <c r="T30" s="162" t="n"/>
      <c r="U30" s="81" t="n"/>
    </row>
    <row r="31">
      <c r="B31" s="27" t="n"/>
      <c r="C31" s="135" t="n"/>
      <c r="D31" s="54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16" t="n"/>
      <c r="N31" s="19" t="n"/>
      <c r="O31" s="14" t="n"/>
      <c r="P31" s="15" t="n"/>
      <c r="Q31" s="15" t="n"/>
      <c r="R31" s="16" t="n"/>
      <c r="S31" s="136" t="n"/>
      <c r="T31" s="137" t="n"/>
      <c r="U31" s="81" t="n"/>
    </row>
    <row r="32">
      <c r="B32" s="27" t="n"/>
      <c r="C32" s="135" t="n"/>
      <c r="D32" s="54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16" t="n"/>
      <c r="N32" s="19" t="n"/>
      <c r="O32" s="14" t="n"/>
      <c r="P32" s="15" t="n"/>
      <c r="Q32" s="15" t="n"/>
      <c r="R32" s="16" t="n"/>
      <c r="S32" s="136" t="n"/>
      <c r="T32" s="137" t="n"/>
      <c r="U32" s="81" t="n"/>
    </row>
    <row r="33">
      <c r="B33" s="27" t="n"/>
      <c r="C33" s="135" t="n"/>
      <c r="D33" s="175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144" t="n"/>
      <c r="N33" s="145" t="n"/>
      <c r="O33" s="141" t="n"/>
      <c r="P33" s="142" t="n"/>
      <c r="Q33" s="142" t="n"/>
      <c r="R33" s="144" t="n"/>
      <c r="S33" s="136" t="n"/>
      <c r="T33" s="137" t="n"/>
      <c r="U33" s="81" t="n"/>
    </row>
    <row r="34">
      <c r="B34" s="27" t="n"/>
      <c r="C34" s="135" t="n"/>
      <c r="D34" s="54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79" t="n"/>
      <c r="N34" s="80" t="n"/>
      <c r="O34" s="156" t="n"/>
      <c r="P34" s="15" t="n"/>
      <c r="Q34" s="146" t="n"/>
      <c r="R34" s="154" t="n"/>
      <c r="S34" s="136" t="n"/>
      <c r="T34" s="137" t="n"/>
      <c r="U34" s="81" t="n"/>
    </row>
    <row r="35">
      <c r="B35" s="27" t="n"/>
      <c r="C35" s="135" t="n"/>
      <c r="D35" s="54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79" t="n"/>
      <c r="N35" s="80" t="n"/>
      <c r="O35" s="14" t="n"/>
      <c r="P35" s="146" t="n"/>
      <c r="Q35" s="146" t="n"/>
      <c r="R35" s="147" t="n"/>
      <c r="S35" s="136" t="n"/>
      <c r="T35" s="137" t="n"/>
      <c r="U35" s="81" t="n"/>
    </row>
    <row r="36">
      <c r="B36" s="27" t="n"/>
      <c r="C36" s="135" t="n"/>
      <c r="D36" s="54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16" t="n"/>
      <c r="N36" s="19" t="n"/>
      <c r="O36" s="14" t="n"/>
      <c r="P36" s="15" t="n"/>
      <c r="Q36" s="15" t="n"/>
      <c r="R36" s="16" t="n"/>
      <c r="S36" s="136" t="n"/>
      <c r="T36" s="137" t="n"/>
      <c r="U36" s="85" t="n"/>
    </row>
    <row r="37">
      <c r="B37" s="27" t="n"/>
      <c r="C37" s="135" t="n"/>
      <c r="D37" s="175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144" t="n"/>
      <c r="N37" s="145" t="n"/>
      <c r="O37" s="141" t="n"/>
      <c r="P37" s="142" t="n"/>
      <c r="Q37" s="142" t="n"/>
      <c r="R37" s="144" t="n"/>
      <c r="S37" s="136" t="n"/>
      <c r="T37" s="137" t="n"/>
      <c r="U37" s="81" t="n"/>
    </row>
    <row r="38">
      <c r="B38" s="27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5" t="n"/>
      <c r="M38" s="16" t="n"/>
      <c r="N38" s="19" t="n"/>
      <c r="O38" s="14" t="n"/>
      <c r="P38" s="15" t="n"/>
      <c r="Q38" s="15" t="n"/>
      <c r="R38" s="16" t="n"/>
      <c r="S38" s="136" t="n"/>
      <c r="T38" s="137" t="n"/>
      <c r="U38" s="81" t="n"/>
    </row>
    <row r="39">
      <c r="B39" s="27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37" t="n"/>
      <c r="U39" s="81" t="n"/>
    </row>
    <row r="40">
      <c r="B40" s="27" t="n"/>
      <c r="C40" s="135" t="n"/>
      <c r="D40" s="54" t="n"/>
      <c r="E40" s="21" t="n"/>
      <c r="F40" s="20" t="n"/>
      <c r="G40" s="14" t="n"/>
      <c r="H40" s="14" t="n"/>
      <c r="I40" s="15" t="n"/>
      <c r="J40" s="15" t="n"/>
      <c r="K40" s="15" t="n"/>
      <c r="L40" s="15" t="n"/>
      <c r="M40" s="79" t="n"/>
      <c r="N40" s="80" t="n"/>
      <c r="O40" s="156" t="n"/>
      <c r="P40" s="15" t="n"/>
      <c r="Q40" s="146" t="n"/>
      <c r="R40" s="154" t="n"/>
      <c r="S40" s="136" t="n"/>
      <c r="T40" s="137" t="n"/>
      <c r="U40" s="81" t="n"/>
    </row>
    <row r="41">
      <c r="B41" s="27" t="n"/>
      <c r="C41" s="135" t="n"/>
      <c r="D41" s="54" t="n"/>
      <c r="E41" s="21" t="n"/>
      <c r="F41" s="20" t="n"/>
      <c r="G41" s="14" t="n"/>
      <c r="H41" s="14" t="n"/>
      <c r="I41" s="15" t="n"/>
      <c r="J41" s="15" t="n"/>
      <c r="K41" s="15" t="n"/>
      <c r="L41" s="15" t="n"/>
      <c r="M41" s="79" t="n"/>
      <c r="N41" s="80" t="n"/>
      <c r="O41" s="156" t="n"/>
      <c r="P41" s="15" t="n"/>
      <c r="Q41" s="146" t="n"/>
      <c r="R41" s="154" t="n"/>
      <c r="S41" s="136" t="n"/>
      <c r="T41" s="137" t="n"/>
      <c r="U41" s="81" t="n"/>
    </row>
    <row r="42">
      <c r="B42" s="27" t="n"/>
      <c r="C42" s="135" t="n"/>
      <c r="D42" s="54" t="n"/>
      <c r="E42" s="21" t="n"/>
      <c r="F42" s="20" t="n"/>
      <c r="G42" s="14" t="n"/>
      <c r="H42" s="14" t="n"/>
      <c r="I42" s="15" t="n"/>
      <c r="J42" s="15" t="n"/>
      <c r="K42" s="15" t="n"/>
      <c r="L42" s="15" t="n"/>
      <c r="M42" s="79" t="n"/>
      <c r="N42" s="80" t="n"/>
      <c r="O42" s="156" t="n"/>
      <c r="P42" s="15" t="n"/>
      <c r="Q42" s="146" t="n"/>
      <c r="R42" s="154" t="n"/>
      <c r="S42" s="136" t="n"/>
      <c r="T42" s="137" t="n"/>
      <c r="U42" s="81" t="n"/>
    </row>
    <row r="43">
      <c r="B43" s="27" t="n"/>
      <c r="C43" s="135" t="n"/>
      <c r="D43" s="163" t="n"/>
      <c r="E43" s="21" t="n"/>
      <c r="F43" s="20" t="n"/>
      <c r="G43" s="14" t="n"/>
      <c r="H43" s="14" t="n"/>
      <c r="I43" s="142" t="n"/>
      <c r="J43" s="15" t="n"/>
      <c r="K43" s="15" t="n"/>
      <c r="L43" s="15" t="n"/>
      <c r="M43" s="164" t="n"/>
      <c r="N43" s="159" t="n"/>
      <c r="O43" s="165" t="n"/>
      <c r="P43" s="142" t="n"/>
      <c r="Q43" s="160" t="n"/>
      <c r="R43" s="166" t="n"/>
      <c r="S43" s="136" t="n"/>
      <c r="T43" s="137" t="n"/>
      <c r="U43" s="81" t="n"/>
    </row>
    <row r="44">
      <c r="B44" s="27" t="n"/>
      <c r="C44" s="22" t="n"/>
      <c r="D44" s="54" t="n"/>
      <c r="E44" s="21" t="n"/>
      <c r="F44" s="20" t="n"/>
      <c r="G44" s="14" t="n"/>
      <c r="H44" s="14" t="n"/>
      <c r="I44" s="15" t="n"/>
      <c r="J44" s="15" t="n"/>
      <c r="K44" s="15" t="n"/>
      <c r="L44" s="15" t="n"/>
      <c r="M44" s="79" t="n"/>
      <c r="N44" s="80" t="n"/>
      <c r="O44" s="156" t="n"/>
      <c r="P44" s="15" t="n"/>
      <c r="Q44" s="146" t="n"/>
      <c r="R44" s="154" t="n"/>
      <c r="S44" s="136" t="n"/>
      <c r="T44" s="158" t="n"/>
      <c r="U44" s="13" t="n"/>
    </row>
    <row r="45">
      <c r="B45" s="27" t="n"/>
      <c r="C45" s="135" t="n"/>
      <c r="D45" s="175" t="n"/>
      <c r="E45" s="21" t="n"/>
      <c r="F45" s="20" t="n"/>
      <c r="G45" s="14" t="n"/>
      <c r="H45" s="14" t="n"/>
      <c r="I45" s="142" t="n"/>
      <c r="J45" s="15" t="n"/>
      <c r="K45" s="15" t="n"/>
      <c r="L45" s="15" t="n"/>
      <c r="M45" s="144" t="n"/>
      <c r="N45" s="145" t="n"/>
      <c r="O45" s="141" t="n"/>
      <c r="P45" s="142" t="n"/>
      <c r="Q45" s="142" t="n"/>
      <c r="R45" s="144" t="n"/>
      <c r="S45" s="168" t="n"/>
      <c r="T45" s="162" t="n"/>
      <c r="U45" s="81" t="n"/>
    </row>
    <row r="46">
      <c r="B46" s="27" t="n"/>
      <c r="C46" s="135" t="n"/>
      <c r="D46" s="54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16" t="n"/>
      <c r="N46" s="19" t="n"/>
      <c r="O46" s="14" t="n"/>
      <c r="P46" s="15" t="n"/>
      <c r="Q46" s="15" t="n"/>
      <c r="R46" s="16" t="n"/>
      <c r="S46" s="136" t="n"/>
      <c r="T46" s="137" t="n"/>
      <c r="U46" s="81" t="n"/>
    </row>
    <row r="47">
      <c r="B47" s="27" t="n"/>
      <c r="C47" s="135" t="n"/>
      <c r="D47" s="54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79" t="n"/>
      <c r="N47" s="80" t="n"/>
      <c r="O47" s="14" t="n"/>
      <c r="P47" s="146" t="n"/>
      <c r="Q47" s="146" t="n"/>
      <c r="R47" s="147" t="n"/>
      <c r="S47" s="136" t="n"/>
      <c r="T47" s="137" t="n"/>
      <c r="U47" s="81" t="n"/>
    </row>
    <row r="48">
      <c r="B48" s="27" t="n"/>
      <c r="C48" s="135" t="n"/>
      <c r="D48" s="54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56" t="n"/>
      <c r="P48" s="15" t="n"/>
      <c r="Q48" s="146" t="n"/>
      <c r="R48" s="154" t="n"/>
      <c r="S48" s="136" t="n"/>
      <c r="T48" s="137" t="n"/>
      <c r="U48" s="81" t="n"/>
    </row>
    <row r="49">
      <c r="B49" s="27" t="n"/>
      <c r="C49" s="135" t="n"/>
      <c r="D49" s="163" t="n"/>
      <c r="E49" s="21" t="n"/>
      <c r="F49" s="20" t="n"/>
      <c r="G49" s="14" t="n"/>
      <c r="H49" s="14" t="n"/>
      <c r="I49" s="15" t="n"/>
      <c r="J49" s="15" t="n"/>
      <c r="K49" s="15" t="n"/>
      <c r="L49" s="15" t="n"/>
      <c r="M49" s="79" t="n"/>
      <c r="N49" s="80" t="n"/>
      <c r="O49" s="14" t="n"/>
      <c r="P49" s="146" t="n"/>
      <c r="Q49" s="146" t="n"/>
      <c r="R49" s="147" t="n"/>
      <c r="S49" s="136" t="n"/>
      <c r="T49" s="137" t="n"/>
      <c r="U49" s="81" t="n"/>
    </row>
    <row r="50">
      <c r="B50" s="27" t="n"/>
      <c r="C50" s="135" t="n"/>
      <c r="D50" s="54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79" t="n"/>
      <c r="N50" s="80" t="n"/>
      <c r="O50" s="156" t="n"/>
      <c r="P50" s="15" t="n"/>
      <c r="Q50" s="146" t="n"/>
      <c r="R50" s="154" t="n"/>
      <c r="S50" s="136" t="n"/>
      <c r="T50" s="137" t="n"/>
      <c r="U50" s="81" t="n"/>
    </row>
    <row r="51">
      <c r="B51" s="27" t="n"/>
      <c r="C51" s="135" t="n"/>
      <c r="D51" s="54" t="n"/>
      <c r="E51" s="21" t="n"/>
      <c r="F51" s="20" t="n"/>
      <c r="G51" s="14" t="n"/>
      <c r="H51" s="14" t="n"/>
      <c r="I51" s="15" t="n"/>
      <c r="J51" s="15" t="n"/>
      <c r="K51" s="15" t="n"/>
      <c r="L51" s="15" t="n"/>
      <c r="M51" s="79" t="n"/>
      <c r="N51" s="80" t="n"/>
      <c r="O51" s="156" t="n"/>
      <c r="P51" s="15" t="n"/>
      <c r="Q51" s="146" t="n"/>
      <c r="R51" s="154" t="n"/>
      <c r="S51" s="136" t="n"/>
      <c r="T51" s="137" t="n"/>
      <c r="U51" s="81" t="n"/>
    </row>
    <row r="52">
      <c r="B52" s="27" t="n"/>
      <c r="C52" s="135" t="n"/>
      <c r="D52" s="178" t="n"/>
      <c r="E52" s="21" t="n"/>
      <c r="F52" s="20" t="n"/>
      <c r="G52" s="14" t="n"/>
      <c r="H52" s="14" t="n"/>
      <c r="I52" s="15" t="n"/>
      <c r="J52" s="15" t="n"/>
      <c r="K52" s="15" t="n"/>
      <c r="L52" s="15" t="n"/>
      <c r="M52" s="16" t="n"/>
      <c r="N52" s="19" t="n"/>
      <c r="O52" s="14" t="n"/>
      <c r="P52" s="15" t="n"/>
      <c r="Q52" s="15" t="n"/>
      <c r="R52" s="16" t="n"/>
      <c r="S52" s="136" t="n"/>
      <c r="T52" s="137" t="n"/>
      <c r="U52" s="81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" t="n"/>
      <c r="J53" s="15" t="n"/>
      <c r="K53" s="15" t="n"/>
      <c r="L53" s="15" t="n"/>
      <c r="M53" s="79" t="n"/>
      <c r="N53" s="80" t="n"/>
      <c r="O53" s="156" t="n"/>
      <c r="P53" s="15" t="n"/>
      <c r="Q53" s="146" t="n"/>
      <c r="R53" s="154" t="n"/>
      <c r="S53" s="136" t="n"/>
      <c r="T53" s="137" t="n"/>
      <c r="U53" s="81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7" t="n"/>
      <c r="J54" s="157" t="n"/>
      <c r="K54" s="157" t="n"/>
      <c r="L54" s="157" t="n"/>
      <c r="M54" s="40" t="n"/>
      <c r="N54" s="41" t="n"/>
      <c r="O54" s="14" t="n"/>
      <c r="P54" s="146" t="n"/>
      <c r="Q54" s="13" t="n"/>
      <c r="R54" s="18" t="n"/>
      <c r="S54" s="19" t="n"/>
      <c r="T54" s="10" t="n"/>
      <c r="U54" s="78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16" t="n"/>
      <c r="N55" s="19" t="n"/>
      <c r="O55" s="14" t="n"/>
      <c r="P55" s="15" t="n"/>
      <c r="Q55" s="15" t="n"/>
      <c r="R55" s="16" t="n"/>
      <c r="S55" s="136" t="n"/>
      <c r="T55" s="137" t="n"/>
      <c r="U55" s="81" t="n"/>
    </row>
    <row r="56">
      <c r="B56" s="27" t="n"/>
      <c r="C56" s="135" t="n"/>
      <c r="D56" s="54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79" t="n"/>
      <c r="N56" s="80" t="n"/>
      <c r="O56" s="156" t="n"/>
      <c r="P56" s="15" t="n"/>
      <c r="Q56" s="146" t="n"/>
      <c r="R56" s="154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56" t="n"/>
      <c r="P57" s="15" t="n"/>
      <c r="Q57" s="146" t="n"/>
      <c r="R57" s="154" t="n"/>
      <c r="S57" s="136" t="n"/>
      <c r="T57" s="137" t="n"/>
      <c r="U57" s="81" t="n"/>
    </row>
    <row r="58">
      <c r="B58" s="27" t="n"/>
      <c r="C58" s="135" t="n"/>
      <c r="D58" s="54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79" t="n"/>
      <c r="N58" s="80" t="n"/>
      <c r="O58" s="14" t="n"/>
      <c r="P58" s="146" t="n"/>
      <c r="Q58" s="146" t="n"/>
      <c r="R58" s="147" t="n"/>
      <c r="S58" s="136" t="n"/>
      <c r="T58" s="137" t="n"/>
      <c r="U58" s="81" t="n"/>
    </row>
    <row r="59">
      <c r="B59" s="27" t="n"/>
      <c r="C59" s="135" t="n"/>
      <c r="D59" s="54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79" t="n"/>
      <c r="N59" s="80" t="n"/>
      <c r="O59" s="156" t="n"/>
      <c r="P59" s="15" t="n"/>
      <c r="Q59" s="146" t="n"/>
      <c r="R59" s="154" t="n"/>
      <c r="S59" s="136" t="n"/>
      <c r="T59" s="137" t="n"/>
      <c r="U59" s="81" t="n"/>
    </row>
    <row r="60">
      <c r="B60" s="27" t="n"/>
      <c r="C60" s="135" t="n"/>
      <c r="D60" s="54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79" t="n"/>
      <c r="N60" s="80" t="n"/>
      <c r="O60" s="14" t="n"/>
      <c r="P60" s="146" t="n"/>
      <c r="Q60" s="146" t="n"/>
      <c r="R60" s="147" t="n"/>
      <c r="S60" s="136" t="n"/>
      <c r="T60" s="137" t="n"/>
      <c r="U60" s="81" t="n"/>
    </row>
    <row r="61">
      <c r="B61" s="27" t="n"/>
      <c r="C61" s="135" t="n"/>
      <c r="D61" s="163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144" t="n"/>
      <c r="N61" s="145" t="n"/>
      <c r="O61" s="141" t="n"/>
      <c r="P61" s="142" t="n"/>
      <c r="Q61" s="142" t="n"/>
      <c r="R61" s="144" t="n"/>
      <c r="S61" s="136" t="n"/>
      <c r="T61" s="137" t="n"/>
      <c r="U61" s="81" t="n"/>
    </row>
    <row r="62">
      <c r="B62" s="27" t="n"/>
      <c r="C62" s="135" t="n"/>
      <c r="D62" s="54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79" t="n"/>
      <c r="N62" s="80" t="n"/>
      <c r="O62" s="14" t="n"/>
      <c r="P62" s="153" t="n"/>
      <c r="Q62" s="153" t="n"/>
      <c r="R62" s="154" t="n"/>
      <c r="S62" s="136" t="n"/>
      <c r="T62" s="137" t="n"/>
      <c r="U62" s="155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16" t="n"/>
      <c r="N63" s="19" t="n"/>
      <c r="O63" s="14" t="n"/>
      <c r="P63" s="15" t="n"/>
      <c r="Q63" s="15" t="n"/>
      <c r="R63" s="16" t="n"/>
      <c r="S63" s="136" t="n"/>
      <c r="T63" s="137" t="n"/>
      <c r="U63" s="81" t="n"/>
    </row>
    <row r="64">
      <c r="B64" s="27" t="n"/>
      <c r="C64" s="135" t="n"/>
      <c r="D64" s="54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79" t="n"/>
      <c r="N64" s="80" t="n"/>
      <c r="O64" s="156" t="n"/>
      <c r="P64" s="15" t="n"/>
      <c r="Q64" s="146" t="n"/>
      <c r="R64" s="154" t="n"/>
      <c r="S64" s="136" t="n"/>
      <c r="T64" s="137" t="n"/>
      <c r="U64" s="81" t="n"/>
    </row>
    <row r="65">
      <c r="B65" s="27" t="n"/>
      <c r="C65" s="135" t="n"/>
      <c r="D65" s="54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79" t="n"/>
      <c r="N65" s="80" t="n"/>
      <c r="O65" s="14" t="n"/>
      <c r="P65" s="146" t="n"/>
      <c r="Q65" s="146" t="n"/>
      <c r="R65" s="147" t="n"/>
      <c r="S65" s="136" t="n"/>
      <c r="T65" s="137" t="n"/>
      <c r="U65" s="81" t="n"/>
    </row>
    <row r="66">
      <c r="B66" s="27" t="n"/>
      <c r="C66" s="135" t="n"/>
      <c r="D66" s="54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79" t="n"/>
      <c r="N66" s="80" t="n"/>
      <c r="O66" s="14" t="n"/>
      <c r="P66" s="146" t="n"/>
      <c r="Q66" s="146" t="n"/>
      <c r="R66" s="147" t="n"/>
      <c r="S66" s="136" t="n"/>
      <c r="T66" s="137" t="n"/>
      <c r="U66" s="81" t="n"/>
    </row>
    <row r="67">
      <c r="B67" s="27" t="n"/>
      <c r="C67" s="135" t="n"/>
      <c r="D67" s="163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164" t="n"/>
      <c r="N67" s="159" t="n"/>
      <c r="O67" s="165" t="n"/>
      <c r="P67" s="142" t="n"/>
      <c r="Q67" s="160" t="n"/>
      <c r="R67" s="166" t="n"/>
      <c r="S67" s="136" t="n"/>
      <c r="T67" s="137" t="n"/>
      <c r="U67" s="81" t="n"/>
    </row>
    <row r="68">
      <c r="B68" s="27" t="n"/>
      <c r="C68" s="135" t="n"/>
      <c r="D68" s="54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79" t="n"/>
      <c r="N68" s="80" t="n"/>
      <c r="O68" s="14" t="n"/>
      <c r="P68" s="146" t="n"/>
      <c r="Q68" s="146" t="n"/>
      <c r="R68" s="147" t="n"/>
      <c r="S68" s="136" t="n"/>
      <c r="T68" s="137" t="n"/>
      <c r="U68" s="81" t="n"/>
    </row>
    <row r="69">
      <c r="B69" s="27" t="n"/>
      <c r="C69" s="135" t="n"/>
      <c r="D69" s="174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144" t="n"/>
      <c r="N69" s="145" t="n"/>
      <c r="O69" s="141" t="n"/>
      <c r="P69" s="142" t="n"/>
      <c r="Q69" s="142" t="n"/>
      <c r="R69" s="144" t="n"/>
      <c r="S69" s="136" t="n"/>
      <c r="T69" s="137" t="n"/>
      <c r="U69" s="81" t="n"/>
    </row>
    <row r="70">
      <c r="B70" s="27" t="n"/>
      <c r="C70" s="135" t="n"/>
      <c r="D70" s="54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79" t="n"/>
      <c r="N70" s="80" t="n"/>
      <c r="O70" s="156" t="n"/>
      <c r="P70" s="15" t="n"/>
      <c r="Q70" s="146" t="n"/>
      <c r="R70" s="154" t="n"/>
      <c r="S70" s="136" t="n"/>
      <c r="T70" s="137" t="n"/>
      <c r="U70" s="81" t="n"/>
    </row>
    <row r="71">
      <c r="B71" s="27" t="n"/>
      <c r="C71" s="135" t="n"/>
      <c r="D71" s="175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144" t="n"/>
      <c r="N71" s="145" t="n"/>
      <c r="O71" s="141" t="n"/>
      <c r="P71" s="142" t="n"/>
      <c r="Q71" s="142" t="n"/>
      <c r="R71" s="144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56" t="n"/>
      <c r="P72" s="15" t="n"/>
      <c r="Q72" s="146" t="n"/>
      <c r="R72" s="154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56" t="n"/>
      <c r="P73" s="15" t="n"/>
      <c r="Q73" s="146" t="n"/>
      <c r="R73" s="154" t="n"/>
      <c r="S73" s="136" t="n"/>
      <c r="T73" s="137" t="n"/>
      <c r="U73" s="81" t="n"/>
    </row>
    <row r="74">
      <c r="B74" s="27" t="n"/>
      <c r="C74" s="135" t="n"/>
      <c r="D74" s="54" t="n"/>
      <c r="E74" s="21" t="n"/>
      <c r="F74" s="20" t="n"/>
      <c r="G74" s="14" t="n"/>
      <c r="H74" s="14" t="n"/>
      <c r="I74" s="15" t="n"/>
      <c r="J74" s="15" t="n"/>
      <c r="K74" s="15" t="n"/>
      <c r="L74" s="15" t="n"/>
      <c r="M74" s="79" t="n"/>
      <c r="N74" s="80" t="n"/>
      <c r="O74" s="14" t="n"/>
      <c r="P74" s="146" t="n"/>
      <c r="Q74" s="146" t="n"/>
      <c r="R74" s="147" t="n"/>
      <c r="S74" s="136" t="n"/>
      <c r="T74" s="137" t="n"/>
      <c r="U74" s="81" t="n"/>
    </row>
    <row r="75">
      <c r="B75" s="27" t="n"/>
      <c r="C75" s="135" t="n"/>
      <c r="D75" s="54" t="n"/>
      <c r="E75" s="21" t="n"/>
      <c r="F75" s="20" t="n"/>
      <c r="G75" s="14" t="n"/>
      <c r="H75" s="14" t="n"/>
      <c r="I75" s="15" t="n"/>
      <c r="J75" s="15" t="n"/>
      <c r="K75" s="15" t="n"/>
      <c r="L75" s="15" t="n"/>
      <c r="M75" s="79" t="n"/>
      <c r="N75" s="80" t="n"/>
      <c r="O75" s="156" t="n"/>
      <c r="P75" s="15" t="n"/>
      <c r="Q75" s="146" t="n"/>
      <c r="R75" s="154" t="n"/>
      <c r="S75" s="136" t="n"/>
      <c r="T75" s="137" t="n"/>
      <c r="U75" s="81" t="n"/>
    </row>
    <row r="76">
      <c r="B76" s="27" t="n"/>
      <c r="C76" s="135" t="n"/>
      <c r="D76" s="54" t="n"/>
      <c r="E76" s="21" t="n"/>
      <c r="F76" s="20" t="n"/>
      <c r="G76" s="14" t="n"/>
      <c r="H76" s="14" t="n"/>
      <c r="I76" s="15" t="n"/>
      <c r="J76" s="15" t="n"/>
      <c r="K76" s="15" t="n"/>
      <c r="L76" s="15" t="n"/>
      <c r="M76" s="79" t="n"/>
      <c r="N76" s="80" t="n"/>
      <c r="O76" s="156" t="n"/>
      <c r="P76" s="15" t="n"/>
      <c r="Q76" s="146" t="n"/>
      <c r="R76" s="154" t="n"/>
      <c r="S76" s="136" t="n"/>
      <c r="T76" s="137" t="n"/>
      <c r="U76" s="81" t="n"/>
    </row>
    <row r="77">
      <c r="B77" s="27" t="n"/>
      <c r="C77" s="135" t="n"/>
      <c r="D77" s="54" t="n"/>
      <c r="E77" s="21" t="n"/>
      <c r="F77" s="20" t="n"/>
      <c r="G77" s="14" t="n"/>
      <c r="H77" s="14" t="n"/>
      <c r="I77" s="15" t="n"/>
      <c r="J77" s="15" t="n"/>
      <c r="K77" s="15" t="n"/>
      <c r="L77" s="15" t="n"/>
      <c r="M77" s="79" t="n"/>
      <c r="N77" s="80" t="n"/>
      <c r="O77" s="156" t="n"/>
      <c r="P77" s="15" t="n"/>
      <c r="Q77" s="146" t="n"/>
      <c r="R77" s="154" t="n"/>
      <c r="S77" s="136" t="n"/>
      <c r="T77" s="137" t="n"/>
      <c r="U77" s="81" t="n"/>
    </row>
    <row r="78">
      <c r="B78" s="27" t="n"/>
      <c r="C78" s="135" t="n"/>
      <c r="D78" s="54" t="n"/>
      <c r="E78" s="21" t="n"/>
      <c r="F78" s="20" t="n"/>
      <c r="G78" s="14" t="n"/>
      <c r="H78" s="14" t="n"/>
      <c r="I78" s="15" t="n"/>
      <c r="J78" s="15" t="n"/>
      <c r="K78" s="15" t="n"/>
      <c r="L78" s="15" t="n"/>
      <c r="M78" s="79" t="n"/>
      <c r="N78" s="80" t="n"/>
      <c r="O78" s="156" t="n"/>
      <c r="P78" s="15" t="n"/>
      <c r="Q78" s="146" t="n"/>
      <c r="R78" s="154" t="n"/>
      <c r="S78" s="136" t="n"/>
      <c r="T78" s="137" t="n"/>
      <c r="U78" s="81" t="n"/>
    </row>
    <row r="79">
      <c r="B79" s="142" t="n"/>
      <c r="C79" s="138" t="n"/>
      <c r="D79" s="143" t="n"/>
      <c r="E79" s="21" t="n"/>
      <c r="F79" s="140" t="n"/>
      <c r="G79" s="124" t="n"/>
      <c r="H79" s="14" t="n"/>
      <c r="I79" s="142" t="n"/>
      <c r="J79" s="15" t="n"/>
      <c r="K79" s="15" t="n"/>
      <c r="L79" s="15" t="n"/>
      <c r="M79" s="144" t="n"/>
      <c r="N79" s="145" t="n"/>
      <c r="O79" s="141" t="n"/>
      <c r="P79" s="142" t="n"/>
      <c r="Q79" s="142" t="n"/>
      <c r="R79" s="144" t="n"/>
      <c r="S79" s="145" t="n"/>
      <c r="T79" s="141" t="n"/>
      <c r="U79" s="81" t="n"/>
    </row>
    <row r="80">
      <c r="B80" s="148" t="n"/>
      <c r="C80" s="149" t="n"/>
      <c r="D80" s="150" t="n"/>
      <c r="E80" s="151" t="n"/>
      <c r="F80" s="152" t="n"/>
      <c r="G80" s="6" t="n"/>
      <c r="H80" s="148" t="n"/>
      <c r="I80" s="148" t="n"/>
      <c r="K80" s="1" t="n"/>
      <c r="L80" s="1" t="n"/>
      <c r="M80" s="148" t="n"/>
      <c r="N80" s="148" t="n"/>
      <c r="O80" s="148" t="n"/>
      <c r="P80" s="148" t="n"/>
      <c r="Q80" s="148" t="n"/>
      <c r="R80" s="148" t="n"/>
      <c r="S80" s="148" t="n"/>
      <c r="T80" s="148" t="n"/>
      <c r="U80" s="3" t="n"/>
    </row>
    <row r="81">
      <c r="D81" s="87" t="inlineStr">
        <is>
          <t>GASTOS</t>
        </is>
      </c>
      <c r="E81" s="87" t="inlineStr">
        <is>
          <t>VALORES</t>
        </is>
      </c>
    </row>
    <row r="82">
      <c r="D82" s="88" t="inlineStr">
        <is>
          <t>PREVENTIVA</t>
        </is>
      </c>
      <c r="E82" s="89">
        <f>SUM(H5,H8)</f>
        <v/>
      </c>
    </row>
    <row r="83">
      <c r="D83" s="88" t="inlineStr">
        <is>
          <t>CORRETIVA</t>
        </is>
      </c>
      <c r="E83" s="89">
        <f>SUM(H6,H9)</f>
        <v/>
      </c>
    </row>
    <row r="84">
      <c r="D84" s="88" t="inlineStr">
        <is>
          <t>SPARE PARTS</t>
        </is>
      </c>
      <c r="E84" s="89">
        <f>SUM(H7,H10)</f>
        <v/>
      </c>
    </row>
    <row r="85">
      <c r="D85" s="88" t="inlineStr">
        <is>
          <t>ALMOXARIFADO</t>
        </is>
      </c>
      <c r="E85" s="89">
        <f>H11</f>
        <v/>
      </c>
    </row>
    <row r="86">
      <c r="D86" s="88" t="inlineStr">
        <is>
          <t>SURPRESAS</t>
        </is>
      </c>
      <c r="E86" s="89" t="n">
        <v>0</v>
      </c>
    </row>
    <row r="250">
      <c r="C250" s="8" t="n"/>
      <c r="D250" s="7" t="n"/>
      <c r="E250" s="7" t="n"/>
      <c r="F250" s="6" t="n"/>
      <c r="G250" s="5" t="n"/>
      <c r="H250" s="5" t="n"/>
      <c r="I250" s="254" t="n"/>
      <c r="J250" s="254" t="n"/>
      <c r="K250" s="1" t="n"/>
      <c r="L250" s="4" t="n"/>
      <c r="M250" s="3" t="n"/>
      <c r="N250" s="2" t="n"/>
      <c r="O250" s="2" t="n"/>
      <c r="P250" s="2" t="n"/>
      <c r="Q250" s="3" t="n"/>
    </row>
    <row r="260">
      <c r="C260" s="8" t="n"/>
      <c r="D260" s="7" t="n"/>
      <c r="E260" s="7" t="n"/>
      <c r="F260" s="6" t="n"/>
      <c r="G260" s="5" t="n"/>
      <c r="H260" s="5" t="n"/>
      <c r="I260" s="254" t="n"/>
      <c r="J260" s="254" t="n"/>
      <c r="K260" s="4" t="n"/>
      <c r="L260" s="1" t="n"/>
      <c r="M260" s="3" t="n"/>
      <c r="N260" s="2" t="n"/>
      <c r="O260" s="2" t="n"/>
      <c r="P260" s="2" t="n"/>
    </row>
  </sheetData>
  <mergeCells count="2">
    <mergeCell ref="C11:D11"/>
    <mergeCell ref="C3:F3"/>
  </mergeCells>
  <conditionalFormatting sqref="B22:D78 F22:G78 I22:U78">
    <cfRule type="expression" priority="85" dxfId="3">
      <formula>IF($B22="NR",1,0)</formula>
    </cfRule>
    <cfRule type="expression" priority="86" dxfId="2">
      <formula>IF($B22="P",1,0)</formula>
    </cfRule>
    <cfRule type="expression" priority="87" dxfId="1">
      <formula>IF($B22="F",1,0)</formula>
    </cfRule>
    <cfRule type="expression" priority="88" dxfId="0">
      <formula>IF($B22="C",1,0)</formula>
    </cfRule>
  </conditionalFormatting>
  <conditionalFormatting sqref="B18:G19 J18:U19">
    <cfRule type="expression" priority="21" dxfId="3">
      <formula>IF($B18="NR",1,0)</formula>
    </cfRule>
    <cfRule type="expression" priority="22" dxfId="2">
      <formula>IF($B18="P",1,0)</formula>
    </cfRule>
    <cfRule type="expression" priority="23" dxfId="1">
      <formula>IF($B18="F",1,0)</formula>
    </cfRule>
    <cfRule type="expression" priority="24" dxfId="0">
      <formula>IF($B18="C",1,0)</formula>
    </cfRule>
  </conditionalFormatting>
  <conditionalFormatting sqref="B20:U21">
    <cfRule type="expression" priority="1" dxfId="3">
      <formula>IF($B20="NR",1,0)</formula>
    </cfRule>
    <cfRule type="expression" priority="2" dxfId="2">
      <formula>IF($B20="P",1,0)</formula>
    </cfRule>
    <cfRule type="expression" priority="3" dxfId="1">
      <formula>IF($B20="F",1,0)</formula>
    </cfRule>
    <cfRule type="expression" priority="4" dxfId="0">
      <formula>IF($B20="C",1,0)</formula>
    </cfRule>
  </conditionalFormatting>
  <conditionalFormatting sqref="E22:E79">
    <cfRule type="expression" priority="57" dxfId="3">
      <formula>IF($B22="NR",1,0)</formula>
    </cfRule>
    <cfRule type="expression" priority="58" dxfId="2">
      <formula>IF($B22="P",1,0)</formula>
    </cfRule>
    <cfRule type="expression" priority="59" dxfId="1">
      <formula>IF($B22="F",1,0)</formula>
    </cfRule>
    <cfRule type="expression" priority="60" dxfId="0">
      <formula>IF($B22="C",1,0)</formula>
    </cfRule>
  </conditionalFormatting>
  <conditionalFormatting sqref="H13">
    <cfRule type="cellIs" priority="145" operator="greaterThan" dxfId="25">
      <formula>0</formula>
    </cfRule>
    <cfRule type="cellIs" priority="146" operator="lessThan" dxfId="24">
      <formula>0</formula>
    </cfRule>
  </conditionalFormatting>
  <conditionalFormatting sqref="H18:H19">
    <cfRule type="expression" priority="17" dxfId="3">
      <formula>IF($B18="NR",1,0)</formula>
    </cfRule>
    <cfRule type="expression" priority="18" dxfId="2">
      <formula>IF($B18="P",1,0)</formula>
    </cfRule>
    <cfRule type="expression" priority="19" dxfId="1">
      <formula>IF($B18="F",1,0)</formula>
    </cfRule>
    <cfRule type="expression" priority="20" dxfId="0">
      <formula>IF($B18="C",1,0)</formula>
    </cfRule>
  </conditionalFormatting>
  <conditionalFormatting sqref="H22:H79">
    <cfRule type="expression" priority="69" dxfId="3">
      <formula>IF($B22="NR",1,0)</formula>
    </cfRule>
    <cfRule type="expression" priority="70" dxfId="2">
      <formula>IF($B22="P",1,0)</formula>
    </cfRule>
    <cfRule type="expression" priority="71" dxfId="1">
      <formula>IF($B22="F",1,0)</formula>
    </cfRule>
    <cfRule type="expression" priority="72" dxfId="0">
      <formula>IF($B22="C",1,0)</formula>
    </cfRule>
  </conditionalFormatting>
  <conditionalFormatting sqref="I18:I19">
    <cfRule type="expression" priority="13" dxfId="3">
      <formula>IF($B18="NR",1,0)</formula>
    </cfRule>
    <cfRule type="expression" priority="14" dxfId="2">
      <formula>IF($B18="P",1,0)</formula>
    </cfRule>
    <cfRule type="expression" priority="15" dxfId="1">
      <formula>IF($B18="F",1,0)</formula>
    </cfRule>
    <cfRule type="expression" priority="16" dxfId="0">
      <formula>IF($B18="C",1,0)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V257"/>
  <sheetViews>
    <sheetView showGridLines="0" tabSelected="1" topLeftCell="A6" zoomScale="80" zoomScaleNormal="80" workbookViewId="0">
      <selection activeCell="A33" sqref="A21:XFD33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JUNHO 2022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12" t="n"/>
      <c r="D3" s="313" t="n"/>
      <c r="E3" s="313" t="n"/>
      <c r="F3" s="313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SUMIFS(Table16456723456[VALOR R$],Table16456723456[STATUS],"P",Table16456723456[PREV./CORRET./SP. PART/ALMOX],$F$5)+SUMIFS(Table16456723456[VALOR R$],Table16456723456[STATUS],"F",Table16456723456[PREV./CORRET./SP. PART/ALMOX],$F$5)+SUMIFS(Table16456723456[VALOR R$],Table16456723456[STATUS],"NR",Table16456723456[PREV./CORRET./SP.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SUMIFS(Table16456723456[VALOR R$],Table16456723456[STATUS],"P",Table16456723456[PREV./CORRET./SP. PART/ALMOX],$F$6)+SUMIFS(Table16456723456[VALOR R$],Table16456723456[STATUS],"F",Table16456723456[PREV./CORRET./SP. PART/ALMOX],$F$6)+SUMIFS(Table16456723456[VALOR R$],Table16456723456[STATUS],"NR",Table16456723456[PREV./CORRET./SP.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SUMIFS(Table16456723456[VALOR R$],Table16456723456[STATUS],"P",Table16456723456[PREV./CORRET./SP. PART/ALMOX],$F$7)+SUMIFS(Table16456723456[VALOR R$],Table16456723456[STATUS],"F",Table16456723456[PREV./CORRET./SP. PART/ALMOX],$F$7)+SUMIFS(Table16456723456[VALOR R$],Table16456723456[STATUS],"NR",Table16456723456[PREV./CORRET./SP.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SUMIFS(Table16456723456[VALOR R$],Table16456723456[STATUS],"C",Table16456723456[PREV./CORRET./SP.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SUMIFS(Table16456723456[VALOR R$],Table16456723456[STATUS],"C",Table16456723456[PREV./CORRET./SP.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SUMIFS(Table16456723456[VALOR R$],Table16456723456[STATUS],"C",Table16456723456[PREV./CORRET./SP.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310" t="inlineStr">
        <is>
          <t>LEGENDA</t>
        </is>
      </c>
      <c r="D11" s="311" t="n"/>
      <c r="F11" s="37" t="inlineStr">
        <is>
          <t>ALMOXARIFADO</t>
        </is>
      </c>
      <c r="G11" s="38" t="n"/>
      <c r="H11" s="39">
        <f>SUMIFS(Table16456723456[VALOR R$],Table16456723456[STATUS],"P",Table16456723456[PREV./CORRET./SP. PART/ALMOX],$F$11)+SUMIFS(Table16456723456[VALOR R$],Table16456723456[STATUS],"F",Table16456723456[PREV./CORRET./SP. PART/ALMOX],$F$11)+K14+SUMIFS(Table16456723456[VALOR R$],Table16456723456[STATUS],"NR",Table16456723456[PREV./CORRET./SP.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inlineStr">
        <is>
          <t>F</t>
        </is>
      </c>
      <c r="C18" s="135" t="inlineStr">
        <is>
          <t>FEIRA DA BORRACHA</t>
        </is>
      </c>
      <c r="D18" s="163" t="n">
        <v>52.68</v>
      </c>
      <c r="E18" s="21" t="inlineStr">
        <is>
          <t>Junho</t>
        </is>
      </c>
      <c r="F18" s="20" t="inlineStr">
        <is>
          <t>MANGUEIRA // ORC 326971</t>
        </is>
      </c>
      <c r="G18" s="14" t="n">
        <v>1</v>
      </c>
      <c r="H18" s="14" t="inlineStr">
        <is>
          <t>SPARE PART</t>
        </is>
      </c>
      <c r="I18" s="15" t="inlineStr">
        <is>
          <t>LABORATÓRIO</t>
        </is>
      </c>
      <c r="J18" s="15" t="inlineStr">
        <is>
          <t>LABORATÓRIO</t>
        </is>
      </c>
      <c r="K18" s="15" t="inlineStr">
        <is>
          <t>LABORATÓRIO</t>
        </is>
      </c>
      <c r="L18" s="15" t="inlineStr">
        <is>
          <t>MEDIO</t>
        </is>
      </c>
      <c r="M18" s="144" t="n">
        <v>63303</v>
      </c>
      <c r="N18" s="145" t="n">
        <v>25214</v>
      </c>
      <c r="O18" s="141" t="n"/>
      <c r="P18" s="142" t="n"/>
      <c r="Q18" s="142" t="n">
        <v>249215</v>
      </c>
      <c r="R18" s="144" t="n"/>
      <c r="S18" s="136" t="inlineStr">
        <is>
          <t>RICARDO</t>
        </is>
      </c>
      <c r="T18" s="137" t="inlineStr">
        <is>
          <t>CAMYLLA</t>
        </is>
      </c>
      <c r="U18" s="81" t="n"/>
    </row>
    <row r="19">
      <c r="B19" s="27" t="inlineStr">
        <is>
          <t>C</t>
        </is>
      </c>
      <c r="C19" s="135" t="inlineStr">
        <is>
          <t xml:space="preserve">RETENFIX </t>
        </is>
      </c>
      <c r="D19" s="54" t="n">
        <v>9000</v>
      </c>
      <c r="E19" s="21" t="inlineStr">
        <is>
          <t xml:space="preserve">Abril </t>
        </is>
      </c>
      <c r="F19" s="20" t="inlineStr">
        <is>
          <t>COMPRA JUNTA INFLAVEL EM SILICONE PARA OPERACAO 15 DE TESTE DA LINHA DE MONTAGEM GVV DO ORVR // ORÇ OR_174536// MAQ GVVOP15 // CC10157 // CONTA 63101 // RETENFIX // SPARE PART CRITICA DO ORVR // 30/05/2023 // R$9000 =2X4500// SUPERVISOR APROVADOR = ALESANDRO ANTONIO BOTELHO/ MARCEL PATTARO / JOSE BAZZI = RC 768889– SUPERIOR HIERARQUICO ALESANDRO ANTONIO BOTELHO// JUNTAS INFLAVEIS DE SILICONE // O QUÊ? 0017.4803 JUNTA INFLAVEL SILICONE /MAQ: OPR 15 ROBO DE TESTE DE ESTANQUEIDADE DA LINHA DE MONTAGEM GVV /CONTA63101 /CC10157// ORVR// POR QUÊ? NACIONALIZACAO DA JUNTA INFLAVEL DEVIDO AO PRAZO LONGO DE ESPERA DE IMPORTACAO E TAMBEM PARA DIMINUICAO DE VALOR DE INVESTIMENTO NECESSARIO PARA AQUISICAO DA PECA, MANTENDO O DESEMPENHO SIMILAR AO ORIGINAL // QUEM? RETENFIX // QUANDO? 30/MAIO/2023// ONDE? SPARE PART CRITICA ORVR // COMO? AQUISICAO URGENTE COM O ORCAMENTO DA MANUTENCAO GERAL // QUANTO? ORCAMENTO #174536 = R$9000</t>
        </is>
      </c>
      <c r="G19" s="14" t="n">
        <v>1</v>
      </c>
      <c r="H19" s="14" t="inlineStr">
        <is>
          <t>SPARE PART</t>
        </is>
      </c>
      <c r="I19" s="15" t="inlineStr">
        <is>
          <t>FVL</t>
        </is>
      </c>
      <c r="J19" s="15" t="inlineStr">
        <is>
          <t xml:space="preserve">ORVR </t>
        </is>
      </c>
      <c r="K19" s="15" t="inlineStr">
        <is>
          <t>TESTE  OGVV</t>
        </is>
      </c>
      <c r="L19" s="15" t="inlineStr">
        <is>
          <t xml:space="preserve">ALTO  </t>
        </is>
      </c>
      <c r="M19" s="79" t="n">
        <v>63101</v>
      </c>
      <c r="N19" s="80" t="n">
        <v>10157</v>
      </c>
      <c r="O19" s="156" t="n"/>
      <c r="P19" s="15" t="n">
        <v>768889</v>
      </c>
      <c r="Q19" s="146" t="n"/>
      <c r="R19" s="154" t="n"/>
      <c r="S19" s="136" t="inlineStr">
        <is>
          <t xml:space="preserve">ADRIEL </t>
        </is>
      </c>
      <c r="T19" s="137" t="inlineStr">
        <is>
          <t xml:space="preserve">MARCELO </t>
        </is>
      </c>
      <c r="U19" s="81" t="inlineStr">
        <is>
          <t>COMPRADA NO CENTRO DE CUSTO DA MANUTENCAO GERAL EM PARCERIA COM A ENGENHARIA ORDEM DE SERVICO BR20078</t>
        </is>
      </c>
    </row>
    <row r="20">
      <c r="B20" s="27" t="inlineStr">
        <is>
          <t>C</t>
        </is>
      </c>
      <c r="C20" s="135" t="inlineStr">
        <is>
          <t>COMPUTERLIFE</t>
        </is>
      </c>
      <c r="D20" s="54" t="n">
        <v>299</v>
      </c>
      <c r="E20" s="21" t="inlineStr">
        <is>
          <t>Junho</t>
        </is>
      </c>
      <c r="F20" s="20" t="inlineStr">
        <is>
          <t>COMPRA DE BOLSAS PASTAS EXECUTIVAS DE NOTEBOOK PARA CLUTCH LEVES E ORVR // ORÇ 594/23// MAQ NOTEBOOKS // CC 23121/25214/25155 // ACT 63303 // COMPUTERLIFE // ACESSORIOS DE MANUTENCAO DE CLUTCH/ORVR/LEVES // 02/06/2023 // R$1188 // APROVACAO – ALESANDRO ANTONIO BOTELHO // PO270357</t>
        </is>
      </c>
      <c r="G20" s="14" t="n">
        <v>5</v>
      </c>
      <c r="H20" s="14" t="inlineStr">
        <is>
          <t>SPARE PART</t>
        </is>
      </c>
      <c r="I20" s="15" t="inlineStr">
        <is>
          <t>NOTEBOOK MANUT</t>
        </is>
      </c>
      <c r="J20" s="15" t="inlineStr">
        <is>
          <t xml:space="preserve">ORVR TODAS </t>
        </is>
      </c>
      <c r="K20" s="15" t="inlineStr">
        <is>
          <t xml:space="preserve">NOTEBOOK DE MANUTENCAO </t>
        </is>
      </c>
      <c r="L20" s="15" t="inlineStr">
        <is>
          <t xml:space="preserve">ALTO </t>
        </is>
      </c>
      <c r="M20" s="79" t="n">
        <v>63303</v>
      </c>
      <c r="N20" s="80" t="n">
        <v>25214</v>
      </c>
      <c r="O20" s="156" t="n"/>
      <c r="P20" s="15" t="n"/>
      <c r="Q20" s="146" t="n">
        <v>270357</v>
      </c>
      <c r="R20" s="154" t="n"/>
      <c r="S20" s="136" t="inlineStr">
        <is>
          <t xml:space="preserve">ADRIEL </t>
        </is>
      </c>
      <c r="T20" s="137" t="inlineStr">
        <is>
          <t>BOTELHO</t>
        </is>
      </c>
      <c r="U20" s="81" t="n"/>
    </row>
    <row r="21">
      <c r="B21" s="27" t="inlineStr">
        <is>
          <t>C</t>
        </is>
      </c>
      <c r="C21" s="135" t="inlineStr">
        <is>
          <t>TOX</t>
        </is>
      </c>
      <c r="D21" s="317" t="n">
        <v>455.22</v>
      </c>
      <c r="E21" s="21" t="n"/>
      <c r="F21" s="20" t="inlineStr">
        <is>
          <t>MANGUEIRA(ORC 326971)</t>
        </is>
      </c>
      <c r="G21" s="14" t="n">
        <v>1</v>
      </c>
      <c r="H21" s="14" t="n"/>
      <c r="I21" s="15" t="n">
        <v>19861</v>
      </c>
      <c r="J21" s="15" t="inlineStr">
        <is>
          <t>LINHA GVV</t>
        </is>
      </c>
      <c r="K21" s="15" t="inlineStr">
        <is>
          <t>FLVV10</t>
        </is>
      </c>
      <c r="L21" s="15" t="inlineStr">
        <is>
          <t>BAIXO</t>
        </is>
      </c>
      <c r="M21" s="79" t="n">
        <v>63303</v>
      </c>
      <c r="N21" s="80" t="n">
        <v>25215</v>
      </c>
      <c r="O21" s="156" t="n"/>
      <c r="P21" s="15" t="n"/>
      <c r="Q21" s="146" t="n">
        <v>270340</v>
      </c>
      <c r="R21" s="154" t="inlineStr">
        <is>
          <t>04/07</t>
        </is>
      </c>
      <c r="S21" s="136" t="inlineStr">
        <is>
          <t>ADRIEL</t>
        </is>
      </c>
      <c r="T21" s="137" t="inlineStr">
        <is>
          <t>BOTELHO</t>
        </is>
      </c>
      <c r="U21" s="81" t="inlineStr">
        <is>
          <t>PREVISAO AGOSTO</t>
        </is>
      </c>
    </row>
    <row r="22">
      <c r="B22" s="27" t="inlineStr">
        <is>
          <t>C</t>
        </is>
      </c>
      <c r="C22" s="135" t="inlineStr">
        <is>
          <t>TOX</t>
        </is>
      </c>
      <c r="D22" s="318" t="n">
        <v>455.22</v>
      </c>
      <c r="E22" s="21" t="n"/>
      <c r="F22" s="20" t="inlineStr">
        <is>
          <t>MANGUEIRA(ORC 326971)</t>
        </is>
      </c>
      <c r="G22" s="14" t="n">
        <v>1</v>
      </c>
      <c r="H22" s="14" t="n"/>
      <c r="I22" s="142" t="n">
        <v>19861</v>
      </c>
      <c r="J22" s="15" t="inlineStr">
        <is>
          <t>LINHA GVV</t>
        </is>
      </c>
      <c r="K22" s="15" t="inlineStr">
        <is>
          <t>FLVV10</t>
        </is>
      </c>
      <c r="L22" s="15" t="inlineStr">
        <is>
          <t>BAIXO</t>
        </is>
      </c>
      <c r="M22" s="164" t="n">
        <v>63303</v>
      </c>
      <c r="N22" s="159" t="n">
        <v>25215</v>
      </c>
      <c r="O22" s="141" t="n"/>
      <c r="P22" s="160" t="n"/>
      <c r="Q22" s="160" t="n">
        <v>270340</v>
      </c>
      <c r="R22" s="161" t="inlineStr">
        <is>
          <t>04/07</t>
        </is>
      </c>
      <c r="S22" s="136" t="inlineStr">
        <is>
          <t>ADRIEL</t>
        </is>
      </c>
      <c r="T22" s="137" t="inlineStr">
        <is>
          <t>BOTELHO</t>
        </is>
      </c>
      <c r="U22" s="81" t="inlineStr">
        <is>
          <t>PREVISAO AGOSTO</t>
        </is>
      </c>
    </row>
    <row r="23">
      <c r="B23" s="27" t="inlineStr">
        <is>
          <t>C</t>
        </is>
      </c>
      <c r="C23" s="135" t="inlineStr">
        <is>
          <t>TOX</t>
        </is>
      </c>
      <c r="D23" s="318" t="n">
        <v>455.22</v>
      </c>
      <c r="E23" s="21" t="n"/>
      <c r="F23" s="20" t="inlineStr">
        <is>
          <t>MANGUEIRA(ORC 326971)</t>
        </is>
      </c>
      <c r="G23" s="14" t="n">
        <v>1</v>
      </c>
      <c r="H23" s="14" t="n"/>
      <c r="I23" s="142" t="n">
        <v>19861</v>
      </c>
      <c r="J23" s="15" t="inlineStr">
        <is>
          <t>LINHA GVV</t>
        </is>
      </c>
      <c r="K23" s="15" t="inlineStr">
        <is>
          <t>FLVV10</t>
        </is>
      </c>
      <c r="L23" s="15" t="inlineStr">
        <is>
          <t>BAIXO</t>
        </is>
      </c>
      <c r="M23" s="164" t="n">
        <v>63303</v>
      </c>
      <c r="N23" s="159" t="n">
        <v>25215</v>
      </c>
      <c r="O23" s="165" t="n"/>
      <c r="P23" s="142" t="n"/>
      <c r="Q23" s="160" t="n">
        <v>270340</v>
      </c>
      <c r="R23" s="166" t="inlineStr">
        <is>
          <t>04/07</t>
        </is>
      </c>
      <c r="S23" s="136" t="inlineStr">
        <is>
          <t>ADRIEL</t>
        </is>
      </c>
      <c r="T23" s="137" t="inlineStr">
        <is>
          <t>BOTELHO</t>
        </is>
      </c>
      <c r="U23" s="81" t="inlineStr">
        <is>
          <t>PREVISAO AGOSTO</t>
        </is>
      </c>
    </row>
    <row r="24">
      <c r="B24" s="27" t="inlineStr">
        <is>
          <t>C</t>
        </is>
      </c>
      <c r="C24" s="135" t="inlineStr">
        <is>
          <t>TOX</t>
        </is>
      </c>
      <c r="D24" s="317" t="n">
        <v>455.22</v>
      </c>
      <c r="E24" s="21" t="n"/>
      <c r="F24" s="20" t="inlineStr">
        <is>
          <t>MANGUEIRA(ORC 326971)</t>
        </is>
      </c>
      <c r="G24" s="14" t="n">
        <v>1</v>
      </c>
      <c r="H24" s="14" t="n"/>
      <c r="I24" s="15" t="n">
        <v>19861</v>
      </c>
      <c r="J24" s="15" t="inlineStr">
        <is>
          <t>LINHA GVV</t>
        </is>
      </c>
      <c r="K24" s="15" t="inlineStr">
        <is>
          <t>FLVV10</t>
        </is>
      </c>
      <c r="L24" s="15" t="inlineStr">
        <is>
          <t>BAIXO</t>
        </is>
      </c>
      <c r="M24" s="16" t="n">
        <v>63303</v>
      </c>
      <c r="N24" s="19" t="n">
        <v>25215</v>
      </c>
      <c r="O24" s="14" t="n"/>
      <c r="P24" s="15" t="n"/>
      <c r="Q24" s="15" t="n">
        <v>270340</v>
      </c>
      <c r="R24" s="16" t="inlineStr">
        <is>
          <t>04/07</t>
        </is>
      </c>
      <c r="S24" s="136" t="inlineStr">
        <is>
          <t>ADRIEL</t>
        </is>
      </c>
      <c r="T24" s="137" t="inlineStr">
        <is>
          <t>BOTELHO</t>
        </is>
      </c>
      <c r="U24" s="19" t="inlineStr">
        <is>
          <t>PREVISAO AGOSTO</t>
        </is>
      </c>
    </row>
    <row r="25">
      <c r="B25" s="27" t="inlineStr">
        <is>
          <t>C</t>
        </is>
      </c>
      <c r="C25" s="135" t="inlineStr">
        <is>
          <t>TOX</t>
        </is>
      </c>
      <c r="D25" s="317" t="n">
        <v>455.22</v>
      </c>
      <c r="E25" s="21" t="n"/>
      <c r="F25" s="20" t="inlineStr">
        <is>
          <t>MANGUEIRA(ORC 326971)</t>
        </is>
      </c>
      <c r="G25" s="14" t="n">
        <v>1</v>
      </c>
      <c r="H25" s="14" t="n"/>
      <c r="I25" s="15" t="n">
        <v>19861</v>
      </c>
      <c r="J25" s="15" t="inlineStr">
        <is>
          <t>LINHA GVV</t>
        </is>
      </c>
      <c r="K25" s="15" t="inlineStr">
        <is>
          <t>FLVV10</t>
        </is>
      </c>
      <c r="L25" s="15" t="inlineStr">
        <is>
          <t>BAIXO</t>
        </is>
      </c>
      <c r="M25" s="16" t="n">
        <v>63303</v>
      </c>
      <c r="N25" s="19" t="n">
        <v>25215</v>
      </c>
      <c r="O25" s="14" t="n"/>
      <c r="P25" s="15" t="n"/>
      <c r="Q25" s="15" t="n">
        <v>270340</v>
      </c>
      <c r="R25" s="16" t="inlineStr">
        <is>
          <t>04/07</t>
        </is>
      </c>
      <c r="S25" s="136" t="inlineStr">
        <is>
          <t>ADRIEL</t>
        </is>
      </c>
      <c r="T25" s="137" t="inlineStr">
        <is>
          <t>BOTELHO</t>
        </is>
      </c>
      <c r="U25" s="81" t="inlineStr">
        <is>
          <t>PREVISAO AGOSTO</t>
        </is>
      </c>
    </row>
    <row r="26">
      <c r="B26" s="27" t="inlineStr">
        <is>
          <t>C</t>
        </is>
      </c>
      <c r="C26" s="135" t="inlineStr">
        <is>
          <t>TOX</t>
        </is>
      </c>
      <c r="D26" s="319" t="n">
        <v>455.22</v>
      </c>
      <c r="E26" s="21" t="n"/>
      <c r="F26" s="20" t="inlineStr">
        <is>
          <t>MANGUEIRA(ORC 326971)</t>
        </is>
      </c>
      <c r="G26" s="14" t="n">
        <v>1</v>
      </c>
      <c r="H26" s="14" t="n"/>
      <c r="I26" s="15" t="n">
        <v>19861</v>
      </c>
      <c r="J26" s="15" t="inlineStr">
        <is>
          <t>LINHA GVV</t>
        </is>
      </c>
      <c r="K26" s="15" t="inlineStr">
        <is>
          <t>FLVV10</t>
        </is>
      </c>
      <c r="L26" s="15" t="inlineStr">
        <is>
          <t>BAIXO</t>
        </is>
      </c>
      <c r="M26" s="144" t="n">
        <v>63303</v>
      </c>
      <c r="N26" s="145" t="n">
        <v>25215</v>
      </c>
      <c r="O26" s="141" t="n"/>
      <c r="P26" s="142" t="n"/>
      <c r="Q26" s="142" t="n">
        <v>270340</v>
      </c>
      <c r="R26" s="144" t="inlineStr">
        <is>
          <t>04/07</t>
        </is>
      </c>
      <c r="S26" s="136" t="inlineStr">
        <is>
          <t>ADRIEL</t>
        </is>
      </c>
      <c r="T26" s="137" t="inlineStr">
        <is>
          <t>BOTELHO</t>
        </is>
      </c>
      <c r="U26" s="81" t="inlineStr">
        <is>
          <t>PREVISAO AGOSTO</t>
        </is>
      </c>
    </row>
    <row r="27">
      <c r="B27" s="27" t="inlineStr">
        <is>
          <t>C</t>
        </is>
      </c>
      <c r="C27" s="135" t="inlineStr">
        <is>
          <t>TOX</t>
        </is>
      </c>
      <c r="D27" s="319" t="n">
        <v>455.22</v>
      </c>
      <c r="E27" s="21" t="n"/>
      <c r="F27" s="20" t="inlineStr">
        <is>
          <t>MANGUEIRA(ORC 326971)</t>
        </is>
      </c>
      <c r="G27" s="14" t="n">
        <v>1</v>
      </c>
      <c r="H27" s="14" t="n"/>
      <c r="I27" s="15" t="n">
        <v>19861</v>
      </c>
      <c r="J27" s="15" t="inlineStr">
        <is>
          <t>LINHA GVV</t>
        </is>
      </c>
      <c r="K27" s="15" t="inlineStr">
        <is>
          <t>FLVV10</t>
        </is>
      </c>
      <c r="L27" s="15" t="inlineStr">
        <is>
          <t>BAIXO</t>
        </is>
      </c>
      <c r="M27" s="144" t="n">
        <v>63303</v>
      </c>
      <c r="N27" s="145" t="n">
        <v>25215</v>
      </c>
      <c r="O27" s="141" t="n"/>
      <c r="P27" s="142" t="n"/>
      <c r="Q27" s="142" t="n">
        <v>270340</v>
      </c>
      <c r="R27" s="144" t="inlineStr">
        <is>
          <t>04/07</t>
        </is>
      </c>
      <c r="S27" s="136" t="inlineStr">
        <is>
          <t>ADRIEL</t>
        </is>
      </c>
      <c r="T27" s="137" t="inlineStr">
        <is>
          <t>BOTELHO</t>
        </is>
      </c>
      <c r="U27" s="81" t="inlineStr">
        <is>
          <t>PREVISAO AGOSTO</t>
        </is>
      </c>
    </row>
    <row r="28">
      <c r="B28" s="167" t="inlineStr">
        <is>
          <t>C</t>
        </is>
      </c>
      <c r="C28" s="138" t="inlineStr">
        <is>
          <t>TOX</t>
        </is>
      </c>
      <c r="D28" s="319" t="n">
        <v>455.22</v>
      </c>
      <c r="E28" s="21" t="n"/>
      <c r="F28" s="140" t="inlineStr">
        <is>
          <t>MANGUEIRA(ORC 326971)</t>
        </is>
      </c>
      <c r="G28" s="14" t="n">
        <v>1</v>
      </c>
      <c r="H28" s="14" t="n"/>
      <c r="I28" s="142" t="n">
        <v>19861</v>
      </c>
      <c r="J28" s="15" t="inlineStr">
        <is>
          <t>LINHA GVV</t>
        </is>
      </c>
      <c r="K28" s="15" t="inlineStr">
        <is>
          <t>FLVV10</t>
        </is>
      </c>
      <c r="L28" s="15" t="inlineStr">
        <is>
          <t>BAIXO</t>
        </is>
      </c>
      <c r="M28" s="164" t="n">
        <v>63303</v>
      </c>
      <c r="N28" s="159" t="n">
        <v>25215</v>
      </c>
      <c r="O28" s="141" t="n"/>
      <c r="P28" s="160" t="n"/>
      <c r="Q28" s="160" t="n">
        <v>270340</v>
      </c>
      <c r="R28" s="161" t="inlineStr">
        <is>
          <t>04/07</t>
        </is>
      </c>
      <c r="S28" s="168" t="inlineStr">
        <is>
          <t>ADRIEL</t>
        </is>
      </c>
      <c r="T28" s="162" t="inlineStr">
        <is>
          <t>BOTELHO</t>
        </is>
      </c>
      <c r="U28" s="81" t="inlineStr">
        <is>
          <t>PREVISAO AGOSTO</t>
        </is>
      </c>
    </row>
    <row r="29">
      <c r="B29" s="27" t="inlineStr">
        <is>
          <t>C</t>
        </is>
      </c>
      <c r="C29" s="135" t="inlineStr">
        <is>
          <t>TOX</t>
        </is>
      </c>
      <c r="D29" s="317" t="n">
        <v>455.22</v>
      </c>
      <c r="E29" s="21" t="n"/>
      <c r="F29" s="20" t="inlineStr">
        <is>
          <t>MANGUEIRA(ORC 326971)</t>
        </is>
      </c>
      <c r="G29" s="14" t="n">
        <v>1</v>
      </c>
      <c r="H29" s="14" t="n"/>
      <c r="I29" s="15" t="n">
        <v>19861</v>
      </c>
      <c r="J29" s="15" t="inlineStr">
        <is>
          <t>LINHA GVV</t>
        </is>
      </c>
      <c r="K29" s="15" t="inlineStr">
        <is>
          <t>FLVV10</t>
        </is>
      </c>
      <c r="L29" s="15" t="inlineStr">
        <is>
          <t>BAIXO</t>
        </is>
      </c>
      <c r="M29" s="16" t="n">
        <v>63303</v>
      </c>
      <c r="N29" s="19" t="n">
        <v>25215</v>
      </c>
      <c r="O29" s="14" t="n"/>
      <c r="P29" s="15" t="n"/>
      <c r="Q29" s="15" t="n">
        <v>270340</v>
      </c>
      <c r="R29" s="16" t="inlineStr">
        <is>
          <t>04/07</t>
        </is>
      </c>
      <c r="S29" s="136" t="inlineStr">
        <is>
          <t>ADRIEL</t>
        </is>
      </c>
      <c r="T29" s="137" t="inlineStr">
        <is>
          <t>BOTELHO</t>
        </is>
      </c>
      <c r="U29" s="81" t="inlineStr">
        <is>
          <t>PREVISAO AGOSTO</t>
        </is>
      </c>
    </row>
    <row r="30">
      <c r="B30" s="27" t="inlineStr">
        <is>
          <t>C</t>
        </is>
      </c>
      <c r="C30" s="135" t="inlineStr">
        <is>
          <t>TOX</t>
        </is>
      </c>
      <c r="D30" s="317" t="n">
        <v>455.22</v>
      </c>
      <c r="E30" s="21" t="n"/>
      <c r="F30" s="20" t="inlineStr">
        <is>
          <t>MANGUEIRA(ORC 326971)</t>
        </is>
      </c>
      <c r="G30" s="14" t="n">
        <v>1</v>
      </c>
      <c r="H30" s="14" t="n"/>
      <c r="I30" s="15" t="n">
        <v>19861</v>
      </c>
      <c r="J30" s="15" t="inlineStr">
        <is>
          <t>LINHA GVV</t>
        </is>
      </c>
      <c r="K30" s="15" t="inlineStr">
        <is>
          <t>FLVV10</t>
        </is>
      </c>
      <c r="L30" s="15" t="inlineStr">
        <is>
          <t>BAIXO</t>
        </is>
      </c>
      <c r="M30" s="16" t="n">
        <v>63303</v>
      </c>
      <c r="N30" s="19" t="n">
        <v>25215</v>
      </c>
      <c r="O30" s="14" t="n"/>
      <c r="P30" s="15" t="n"/>
      <c r="Q30" s="15" t="n">
        <v>270340</v>
      </c>
      <c r="R30" s="16" t="inlineStr">
        <is>
          <t>04/07</t>
        </is>
      </c>
      <c r="S30" s="136" t="inlineStr">
        <is>
          <t>ADRIEL</t>
        </is>
      </c>
      <c r="T30" s="137" t="inlineStr">
        <is>
          <t>BOTELHO</t>
        </is>
      </c>
      <c r="U30" s="81" t="inlineStr">
        <is>
          <t>PREVISAO AGOSTO</t>
        </is>
      </c>
    </row>
    <row r="31">
      <c r="B31" s="27" t="inlineStr">
        <is>
          <t>C</t>
        </is>
      </c>
      <c r="C31" s="135" t="inlineStr">
        <is>
          <t>TOX</t>
        </is>
      </c>
      <c r="D31" s="318" t="n">
        <v>455.22</v>
      </c>
      <c r="E31" s="21" t="n"/>
      <c r="F31" s="20" t="inlineStr">
        <is>
          <t>MANGUEIRA(ORC 326971)</t>
        </is>
      </c>
      <c r="G31" s="14" t="n">
        <v>1</v>
      </c>
      <c r="H31" s="14" t="n"/>
      <c r="I31" s="15" t="n">
        <v>19861</v>
      </c>
      <c r="J31" s="15" t="inlineStr">
        <is>
          <t>LINHA GVV</t>
        </is>
      </c>
      <c r="K31" s="15" t="inlineStr">
        <is>
          <t>FLVV10</t>
        </is>
      </c>
      <c r="L31" s="15" t="inlineStr">
        <is>
          <t>BAIXO</t>
        </is>
      </c>
      <c r="M31" s="144" t="n">
        <v>63303</v>
      </c>
      <c r="N31" s="145" t="n">
        <v>25215</v>
      </c>
      <c r="O31" s="141" t="n"/>
      <c r="P31" s="142" t="n"/>
      <c r="Q31" s="142" t="n">
        <v>270340</v>
      </c>
      <c r="R31" s="144" t="inlineStr">
        <is>
          <t>04/07</t>
        </is>
      </c>
      <c r="S31" s="136" t="inlineStr">
        <is>
          <t>ADRIEL</t>
        </is>
      </c>
      <c r="T31" s="137" t="inlineStr">
        <is>
          <t>BOTELHO</t>
        </is>
      </c>
      <c r="U31" s="81" t="inlineStr">
        <is>
          <t>PREVISAO AGOSTO</t>
        </is>
      </c>
    </row>
    <row r="32">
      <c r="B32" s="27" t="inlineStr">
        <is>
          <t>C</t>
        </is>
      </c>
      <c r="C32" s="135" t="inlineStr">
        <is>
          <t>TOX</t>
        </is>
      </c>
      <c r="D32" s="317" t="n">
        <v>455.22</v>
      </c>
      <c r="E32" s="21" t="n"/>
      <c r="F32" s="20" t="inlineStr">
        <is>
          <t>MANGUEIRA(ORC 326971)</t>
        </is>
      </c>
      <c r="G32" s="14" t="n">
        <v>1</v>
      </c>
      <c r="H32" s="14" t="n"/>
      <c r="I32" s="15" t="n">
        <v>19861</v>
      </c>
      <c r="J32" s="15" t="inlineStr">
        <is>
          <t>LINHA GVV</t>
        </is>
      </c>
      <c r="K32" s="15" t="inlineStr">
        <is>
          <t>FLVV10</t>
        </is>
      </c>
      <c r="L32" s="15" t="inlineStr">
        <is>
          <t>BAIXO</t>
        </is>
      </c>
      <c r="M32" s="79" t="n">
        <v>63303</v>
      </c>
      <c r="N32" s="80" t="n">
        <v>25215</v>
      </c>
      <c r="O32" s="156" t="n"/>
      <c r="P32" s="15" t="n"/>
      <c r="Q32" s="146" t="n">
        <v>270340</v>
      </c>
      <c r="R32" s="154" t="inlineStr">
        <is>
          <t>04/07</t>
        </is>
      </c>
      <c r="S32" s="136" t="inlineStr">
        <is>
          <t>ADRIEL</t>
        </is>
      </c>
      <c r="T32" s="137" t="inlineStr">
        <is>
          <t>BOTELHO</t>
        </is>
      </c>
      <c r="U32" s="81" t="inlineStr">
        <is>
          <t>PREVISAO AGOSTO</t>
        </is>
      </c>
    </row>
    <row r="33">
      <c r="B33" s="27" t="inlineStr">
        <is>
          <t>C</t>
        </is>
      </c>
      <c r="C33" s="135" t="inlineStr">
        <is>
          <t>TOX</t>
        </is>
      </c>
      <c r="D33" s="317" t="n">
        <v>455.22</v>
      </c>
      <c r="E33" s="21" t="n"/>
      <c r="F33" s="20" t="inlineStr">
        <is>
          <t>MANGUEIRA(ORC 326971)</t>
        </is>
      </c>
      <c r="G33" s="14" t="n">
        <v>1</v>
      </c>
      <c r="H33" s="14" t="n"/>
      <c r="I33" s="15" t="n">
        <v>19861</v>
      </c>
      <c r="J33" s="15" t="inlineStr">
        <is>
          <t>LINHA GVV</t>
        </is>
      </c>
      <c r="K33" s="15" t="inlineStr">
        <is>
          <t>FLVV10</t>
        </is>
      </c>
      <c r="L33" s="15" t="inlineStr">
        <is>
          <t>BAIXO</t>
        </is>
      </c>
      <c r="M33" s="79" t="n">
        <v>63303</v>
      </c>
      <c r="N33" s="80" t="n">
        <v>25215</v>
      </c>
      <c r="O33" s="14" t="n"/>
      <c r="P33" s="146" t="n"/>
      <c r="Q33" s="146" t="n">
        <v>270340</v>
      </c>
      <c r="R33" s="147" t="inlineStr">
        <is>
          <t>04/07</t>
        </is>
      </c>
      <c r="S33" s="136" t="inlineStr">
        <is>
          <t>ADRIEL</t>
        </is>
      </c>
      <c r="T33" s="137" t="inlineStr">
        <is>
          <t>BOTELHO</t>
        </is>
      </c>
      <c r="U33" s="81" t="inlineStr">
        <is>
          <t>PREVISAO AGOSTO</t>
        </is>
      </c>
    </row>
    <row r="34">
      <c r="B34" s="27" t="n"/>
      <c r="C34" s="135" t="n"/>
      <c r="D34" s="54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16" t="n"/>
      <c r="N34" s="19" t="n"/>
      <c r="O34" s="14" t="n"/>
      <c r="P34" s="15" t="n"/>
      <c r="Q34" s="15" t="n"/>
      <c r="R34" s="16" t="n"/>
      <c r="S34" s="136" t="n"/>
      <c r="T34" s="137" t="n"/>
      <c r="U34" s="85" t="n"/>
    </row>
    <row r="35">
      <c r="B35" s="27" t="n"/>
      <c r="C35" s="135" t="n"/>
      <c r="D35" s="175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144" t="n"/>
      <c r="N35" s="145" t="n"/>
      <c r="O35" s="141" t="n"/>
      <c r="P35" s="142" t="n"/>
      <c r="Q35" s="142" t="n"/>
      <c r="R35" s="144" t="n"/>
      <c r="S35" s="136" t="n"/>
      <c r="T35" s="137" t="n"/>
      <c r="U35" s="81" t="n"/>
    </row>
    <row r="36">
      <c r="B36" s="27" t="n"/>
      <c r="C36" s="135" t="n"/>
      <c r="D36" s="54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16" t="n"/>
      <c r="N36" s="19" t="n"/>
      <c r="O36" s="14" t="n"/>
      <c r="P36" s="15" t="n"/>
      <c r="Q36" s="15" t="n"/>
      <c r="R36" s="16" t="n"/>
      <c r="S36" s="136" t="n"/>
      <c r="T36" s="137" t="n"/>
      <c r="U36" s="81" t="n"/>
    </row>
    <row r="37">
      <c r="B37" s="27" t="n"/>
      <c r="C37" s="135" t="n"/>
      <c r="D37" s="54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79" t="n"/>
      <c r="N37" s="80" t="n"/>
      <c r="O37" s="156" t="n"/>
      <c r="P37" s="15" t="n"/>
      <c r="Q37" s="146" t="n"/>
      <c r="R37" s="154" t="n"/>
      <c r="S37" s="136" t="n"/>
      <c r="T37" s="137" t="n"/>
      <c r="U37" s="81" t="n"/>
    </row>
    <row r="38">
      <c r="B38" s="27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5" t="n"/>
      <c r="M38" s="79" t="n"/>
      <c r="N38" s="80" t="n"/>
      <c r="O38" s="156" t="n"/>
      <c r="P38" s="15" t="n"/>
      <c r="Q38" s="146" t="n"/>
      <c r="R38" s="154" t="n"/>
      <c r="S38" s="136" t="n"/>
      <c r="T38" s="137" t="n"/>
      <c r="U38" s="81" t="n"/>
    </row>
    <row r="39">
      <c r="B39" s="27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37" t="n"/>
      <c r="U39" s="81" t="n"/>
    </row>
    <row r="40">
      <c r="B40" s="27" t="n"/>
      <c r="C40" s="135" t="n"/>
      <c r="D40" s="54" t="n"/>
      <c r="E40" s="21" t="n"/>
      <c r="F40" s="20" t="n"/>
      <c r="G40" s="14" t="n"/>
      <c r="H40" s="14" t="n"/>
      <c r="I40" s="15" t="n"/>
      <c r="J40" s="15" t="n"/>
      <c r="K40" s="15" t="n"/>
      <c r="L40" s="15" t="n"/>
      <c r="M40" s="79" t="n"/>
      <c r="N40" s="80" t="n"/>
      <c r="O40" s="156" t="n"/>
      <c r="P40" s="15" t="n"/>
      <c r="Q40" s="146" t="n"/>
      <c r="R40" s="154" t="n"/>
      <c r="S40" s="136" t="n"/>
      <c r="T40" s="137" t="n"/>
      <c r="U40" s="81" t="n"/>
    </row>
    <row r="41">
      <c r="B41" s="27" t="n"/>
      <c r="C41" s="135" t="n"/>
      <c r="D41" s="163" t="n"/>
      <c r="E41" s="21" t="n"/>
      <c r="F41" s="20" t="n"/>
      <c r="G41" s="14" t="n"/>
      <c r="H41" s="14" t="n"/>
      <c r="I41" s="142" t="n"/>
      <c r="J41" s="15" t="n"/>
      <c r="K41" s="15" t="n"/>
      <c r="L41" s="15" t="n"/>
      <c r="M41" s="164" t="n"/>
      <c r="N41" s="159" t="n"/>
      <c r="O41" s="165" t="n"/>
      <c r="P41" s="142" t="n"/>
      <c r="Q41" s="160" t="n"/>
      <c r="R41" s="166" t="n"/>
      <c r="S41" s="136" t="n"/>
      <c r="T41" s="137" t="n"/>
      <c r="U41" s="81" t="n"/>
    </row>
    <row r="42">
      <c r="B42" s="27" t="n"/>
      <c r="C42" s="22" t="n"/>
      <c r="D42" s="54" t="n"/>
      <c r="E42" s="21" t="n"/>
      <c r="F42" s="20" t="n"/>
      <c r="G42" s="14" t="n"/>
      <c r="H42" s="14" t="n"/>
      <c r="I42" s="15" t="n"/>
      <c r="J42" s="15" t="n"/>
      <c r="K42" s="15" t="n"/>
      <c r="L42" s="15" t="n"/>
      <c r="M42" s="79" t="n"/>
      <c r="N42" s="80" t="n"/>
      <c r="O42" s="156" t="n"/>
      <c r="P42" s="15" t="n"/>
      <c r="Q42" s="146" t="n"/>
      <c r="R42" s="154" t="n"/>
      <c r="S42" s="136" t="n"/>
      <c r="T42" s="158" t="n"/>
      <c r="U42" s="13" t="n"/>
    </row>
    <row r="43">
      <c r="B43" s="27" t="n"/>
      <c r="C43" s="135" t="n"/>
      <c r="D43" s="175" t="n"/>
      <c r="E43" s="21" t="n"/>
      <c r="F43" s="20" t="n"/>
      <c r="G43" s="14" t="n"/>
      <c r="H43" s="14" t="n"/>
      <c r="I43" s="142" t="n"/>
      <c r="J43" s="15" t="n"/>
      <c r="K43" s="15" t="n"/>
      <c r="L43" s="15" t="n"/>
      <c r="M43" s="144" t="n"/>
      <c r="N43" s="145" t="n"/>
      <c r="O43" s="141" t="n"/>
      <c r="P43" s="142" t="n"/>
      <c r="Q43" s="142" t="n"/>
      <c r="R43" s="144" t="n"/>
      <c r="S43" s="168" t="n"/>
      <c r="T43" s="162" t="n"/>
      <c r="U43" s="81" t="n"/>
    </row>
    <row r="44">
      <c r="B44" s="27" t="n"/>
      <c r="C44" s="135" t="n"/>
      <c r="D44" s="54" t="n"/>
      <c r="E44" s="21" t="n"/>
      <c r="F44" s="20" t="n"/>
      <c r="G44" s="14" t="n"/>
      <c r="H44" s="14" t="n"/>
      <c r="I44" s="15" t="n"/>
      <c r="J44" s="15" t="n"/>
      <c r="K44" s="15" t="n"/>
      <c r="L44" s="15" t="n"/>
      <c r="M44" s="16" t="n"/>
      <c r="N44" s="19" t="n"/>
      <c r="O44" s="14" t="n"/>
      <c r="P44" s="15" t="n"/>
      <c r="Q44" s="15" t="n"/>
      <c r="R44" s="16" t="n"/>
      <c r="S44" s="136" t="n"/>
      <c r="T44" s="137" t="n"/>
      <c r="U44" s="81" t="n"/>
    </row>
    <row r="45">
      <c r="B45" s="27" t="n"/>
      <c r="C45" s="135" t="n"/>
      <c r="D45" s="54" t="n"/>
      <c r="E45" s="21" t="n"/>
      <c r="F45" s="20" t="n"/>
      <c r="G45" s="14" t="n"/>
      <c r="H45" s="14" t="n"/>
      <c r="I45" s="15" t="n"/>
      <c r="J45" s="15" t="n"/>
      <c r="K45" s="15" t="n"/>
      <c r="L45" s="15" t="n"/>
      <c r="M45" s="79" t="n"/>
      <c r="N45" s="80" t="n"/>
      <c r="O45" s="14" t="n"/>
      <c r="P45" s="146" t="n"/>
      <c r="Q45" s="146" t="n"/>
      <c r="R45" s="147" t="n"/>
      <c r="S45" s="136" t="n"/>
      <c r="T45" s="137" t="n"/>
      <c r="U45" s="81" t="n"/>
    </row>
    <row r="46">
      <c r="B46" s="27" t="n"/>
      <c r="C46" s="135" t="n"/>
      <c r="D46" s="54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79" t="n"/>
      <c r="N46" s="80" t="n"/>
      <c r="O46" s="156" t="n"/>
      <c r="P46" s="15" t="n"/>
      <c r="Q46" s="146" t="n"/>
      <c r="R46" s="154" t="n"/>
      <c r="S46" s="136" t="n"/>
      <c r="T46" s="137" t="n"/>
      <c r="U46" s="81" t="n"/>
    </row>
    <row r="47">
      <c r="B47" s="27" t="n"/>
      <c r="C47" s="135" t="n"/>
      <c r="D47" s="163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79" t="n"/>
      <c r="N47" s="80" t="n"/>
      <c r="O47" s="14" t="n"/>
      <c r="P47" s="146" t="n"/>
      <c r="Q47" s="146" t="n"/>
      <c r="R47" s="147" t="n"/>
      <c r="S47" s="136" t="n"/>
      <c r="T47" s="137" t="n"/>
      <c r="U47" s="81" t="n"/>
    </row>
    <row r="48">
      <c r="B48" s="27" t="n"/>
      <c r="C48" s="135" t="n"/>
      <c r="D48" s="54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56" t="n"/>
      <c r="P48" s="15" t="n"/>
      <c r="Q48" s="146" t="n"/>
      <c r="R48" s="154" t="n"/>
      <c r="S48" s="136" t="n"/>
      <c r="T48" s="137" t="n"/>
      <c r="U48" s="81" t="n"/>
    </row>
    <row r="49">
      <c r="B49" s="27" t="n"/>
      <c r="C49" s="135" t="n"/>
      <c r="D49" s="54" t="n"/>
      <c r="E49" s="21" t="n"/>
      <c r="F49" s="20" t="n"/>
      <c r="G49" s="14" t="n"/>
      <c r="H49" s="14" t="n"/>
      <c r="I49" s="15" t="n"/>
      <c r="J49" s="15" t="n"/>
      <c r="K49" s="15" t="n"/>
      <c r="L49" s="15" t="n"/>
      <c r="M49" s="79" t="n"/>
      <c r="N49" s="80" t="n"/>
      <c r="O49" s="156" t="n"/>
      <c r="P49" s="15" t="n"/>
      <c r="Q49" s="146" t="n"/>
      <c r="R49" s="154" t="n"/>
      <c r="S49" s="136" t="n"/>
      <c r="T49" s="137" t="n"/>
      <c r="U49" s="81" t="n"/>
    </row>
    <row r="50">
      <c r="B50" s="27" t="n"/>
      <c r="C50" s="135" t="n"/>
      <c r="D50" s="178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16" t="n"/>
      <c r="N50" s="19" t="n"/>
      <c r="O50" s="14" t="n"/>
      <c r="P50" s="15" t="n"/>
      <c r="Q50" s="15" t="n"/>
      <c r="R50" s="16" t="n"/>
      <c r="S50" s="136" t="n"/>
      <c r="T50" s="137" t="n"/>
      <c r="U50" s="81" t="n"/>
    </row>
    <row r="51">
      <c r="B51" s="27" t="n"/>
      <c r="C51" s="135" t="n"/>
      <c r="D51" s="54" t="n"/>
      <c r="E51" s="21" t="n"/>
      <c r="F51" s="20" t="n"/>
      <c r="G51" s="14" t="n"/>
      <c r="H51" s="14" t="n"/>
      <c r="I51" s="15" t="n"/>
      <c r="J51" s="15" t="n"/>
      <c r="K51" s="15" t="n"/>
      <c r="L51" s="15" t="n"/>
      <c r="M51" s="79" t="n"/>
      <c r="N51" s="80" t="n"/>
      <c r="O51" s="156" t="n"/>
      <c r="P51" s="15" t="n"/>
      <c r="Q51" s="146" t="n"/>
      <c r="R51" s="154" t="n"/>
      <c r="S51" s="136" t="n"/>
      <c r="T51" s="137" t="n"/>
      <c r="U51" s="81" t="n"/>
    </row>
    <row r="52">
      <c r="B52" s="27" t="n"/>
      <c r="C52" s="135" t="n"/>
      <c r="D52" s="54" t="n"/>
      <c r="E52" s="21" t="n"/>
      <c r="F52" s="20" t="n"/>
      <c r="G52" s="14" t="n"/>
      <c r="H52" s="14" t="n"/>
      <c r="I52" s="157" t="n"/>
      <c r="J52" s="157" t="n"/>
      <c r="K52" s="157" t="n"/>
      <c r="L52" s="157" t="n"/>
      <c r="M52" s="40" t="n"/>
      <c r="N52" s="41" t="n"/>
      <c r="O52" s="14" t="n"/>
      <c r="P52" s="146" t="n"/>
      <c r="Q52" s="13" t="n"/>
      <c r="R52" s="18" t="n"/>
      <c r="S52" s="19" t="n"/>
      <c r="T52" s="10" t="n"/>
      <c r="U52" s="78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" t="n"/>
      <c r="J53" s="15" t="n"/>
      <c r="K53" s="15" t="n"/>
      <c r="L53" s="15" t="n"/>
      <c r="M53" s="16" t="n"/>
      <c r="N53" s="19" t="n"/>
      <c r="O53" s="14" t="n"/>
      <c r="P53" s="15" t="n"/>
      <c r="Q53" s="15" t="n"/>
      <c r="R53" s="16" t="n"/>
      <c r="S53" s="136" t="n"/>
      <c r="T53" s="137" t="n"/>
      <c r="U53" s="81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" t="n"/>
      <c r="J54" s="15" t="n"/>
      <c r="K54" s="15" t="n"/>
      <c r="L54" s="15" t="n"/>
      <c r="M54" s="79" t="n"/>
      <c r="N54" s="80" t="n"/>
      <c r="O54" s="156" t="n"/>
      <c r="P54" s="15" t="n"/>
      <c r="Q54" s="146" t="n"/>
      <c r="R54" s="154" t="n"/>
      <c r="S54" s="136" t="n"/>
      <c r="T54" s="137" t="n"/>
      <c r="U54" s="81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79" t="n"/>
      <c r="N55" s="80" t="n"/>
      <c r="O55" s="156" t="n"/>
      <c r="P55" s="15" t="n"/>
      <c r="Q55" s="146" t="n"/>
      <c r="R55" s="154" t="n"/>
      <c r="S55" s="136" t="n"/>
      <c r="T55" s="137" t="n"/>
      <c r="U55" s="81" t="n"/>
    </row>
    <row r="56">
      <c r="B56" s="27" t="n"/>
      <c r="C56" s="135" t="n"/>
      <c r="D56" s="54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79" t="n"/>
      <c r="N56" s="80" t="n"/>
      <c r="O56" s="14" t="n"/>
      <c r="P56" s="146" t="n"/>
      <c r="Q56" s="146" t="n"/>
      <c r="R56" s="147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56" t="n"/>
      <c r="P57" s="15" t="n"/>
      <c r="Q57" s="146" t="n"/>
      <c r="R57" s="154" t="n"/>
      <c r="S57" s="136" t="n"/>
      <c r="T57" s="137" t="n"/>
      <c r="U57" s="81" t="n"/>
    </row>
    <row r="58">
      <c r="B58" s="27" t="n"/>
      <c r="C58" s="135" t="n"/>
      <c r="D58" s="54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79" t="n"/>
      <c r="N58" s="80" t="n"/>
      <c r="O58" s="14" t="n"/>
      <c r="P58" s="146" t="n"/>
      <c r="Q58" s="146" t="n"/>
      <c r="R58" s="147" t="n"/>
      <c r="S58" s="136" t="n"/>
      <c r="T58" s="137" t="n"/>
      <c r="U58" s="81" t="n"/>
    </row>
    <row r="59">
      <c r="B59" s="27" t="n"/>
      <c r="C59" s="135" t="n"/>
      <c r="D59" s="163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144" t="n"/>
      <c r="N59" s="145" t="n"/>
      <c r="O59" s="141" t="n"/>
      <c r="P59" s="142" t="n"/>
      <c r="Q59" s="142" t="n"/>
      <c r="R59" s="144" t="n"/>
      <c r="S59" s="136" t="n"/>
      <c r="T59" s="137" t="n"/>
      <c r="U59" s="81" t="n"/>
    </row>
    <row r="60">
      <c r="B60" s="27" t="n"/>
      <c r="C60" s="135" t="n"/>
      <c r="D60" s="54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79" t="n"/>
      <c r="N60" s="80" t="n"/>
      <c r="O60" s="14" t="n"/>
      <c r="P60" s="153" t="n"/>
      <c r="Q60" s="153" t="n"/>
      <c r="R60" s="154" t="n"/>
      <c r="S60" s="136" t="n"/>
      <c r="T60" s="137" t="n"/>
      <c r="U60" s="155" t="n"/>
    </row>
    <row r="61">
      <c r="B61" s="27" t="n"/>
      <c r="C61" s="135" t="n"/>
      <c r="D61" s="54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16" t="n"/>
      <c r="N61" s="19" t="n"/>
      <c r="O61" s="14" t="n"/>
      <c r="P61" s="15" t="n"/>
      <c r="Q61" s="15" t="n"/>
      <c r="R61" s="16" t="n"/>
      <c r="S61" s="136" t="n"/>
      <c r="T61" s="137" t="n"/>
      <c r="U61" s="81" t="n"/>
    </row>
    <row r="62">
      <c r="B62" s="27" t="n"/>
      <c r="C62" s="135" t="n"/>
      <c r="D62" s="54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79" t="n"/>
      <c r="N62" s="80" t="n"/>
      <c r="O62" s="156" t="n"/>
      <c r="P62" s="15" t="n"/>
      <c r="Q62" s="146" t="n"/>
      <c r="R62" s="154" t="n"/>
      <c r="S62" s="136" t="n"/>
      <c r="T62" s="137" t="n"/>
      <c r="U62" s="81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79" t="n"/>
      <c r="N63" s="80" t="n"/>
      <c r="O63" s="14" t="n"/>
      <c r="P63" s="146" t="n"/>
      <c r="Q63" s="146" t="n"/>
      <c r="R63" s="147" t="n"/>
      <c r="S63" s="136" t="n"/>
      <c r="T63" s="137" t="n"/>
      <c r="U63" s="81" t="n"/>
    </row>
    <row r="64">
      <c r="B64" s="27" t="n"/>
      <c r="C64" s="135" t="n"/>
      <c r="D64" s="54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79" t="n"/>
      <c r="N64" s="80" t="n"/>
      <c r="O64" s="14" t="n"/>
      <c r="P64" s="146" t="n"/>
      <c r="Q64" s="146" t="n"/>
      <c r="R64" s="147" t="n"/>
      <c r="S64" s="136" t="n"/>
      <c r="T64" s="137" t="n"/>
      <c r="U64" s="81" t="n"/>
    </row>
    <row r="65">
      <c r="B65" s="27" t="n"/>
      <c r="C65" s="135" t="n"/>
      <c r="D65" s="163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164" t="n"/>
      <c r="N65" s="159" t="n"/>
      <c r="O65" s="165" t="n"/>
      <c r="P65" s="142" t="n"/>
      <c r="Q65" s="160" t="n"/>
      <c r="R65" s="166" t="n"/>
      <c r="S65" s="136" t="n"/>
      <c r="T65" s="137" t="n"/>
      <c r="U65" s="81" t="n"/>
    </row>
    <row r="66">
      <c r="B66" s="27" t="n"/>
      <c r="C66" s="135" t="n"/>
      <c r="D66" s="54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79" t="n"/>
      <c r="N66" s="80" t="n"/>
      <c r="O66" s="14" t="n"/>
      <c r="P66" s="146" t="n"/>
      <c r="Q66" s="146" t="n"/>
      <c r="R66" s="147" t="n"/>
      <c r="S66" s="136" t="n"/>
      <c r="T66" s="137" t="n"/>
      <c r="U66" s="81" t="n"/>
    </row>
    <row r="67">
      <c r="B67" s="27" t="n"/>
      <c r="C67" s="135" t="n"/>
      <c r="D67" s="54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79" t="n"/>
      <c r="N67" s="80" t="n"/>
      <c r="O67" s="156" t="n"/>
      <c r="P67" s="15" t="n"/>
      <c r="Q67" s="146" t="n"/>
      <c r="R67" s="154" t="n"/>
      <c r="S67" s="136" t="n"/>
      <c r="T67" s="137" t="n"/>
      <c r="U67" s="81" t="n"/>
    </row>
    <row r="68">
      <c r="B68" s="27" t="n"/>
      <c r="C68" s="135" t="n"/>
      <c r="D68" s="175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144" t="n"/>
      <c r="N68" s="145" t="n"/>
      <c r="O68" s="141" t="n"/>
      <c r="P68" s="142" t="n"/>
      <c r="Q68" s="142" t="n"/>
      <c r="R68" s="144" t="n"/>
      <c r="S68" s="136" t="n"/>
      <c r="T68" s="137" t="n"/>
      <c r="U68" s="81" t="n"/>
    </row>
    <row r="69">
      <c r="B69" s="27" t="n"/>
      <c r="C69" s="135" t="n"/>
      <c r="D69" s="54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79" t="n"/>
      <c r="N69" s="80" t="n"/>
      <c r="O69" s="156" t="n"/>
      <c r="P69" s="15" t="n"/>
      <c r="Q69" s="146" t="n"/>
      <c r="R69" s="154" t="n"/>
      <c r="S69" s="136" t="n"/>
      <c r="T69" s="137" t="n"/>
      <c r="U69" s="81" t="n"/>
    </row>
    <row r="70">
      <c r="B70" s="27" t="n"/>
      <c r="C70" s="135" t="n"/>
      <c r="D70" s="54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79" t="n"/>
      <c r="N70" s="80" t="n"/>
      <c r="O70" s="156" t="n"/>
      <c r="P70" s="15" t="n"/>
      <c r="Q70" s="146" t="n"/>
      <c r="R70" s="154" t="n"/>
      <c r="S70" s="136" t="n"/>
      <c r="T70" s="137" t="n"/>
      <c r="U70" s="81" t="n"/>
    </row>
    <row r="71">
      <c r="B71" s="27" t="n"/>
      <c r="C71" s="135" t="n"/>
      <c r="D71" s="54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79" t="n"/>
      <c r="N71" s="80" t="n"/>
      <c r="O71" s="14" t="n"/>
      <c r="P71" s="146" t="n"/>
      <c r="Q71" s="146" t="n"/>
      <c r="R71" s="147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56" t="n"/>
      <c r="P72" s="15" t="n"/>
      <c r="Q72" s="146" t="n"/>
      <c r="R72" s="154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56" t="n"/>
      <c r="P73" s="15" t="n"/>
      <c r="Q73" s="146" t="n"/>
      <c r="R73" s="154" t="n"/>
      <c r="S73" s="136" t="n"/>
      <c r="T73" s="137" t="n"/>
      <c r="U73" s="81" t="n"/>
    </row>
    <row r="74">
      <c r="B74" s="27" t="n"/>
      <c r="C74" s="135" t="n"/>
      <c r="D74" s="54" t="n"/>
      <c r="E74" s="21" t="n"/>
      <c r="F74" s="20" t="n"/>
      <c r="G74" s="14" t="n"/>
      <c r="H74" s="14" t="n"/>
      <c r="I74" s="15" t="n"/>
      <c r="J74" s="15" t="n"/>
      <c r="K74" s="15" t="n"/>
      <c r="L74" s="15" t="n"/>
      <c r="M74" s="79" t="n"/>
      <c r="N74" s="80" t="n"/>
      <c r="O74" s="156" t="n"/>
      <c r="P74" s="15" t="n"/>
      <c r="Q74" s="146" t="n"/>
      <c r="R74" s="154" t="n"/>
      <c r="S74" s="136" t="n"/>
      <c r="T74" s="137" t="n"/>
      <c r="U74" s="81" t="n"/>
    </row>
    <row r="75">
      <c r="B75" s="27" t="n"/>
      <c r="C75" s="135" t="n"/>
      <c r="D75" s="54" t="n"/>
      <c r="E75" s="21" t="n"/>
      <c r="F75" s="20" t="n"/>
      <c r="G75" s="14" t="n"/>
      <c r="H75" s="14" t="n"/>
      <c r="I75" s="15" t="n"/>
      <c r="J75" s="15" t="n"/>
      <c r="K75" s="15" t="n"/>
      <c r="L75" s="15" t="n"/>
      <c r="M75" s="79" t="n"/>
      <c r="N75" s="80" t="n"/>
      <c r="O75" s="156" t="n"/>
      <c r="P75" s="15" t="n"/>
      <c r="Q75" s="146" t="n"/>
      <c r="R75" s="154" t="n"/>
      <c r="S75" s="136" t="n"/>
      <c r="T75" s="137" t="n"/>
      <c r="U75" s="81" t="n"/>
    </row>
    <row r="76">
      <c r="B76" s="142" t="n"/>
      <c r="C76" s="138" t="n"/>
      <c r="D76" s="253" t="n"/>
      <c r="E76" s="21" t="n"/>
      <c r="F76" s="140" t="n"/>
      <c r="G76" s="124" t="n"/>
      <c r="H76" s="14" t="n"/>
      <c r="I76" s="142" t="n"/>
      <c r="J76" s="15" t="n"/>
      <c r="K76" s="15" t="n"/>
      <c r="L76" s="15" t="n"/>
      <c r="M76" s="144" t="n"/>
      <c r="N76" s="145" t="n"/>
      <c r="O76" s="141" t="n"/>
      <c r="P76" s="142" t="n"/>
      <c r="Q76" s="142" t="n"/>
      <c r="R76" s="144" t="n"/>
      <c r="S76" s="145" t="n"/>
      <c r="T76" s="141" t="n"/>
      <c r="U76" s="81" t="n"/>
    </row>
    <row r="77">
      <c r="B77" s="148" t="n"/>
      <c r="C77" s="149" t="n"/>
      <c r="D77" s="150" t="n"/>
      <c r="E77" s="151" t="n"/>
      <c r="F77" s="152" t="n"/>
      <c r="G77" s="6" t="n"/>
      <c r="H77" s="148" t="n"/>
      <c r="I77" s="148" t="n"/>
      <c r="K77" s="1" t="n"/>
      <c r="L77" s="1" t="n"/>
      <c r="M77" s="148" t="n"/>
      <c r="N77" s="148" t="n"/>
      <c r="O77" s="148" t="n"/>
      <c r="P77" s="148" t="n"/>
      <c r="Q77" s="148" t="n"/>
      <c r="R77" s="148" t="n"/>
      <c r="S77" s="148" t="n"/>
      <c r="T77" s="148" t="n"/>
      <c r="U77" s="3" t="n"/>
    </row>
    <row r="78">
      <c r="D78" s="87" t="inlineStr">
        <is>
          <t>GASTOS</t>
        </is>
      </c>
      <c r="E78" s="87" t="inlineStr">
        <is>
          <t>VALORES</t>
        </is>
      </c>
    </row>
    <row r="79">
      <c r="D79" s="88" t="inlineStr">
        <is>
          <t>PREVENTIVA</t>
        </is>
      </c>
      <c r="E79" s="89">
        <f>SUM(H5,H8)</f>
        <v/>
      </c>
    </row>
    <row r="80">
      <c r="D80" s="88" t="inlineStr">
        <is>
          <t>CORRETIVA</t>
        </is>
      </c>
      <c r="E80" s="89">
        <f>SUM(H6,H9)</f>
        <v/>
      </c>
    </row>
    <row r="81">
      <c r="D81" s="88" t="inlineStr">
        <is>
          <t>SPARE PARTS</t>
        </is>
      </c>
      <c r="E81" s="89">
        <f>SUM(H7,H10)</f>
        <v/>
      </c>
    </row>
    <row r="82">
      <c r="D82" s="88" t="inlineStr">
        <is>
          <t>ALMOXARIFADO</t>
        </is>
      </c>
      <c r="E82" s="89">
        <f>H11</f>
        <v/>
      </c>
    </row>
    <row r="83">
      <c r="D83" s="88" t="inlineStr">
        <is>
          <t>SURPRESAS</t>
        </is>
      </c>
      <c r="E83" s="89" t="n">
        <v>0</v>
      </c>
    </row>
    <row r="247">
      <c r="C247" s="8" t="n"/>
      <c r="D247" s="7" t="n"/>
      <c r="E247" s="7" t="n"/>
      <c r="F247" s="6" t="n"/>
      <c r="G247" s="5" t="n"/>
      <c r="H247" s="5" t="n"/>
      <c r="I247" s="254" t="n"/>
      <c r="J247" s="254" t="n"/>
      <c r="K247" s="1" t="n"/>
      <c r="L247" s="4" t="n"/>
      <c r="M247" s="3" t="n"/>
      <c r="N247" s="2" t="n"/>
      <c r="O247" s="2" t="n"/>
      <c r="P247" s="2" t="n"/>
      <c r="Q247" s="3" t="n"/>
    </row>
    <row r="257">
      <c r="C257" s="8" t="n"/>
      <c r="D257" s="7" t="n"/>
      <c r="E257" s="7" t="n"/>
      <c r="F257" s="6" t="n"/>
      <c r="G257" s="5" t="n"/>
      <c r="H257" s="5" t="n"/>
      <c r="I257" s="254" t="n"/>
      <c r="J257" s="254" t="n"/>
      <c r="K257" s="4" t="n"/>
      <c r="L257" s="1" t="n"/>
      <c r="M257" s="3" t="n"/>
      <c r="N257" s="2" t="n"/>
      <c r="O257" s="2" t="n"/>
      <c r="P257" s="2" t="n"/>
    </row>
  </sheetData>
  <mergeCells count="2">
    <mergeCell ref="C11:D11"/>
    <mergeCell ref="C3:F3"/>
  </mergeCells>
  <conditionalFormatting sqref="B18:D18 F18:G18 I18:U18">
    <cfRule type="expression" priority="45" dxfId="3">
      <formula>IF($B18="NR",1,0)</formula>
    </cfRule>
    <cfRule type="expression" priority="46" dxfId="2">
      <formula>IF($B18="P",1,0)</formula>
    </cfRule>
    <cfRule type="expression" priority="47" dxfId="1">
      <formula>IF($B18="F",1,0)</formula>
    </cfRule>
    <cfRule type="expression" priority="48" dxfId="0">
      <formula>IF($B18="C",1,0)</formula>
    </cfRule>
  </conditionalFormatting>
  <conditionalFormatting sqref="B20:D75 F20:G75 I20:U75">
    <cfRule type="expression" priority="1" dxfId="3">
      <formula>IF($B20="NR",1,0)</formula>
    </cfRule>
    <cfRule type="expression" priority="2" dxfId="2">
      <formula>IF($B20="P",1,0)</formula>
    </cfRule>
    <cfRule type="expression" priority="3" dxfId="1">
      <formula>IF($B20="F",1,0)</formula>
    </cfRule>
    <cfRule type="expression" priority="4" dxfId="0">
      <formula>IF($B20="C",1,0)</formula>
    </cfRule>
  </conditionalFormatting>
  <conditionalFormatting sqref="B19:E19 G19:U19">
    <cfRule type="expression" priority="13" dxfId="3">
      <formula>IF($B19="NR",1,0)</formula>
    </cfRule>
    <cfRule type="expression" priority="14" dxfId="2">
      <formula>IF($B19="P",1,0)</formula>
    </cfRule>
    <cfRule type="expression" priority="15" dxfId="1">
      <formula>IF($B19="F",1,0)</formula>
    </cfRule>
    <cfRule type="expression" priority="16" dxfId="0">
      <formula>IF($B19="C",1,0)</formula>
    </cfRule>
  </conditionalFormatting>
  <conditionalFormatting sqref="E18 H18">
    <cfRule type="expression" priority="101" dxfId="3">
      <formula>IF($B18="NR",1,0)</formula>
    </cfRule>
    <cfRule type="expression" priority="102" dxfId="2">
      <formula>IF($B18="P",1,0)</formula>
    </cfRule>
    <cfRule type="expression" priority="103" dxfId="1">
      <formula>IF($B18="F",1,0)</formula>
    </cfRule>
    <cfRule type="expression" priority="104" dxfId="0">
      <formula>IF($B18="C",1,0)</formula>
    </cfRule>
  </conditionalFormatting>
  <conditionalFormatting sqref="E20:E76 H20:H76">
    <cfRule type="expression" priority="5" dxfId="3">
      <formula>IF($B20="NR",1,0)</formula>
    </cfRule>
    <cfRule type="expression" priority="6" dxfId="2">
      <formula>IF($B20="P",1,0)</formula>
    </cfRule>
    <cfRule type="expression" priority="7" dxfId="1">
      <formula>IF($B20="F",1,0)</formula>
    </cfRule>
    <cfRule type="expression" priority="8" dxfId="0">
      <formula>IF($B20="C",1,0)</formula>
    </cfRule>
  </conditionalFormatting>
  <conditionalFormatting sqref="F19">
    <cfRule type="expression" priority="9" dxfId="3">
      <formula>IF($B19="NR",1,0)</formula>
    </cfRule>
    <cfRule type="expression" priority="10" dxfId="2">
      <formula>IF($B19="P",1,0)</formula>
    </cfRule>
    <cfRule type="expression" priority="11" dxfId="1">
      <formula>IF($B19="F",1,0)</formula>
    </cfRule>
    <cfRule type="expression" priority="12" dxfId="0">
      <formula>IF($B19="C",1,0)</formula>
    </cfRule>
  </conditionalFormatting>
  <conditionalFormatting sqref="H13">
    <cfRule type="cellIs" priority="105" operator="greaterThan" dxfId="25">
      <formula>0</formula>
    </cfRule>
    <cfRule type="cellIs" priority="106" operator="lessThan" dxfId="24">
      <formula>0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256"/>
  <sheetViews>
    <sheetView showGridLines="0" topLeftCell="G1" zoomScale="80" zoomScaleNormal="80" workbookViewId="0">
      <selection activeCell="L18" sqref="L18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JULHO 2022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12" t="n"/>
      <c r="D3" s="313" t="n"/>
      <c r="E3" s="313" t="n"/>
      <c r="F3" s="313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SUMIFS(Table164567234568[VALOR R$],Table164567234568[STATUS],"P",Table164567234568[PREV./CORRET./SP. PART/ALMOX],$F$5)+SUMIFS(Table164567234568[VALOR R$],Table164567234568[STATUS],"F",Table164567234568[PREV./CORRET./SP. PART/ALMOX],$F$5)+SUMIFS(Table164567234568[VALOR R$],Table164567234568[STATUS],"NR",Table164567234568[PREV./CORRET./SP.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SUMIFS(Table164567234568[VALOR R$],Table164567234568[STATUS],"P",Table164567234568[PREV./CORRET./SP. PART/ALMOX],$F$6)+SUMIFS(Table164567234568[VALOR R$],Table164567234568[STATUS],"F",Table164567234568[PREV./CORRET./SP. PART/ALMOX],$F$6)+SUMIFS(Table164567234568[VALOR R$],Table164567234568[STATUS],"NR",Table164567234568[PREV./CORRET./SP.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SUMIFS(Table164567234568[VALOR R$],Table164567234568[STATUS],"P",Table164567234568[PREV./CORRET./SP. PART/ALMOX],$F$7)+SUMIFS(Table164567234568[VALOR R$],Table164567234568[STATUS],"F",Table164567234568[PREV./CORRET./SP. PART/ALMOX],$F$7)+SUMIFS(Table164567234568[VALOR R$],Table164567234568[STATUS],"NR",Table164567234568[PREV./CORRET./SP.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SUMIFS(Table164567234568[VALOR R$],Table164567234568[STATUS],"C",Table164567234568[PREV./CORRET./SP.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SUMIFS(Table164567234568[VALOR R$],Table164567234568[STATUS],"C",Table164567234568[PREV./CORRET./SP.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SUMIFS(Table164567234568[VALOR R$],Table164567234568[STATUS],"C",Table164567234568[PREV./CORRET./SP.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310" t="inlineStr">
        <is>
          <t>LEGENDA</t>
        </is>
      </c>
      <c r="D11" s="311" t="n"/>
      <c r="F11" s="37" t="inlineStr">
        <is>
          <t>ALMOXARIFADO</t>
        </is>
      </c>
      <c r="G11" s="38" t="n"/>
      <c r="H11" s="39">
        <f>SUMIFS(Table164567234568[VALOR R$],Table164567234568[STATUS],"P",Table164567234568[PREV./CORRET./SP. PART/ALMOX],$F$11)+SUMIFS(Table164567234568[VALOR R$],Table164567234568[STATUS],"F",Table164567234568[PREV./CORRET./SP. PART/ALMOX],$F$11)+K14+SUMIFS(Table164567234568[VALOR R$],Table164567234568[STATUS],"NR",Table164567234568[PREV./CORRET./SP.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inlineStr">
        <is>
          <t>C</t>
        </is>
      </c>
      <c r="C18" s="135" t="inlineStr">
        <is>
          <t>TOX</t>
        </is>
      </c>
      <c r="D18" s="163" t="n">
        <v>4992.23</v>
      </c>
      <c r="E18" s="21" t="inlineStr">
        <is>
          <t>Julho</t>
        </is>
      </c>
      <c r="F18" s="20" t="inlineStr">
        <is>
          <t>COMPRA VEDAÇÃO INFLÁVEL (BR_0068753) DA TOX PARA O ROBO DE TESTE DO ORVR// ORÇ BR236242290 (COM DESCONTO DE 15%) // MAQ LINHA GVV OP15 ROBO DE TESTE // CC 25214 // ACT 63303 // TOX // SPARE PART CRITICA DO ORVR // 02/06/2023 // R$4922,23 // APROVACAO – ALESANDRO ANTONIO BOTELHO // PO270340</t>
        </is>
      </c>
      <c r="G18" s="14" t="n">
        <v>1</v>
      </c>
      <c r="H18" s="14" t="inlineStr">
        <is>
          <t>SPARE PART</t>
        </is>
      </c>
      <c r="I18" s="15" t="n">
        <v>19861</v>
      </c>
      <c r="J18" s="15" t="inlineStr">
        <is>
          <t>LINHA FLVV</t>
        </is>
      </c>
      <c r="K18" s="15" t="inlineStr">
        <is>
          <t>FLVV15</t>
        </is>
      </c>
      <c r="L18" s="15" t="inlineStr">
        <is>
          <t xml:space="preserve">ALTO </t>
        </is>
      </c>
      <c r="M18" s="164" t="n">
        <v>63303</v>
      </c>
      <c r="N18" s="159" t="n">
        <v>25214</v>
      </c>
      <c r="O18" s="165" t="n"/>
      <c r="P18" s="142" t="n"/>
      <c r="Q18" s="160" t="n">
        <v>270340</v>
      </c>
      <c r="R18" s="166" t="n">
        <v>45137</v>
      </c>
      <c r="S18" s="136" t="inlineStr">
        <is>
          <t xml:space="preserve">ADRIEL </t>
        </is>
      </c>
      <c r="T18" s="137" t="inlineStr">
        <is>
          <t>MARCELO</t>
        </is>
      </c>
      <c r="U18" s="81" t="inlineStr">
        <is>
          <t xml:space="preserve">PREVISAO PARA 30 DE JULHO </t>
        </is>
      </c>
    </row>
    <row r="19">
      <c r="B19" s="27" t="n"/>
      <c r="C19" s="135" t="n"/>
      <c r="D19" s="54" t="n"/>
      <c r="E19" s="21" t="n"/>
      <c r="F19" s="20" t="n"/>
      <c r="G19" s="14" t="n"/>
      <c r="H19" s="14" t="n"/>
      <c r="I19" s="15" t="n"/>
      <c r="J19" s="15" t="n"/>
      <c r="K19" s="15" t="n"/>
      <c r="L19" s="15" t="n"/>
      <c r="M19" s="79" t="n"/>
      <c r="N19" s="80" t="n"/>
      <c r="O19" s="156" t="n"/>
      <c r="P19" s="15" t="n"/>
      <c r="Q19" s="146" t="n"/>
      <c r="R19" s="154" t="n"/>
      <c r="S19" s="136" t="n"/>
      <c r="T19" s="137" t="n"/>
      <c r="U19" s="81" t="n"/>
    </row>
    <row r="20">
      <c r="B20" s="27" t="n"/>
      <c r="C20" s="135" t="n"/>
      <c r="D20" s="54" t="n"/>
      <c r="E20" s="21" t="n"/>
      <c r="F20" s="20" t="n"/>
      <c r="G20" s="14" t="n"/>
      <c r="H20" s="14" t="n"/>
      <c r="I20" s="15" t="n"/>
      <c r="J20" s="15" t="n"/>
      <c r="K20" s="15" t="n"/>
      <c r="L20" s="15" t="n"/>
      <c r="M20" s="79" t="n"/>
      <c r="N20" s="80" t="n"/>
      <c r="O20" s="156" t="n"/>
      <c r="P20" s="15" t="n"/>
      <c r="Q20" s="146" t="n"/>
      <c r="R20" s="154" t="n"/>
      <c r="S20" s="136" t="n"/>
      <c r="T20" s="137" t="n"/>
      <c r="U20" s="81" t="n"/>
    </row>
    <row r="21">
      <c r="B21" s="27" t="n"/>
      <c r="C21" s="135" t="n"/>
      <c r="D21" s="175" t="n"/>
      <c r="E21" s="21" t="n"/>
      <c r="F21" s="20" t="n"/>
      <c r="G21" s="14" t="n"/>
      <c r="H21" s="14" t="n"/>
      <c r="I21" s="142" t="n"/>
      <c r="J21" s="15" t="n"/>
      <c r="K21" s="15" t="n"/>
      <c r="L21" s="15" t="n"/>
      <c r="M21" s="164" t="n"/>
      <c r="N21" s="159" t="n"/>
      <c r="O21" s="141" t="n"/>
      <c r="P21" s="160" t="n"/>
      <c r="Q21" s="160" t="n"/>
      <c r="R21" s="161" t="n"/>
      <c r="S21" s="136" t="n"/>
      <c r="T21" s="137" t="n"/>
      <c r="U21" s="81" t="n"/>
    </row>
    <row r="22">
      <c r="B22" s="27" t="n"/>
      <c r="C22" s="135" t="n"/>
      <c r="D22" s="175" t="n"/>
      <c r="E22" s="21" t="n"/>
      <c r="F22" s="20" t="n"/>
      <c r="G22" s="14" t="n"/>
      <c r="H22" s="14" t="n"/>
      <c r="I22" s="142" t="n"/>
      <c r="J22" s="15" t="n"/>
      <c r="K22" s="15" t="n"/>
      <c r="L22" s="15" t="n"/>
      <c r="M22" s="164" t="n"/>
      <c r="N22" s="159" t="n"/>
      <c r="O22" s="165" t="n"/>
      <c r="P22" s="142" t="n"/>
      <c r="Q22" s="160" t="n"/>
      <c r="R22" s="166" t="n"/>
      <c r="S22" s="136" t="n"/>
      <c r="T22" s="137" t="n"/>
      <c r="U22" s="81" t="n"/>
    </row>
    <row r="23">
      <c r="B23" s="27" t="n"/>
      <c r="C23" s="135" t="n"/>
      <c r="D23" s="54" t="n"/>
      <c r="E23" s="21" t="n"/>
      <c r="F23" s="20" t="n"/>
      <c r="G23" s="14" t="n"/>
      <c r="H23" s="14" t="n"/>
      <c r="I23" s="15" t="n"/>
      <c r="J23" s="15" t="n"/>
      <c r="K23" s="15" t="n"/>
      <c r="L23" s="15" t="n"/>
      <c r="M23" s="16" t="n"/>
      <c r="N23" s="19" t="n"/>
      <c r="O23" s="14" t="n"/>
      <c r="P23" s="15" t="n"/>
      <c r="Q23" s="15" t="n"/>
      <c r="R23" s="16" t="n"/>
      <c r="S23" s="136" t="n"/>
      <c r="T23" s="137" t="n"/>
      <c r="U23" s="19" t="n"/>
    </row>
    <row r="24">
      <c r="B24" s="27" t="n"/>
      <c r="C24" s="135" t="n"/>
      <c r="D24" s="54" t="n"/>
      <c r="E24" s="21" t="n"/>
      <c r="F24" s="20" t="n"/>
      <c r="G24" s="14" t="n"/>
      <c r="H24" s="14" t="n"/>
      <c r="I24" s="15" t="n"/>
      <c r="J24" s="15" t="n"/>
      <c r="K24" s="15" t="n"/>
      <c r="L24" s="15" t="n"/>
      <c r="M24" s="16" t="n"/>
      <c r="N24" s="19" t="n"/>
      <c r="O24" s="14" t="n"/>
      <c r="P24" s="15" t="n"/>
      <c r="Q24" s="15" t="n"/>
      <c r="R24" s="16" t="n"/>
      <c r="S24" s="136" t="n"/>
      <c r="T24" s="137" t="n"/>
      <c r="U24" s="81" t="n"/>
    </row>
    <row r="25">
      <c r="B25" s="27" t="n"/>
      <c r="C25" s="135" t="n"/>
      <c r="D25" s="163" t="n"/>
      <c r="E25" s="21" t="n"/>
      <c r="F25" s="20" t="n"/>
      <c r="G25" s="14" t="n"/>
      <c r="H25" s="14" t="n"/>
      <c r="I25" s="15" t="n"/>
      <c r="J25" s="15" t="n"/>
      <c r="K25" s="15" t="n"/>
      <c r="L25" s="15" t="n"/>
      <c r="M25" s="144" t="n"/>
      <c r="N25" s="145" t="n"/>
      <c r="O25" s="141" t="n"/>
      <c r="P25" s="142" t="n"/>
      <c r="Q25" s="142" t="n"/>
      <c r="R25" s="144" t="n"/>
      <c r="S25" s="136" t="n"/>
      <c r="T25" s="137" t="n"/>
      <c r="U25" s="81" t="n"/>
    </row>
    <row r="26">
      <c r="B26" s="27" t="n"/>
      <c r="C26" s="135" t="n"/>
      <c r="D26" s="163" t="n"/>
      <c r="E26" s="21" t="n"/>
      <c r="F26" s="20" t="n"/>
      <c r="G26" s="14" t="n"/>
      <c r="H26" s="14" t="n"/>
      <c r="I26" s="15" t="n"/>
      <c r="J26" s="15" t="n"/>
      <c r="K26" s="15" t="n"/>
      <c r="L26" s="15" t="n"/>
      <c r="M26" s="144" t="n"/>
      <c r="N26" s="145" t="n"/>
      <c r="O26" s="141" t="n"/>
      <c r="P26" s="142" t="n"/>
      <c r="Q26" s="142" t="n"/>
      <c r="R26" s="144" t="n"/>
      <c r="S26" s="136" t="n"/>
      <c r="T26" s="137" t="n"/>
      <c r="U26" s="81" t="n"/>
    </row>
    <row r="27">
      <c r="B27" s="167" t="n"/>
      <c r="C27" s="138" t="n"/>
      <c r="D27" s="163" t="n"/>
      <c r="E27" s="21" t="n"/>
      <c r="F27" s="140" t="n"/>
      <c r="G27" s="14" t="n"/>
      <c r="H27" s="14" t="n"/>
      <c r="I27" s="142" t="n"/>
      <c r="J27" s="15" t="n"/>
      <c r="K27" s="15" t="n"/>
      <c r="L27" s="15" t="n"/>
      <c r="M27" s="164" t="n"/>
      <c r="N27" s="159" t="n"/>
      <c r="O27" s="141" t="n"/>
      <c r="P27" s="160" t="n"/>
      <c r="Q27" s="160" t="n"/>
      <c r="R27" s="161" t="n"/>
      <c r="S27" s="168" t="n"/>
      <c r="T27" s="162" t="n"/>
      <c r="U27" s="81" t="n"/>
    </row>
    <row r="28">
      <c r="B28" s="27" t="n"/>
      <c r="C28" s="135" t="n"/>
      <c r="D28" s="54" t="n"/>
      <c r="E28" s="21" t="n"/>
      <c r="F28" s="20" t="n"/>
      <c r="G28" s="14" t="n"/>
      <c r="H28" s="14" t="n"/>
      <c r="I28" s="15" t="n"/>
      <c r="J28" s="15" t="n"/>
      <c r="K28" s="15" t="n"/>
      <c r="L28" s="15" t="n"/>
      <c r="M28" s="16" t="n"/>
      <c r="N28" s="19" t="n"/>
      <c r="O28" s="14" t="n"/>
      <c r="P28" s="15" t="n"/>
      <c r="Q28" s="15" t="n"/>
      <c r="R28" s="16" t="n"/>
      <c r="S28" s="136" t="n"/>
      <c r="T28" s="137" t="n"/>
      <c r="U28" s="81" t="n"/>
    </row>
    <row r="29">
      <c r="B29" s="27" t="n"/>
      <c r="C29" s="135" t="n"/>
      <c r="D29" s="54" t="n"/>
      <c r="E29" s="21" t="n"/>
      <c r="F29" s="20" t="n"/>
      <c r="G29" s="14" t="n"/>
      <c r="H29" s="14" t="n"/>
      <c r="I29" s="15" t="n"/>
      <c r="J29" s="15" t="n"/>
      <c r="K29" s="15" t="n"/>
      <c r="L29" s="15" t="n"/>
      <c r="M29" s="16" t="n"/>
      <c r="N29" s="19" t="n"/>
      <c r="O29" s="14" t="n"/>
      <c r="P29" s="15" t="n"/>
      <c r="Q29" s="15" t="n"/>
      <c r="R29" s="16" t="n"/>
      <c r="S29" s="136" t="n"/>
      <c r="T29" s="137" t="n"/>
      <c r="U29" s="81" t="n"/>
    </row>
    <row r="30">
      <c r="B30" s="27" t="n"/>
      <c r="C30" s="135" t="n"/>
      <c r="D30" s="175" t="n"/>
      <c r="E30" s="21" t="n"/>
      <c r="F30" s="20" t="n"/>
      <c r="G30" s="14" t="n"/>
      <c r="H30" s="14" t="n"/>
      <c r="I30" s="15" t="n"/>
      <c r="J30" s="15" t="n"/>
      <c r="K30" s="15" t="n"/>
      <c r="L30" s="15" t="n"/>
      <c r="M30" s="144" t="n"/>
      <c r="N30" s="145" t="n"/>
      <c r="O30" s="141" t="n"/>
      <c r="P30" s="142" t="n"/>
      <c r="Q30" s="142" t="n"/>
      <c r="R30" s="144" t="n"/>
      <c r="S30" s="136" t="n"/>
      <c r="T30" s="137" t="n"/>
      <c r="U30" s="81" t="n"/>
    </row>
    <row r="31">
      <c r="B31" s="27" t="n"/>
      <c r="C31" s="135" t="n"/>
      <c r="D31" s="54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79" t="n"/>
      <c r="N31" s="80" t="n"/>
      <c r="O31" s="156" t="n"/>
      <c r="P31" s="15" t="n"/>
      <c r="Q31" s="146" t="n"/>
      <c r="R31" s="154" t="n"/>
      <c r="S31" s="136" t="n"/>
      <c r="T31" s="137" t="n"/>
      <c r="U31" s="81" t="n"/>
    </row>
    <row r="32">
      <c r="B32" s="27" t="n"/>
      <c r="C32" s="135" t="n"/>
      <c r="D32" s="54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79" t="n"/>
      <c r="N32" s="80" t="n"/>
      <c r="O32" s="14" t="n"/>
      <c r="P32" s="146" t="n"/>
      <c r="Q32" s="146" t="n"/>
      <c r="R32" s="147" t="n"/>
      <c r="S32" s="136" t="n"/>
      <c r="T32" s="137" t="n"/>
      <c r="U32" s="81" t="n"/>
    </row>
    <row r="33">
      <c r="B33" s="27" t="n"/>
      <c r="C33" s="135" t="n"/>
      <c r="D33" s="54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16" t="n"/>
      <c r="N33" s="19" t="n"/>
      <c r="O33" s="14" t="n"/>
      <c r="P33" s="15" t="n"/>
      <c r="Q33" s="15" t="n"/>
      <c r="R33" s="16" t="n"/>
      <c r="S33" s="136" t="n"/>
      <c r="T33" s="137" t="n"/>
      <c r="U33" s="85" t="n"/>
    </row>
    <row r="34">
      <c r="B34" s="27" t="n"/>
      <c r="C34" s="135" t="n"/>
      <c r="D34" s="175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144" t="n"/>
      <c r="N34" s="145" t="n"/>
      <c r="O34" s="141" t="n"/>
      <c r="P34" s="142" t="n"/>
      <c r="Q34" s="142" t="n"/>
      <c r="R34" s="144" t="n"/>
      <c r="S34" s="136" t="n"/>
      <c r="T34" s="137" t="n"/>
      <c r="U34" s="81" t="n"/>
    </row>
    <row r="35">
      <c r="B35" s="27" t="n"/>
      <c r="C35" s="135" t="n"/>
      <c r="D35" s="54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16" t="n"/>
      <c r="N35" s="19" t="n"/>
      <c r="O35" s="14" t="n"/>
      <c r="P35" s="15" t="n"/>
      <c r="Q35" s="15" t="n"/>
      <c r="R35" s="16" t="n"/>
      <c r="S35" s="136" t="n"/>
      <c r="T35" s="137" t="n"/>
      <c r="U35" s="81" t="n"/>
    </row>
    <row r="36">
      <c r="B36" s="27" t="n"/>
      <c r="C36" s="135" t="n"/>
      <c r="D36" s="54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79" t="n"/>
      <c r="N36" s="80" t="n"/>
      <c r="O36" s="156" t="n"/>
      <c r="P36" s="15" t="n"/>
      <c r="Q36" s="146" t="n"/>
      <c r="R36" s="154" t="n"/>
      <c r="S36" s="136" t="n"/>
      <c r="T36" s="137" t="n"/>
      <c r="U36" s="81" t="n"/>
    </row>
    <row r="37">
      <c r="B37" s="27" t="n"/>
      <c r="C37" s="135" t="n"/>
      <c r="D37" s="54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79" t="n"/>
      <c r="N37" s="80" t="n"/>
      <c r="O37" s="156" t="n"/>
      <c r="P37" s="15" t="n"/>
      <c r="Q37" s="146" t="n"/>
      <c r="R37" s="154" t="n"/>
      <c r="S37" s="136" t="n"/>
      <c r="T37" s="137" t="n"/>
      <c r="U37" s="81" t="n"/>
    </row>
    <row r="38">
      <c r="B38" s="27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5" t="n"/>
      <c r="M38" s="79" t="n"/>
      <c r="N38" s="80" t="n"/>
      <c r="O38" s="156" t="n"/>
      <c r="P38" s="15" t="n"/>
      <c r="Q38" s="146" t="n"/>
      <c r="R38" s="154" t="n"/>
      <c r="S38" s="136" t="n"/>
      <c r="T38" s="137" t="n"/>
      <c r="U38" s="81" t="n"/>
    </row>
    <row r="39">
      <c r="B39" s="27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37" t="n"/>
      <c r="U39" s="81" t="n"/>
    </row>
    <row r="40">
      <c r="B40" s="27" t="n"/>
      <c r="C40" s="135" t="n"/>
      <c r="D40" s="163" t="n"/>
      <c r="E40" s="21" t="n"/>
      <c r="F40" s="20" t="n"/>
      <c r="G40" s="14" t="n"/>
      <c r="H40" s="14" t="n"/>
      <c r="I40" s="142" t="n"/>
      <c r="J40" s="15" t="n"/>
      <c r="K40" s="15" t="n"/>
      <c r="L40" s="15" t="n"/>
      <c r="M40" s="164" t="n"/>
      <c r="N40" s="159" t="n"/>
      <c r="O40" s="165" t="n"/>
      <c r="P40" s="142" t="n"/>
      <c r="Q40" s="160" t="n"/>
      <c r="R40" s="166" t="n"/>
      <c r="S40" s="136" t="n"/>
      <c r="T40" s="137" t="n"/>
      <c r="U40" s="81" t="n"/>
    </row>
    <row r="41">
      <c r="B41" s="27" t="n"/>
      <c r="C41" s="22" t="n"/>
      <c r="D41" s="54" t="n"/>
      <c r="E41" s="21" t="n"/>
      <c r="F41" s="20" t="n"/>
      <c r="G41" s="14" t="n"/>
      <c r="H41" s="14" t="n"/>
      <c r="I41" s="15" t="n"/>
      <c r="J41" s="15" t="n"/>
      <c r="K41" s="15" t="n"/>
      <c r="L41" s="15" t="n"/>
      <c r="M41" s="79" t="n"/>
      <c r="N41" s="80" t="n"/>
      <c r="O41" s="156" t="n"/>
      <c r="P41" s="15" t="n"/>
      <c r="Q41" s="146" t="n"/>
      <c r="R41" s="154" t="n"/>
      <c r="S41" s="136" t="n"/>
      <c r="T41" s="158" t="n"/>
      <c r="U41" s="13" t="n"/>
    </row>
    <row r="42">
      <c r="B42" s="27" t="n"/>
      <c r="C42" s="135" t="n"/>
      <c r="D42" s="175" t="n"/>
      <c r="E42" s="21" t="n"/>
      <c r="F42" s="20" t="n"/>
      <c r="G42" s="14" t="n"/>
      <c r="H42" s="14" t="n"/>
      <c r="I42" s="142" t="n"/>
      <c r="J42" s="15" t="n"/>
      <c r="K42" s="15" t="n"/>
      <c r="L42" s="15" t="n"/>
      <c r="M42" s="144" t="n"/>
      <c r="N42" s="145" t="n"/>
      <c r="O42" s="141" t="n"/>
      <c r="P42" s="142" t="n"/>
      <c r="Q42" s="142" t="n"/>
      <c r="R42" s="144" t="n"/>
      <c r="S42" s="168" t="n"/>
      <c r="T42" s="162" t="n"/>
      <c r="U42" s="81" t="n"/>
    </row>
    <row r="43">
      <c r="B43" s="27" t="n"/>
      <c r="C43" s="135" t="n"/>
      <c r="D43" s="54" t="n"/>
      <c r="E43" s="21" t="n"/>
      <c r="F43" s="20" t="n"/>
      <c r="G43" s="14" t="n"/>
      <c r="H43" s="14" t="n"/>
      <c r="I43" s="15" t="n"/>
      <c r="J43" s="15" t="n"/>
      <c r="K43" s="15" t="n"/>
      <c r="L43" s="15" t="n"/>
      <c r="M43" s="16" t="n"/>
      <c r="N43" s="19" t="n"/>
      <c r="O43" s="14" t="n"/>
      <c r="P43" s="15" t="n"/>
      <c r="Q43" s="15" t="n"/>
      <c r="R43" s="16" t="n"/>
      <c r="S43" s="136" t="n"/>
      <c r="T43" s="137" t="n"/>
      <c r="U43" s="81" t="n"/>
    </row>
    <row r="44">
      <c r="B44" s="27" t="n"/>
      <c r="C44" s="135" t="n"/>
      <c r="D44" s="54" t="n"/>
      <c r="E44" s="21" t="n"/>
      <c r="F44" s="20" t="n"/>
      <c r="G44" s="14" t="n"/>
      <c r="H44" s="14" t="n"/>
      <c r="I44" s="15" t="n"/>
      <c r="J44" s="15" t="n"/>
      <c r="K44" s="15" t="n"/>
      <c r="L44" s="15" t="n"/>
      <c r="M44" s="79" t="n"/>
      <c r="N44" s="80" t="n"/>
      <c r="O44" s="14" t="n"/>
      <c r="P44" s="146" t="n"/>
      <c r="Q44" s="146" t="n"/>
      <c r="R44" s="147" t="n"/>
      <c r="S44" s="136" t="n"/>
      <c r="T44" s="137" t="n"/>
      <c r="U44" s="81" t="n"/>
    </row>
    <row r="45">
      <c r="B45" s="27" t="n"/>
      <c r="C45" s="135" t="n"/>
      <c r="D45" s="54" t="n"/>
      <c r="E45" s="21" t="n"/>
      <c r="F45" s="20" t="n"/>
      <c r="G45" s="14" t="n"/>
      <c r="H45" s="14" t="n"/>
      <c r="I45" s="15" t="n"/>
      <c r="J45" s="15" t="n"/>
      <c r="K45" s="15" t="n"/>
      <c r="L45" s="15" t="n"/>
      <c r="M45" s="79" t="n"/>
      <c r="N45" s="80" t="n"/>
      <c r="O45" s="156" t="n"/>
      <c r="P45" s="15" t="n"/>
      <c r="Q45" s="146" t="n"/>
      <c r="R45" s="154" t="n"/>
      <c r="S45" s="136" t="n"/>
      <c r="T45" s="137" t="n"/>
      <c r="U45" s="81" t="n"/>
    </row>
    <row r="46">
      <c r="B46" s="27" t="n"/>
      <c r="C46" s="135" t="n"/>
      <c r="D46" s="163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79" t="n"/>
      <c r="N46" s="80" t="n"/>
      <c r="O46" s="14" t="n"/>
      <c r="P46" s="146" t="n"/>
      <c r="Q46" s="146" t="n"/>
      <c r="R46" s="147" t="n"/>
      <c r="S46" s="136" t="n"/>
      <c r="T46" s="137" t="n"/>
      <c r="U46" s="81" t="n"/>
    </row>
    <row r="47">
      <c r="B47" s="27" t="n"/>
      <c r="C47" s="135" t="n"/>
      <c r="D47" s="54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79" t="n"/>
      <c r="N47" s="80" t="n"/>
      <c r="O47" s="156" t="n"/>
      <c r="P47" s="15" t="n"/>
      <c r="Q47" s="146" t="n"/>
      <c r="R47" s="154" t="n"/>
      <c r="S47" s="136" t="n"/>
      <c r="T47" s="137" t="n"/>
      <c r="U47" s="81" t="n"/>
    </row>
    <row r="48">
      <c r="B48" s="27" t="n"/>
      <c r="C48" s="135" t="n"/>
      <c r="D48" s="54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56" t="n"/>
      <c r="P48" s="15" t="n"/>
      <c r="Q48" s="146" t="n"/>
      <c r="R48" s="154" t="n"/>
      <c r="S48" s="136" t="n"/>
      <c r="T48" s="137" t="n"/>
      <c r="U48" s="81" t="n"/>
    </row>
    <row r="49">
      <c r="B49" s="27" t="n"/>
      <c r="C49" s="135" t="n"/>
      <c r="D49" s="178" t="n"/>
      <c r="E49" s="21" t="n"/>
      <c r="F49" s="20" t="n"/>
      <c r="G49" s="14" t="n"/>
      <c r="H49" s="14" t="n"/>
      <c r="I49" s="15" t="n"/>
      <c r="J49" s="15" t="n"/>
      <c r="K49" s="15" t="n"/>
      <c r="L49" s="15" t="n"/>
      <c r="M49" s="16" t="n"/>
      <c r="N49" s="19" t="n"/>
      <c r="O49" s="14" t="n"/>
      <c r="P49" s="15" t="n"/>
      <c r="Q49" s="15" t="n"/>
      <c r="R49" s="16" t="n"/>
      <c r="S49" s="136" t="n"/>
      <c r="T49" s="137" t="n"/>
      <c r="U49" s="81" t="n"/>
    </row>
    <row r="50">
      <c r="B50" s="27" t="n"/>
      <c r="C50" s="135" t="n"/>
      <c r="D50" s="54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79" t="n"/>
      <c r="N50" s="80" t="n"/>
      <c r="O50" s="156" t="n"/>
      <c r="P50" s="15" t="n"/>
      <c r="Q50" s="146" t="n"/>
      <c r="R50" s="154" t="n"/>
      <c r="S50" s="136" t="n"/>
      <c r="T50" s="137" t="n"/>
      <c r="U50" s="81" t="n"/>
    </row>
    <row r="51">
      <c r="B51" s="27" t="n"/>
      <c r="C51" s="135" t="n"/>
      <c r="D51" s="54" t="n"/>
      <c r="E51" s="21" t="n"/>
      <c r="F51" s="20" t="n"/>
      <c r="G51" s="14" t="n"/>
      <c r="H51" s="14" t="n"/>
      <c r="I51" s="157" t="n"/>
      <c r="J51" s="157" t="n"/>
      <c r="K51" s="157" t="n"/>
      <c r="L51" s="157" t="n"/>
      <c r="M51" s="40" t="n"/>
      <c r="N51" s="41" t="n"/>
      <c r="O51" s="14" t="n"/>
      <c r="P51" s="146" t="n"/>
      <c r="Q51" s="13" t="n"/>
      <c r="R51" s="18" t="n"/>
      <c r="S51" s="19" t="n"/>
      <c r="T51" s="10" t="n"/>
      <c r="U51" s="78" t="n"/>
    </row>
    <row r="52">
      <c r="B52" s="27" t="n"/>
      <c r="C52" s="135" t="n"/>
      <c r="D52" s="54" t="n"/>
      <c r="E52" s="21" t="n"/>
      <c r="F52" s="20" t="n"/>
      <c r="G52" s="14" t="n"/>
      <c r="H52" s="14" t="n"/>
      <c r="I52" s="15" t="n"/>
      <c r="J52" s="15" t="n"/>
      <c r="K52" s="15" t="n"/>
      <c r="L52" s="15" t="n"/>
      <c r="M52" s="16" t="n"/>
      <c r="N52" s="19" t="n"/>
      <c r="O52" s="14" t="n"/>
      <c r="P52" s="15" t="n"/>
      <c r="Q52" s="15" t="n"/>
      <c r="R52" s="16" t="n"/>
      <c r="S52" s="136" t="n"/>
      <c r="T52" s="137" t="n"/>
      <c r="U52" s="81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" t="n"/>
      <c r="J53" s="15" t="n"/>
      <c r="K53" s="15" t="n"/>
      <c r="L53" s="15" t="n"/>
      <c r="M53" s="79" t="n"/>
      <c r="N53" s="80" t="n"/>
      <c r="O53" s="156" t="n"/>
      <c r="P53" s="15" t="n"/>
      <c r="Q53" s="146" t="n"/>
      <c r="R53" s="154" t="n"/>
      <c r="S53" s="136" t="n"/>
      <c r="T53" s="137" t="n"/>
      <c r="U53" s="81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" t="n"/>
      <c r="J54" s="15" t="n"/>
      <c r="K54" s="15" t="n"/>
      <c r="L54" s="15" t="n"/>
      <c r="M54" s="79" t="n"/>
      <c r="N54" s="80" t="n"/>
      <c r="O54" s="156" t="n"/>
      <c r="P54" s="15" t="n"/>
      <c r="Q54" s="146" t="n"/>
      <c r="R54" s="154" t="n"/>
      <c r="S54" s="136" t="n"/>
      <c r="T54" s="137" t="n"/>
      <c r="U54" s="81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79" t="n"/>
      <c r="N55" s="80" t="n"/>
      <c r="O55" s="14" t="n"/>
      <c r="P55" s="146" t="n"/>
      <c r="Q55" s="146" t="n"/>
      <c r="R55" s="147" t="n"/>
      <c r="S55" s="136" t="n"/>
      <c r="T55" s="137" t="n"/>
      <c r="U55" s="81" t="n"/>
    </row>
    <row r="56">
      <c r="B56" s="27" t="n"/>
      <c r="C56" s="135" t="n"/>
      <c r="D56" s="54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79" t="n"/>
      <c r="N56" s="80" t="n"/>
      <c r="O56" s="156" t="n"/>
      <c r="P56" s="15" t="n"/>
      <c r="Q56" s="146" t="n"/>
      <c r="R56" s="154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4" t="n"/>
      <c r="P57" s="146" t="n"/>
      <c r="Q57" s="146" t="n"/>
      <c r="R57" s="147" t="n"/>
      <c r="S57" s="136" t="n"/>
      <c r="T57" s="137" t="n"/>
      <c r="U57" s="81" t="n"/>
    </row>
    <row r="58">
      <c r="B58" s="27" t="n"/>
      <c r="C58" s="135" t="n"/>
      <c r="D58" s="163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144" t="n"/>
      <c r="N58" s="145" t="n"/>
      <c r="O58" s="141" t="n"/>
      <c r="P58" s="142" t="n"/>
      <c r="Q58" s="142" t="n"/>
      <c r="R58" s="144" t="n"/>
      <c r="S58" s="136" t="n"/>
      <c r="T58" s="137" t="n"/>
      <c r="U58" s="81" t="n"/>
    </row>
    <row r="59">
      <c r="B59" s="27" t="n"/>
      <c r="C59" s="135" t="n"/>
      <c r="D59" s="54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79" t="n"/>
      <c r="N59" s="80" t="n"/>
      <c r="O59" s="14" t="n"/>
      <c r="P59" s="153" t="n"/>
      <c r="Q59" s="153" t="n"/>
      <c r="R59" s="154" t="n"/>
      <c r="S59" s="136" t="n"/>
      <c r="T59" s="137" t="n"/>
      <c r="U59" s="155" t="n"/>
    </row>
    <row r="60">
      <c r="B60" s="27" t="n"/>
      <c r="C60" s="135" t="n"/>
      <c r="D60" s="54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16" t="n"/>
      <c r="N60" s="19" t="n"/>
      <c r="O60" s="14" t="n"/>
      <c r="P60" s="15" t="n"/>
      <c r="Q60" s="15" t="n"/>
      <c r="R60" s="16" t="n"/>
      <c r="S60" s="136" t="n"/>
      <c r="T60" s="137" t="n"/>
      <c r="U60" s="81" t="n"/>
    </row>
    <row r="61">
      <c r="B61" s="27" t="n"/>
      <c r="C61" s="135" t="n"/>
      <c r="D61" s="54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79" t="n"/>
      <c r="N61" s="80" t="n"/>
      <c r="O61" s="156" t="n"/>
      <c r="P61" s="15" t="n"/>
      <c r="Q61" s="146" t="n"/>
      <c r="R61" s="154" t="n"/>
      <c r="S61" s="136" t="n"/>
      <c r="T61" s="137" t="n"/>
      <c r="U61" s="81" t="n"/>
    </row>
    <row r="62">
      <c r="B62" s="27" t="n"/>
      <c r="C62" s="135" t="n"/>
      <c r="D62" s="54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79" t="n"/>
      <c r="N62" s="80" t="n"/>
      <c r="O62" s="14" t="n"/>
      <c r="P62" s="146" t="n"/>
      <c r="Q62" s="146" t="n"/>
      <c r="R62" s="147" t="n"/>
      <c r="S62" s="136" t="n"/>
      <c r="T62" s="137" t="n"/>
      <c r="U62" s="81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79" t="n"/>
      <c r="N63" s="80" t="n"/>
      <c r="O63" s="14" t="n"/>
      <c r="P63" s="146" t="n"/>
      <c r="Q63" s="146" t="n"/>
      <c r="R63" s="147" t="n"/>
      <c r="S63" s="136" t="n"/>
      <c r="T63" s="137" t="n"/>
      <c r="U63" s="81" t="n"/>
    </row>
    <row r="64">
      <c r="B64" s="27" t="n"/>
      <c r="C64" s="135" t="n"/>
      <c r="D64" s="163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164" t="n"/>
      <c r="N64" s="159" t="n"/>
      <c r="O64" s="165" t="n"/>
      <c r="P64" s="142" t="n"/>
      <c r="Q64" s="160" t="n"/>
      <c r="R64" s="166" t="n"/>
      <c r="S64" s="136" t="n"/>
      <c r="T64" s="137" t="n"/>
      <c r="U64" s="81" t="n"/>
    </row>
    <row r="65">
      <c r="B65" s="27" t="n"/>
      <c r="C65" s="135" t="n"/>
      <c r="D65" s="54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79" t="n"/>
      <c r="N65" s="80" t="n"/>
      <c r="O65" s="14" t="n"/>
      <c r="P65" s="146" t="n"/>
      <c r="Q65" s="146" t="n"/>
      <c r="R65" s="147" t="n"/>
      <c r="S65" s="136" t="n"/>
      <c r="T65" s="137" t="n"/>
      <c r="U65" s="81" t="n"/>
    </row>
    <row r="66">
      <c r="B66" s="27" t="n"/>
      <c r="C66" s="135" t="n"/>
      <c r="D66" s="54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79" t="n"/>
      <c r="N66" s="80" t="n"/>
      <c r="O66" s="156" t="n"/>
      <c r="P66" s="15" t="n"/>
      <c r="Q66" s="146" t="n"/>
      <c r="R66" s="154" t="n"/>
      <c r="S66" s="136" t="n"/>
      <c r="T66" s="137" t="n"/>
      <c r="U66" s="81" t="n"/>
    </row>
    <row r="67">
      <c r="B67" s="27" t="n"/>
      <c r="C67" s="135" t="n"/>
      <c r="D67" s="175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144" t="n"/>
      <c r="N67" s="145" t="n"/>
      <c r="O67" s="141" t="n"/>
      <c r="P67" s="142" t="n"/>
      <c r="Q67" s="142" t="n"/>
      <c r="R67" s="144" t="n"/>
      <c r="S67" s="136" t="n"/>
      <c r="T67" s="137" t="n"/>
      <c r="U67" s="81" t="n"/>
    </row>
    <row r="68">
      <c r="B68" s="27" t="n"/>
      <c r="C68" s="135" t="n"/>
      <c r="D68" s="54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79" t="n"/>
      <c r="N68" s="80" t="n"/>
      <c r="O68" s="156" t="n"/>
      <c r="P68" s="15" t="n"/>
      <c r="Q68" s="146" t="n"/>
      <c r="R68" s="154" t="n"/>
      <c r="S68" s="136" t="n"/>
      <c r="T68" s="137" t="n"/>
      <c r="U68" s="81" t="n"/>
    </row>
    <row r="69">
      <c r="B69" s="27" t="n"/>
      <c r="C69" s="135" t="n"/>
      <c r="D69" s="54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79" t="n"/>
      <c r="N69" s="80" t="n"/>
      <c r="O69" s="156" t="n"/>
      <c r="P69" s="15" t="n"/>
      <c r="Q69" s="146" t="n"/>
      <c r="R69" s="154" t="n"/>
      <c r="S69" s="136" t="n"/>
      <c r="T69" s="137" t="n"/>
      <c r="U69" s="81" t="n"/>
    </row>
    <row r="70">
      <c r="B70" s="27" t="n"/>
      <c r="C70" s="135" t="n"/>
      <c r="D70" s="54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79" t="n"/>
      <c r="N70" s="80" t="n"/>
      <c r="O70" s="14" t="n"/>
      <c r="P70" s="146" t="n"/>
      <c r="Q70" s="146" t="n"/>
      <c r="R70" s="147" t="n"/>
      <c r="S70" s="136" t="n"/>
      <c r="T70" s="137" t="n"/>
      <c r="U70" s="81" t="n"/>
    </row>
    <row r="71">
      <c r="B71" s="27" t="n"/>
      <c r="C71" s="135" t="n"/>
      <c r="D71" s="54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79" t="n"/>
      <c r="N71" s="80" t="n"/>
      <c r="O71" s="156" t="n"/>
      <c r="P71" s="15" t="n"/>
      <c r="Q71" s="146" t="n"/>
      <c r="R71" s="154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56" t="n"/>
      <c r="P72" s="15" t="n"/>
      <c r="Q72" s="146" t="n"/>
      <c r="R72" s="154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56" t="n"/>
      <c r="P73" s="15" t="n"/>
      <c r="Q73" s="146" t="n"/>
      <c r="R73" s="154" t="n"/>
      <c r="S73" s="136" t="n"/>
      <c r="T73" s="137" t="n"/>
      <c r="U73" s="81" t="n"/>
    </row>
    <row r="74">
      <c r="B74" s="27" t="n"/>
      <c r="C74" s="135" t="n"/>
      <c r="D74" s="54" t="n"/>
      <c r="E74" s="21" t="n"/>
      <c r="F74" s="20" t="n"/>
      <c r="G74" s="14" t="n"/>
      <c r="H74" s="14" t="n"/>
      <c r="I74" s="15" t="n"/>
      <c r="J74" s="15" t="n"/>
      <c r="K74" s="15" t="n"/>
      <c r="L74" s="15" t="n"/>
      <c r="M74" s="79" t="n"/>
      <c r="N74" s="80" t="n"/>
      <c r="O74" s="156" t="n"/>
      <c r="P74" s="15" t="n"/>
      <c r="Q74" s="146" t="n"/>
      <c r="R74" s="154" t="n"/>
      <c r="S74" s="136" t="n"/>
      <c r="T74" s="137" t="n"/>
      <c r="U74" s="81" t="n"/>
    </row>
    <row r="75">
      <c r="B75" s="142" t="n"/>
      <c r="C75" s="138" t="n"/>
      <c r="D75" s="253" t="n"/>
      <c r="E75" s="21" t="n"/>
      <c r="F75" s="140" t="n"/>
      <c r="G75" s="124" t="n"/>
      <c r="H75" s="14" t="n"/>
      <c r="I75" s="142" t="n"/>
      <c r="J75" s="15" t="n"/>
      <c r="K75" s="15" t="n"/>
      <c r="L75" s="15" t="n"/>
      <c r="M75" s="144" t="n"/>
      <c r="N75" s="145" t="n"/>
      <c r="O75" s="141" t="n"/>
      <c r="P75" s="142" t="n"/>
      <c r="Q75" s="142" t="n"/>
      <c r="R75" s="144" t="n"/>
      <c r="S75" s="145" t="n"/>
      <c r="T75" s="141" t="n"/>
      <c r="U75" s="81" t="n"/>
    </row>
    <row r="76">
      <c r="B76" s="148" t="n"/>
      <c r="C76" s="149" t="n"/>
      <c r="D76" s="150" t="n"/>
      <c r="E76" s="151" t="n"/>
      <c r="F76" s="152" t="n"/>
      <c r="G76" s="6" t="n"/>
      <c r="H76" s="148" t="n"/>
      <c r="I76" s="148" t="n"/>
      <c r="K76" s="1" t="n"/>
      <c r="L76" s="1" t="n"/>
      <c r="M76" s="148" t="n"/>
      <c r="N76" s="148" t="n"/>
      <c r="O76" s="148" t="n"/>
      <c r="P76" s="148" t="n"/>
      <c r="Q76" s="148" t="n"/>
      <c r="R76" s="148" t="n"/>
      <c r="S76" s="148" t="n"/>
      <c r="T76" s="148" t="n"/>
      <c r="U76" s="3" t="n"/>
    </row>
    <row r="77">
      <c r="D77" s="87" t="inlineStr">
        <is>
          <t>GASTOS</t>
        </is>
      </c>
      <c r="E77" s="87" t="inlineStr">
        <is>
          <t>VALORES</t>
        </is>
      </c>
    </row>
    <row r="78">
      <c r="D78" s="88" t="inlineStr">
        <is>
          <t>PREVENTIVA</t>
        </is>
      </c>
      <c r="E78" s="89">
        <f>SUM(H5,H8)</f>
        <v/>
      </c>
    </row>
    <row r="79">
      <c r="D79" s="88" t="inlineStr">
        <is>
          <t>CORRETIVA</t>
        </is>
      </c>
      <c r="E79" s="89">
        <f>SUM(H6,H9)</f>
        <v/>
      </c>
    </row>
    <row r="80">
      <c r="D80" s="88" t="inlineStr">
        <is>
          <t>SPARE PARTS</t>
        </is>
      </c>
      <c r="E80" s="89">
        <f>SUM(H7,H10)</f>
        <v/>
      </c>
    </row>
    <row r="81">
      <c r="D81" s="88" t="inlineStr">
        <is>
          <t>ALMOXARIFADO</t>
        </is>
      </c>
      <c r="E81" s="89">
        <f>H11</f>
        <v/>
      </c>
    </row>
    <row r="82">
      <c r="D82" s="88" t="inlineStr">
        <is>
          <t>SURPRESAS</t>
        </is>
      </c>
      <c r="E82" s="89" t="n">
        <v>0</v>
      </c>
    </row>
    <row r="246">
      <c r="C246" s="8" t="n"/>
      <c r="D246" s="7" t="n"/>
      <c r="E246" s="7" t="n"/>
      <c r="F246" s="6" t="n"/>
      <c r="G246" s="5" t="n"/>
      <c r="H246" s="5" t="n"/>
      <c r="I246" s="254" t="n"/>
      <c r="J246" s="254" t="n"/>
      <c r="K246" s="1" t="n"/>
      <c r="L246" s="4" t="n"/>
      <c r="M246" s="3" t="n"/>
      <c r="N246" s="2" t="n"/>
      <c r="O246" s="2" t="n"/>
      <c r="P246" s="2" t="n"/>
      <c r="Q246" s="3" t="n"/>
    </row>
    <row r="256">
      <c r="C256" s="8" t="n"/>
      <c r="D256" s="7" t="n"/>
      <c r="E256" s="7" t="n"/>
      <c r="F256" s="6" t="n"/>
      <c r="G256" s="5" t="n"/>
      <c r="H256" s="5" t="n"/>
      <c r="I256" s="254" t="n"/>
      <c r="J256" s="254" t="n"/>
      <c r="K256" s="4" t="n"/>
      <c r="L256" s="1" t="n"/>
      <c r="M256" s="3" t="n"/>
      <c r="N256" s="2" t="n"/>
      <c r="O256" s="2" t="n"/>
      <c r="P256" s="2" t="n"/>
    </row>
  </sheetData>
  <mergeCells count="2">
    <mergeCell ref="C11:D11"/>
    <mergeCell ref="C3:F3"/>
  </mergeCells>
  <conditionalFormatting sqref="B18:D74 F18:G74 I18:U74">
    <cfRule type="expression" priority="61" dxfId="3">
      <formula>IF($B18="NR",1,0)</formula>
    </cfRule>
    <cfRule type="expression" priority="62" dxfId="2">
      <formula>IF($B18="P",1,0)</formula>
    </cfRule>
    <cfRule type="expression" priority="63" dxfId="1">
      <formula>IF($B18="F",1,0)</formula>
    </cfRule>
    <cfRule type="expression" priority="64" dxfId="0">
      <formula>IF($B18="C",1,0)</formula>
    </cfRule>
  </conditionalFormatting>
  <conditionalFormatting sqref="E18:E75 H18:H75">
    <cfRule type="expression" priority="113" dxfId="3">
      <formula>IF($B18="NR",1,0)</formula>
    </cfRule>
    <cfRule type="expression" priority="114" dxfId="2">
      <formula>IF($B18="P",1,0)</formula>
    </cfRule>
    <cfRule type="expression" priority="115" dxfId="1">
      <formula>IF($B18="F",1,0)</formula>
    </cfRule>
    <cfRule type="expression" priority="116" dxfId="0">
      <formula>IF($B18="C",1,0)</formula>
    </cfRule>
  </conditionalFormatting>
  <conditionalFormatting sqref="H13">
    <cfRule type="cellIs" priority="117" operator="greaterThan" dxfId="25">
      <formula>0</formula>
    </cfRule>
    <cfRule type="cellIs" priority="118" operator="lessThan" dxfId="24">
      <formula>0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258"/>
  <sheetViews>
    <sheetView showGridLines="0" zoomScale="80" zoomScaleNormal="80" workbookViewId="0">
      <selection activeCell="A18" sqref="A18:XFD18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AGOSTO 2022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12" t="n"/>
      <c r="D3" s="313" t="n"/>
      <c r="E3" s="313" t="n"/>
      <c r="F3" s="313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SUMIFS(Table1645672345689[VALOR R$],Table1645672345689[STATUS],"P",Table1645672345689[PREV./CORRET./SP. PART/ALMOX],$F$5)+SUMIFS(Table1645672345689[VALOR R$],Table1645672345689[STATUS],"F",Table1645672345689[PREV./CORRET./SP. PART/ALMOX],$F$5)+SUMIFS(Table1645672345689[VALOR R$],Table1645672345689[STATUS],"NR",Table1645672345689[PREV./CORRET./SP.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SUMIFS(Table1645672345689[VALOR R$],Table1645672345689[STATUS],"P",Table1645672345689[PREV./CORRET./SP. PART/ALMOX],$F$6)+SUMIFS(Table1645672345689[VALOR R$],Table1645672345689[STATUS],"F",Table1645672345689[PREV./CORRET./SP. PART/ALMOX],$F$6)+SUMIFS(Table1645672345689[VALOR R$],Table1645672345689[STATUS],"NR",Table1645672345689[PREV./CORRET./SP.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SUMIFS(Table1645672345689[VALOR R$],Table1645672345689[STATUS],"P",Table1645672345689[PREV./CORRET./SP. PART/ALMOX],$F$7)+SUMIFS(Table1645672345689[VALOR R$],Table1645672345689[STATUS],"F",Table1645672345689[PREV./CORRET./SP. PART/ALMOX],$F$7)+SUMIFS(Table1645672345689[VALOR R$],Table1645672345689[STATUS],"NR",Table1645672345689[PREV./CORRET./SP.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SUMIFS(Table1645672345689[VALOR R$],Table1645672345689[STATUS],"C",Table1645672345689[PREV./CORRET./SP.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SUMIFS(Table1645672345689[VALOR R$],Table1645672345689[STATUS],"C",Table1645672345689[PREV./CORRET./SP.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SUMIFS(Table1645672345689[VALOR R$],Table1645672345689[STATUS],"C",Table1645672345689[PREV./CORRET./SP.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310" t="inlineStr">
        <is>
          <t>LEGENDA</t>
        </is>
      </c>
      <c r="D11" s="311" t="n"/>
      <c r="F11" s="37" t="inlineStr">
        <is>
          <t>ALMOXARIFADO</t>
        </is>
      </c>
      <c r="G11" s="38" t="n"/>
      <c r="H11" s="39">
        <f>SUMIFS(Table1645672345689[VALOR R$],Table1645672345689[STATUS],"P",Table1645672345689[PREV./CORRET./SP. PART/ALMOX],$F$11)+SUMIFS(Table1645672345689[VALOR R$],Table1645672345689[STATUS],"F",Table1645672345689[PREV./CORRET./SP. PART/ALMOX],$F$11)+K14+SUMIFS(Table1645672345689[VALOR R$],Table1645672345689[STATUS],"NR",Table1645672345689[PREV./CORRET./SP.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inlineStr">
        <is>
          <t>F</t>
        </is>
      </c>
      <c r="C18" s="135" t="inlineStr">
        <is>
          <t>PARKER</t>
        </is>
      </c>
      <c r="D18" s="54" t="n">
        <v>4011.06</v>
      </c>
      <c r="E18" s="21" t="inlineStr">
        <is>
          <t>Setembro</t>
        </is>
      </c>
      <c r="F18" s="20" t="inlineStr">
        <is>
          <t>KIT VEDAÇÃO REGULADOR DE VACUO // ORC Q2680</t>
        </is>
      </c>
      <c r="G18" s="14" t="n">
        <v>30</v>
      </c>
      <c r="H18" s="14" t="inlineStr">
        <is>
          <t>SPARE PART</t>
        </is>
      </c>
      <c r="I18" s="15" t="n">
        <v>19856</v>
      </c>
      <c r="J18" s="15" t="inlineStr">
        <is>
          <t>TESTE VAZAMANETO</t>
        </is>
      </c>
      <c r="K18" s="15" t="inlineStr">
        <is>
          <t>LABORATÓRIO</t>
        </is>
      </c>
      <c r="L18" s="15" t="inlineStr">
        <is>
          <t>ALTO</t>
        </is>
      </c>
      <c r="M18" s="16" t="n">
        <v>63303</v>
      </c>
      <c r="N18" s="19" t="n">
        <v>25214</v>
      </c>
      <c r="O18" s="14" t="n"/>
      <c r="P18" s="15" t="n">
        <v>741237</v>
      </c>
      <c r="Q18" s="15" t="n">
        <v>250482</v>
      </c>
      <c r="R18" s="16" t="n"/>
      <c r="S18" s="136" t="inlineStr">
        <is>
          <t>RICARDO</t>
        </is>
      </c>
      <c r="T18" s="137" t="inlineStr">
        <is>
          <t>VENTILLI</t>
        </is>
      </c>
      <c r="U18" s="81" t="n"/>
    </row>
    <row r="19">
      <c r="B19" s="27" t="inlineStr">
        <is>
          <t>F</t>
        </is>
      </c>
      <c r="C19" s="135" t="inlineStr">
        <is>
          <t>AWALTECH</t>
        </is>
      </c>
      <c r="D19" s="54" t="n">
        <v>1161.37</v>
      </c>
      <c r="E19" s="21" t="inlineStr">
        <is>
          <t>Agosto</t>
        </is>
      </c>
      <c r="F19" s="20" t="inlineStr">
        <is>
          <t>COMPONENTES PNEUMATICOS</t>
        </is>
      </c>
      <c r="G19" s="14" t="n">
        <v>5</v>
      </c>
      <c r="H19" s="14" t="inlineStr">
        <is>
          <t>SPARE PART</t>
        </is>
      </c>
      <c r="I19" s="15" t="inlineStr">
        <is>
          <t>LABORATORIO</t>
        </is>
      </c>
      <c r="J19" s="15" t="inlineStr">
        <is>
          <t>LABORATORIO</t>
        </is>
      </c>
      <c r="K19" s="15" t="inlineStr">
        <is>
          <t>LABORATÓRIO</t>
        </is>
      </c>
      <c r="L19" s="15" t="inlineStr">
        <is>
          <t>ALTO</t>
        </is>
      </c>
      <c r="M19" s="16" t="n">
        <v>63303</v>
      </c>
      <c r="N19" s="19" t="n">
        <v>25214</v>
      </c>
      <c r="O19" s="14" t="n"/>
      <c r="P19" s="15" t="n"/>
      <c r="Q19" s="15" t="n">
        <v>252087</v>
      </c>
      <c r="R19" s="16" t="n"/>
      <c r="S19" s="136" t="inlineStr">
        <is>
          <t>RICARDO</t>
        </is>
      </c>
      <c r="T19" s="137" t="inlineStr">
        <is>
          <t>RAFAEL</t>
        </is>
      </c>
      <c r="U19" s="81" t="n"/>
    </row>
    <row r="20">
      <c r="B20" s="27" t="inlineStr">
        <is>
          <t>F</t>
        </is>
      </c>
      <c r="C20" s="135" t="inlineStr">
        <is>
          <t>FESTO</t>
        </is>
      </c>
      <c r="D20" s="163" t="n">
        <v>682.88</v>
      </c>
      <c r="E20" s="21" t="inlineStr">
        <is>
          <t>Agosto</t>
        </is>
      </c>
      <c r="F20" s="20" t="inlineStr">
        <is>
          <t>MANGUEIRA E CONEXOES 1/4 // ORC 4922491217</t>
        </is>
      </c>
      <c r="G20" s="14" t="n">
        <v>1</v>
      </c>
      <c r="H20" s="14" t="inlineStr">
        <is>
          <t>SPARE PART</t>
        </is>
      </c>
      <c r="I20" s="15" t="inlineStr">
        <is>
          <t>FLVV</t>
        </is>
      </c>
      <c r="J20" s="15" t="inlineStr">
        <is>
          <t>TESTE ESTANQUEIDADE</t>
        </is>
      </c>
      <c r="K20" s="15" t="inlineStr">
        <is>
          <t>TESTE ESTANQUEIDADE</t>
        </is>
      </c>
      <c r="L20" s="15" t="inlineStr">
        <is>
          <t>ALTO</t>
        </is>
      </c>
      <c r="M20" s="164" t="n">
        <v>63303</v>
      </c>
      <c r="N20" s="159" t="n">
        <v>25214</v>
      </c>
      <c r="O20" s="165" t="n"/>
      <c r="P20" s="142" t="n"/>
      <c r="Q20" s="160" t="n">
        <v>253317</v>
      </c>
      <c r="R20" s="166" t="n"/>
      <c r="S20" s="136" t="inlineStr">
        <is>
          <t>RICARDO</t>
        </is>
      </c>
      <c r="T20" s="137" t="inlineStr">
        <is>
          <t>MARCELO</t>
        </is>
      </c>
      <c r="U20" s="81" t="n"/>
    </row>
    <row r="21">
      <c r="B21" s="27" t="inlineStr">
        <is>
          <t>F</t>
        </is>
      </c>
      <c r="C21" s="135" t="inlineStr">
        <is>
          <t>RETENFIX</t>
        </is>
      </c>
      <c r="D21" s="163" t="n">
        <v>476.44</v>
      </c>
      <c r="E21" s="21" t="inlineStr">
        <is>
          <t>Agosto</t>
        </is>
      </c>
      <c r="F21" s="20" t="inlineStr">
        <is>
          <t>VEDADOR PU // ORC 165730</t>
        </is>
      </c>
      <c r="G21" s="14" t="n">
        <v>7</v>
      </c>
      <c r="H21" s="14" t="inlineStr">
        <is>
          <t>SPARE PART</t>
        </is>
      </c>
      <c r="I21" s="15" t="inlineStr">
        <is>
          <t>GVV</t>
        </is>
      </c>
      <c r="J21" s="15" t="inlineStr">
        <is>
          <t>OP5</t>
        </is>
      </c>
      <c r="K21" s="15" t="inlineStr">
        <is>
          <t>LINHA</t>
        </is>
      </c>
      <c r="L21" s="15" t="inlineStr">
        <is>
          <t>ALTO</t>
        </is>
      </c>
      <c r="M21" s="144" t="n">
        <v>63303</v>
      </c>
      <c r="N21" s="145" t="n">
        <v>25214</v>
      </c>
      <c r="O21" s="141" t="n"/>
      <c r="P21" s="142" t="n"/>
      <c r="Q21" s="142" t="n">
        <v>252247</v>
      </c>
      <c r="R21" s="144" t="n"/>
      <c r="S21" s="136" t="inlineStr">
        <is>
          <t>RICARDO</t>
        </is>
      </c>
      <c r="T21" s="137" t="inlineStr">
        <is>
          <t>RAFAEL</t>
        </is>
      </c>
      <c r="U21" s="81" t="n"/>
    </row>
    <row r="22">
      <c r="B22" s="27" t="n"/>
      <c r="C22" s="135" t="n"/>
      <c r="D22" s="54" t="n"/>
      <c r="E22" s="21" t="n"/>
      <c r="F22" s="20" t="n"/>
      <c r="G22" s="14" t="n"/>
      <c r="H22" s="14" t="n"/>
      <c r="I22" s="15" t="n"/>
      <c r="J22" s="15" t="n"/>
      <c r="K22" s="15" t="n"/>
      <c r="L22" s="15" t="n"/>
      <c r="M22" s="79" t="n"/>
      <c r="N22" s="80" t="n"/>
      <c r="O22" s="156" t="n"/>
      <c r="P22" s="15" t="n"/>
      <c r="Q22" s="146" t="n"/>
      <c r="R22" s="154" t="n"/>
      <c r="S22" s="136" t="n"/>
      <c r="T22" s="137" t="n"/>
      <c r="U22" s="81" t="n"/>
    </row>
    <row r="23">
      <c r="B23" s="27" t="n"/>
      <c r="C23" s="135" t="n"/>
      <c r="D23" s="175" t="n"/>
      <c r="E23" s="21" t="n"/>
      <c r="F23" s="20" t="n"/>
      <c r="G23" s="14" t="n"/>
      <c r="H23" s="14" t="n"/>
      <c r="I23" s="142" t="n"/>
      <c r="J23" s="15" t="n"/>
      <c r="K23" s="15" t="n"/>
      <c r="L23" s="15" t="n"/>
      <c r="M23" s="164" t="n"/>
      <c r="N23" s="159" t="n"/>
      <c r="O23" s="141" t="n"/>
      <c r="P23" s="160" t="n"/>
      <c r="Q23" s="160" t="n"/>
      <c r="R23" s="161" t="n"/>
      <c r="S23" s="136" t="n"/>
      <c r="T23" s="137" t="n"/>
      <c r="U23" s="81" t="n"/>
    </row>
    <row r="24">
      <c r="B24" s="27" t="n"/>
      <c r="C24" s="135" t="n"/>
      <c r="D24" s="175" t="n"/>
      <c r="E24" s="21" t="n"/>
      <c r="F24" s="20" t="n"/>
      <c r="G24" s="14" t="n"/>
      <c r="H24" s="14" t="n"/>
      <c r="I24" s="142" t="n"/>
      <c r="J24" s="15" t="n"/>
      <c r="K24" s="15" t="n"/>
      <c r="L24" s="15" t="n"/>
      <c r="M24" s="164" t="n"/>
      <c r="N24" s="159" t="n"/>
      <c r="O24" s="165" t="n"/>
      <c r="P24" s="142" t="n"/>
      <c r="Q24" s="160" t="n"/>
      <c r="R24" s="166" t="n"/>
      <c r="S24" s="136" t="n"/>
      <c r="T24" s="137" t="n"/>
      <c r="U24" s="81" t="n"/>
    </row>
    <row r="25">
      <c r="B25" s="27" t="n"/>
      <c r="C25" s="135" t="n"/>
      <c r="D25" s="54" t="n"/>
      <c r="E25" s="21" t="n"/>
      <c r="F25" s="20" t="n"/>
      <c r="G25" s="14" t="n"/>
      <c r="H25" s="14" t="n"/>
      <c r="I25" s="15" t="n"/>
      <c r="J25" s="15" t="n"/>
      <c r="K25" s="15" t="n"/>
      <c r="L25" s="15" t="n"/>
      <c r="M25" s="16" t="n"/>
      <c r="N25" s="19" t="n"/>
      <c r="O25" s="14" t="n"/>
      <c r="P25" s="15" t="n"/>
      <c r="Q25" s="15" t="n"/>
      <c r="R25" s="16" t="n"/>
      <c r="S25" s="136" t="n"/>
      <c r="T25" s="137" t="n"/>
      <c r="U25" s="19" t="n"/>
    </row>
    <row r="26">
      <c r="B26" s="27" t="n"/>
      <c r="C26" s="135" t="n"/>
      <c r="D26" s="54" t="n"/>
      <c r="E26" s="21" t="n"/>
      <c r="F26" s="20" t="n"/>
      <c r="G26" s="14" t="n"/>
      <c r="H26" s="14" t="n"/>
      <c r="I26" s="15" t="n"/>
      <c r="J26" s="15" t="n"/>
      <c r="K26" s="15" t="n"/>
      <c r="L26" s="15" t="n"/>
      <c r="M26" s="16" t="n"/>
      <c r="N26" s="19" t="n"/>
      <c r="O26" s="14" t="n"/>
      <c r="P26" s="15" t="n"/>
      <c r="Q26" s="15" t="n"/>
      <c r="R26" s="16" t="n"/>
      <c r="S26" s="136" t="n"/>
      <c r="T26" s="137" t="n"/>
      <c r="U26" s="81" t="n"/>
    </row>
    <row r="27">
      <c r="B27" s="27" t="n"/>
      <c r="C27" s="135" t="n"/>
      <c r="D27" s="163" t="n"/>
      <c r="E27" s="21" t="n"/>
      <c r="F27" s="20" t="n"/>
      <c r="G27" s="14" t="n"/>
      <c r="H27" s="14" t="n"/>
      <c r="I27" s="15" t="n"/>
      <c r="J27" s="15" t="n"/>
      <c r="K27" s="15" t="n"/>
      <c r="L27" s="15" t="n"/>
      <c r="M27" s="144" t="n"/>
      <c r="N27" s="145" t="n"/>
      <c r="O27" s="141" t="n"/>
      <c r="P27" s="142" t="n"/>
      <c r="Q27" s="142" t="n"/>
      <c r="R27" s="144" t="n"/>
      <c r="S27" s="136" t="n"/>
      <c r="T27" s="137" t="n"/>
      <c r="U27" s="81" t="n"/>
    </row>
    <row r="28">
      <c r="B28" s="27" t="n"/>
      <c r="C28" s="135" t="n"/>
      <c r="D28" s="163" t="n"/>
      <c r="E28" s="21" t="n"/>
      <c r="F28" s="20" t="n"/>
      <c r="G28" s="14" t="n"/>
      <c r="H28" s="14" t="n"/>
      <c r="I28" s="15" t="n"/>
      <c r="J28" s="15" t="n"/>
      <c r="K28" s="15" t="n"/>
      <c r="L28" s="15" t="n"/>
      <c r="M28" s="144" t="n"/>
      <c r="N28" s="145" t="n"/>
      <c r="O28" s="141" t="n"/>
      <c r="P28" s="142" t="n"/>
      <c r="Q28" s="142" t="n"/>
      <c r="R28" s="144" t="n"/>
      <c r="S28" s="136" t="n"/>
      <c r="T28" s="137" t="n"/>
      <c r="U28" s="81" t="n"/>
    </row>
    <row r="29">
      <c r="B29" s="167" t="n"/>
      <c r="C29" s="138" t="n"/>
      <c r="D29" s="163" t="n"/>
      <c r="E29" s="21" t="n"/>
      <c r="F29" s="140" t="n"/>
      <c r="G29" s="14" t="n"/>
      <c r="H29" s="14" t="n"/>
      <c r="I29" s="142" t="n"/>
      <c r="J29" s="15" t="n"/>
      <c r="K29" s="15" t="n"/>
      <c r="L29" s="15" t="n"/>
      <c r="M29" s="164" t="n"/>
      <c r="N29" s="159" t="n"/>
      <c r="O29" s="141" t="n"/>
      <c r="P29" s="160" t="n"/>
      <c r="Q29" s="160" t="n"/>
      <c r="R29" s="161" t="n"/>
      <c r="S29" s="168" t="n"/>
      <c r="T29" s="162" t="n"/>
      <c r="U29" s="81" t="n"/>
    </row>
    <row r="30">
      <c r="B30" s="27" t="n"/>
      <c r="C30" s="135" t="n"/>
      <c r="D30" s="54" t="n"/>
      <c r="E30" s="21" t="n"/>
      <c r="F30" s="20" t="n"/>
      <c r="G30" s="14" t="n"/>
      <c r="H30" s="14" t="n"/>
      <c r="I30" s="15" t="n"/>
      <c r="J30" s="15" t="n"/>
      <c r="K30" s="15" t="n"/>
      <c r="L30" s="15" t="n"/>
      <c r="M30" s="16" t="n"/>
      <c r="N30" s="19" t="n"/>
      <c r="O30" s="14" t="n"/>
      <c r="P30" s="15" t="n"/>
      <c r="Q30" s="15" t="n"/>
      <c r="R30" s="16" t="n"/>
      <c r="S30" s="136" t="n"/>
      <c r="T30" s="137" t="n"/>
      <c r="U30" s="81" t="n"/>
    </row>
    <row r="31">
      <c r="B31" s="27" t="n"/>
      <c r="C31" s="135" t="n"/>
      <c r="D31" s="54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16" t="n"/>
      <c r="N31" s="19" t="n"/>
      <c r="O31" s="14" t="n"/>
      <c r="P31" s="15" t="n"/>
      <c r="Q31" s="15" t="n"/>
      <c r="R31" s="16" t="n"/>
      <c r="S31" s="136" t="n"/>
      <c r="T31" s="137" t="n"/>
      <c r="U31" s="81" t="n"/>
    </row>
    <row r="32">
      <c r="B32" s="27" t="n"/>
      <c r="C32" s="135" t="n"/>
      <c r="D32" s="175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144" t="n"/>
      <c r="N32" s="145" t="n"/>
      <c r="O32" s="141" t="n"/>
      <c r="P32" s="142" t="n"/>
      <c r="Q32" s="142" t="n"/>
      <c r="R32" s="144" t="n"/>
      <c r="S32" s="136" t="n"/>
      <c r="T32" s="137" t="n"/>
      <c r="U32" s="81" t="n"/>
    </row>
    <row r="33">
      <c r="B33" s="27" t="n"/>
      <c r="C33" s="135" t="n"/>
      <c r="D33" s="54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79" t="n"/>
      <c r="N33" s="80" t="n"/>
      <c r="O33" s="156" t="n"/>
      <c r="P33" s="15" t="n"/>
      <c r="Q33" s="146" t="n"/>
      <c r="R33" s="154" t="n"/>
      <c r="S33" s="136" t="n"/>
      <c r="T33" s="137" t="n"/>
      <c r="U33" s="81" t="n"/>
    </row>
    <row r="34">
      <c r="B34" s="27" t="n"/>
      <c r="C34" s="135" t="n"/>
      <c r="D34" s="54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79" t="n"/>
      <c r="N34" s="80" t="n"/>
      <c r="O34" s="14" t="n"/>
      <c r="P34" s="146" t="n"/>
      <c r="Q34" s="146" t="n"/>
      <c r="R34" s="147" t="n"/>
      <c r="S34" s="136" t="n"/>
      <c r="T34" s="137" t="n"/>
      <c r="U34" s="81" t="n"/>
    </row>
    <row r="35">
      <c r="B35" s="27" t="n"/>
      <c r="C35" s="135" t="n"/>
      <c r="D35" s="54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16" t="n"/>
      <c r="N35" s="19" t="n"/>
      <c r="O35" s="14" t="n"/>
      <c r="P35" s="15" t="n"/>
      <c r="Q35" s="15" t="n"/>
      <c r="R35" s="16" t="n"/>
      <c r="S35" s="136" t="n"/>
      <c r="T35" s="137" t="n"/>
      <c r="U35" s="85" t="n"/>
    </row>
    <row r="36">
      <c r="B36" s="27" t="n"/>
      <c r="C36" s="135" t="n"/>
      <c r="D36" s="175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144" t="n"/>
      <c r="N36" s="145" t="n"/>
      <c r="O36" s="141" t="n"/>
      <c r="P36" s="142" t="n"/>
      <c r="Q36" s="142" t="n"/>
      <c r="R36" s="144" t="n"/>
      <c r="S36" s="136" t="n"/>
      <c r="T36" s="137" t="n"/>
      <c r="U36" s="81" t="n"/>
    </row>
    <row r="37">
      <c r="B37" s="27" t="n"/>
      <c r="C37" s="135" t="n"/>
      <c r="D37" s="54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16" t="n"/>
      <c r="N37" s="19" t="n"/>
      <c r="O37" s="14" t="n"/>
      <c r="P37" s="15" t="n"/>
      <c r="Q37" s="15" t="n"/>
      <c r="R37" s="16" t="n"/>
      <c r="S37" s="136" t="n"/>
      <c r="T37" s="137" t="n"/>
      <c r="U37" s="81" t="n"/>
    </row>
    <row r="38">
      <c r="B38" s="27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5" t="n"/>
      <c r="M38" s="79" t="n"/>
      <c r="N38" s="80" t="n"/>
      <c r="O38" s="156" t="n"/>
      <c r="P38" s="15" t="n"/>
      <c r="Q38" s="146" t="n"/>
      <c r="R38" s="154" t="n"/>
      <c r="S38" s="136" t="n"/>
      <c r="T38" s="137" t="n"/>
      <c r="U38" s="81" t="n"/>
    </row>
    <row r="39">
      <c r="B39" s="27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37" t="n"/>
      <c r="U39" s="81" t="n"/>
    </row>
    <row r="40">
      <c r="B40" s="27" t="n"/>
      <c r="C40" s="135" t="n"/>
      <c r="D40" s="54" t="n"/>
      <c r="E40" s="21" t="n"/>
      <c r="F40" s="20" t="n"/>
      <c r="G40" s="14" t="n"/>
      <c r="H40" s="14" t="n"/>
      <c r="I40" s="15" t="n"/>
      <c r="J40" s="15" t="n"/>
      <c r="K40" s="15" t="n"/>
      <c r="L40" s="15" t="n"/>
      <c r="M40" s="79" t="n"/>
      <c r="N40" s="80" t="n"/>
      <c r="O40" s="156" t="n"/>
      <c r="P40" s="15" t="n"/>
      <c r="Q40" s="146" t="n"/>
      <c r="R40" s="154" t="n"/>
      <c r="S40" s="136" t="n"/>
      <c r="T40" s="137" t="n"/>
      <c r="U40" s="81" t="n"/>
    </row>
    <row r="41">
      <c r="B41" s="27" t="n"/>
      <c r="C41" s="135" t="n"/>
      <c r="D41" s="54" t="n"/>
      <c r="E41" s="21" t="n"/>
      <c r="F41" s="20" t="n"/>
      <c r="G41" s="14" t="n"/>
      <c r="H41" s="14" t="n"/>
      <c r="I41" s="15" t="n"/>
      <c r="J41" s="15" t="n"/>
      <c r="K41" s="15" t="n"/>
      <c r="L41" s="15" t="n"/>
      <c r="M41" s="79" t="n"/>
      <c r="N41" s="80" t="n"/>
      <c r="O41" s="156" t="n"/>
      <c r="P41" s="15" t="n"/>
      <c r="Q41" s="146" t="n"/>
      <c r="R41" s="154" t="n"/>
      <c r="S41" s="136" t="n"/>
      <c r="T41" s="137" t="n"/>
      <c r="U41" s="81" t="n"/>
    </row>
    <row r="42">
      <c r="B42" s="27" t="n"/>
      <c r="C42" s="135" t="n"/>
      <c r="D42" s="163" t="n"/>
      <c r="E42" s="21" t="n"/>
      <c r="F42" s="20" t="n"/>
      <c r="G42" s="14" t="n"/>
      <c r="H42" s="14" t="n"/>
      <c r="I42" s="142" t="n"/>
      <c r="J42" s="15" t="n"/>
      <c r="K42" s="15" t="n"/>
      <c r="L42" s="15" t="n"/>
      <c r="M42" s="164" t="n"/>
      <c r="N42" s="159" t="n"/>
      <c r="O42" s="165" t="n"/>
      <c r="P42" s="142" t="n"/>
      <c r="Q42" s="160" t="n"/>
      <c r="R42" s="166" t="n"/>
      <c r="S42" s="136" t="n"/>
      <c r="T42" s="137" t="n"/>
      <c r="U42" s="81" t="n"/>
    </row>
    <row r="43">
      <c r="B43" s="27" t="n"/>
      <c r="C43" s="22" t="n"/>
      <c r="D43" s="54" t="n"/>
      <c r="E43" s="21" t="n"/>
      <c r="F43" s="20" t="n"/>
      <c r="G43" s="14" t="n"/>
      <c r="H43" s="14" t="n"/>
      <c r="I43" s="15" t="n"/>
      <c r="J43" s="15" t="n"/>
      <c r="K43" s="15" t="n"/>
      <c r="L43" s="15" t="n"/>
      <c r="M43" s="79" t="n"/>
      <c r="N43" s="80" t="n"/>
      <c r="O43" s="156" t="n"/>
      <c r="P43" s="15" t="n"/>
      <c r="Q43" s="146" t="n"/>
      <c r="R43" s="154" t="n"/>
      <c r="S43" s="136" t="n"/>
      <c r="T43" s="158" t="n"/>
      <c r="U43" s="13" t="n"/>
    </row>
    <row r="44">
      <c r="B44" s="27" t="n"/>
      <c r="C44" s="135" t="n"/>
      <c r="D44" s="175" t="n"/>
      <c r="E44" s="21" t="n"/>
      <c r="F44" s="20" t="n"/>
      <c r="G44" s="14" t="n"/>
      <c r="H44" s="14" t="n"/>
      <c r="I44" s="142" t="n"/>
      <c r="J44" s="15" t="n"/>
      <c r="K44" s="15" t="n"/>
      <c r="L44" s="15" t="n"/>
      <c r="M44" s="144" t="n"/>
      <c r="N44" s="145" t="n"/>
      <c r="O44" s="141" t="n"/>
      <c r="P44" s="142" t="n"/>
      <c r="Q44" s="142" t="n"/>
      <c r="R44" s="144" t="n"/>
      <c r="S44" s="168" t="n"/>
      <c r="T44" s="162" t="n"/>
      <c r="U44" s="81" t="n"/>
    </row>
    <row r="45">
      <c r="B45" s="27" t="n"/>
      <c r="C45" s="135" t="n"/>
      <c r="D45" s="54" t="n"/>
      <c r="E45" s="21" t="n"/>
      <c r="F45" s="20" t="n"/>
      <c r="G45" s="14" t="n"/>
      <c r="H45" s="14" t="n"/>
      <c r="I45" s="15" t="n"/>
      <c r="J45" s="15" t="n"/>
      <c r="K45" s="15" t="n"/>
      <c r="L45" s="15" t="n"/>
      <c r="M45" s="16" t="n"/>
      <c r="N45" s="19" t="n"/>
      <c r="O45" s="14" t="n"/>
      <c r="P45" s="15" t="n"/>
      <c r="Q45" s="15" t="n"/>
      <c r="R45" s="16" t="n"/>
      <c r="S45" s="136" t="n"/>
      <c r="T45" s="137" t="n"/>
      <c r="U45" s="81" t="n"/>
    </row>
    <row r="46">
      <c r="B46" s="27" t="n"/>
      <c r="C46" s="135" t="n"/>
      <c r="D46" s="54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79" t="n"/>
      <c r="N46" s="80" t="n"/>
      <c r="O46" s="14" t="n"/>
      <c r="P46" s="146" t="n"/>
      <c r="Q46" s="146" t="n"/>
      <c r="R46" s="147" t="n"/>
      <c r="S46" s="136" t="n"/>
      <c r="T46" s="137" t="n"/>
      <c r="U46" s="81" t="n"/>
    </row>
    <row r="47">
      <c r="B47" s="27" t="n"/>
      <c r="C47" s="135" t="n"/>
      <c r="D47" s="54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79" t="n"/>
      <c r="N47" s="80" t="n"/>
      <c r="O47" s="156" t="n"/>
      <c r="P47" s="15" t="n"/>
      <c r="Q47" s="146" t="n"/>
      <c r="R47" s="154" t="n"/>
      <c r="S47" s="136" t="n"/>
      <c r="T47" s="137" t="n"/>
      <c r="U47" s="81" t="n"/>
    </row>
    <row r="48">
      <c r="B48" s="27" t="n"/>
      <c r="C48" s="135" t="n"/>
      <c r="D48" s="163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4" t="n"/>
      <c r="P48" s="146" t="n"/>
      <c r="Q48" s="146" t="n"/>
      <c r="R48" s="147" t="n"/>
      <c r="S48" s="136" t="n"/>
      <c r="T48" s="137" t="n"/>
      <c r="U48" s="81" t="n"/>
    </row>
    <row r="49">
      <c r="B49" s="27" t="n"/>
      <c r="C49" s="135" t="n"/>
      <c r="D49" s="54" t="n"/>
      <c r="E49" s="21" t="n"/>
      <c r="F49" s="20" t="n"/>
      <c r="G49" s="14" t="n"/>
      <c r="H49" s="14" t="n"/>
      <c r="I49" s="15" t="n"/>
      <c r="J49" s="15" t="n"/>
      <c r="K49" s="15" t="n"/>
      <c r="L49" s="15" t="n"/>
      <c r="M49" s="79" t="n"/>
      <c r="N49" s="80" t="n"/>
      <c r="O49" s="156" t="n"/>
      <c r="P49" s="15" t="n"/>
      <c r="Q49" s="146" t="n"/>
      <c r="R49" s="154" t="n"/>
      <c r="S49" s="136" t="n"/>
      <c r="T49" s="137" t="n"/>
      <c r="U49" s="81" t="n"/>
    </row>
    <row r="50">
      <c r="B50" s="27" t="n"/>
      <c r="C50" s="135" t="n"/>
      <c r="D50" s="54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79" t="n"/>
      <c r="N50" s="80" t="n"/>
      <c r="O50" s="156" t="n"/>
      <c r="P50" s="15" t="n"/>
      <c r="Q50" s="146" t="n"/>
      <c r="R50" s="154" t="n"/>
      <c r="S50" s="136" t="n"/>
      <c r="T50" s="137" t="n"/>
      <c r="U50" s="81" t="n"/>
    </row>
    <row r="51">
      <c r="B51" s="27" t="n"/>
      <c r="C51" s="135" t="n"/>
      <c r="D51" s="178" t="n"/>
      <c r="E51" s="21" t="n"/>
      <c r="F51" s="20" t="n"/>
      <c r="G51" s="14" t="n"/>
      <c r="H51" s="14" t="n"/>
      <c r="I51" s="15" t="n"/>
      <c r="J51" s="15" t="n"/>
      <c r="K51" s="15" t="n"/>
      <c r="L51" s="15" t="n"/>
      <c r="M51" s="16" t="n"/>
      <c r="N51" s="19" t="n"/>
      <c r="O51" s="14" t="n"/>
      <c r="P51" s="15" t="n"/>
      <c r="Q51" s="15" t="n"/>
      <c r="R51" s="16" t="n"/>
      <c r="S51" s="136" t="n"/>
      <c r="T51" s="137" t="n"/>
      <c r="U51" s="81" t="n"/>
    </row>
    <row r="52">
      <c r="B52" s="27" t="n"/>
      <c r="C52" s="135" t="n"/>
      <c r="D52" s="54" t="n"/>
      <c r="E52" s="21" t="n"/>
      <c r="F52" s="20" t="n"/>
      <c r="G52" s="14" t="n"/>
      <c r="H52" s="14" t="n"/>
      <c r="I52" s="15" t="n"/>
      <c r="J52" s="15" t="n"/>
      <c r="K52" s="15" t="n"/>
      <c r="L52" s="15" t="n"/>
      <c r="M52" s="79" t="n"/>
      <c r="N52" s="80" t="n"/>
      <c r="O52" s="156" t="n"/>
      <c r="P52" s="15" t="n"/>
      <c r="Q52" s="146" t="n"/>
      <c r="R52" s="154" t="n"/>
      <c r="S52" s="136" t="n"/>
      <c r="T52" s="137" t="n"/>
      <c r="U52" s="81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7" t="n"/>
      <c r="J53" s="157" t="n"/>
      <c r="K53" s="157" t="n"/>
      <c r="L53" s="157" t="n"/>
      <c r="M53" s="40" t="n"/>
      <c r="N53" s="41" t="n"/>
      <c r="O53" s="14" t="n"/>
      <c r="P53" s="146" t="n"/>
      <c r="Q53" s="13" t="n"/>
      <c r="R53" s="18" t="n"/>
      <c r="S53" s="19" t="n"/>
      <c r="T53" s="10" t="n"/>
      <c r="U53" s="78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" t="n"/>
      <c r="J54" s="15" t="n"/>
      <c r="K54" s="15" t="n"/>
      <c r="L54" s="15" t="n"/>
      <c r="M54" s="16" t="n"/>
      <c r="N54" s="19" t="n"/>
      <c r="O54" s="14" t="n"/>
      <c r="P54" s="15" t="n"/>
      <c r="Q54" s="15" t="n"/>
      <c r="R54" s="16" t="n"/>
      <c r="S54" s="136" t="n"/>
      <c r="T54" s="137" t="n"/>
      <c r="U54" s="81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79" t="n"/>
      <c r="N55" s="80" t="n"/>
      <c r="O55" s="156" t="n"/>
      <c r="P55" s="15" t="n"/>
      <c r="Q55" s="146" t="n"/>
      <c r="R55" s="154" t="n"/>
      <c r="S55" s="136" t="n"/>
      <c r="T55" s="137" t="n"/>
      <c r="U55" s="81" t="n"/>
    </row>
    <row r="56">
      <c r="B56" s="27" t="n"/>
      <c r="C56" s="135" t="n"/>
      <c r="D56" s="54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79" t="n"/>
      <c r="N56" s="80" t="n"/>
      <c r="O56" s="156" t="n"/>
      <c r="P56" s="15" t="n"/>
      <c r="Q56" s="146" t="n"/>
      <c r="R56" s="154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4" t="n"/>
      <c r="P57" s="146" t="n"/>
      <c r="Q57" s="146" t="n"/>
      <c r="R57" s="147" t="n"/>
      <c r="S57" s="136" t="n"/>
      <c r="T57" s="137" t="n"/>
      <c r="U57" s="81" t="n"/>
    </row>
    <row r="58">
      <c r="B58" s="27" t="n"/>
      <c r="C58" s="135" t="n"/>
      <c r="D58" s="54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79" t="n"/>
      <c r="N58" s="80" t="n"/>
      <c r="O58" s="156" t="n"/>
      <c r="P58" s="15" t="n"/>
      <c r="Q58" s="146" t="n"/>
      <c r="R58" s="154" t="n"/>
      <c r="S58" s="136" t="n"/>
      <c r="T58" s="137" t="n"/>
      <c r="U58" s="81" t="n"/>
    </row>
    <row r="59">
      <c r="B59" s="27" t="n"/>
      <c r="C59" s="135" t="n"/>
      <c r="D59" s="54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79" t="n"/>
      <c r="N59" s="80" t="n"/>
      <c r="O59" s="14" t="n"/>
      <c r="P59" s="146" t="n"/>
      <c r="Q59" s="146" t="n"/>
      <c r="R59" s="147" t="n"/>
      <c r="S59" s="136" t="n"/>
      <c r="T59" s="137" t="n"/>
      <c r="U59" s="81" t="n"/>
    </row>
    <row r="60">
      <c r="B60" s="27" t="n"/>
      <c r="C60" s="135" t="n"/>
      <c r="D60" s="163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144" t="n"/>
      <c r="N60" s="145" t="n"/>
      <c r="O60" s="141" t="n"/>
      <c r="P60" s="142" t="n"/>
      <c r="Q60" s="142" t="n"/>
      <c r="R60" s="144" t="n"/>
      <c r="S60" s="136" t="n"/>
      <c r="T60" s="137" t="n"/>
      <c r="U60" s="81" t="n"/>
    </row>
    <row r="61">
      <c r="B61" s="27" t="n"/>
      <c r="C61" s="135" t="n"/>
      <c r="D61" s="54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79" t="n"/>
      <c r="N61" s="80" t="n"/>
      <c r="O61" s="14" t="n"/>
      <c r="P61" s="153" t="n"/>
      <c r="Q61" s="153" t="n"/>
      <c r="R61" s="154" t="n"/>
      <c r="S61" s="136" t="n"/>
      <c r="T61" s="137" t="n"/>
      <c r="U61" s="155" t="n"/>
    </row>
    <row r="62">
      <c r="B62" s="27" t="n"/>
      <c r="C62" s="135" t="n"/>
      <c r="D62" s="54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16" t="n"/>
      <c r="N62" s="19" t="n"/>
      <c r="O62" s="14" t="n"/>
      <c r="P62" s="15" t="n"/>
      <c r="Q62" s="15" t="n"/>
      <c r="R62" s="16" t="n"/>
      <c r="S62" s="136" t="n"/>
      <c r="T62" s="137" t="n"/>
      <c r="U62" s="81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79" t="n"/>
      <c r="N63" s="80" t="n"/>
      <c r="O63" s="156" t="n"/>
      <c r="P63" s="15" t="n"/>
      <c r="Q63" s="146" t="n"/>
      <c r="R63" s="154" t="n"/>
      <c r="S63" s="136" t="n"/>
      <c r="T63" s="137" t="n"/>
      <c r="U63" s="81" t="n"/>
    </row>
    <row r="64">
      <c r="B64" s="27" t="n"/>
      <c r="C64" s="135" t="n"/>
      <c r="D64" s="54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79" t="n"/>
      <c r="N64" s="80" t="n"/>
      <c r="O64" s="14" t="n"/>
      <c r="P64" s="146" t="n"/>
      <c r="Q64" s="146" t="n"/>
      <c r="R64" s="147" t="n"/>
      <c r="S64" s="136" t="n"/>
      <c r="T64" s="137" t="n"/>
      <c r="U64" s="81" t="n"/>
    </row>
    <row r="65">
      <c r="B65" s="27" t="n"/>
      <c r="C65" s="135" t="n"/>
      <c r="D65" s="54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79" t="n"/>
      <c r="N65" s="80" t="n"/>
      <c r="O65" s="14" t="n"/>
      <c r="P65" s="146" t="n"/>
      <c r="Q65" s="146" t="n"/>
      <c r="R65" s="147" t="n"/>
      <c r="S65" s="136" t="n"/>
      <c r="T65" s="137" t="n"/>
      <c r="U65" s="81" t="n"/>
    </row>
    <row r="66">
      <c r="B66" s="27" t="n"/>
      <c r="C66" s="135" t="n"/>
      <c r="D66" s="163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164" t="n"/>
      <c r="N66" s="159" t="n"/>
      <c r="O66" s="165" t="n"/>
      <c r="P66" s="142" t="n"/>
      <c r="Q66" s="160" t="n"/>
      <c r="R66" s="166" t="n"/>
      <c r="S66" s="136" t="n"/>
      <c r="T66" s="137" t="n"/>
      <c r="U66" s="81" t="n"/>
    </row>
    <row r="67">
      <c r="B67" s="27" t="n"/>
      <c r="C67" s="135" t="n"/>
      <c r="D67" s="54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79" t="n"/>
      <c r="N67" s="80" t="n"/>
      <c r="O67" s="14" t="n"/>
      <c r="P67" s="146" t="n"/>
      <c r="Q67" s="146" t="n"/>
      <c r="R67" s="147" t="n"/>
      <c r="S67" s="136" t="n"/>
      <c r="T67" s="137" t="n"/>
      <c r="U67" s="81" t="n"/>
    </row>
    <row r="68">
      <c r="B68" s="27" t="n"/>
      <c r="C68" s="135" t="n"/>
      <c r="D68" s="54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79" t="n"/>
      <c r="N68" s="80" t="n"/>
      <c r="O68" s="156" t="n"/>
      <c r="P68" s="15" t="n"/>
      <c r="Q68" s="146" t="n"/>
      <c r="R68" s="154" t="n"/>
      <c r="S68" s="136" t="n"/>
      <c r="T68" s="137" t="n"/>
      <c r="U68" s="81" t="n"/>
    </row>
    <row r="69">
      <c r="B69" s="27" t="n"/>
      <c r="C69" s="135" t="n"/>
      <c r="D69" s="175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144" t="n"/>
      <c r="N69" s="145" t="n"/>
      <c r="O69" s="141" t="n"/>
      <c r="P69" s="142" t="n"/>
      <c r="Q69" s="142" t="n"/>
      <c r="R69" s="144" t="n"/>
      <c r="S69" s="136" t="n"/>
      <c r="T69" s="137" t="n"/>
      <c r="U69" s="81" t="n"/>
    </row>
    <row r="70">
      <c r="B70" s="27" t="n"/>
      <c r="C70" s="135" t="n"/>
      <c r="D70" s="54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79" t="n"/>
      <c r="N70" s="80" t="n"/>
      <c r="O70" s="156" t="n"/>
      <c r="P70" s="15" t="n"/>
      <c r="Q70" s="146" t="n"/>
      <c r="R70" s="154" t="n"/>
      <c r="S70" s="136" t="n"/>
      <c r="T70" s="137" t="n"/>
      <c r="U70" s="81" t="n"/>
    </row>
    <row r="71">
      <c r="B71" s="27" t="n"/>
      <c r="C71" s="135" t="n"/>
      <c r="D71" s="54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79" t="n"/>
      <c r="N71" s="80" t="n"/>
      <c r="O71" s="156" t="n"/>
      <c r="P71" s="15" t="n"/>
      <c r="Q71" s="146" t="n"/>
      <c r="R71" s="154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4" t="n"/>
      <c r="P72" s="146" t="n"/>
      <c r="Q72" s="146" t="n"/>
      <c r="R72" s="147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56" t="n"/>
      <c r="P73" s="15" t="n"/>
      <c r="Q73" s="146" t="n"/>
      <c r="R73" s="154" t="n"/>
      <c r="S73" s="136" t="n"/>
      <c r="T73" s="137" t="n"/>
      <c r="U73" s="81" t="n"/>
    </row>
    <row r="74">
      <c r="B74" s="27" t="n"/>
      <c r="C74" s="135" t="n"/>
      <c r="D74" s="54" t="n"/>
      <c r="E74" s="21" t="n"/>
      <c r="F74" s="20" t="n"/>
      <c r="G74" s="14" t="n"/>
      <c r="H74" s="14" t="n"/>
      <c r="I74" s="15" t="n"/>
      <c r="J74" s="15" t="n"/>
      <c r="K74" s="15" t="n"/>
      <c r="L74" s="15" t="n"/>
      <c r="M74" s="79" t="n"/>
      <c r="N74" s="80" t="n"/>
      <c r="O74" s="156" t="n"/>
      <c r="P74" s="15" t="n"/>
      <c r="Q74" s="146" t="n"/>
      <c r="R74" s="154" t="n"/>
      <c r="S74" s="136" t="n"/>
      <c r="T74" s="137" t="n"/>
      <c r="U74" s="81" t="n"/>
    </row>
    <row r="75">
      <c r="B75" s="27" t="n"/>
      <c r="C75" s="135" t="n"/>
      <c r="D75" s="54" t="n"/>
      <c r="E75" s="21" t="n"/>
      <c r="F75" s="20" t="n"/>
      <c r="G75" s="14" t="n"/>
      <c r="H75" s="14" t="n"/>
      <c r="I75" s="15" t="n"/>
      <c r="J75" s="15" t="n"/>
      <c r="K75" s="15" t="n"/>
      <c r="L75" s="15" t="n"/>
      <c r="M75" s="79" t="n"/>
      <c r="N75" s="80" t="n"/>
      <c r="O75" s="156" t="n"/>
      <c r="P75" s="15" t="n"/>
      <c r="Q75" s="146" t="n"/>
      <c r="R75" s="154" t="n"/>
      <c r="S75" s="136" t="n"/>
      <c r="T75" s="137" t="n"/>
      <c r="U75" s="81" t="n"/>
    </row>
    <row r="76">
      <c r="B76" s="27" t="n"/>
      <c r="C76" s="135" t="n"/>
      <c r="D76" s="54" t="n"/>
      <c r="E76" s="21" t="n"/>
      <c r="F76" s="20" t="n"/>
      <c r="G76" s="14" t="n"/>
      <c r="H76" s="14" t="n"/>
      <c r="I76" s="15" t="n"/>
      <c r="J76" s="15" t="n"/>
      <c r="K76" s="15" t="n"/>
      <c r="L76" s="15" t="n"/>
      <c r="M76" s="79" t="n"/>
      <c r="N76" s="80" t="n"/>
      <c r="O76" s="156" t="n"/>
      <c r="P76" s="15" t="n"/>
      <c r="Q76" s="146" t="n"/>
      <c r="R76" s="154" t="n"/>
      <c r="S76" s="136" t="n"/>
      <c r="T76" s="137" t="n"/>
      <c r="U76" s="81" t="n"/>
    </row>
    <row r="77">
      <c r="B77" s="142" t="n"/>
      <c r="C77" s="138" t="n"/>
      <c r="D77" s="253" t="n"/>
      <c r="E77" s="21" t="n"/>
      <c r="F77" s="140" t="n"/>
      <c r="G77" s="124" t="n"/>
      <c r="H77" s="14" t="n"/>
      <c r="I77" s="142" t="n"/>
      <c r="J77" s="15" t="n"/>
      <c r="K77" s="15" t="n"/>
      <c r="L77" s="15" t="n"/>
      <c r="M77" s="144" t="n"/>
      <c r="N77" s="145" t="n"/>
      <c r="O77" s="141" t="n"/>
      <c r="P77" s="142" t="n"/>
      <c r="Q77" s="142" t="n"/>
      <c r="R77" s="144" t="n"/>
      <c r="S77" s="145" t="n"/>
      <c r="T77" s="141" t="n"/>
      <c r="U77" s="81" t="n"/>
    </row>
    <row r="78">
      <c r="B78" s="148" t="n"/>
      <c r="C78" s="149" t="n"/>
      <c r="D78" s="150" t="n"/>
      <c r="E78" s="151" t="n"/>
      <c r="F78" s="152" t="n"/>
      <c r="G78" s="6" t="n"/>
      <c r="H78" s="148" t="n"/>
      <c r="I78" s="148" t="n"/>
      <c r="K78" s="1" t="n"/>
      <c r="L78" s="1" t="n"/>
      <c r="M78" s="148" t="n"/>
      <c r="N78" s="148" t="n"/>
      <c r="O78" s="148" t="n"/>
      <c r="P78" s="148" t="n"/>
      <c r="Q78" s="148" t="n"/>
      <c r="R78" s="148" t="n"/>
      <c r="S78" s="148" t="n"/>
      <c r="T78" s="148" t="n"/>
      <c r="U78" s="3" t="n"/>
    </row>
    <row r="79">
      <c r="D79" s="87" t="inlineStr">
        <is>
          <t>GASTOS</t>
        </is>
      </c>
      <c r="E79" s="87" t="inlineStr">
        <is>
          <t>VALORES</t>
        </is>
      </c>
    </row>
    <row r="80">
      <c r="D80" s="88" t="inlineStr">
        <is>
          <t>PREVENTIVA</t>
        </is>
      </c>
      <c r="E80" s="89">
        <f>SUM(H5,H8)</f>
        <v/>
      </c>
    </row>
    <row r="81">
      <c r="D81" s="88" t="inlineStr">
        <is>
          <t>CORRETIVA</t>
        </is>
      </c>
      <c r="E81" s="89">
        <f>SUM(H6,H9)</f>
        <v/>
      </c>
    </row>
    <row r="82">
      <c r="D82" s="88" t="inlineStr">
        <is>
          <t>SPARE PARTS</t>
        </is>
      </c>
      <c r="E82" s="89">
        <f>SUM(H7,H10)</f>
        <v/>
      </c>
    </row>
    <row r="83">
      <c r="D83" s="88" t="inlineStr">
        <is>
          <t>ALMOXARIFADO</t>
        </is>
      </c>
      <c r="E83" s="89">
        <f>H11</f>
        <v/>
      </c>
    </row>
    <row r="84">
      <c r="D84" s="88" t="inlineStr">
        <is>
          <t>SURPRESAS</t>
        </is>
      </c>
      <c r="E84" s="89" t="n">
        <v>0</v>
      </c>
    </row>
    <row r="248">
      <c r="C248" s="8" t="n"/>
      <c r="D248" s="7" t="n"/>
      <c r="E248" s="7" t="n"/>
      <c r="F248" s="6" t="n"/>
      <c r="G248" s="5" t="n"/>
      <c r="H248" s="5" t="n"/>
      <c r="I248" s="254" t="n"/>
      <c r="J248" s="254" t="n"/>
      <c r="K248" s="1" t="n"/>
      <c r="L248" s="4" t="n"/>
      <c r="M248" s="3" t="n"/>
      <c r="N248" s="2" t="n"/>
      <c r="O248" s="2" t="n"/>
      <c r="P248" s="2" t="n"/>
      <c r="Q248" s="3" t="n"/>
    </row>
    <row r="258">
      <c r="C258" s="8" t="n"/>
      <c r="D258" s="7" t="n"/>
      <c r="E258" s="7" t="n"/>
      <c r="F258" s="6" t="n"/>
      <c r="G258" s="5" t="n"/>
      <c r="H258" s="5" t="n"/>
      <c r="I258" s="254" t="n"/>
      <c r="J258" s="254" t="n"/>
      <c r="K258" s="4" t="n"/>
      <c r="L258" s="1" t="n"/>
      <c r="M258" s="3" t="n"/>
      <c r="N258" s="2" t="n"/>
      <c r="O258" s="2" t="n"/>
      <c r="P258" s="2" t="n"/>
    </row>
  </sheetData>
  <mergeCells count="2">
    <mergeCell ref="C11:D11"/>
    <mergeCell ref="C3:F3"/>
  </mergeCells>
  <conditionalFormatting sqref="B18:D76 F18:G76 I18:U76">
    <cfRule type="expression" priority="9" dxfId="3">
      <formula>IF($B18="NR",1,0)</formula>
    </cfRule>
    <cfRule type="expression" priority="10" dxfId="2">
      <formula>IF($B18="P",1,0)</formula>
    </cfRule>
    <cfRule type="expression" priority="11" dxfId="1">
      <formula>IF($B18="F",1,0)</formula>
    </cfRule>
    <cfRule type="expression" priority="12" dxfId="0">
      <formula>IF($B18="C",1,0)</formula>
    </cfRule>
  </conditionalFormatting>
  <conditionalFormatting sqref="E18:E77">
    <cfRule type="expression" priority="5" dxfId="3">
      <formula>IF($B18="NR",1,0)</formula>
    </cfRule>
    <cfRule type="expression" priority="6" dxfId="2">
      <formula>IF($B18="P",1,0)</formula>
    </cfRule>
    <cfRule type="expression" priority="7" dxfId="1">
      <formula>IF($B18="F",1,0)</formula>
    </cfRule>
    <cfRule type="expression" priority="8" dxfId="0">
      <formula>IF($B18="C",1,0)</formula>
    </cfRule>
  </conditionalFormatting>
  <conditionalFormatting sqref="H13">
    <cfRule type="cellIs" priority="97" operator="greaterThan" dxfId="25">
      <formula>0</formula>
    </cfRule>
    <cfRule type="cellIs" priority="98" operator="lessThan" dxfId="24">
      <formula>0</formula>
    </cfRule>
  </conditionalFormatting>
  <conditionalFormatting sqref="H18:H77">
    <cfRule type="expression" priority="1" dxfId="3">
      <formula>IF($B18="NR",1,0)</formula>
    </cfRule>
    <cfRule type="expression" priority="2" dxfId="2">
      <formula>IF($B18="P",1,0)</formula>
    </cfRule>
    <cfRule type="expression" priority="3" dxfId="1">
      <formula>IF($B18="F",1,0)</formula>
    </cfRule>
    <cfRule type="expression" priority="4" dxfId="0">
      <formula>IF($B18="C",1,0)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258"/>
  <sheetViews>
    <sheetView showGridLines="0" topLeftCell="A10" zoomScale="80" zoomScaleNormal="80" workbookViewId="0">
      <selection activeCell="F20" sqref="F20"/>
    </sheetView>
  </sheetViews>
  <sheetFormatPr baseColWidth="8" defaultColWidth="9.140625" defaultRowHeight="15"/>
  <cols>
    <col width="3.5703125" customWidth="1" min="1" max="1"/>
    <col width="11.5703125" customWidth="1" style="1" min="2" max="2"/>
    <col width="27" bestFit="1" customWidth="1" min="3" max="3"/>
    <col width="26.7109375" customWidth="1" style="1" min="4" max="4"/>
    <col width="20.28515625" customWidth="1" style="1" min="5" max="5"/>
    <col width="91.5703125" bestFit="1" customWidth="1" min="6" max="6"/>
    <col width="17.28515625" customWidth="1" min="7" max="7"/>
    <col width="20.7109375" bestFit="1" customWidth="1" style="1" min="8" max="8"/>
    <col width="16.5703125" bestFit="1" customWidth="1" min="9" max="9"/>
    <col width="26.7109375" bestFit="1" customWidth="1" style="1" min="10" max="10"/>
    <col width="23.42578125" bestFit="1" customWidth="1" min="11" max="11"/>
    <col width="18.140625" bestFit="1" customWidth="1" min="12" max="12"/>
    <col width="13.140625" bestFit="1" customWidth="1" min="13" max="13"/>
    <col width="12.28515625" bestFit="1" customWidth="1" style="1" min="14" max="14"/>
    <col width="12.28515625" customWidth="1" style="1" min="15" max="15"/>
    <col width="18.42578125" bestFit="1" customWidth="1" style="1" min="16" max="16"/>
    <col width="21.28515625" bestFit="1" customWidth="1" min="17" max="17"/>
    <col width="13" bestFit="1" customWidth="1" min="18" max="18"/>
    <col width="20.28515625" bestFit="1" customWidth="1" min="19" max="19"/>
    <col width="18.42578125" bestFit="1" customWidth="1" min="20" max="20"/>
    <col width="20.28515625" bestFit="1" customWidth="1" min="21" max="21"/>
  </cols>
  <sheetData>
    <row r="1" ht="12" customHeight="1"/>
    <row r="2" ht="38.25" customFormat="1" customHeight="1" s="47">
      <c r="D2" s="48" t="n"/>
      <c r="F2" s="48" t="inlineStr">
        <is>
          <t>ORÇAMENTO - ORVR - SETEMBRO 2022</t>
        </is>
      </c>
      <c r="G2" s="48" t="n"/>
      <c r="H2" s="48" t="n"/>
      <c r="I2" s="48" t="n"/>
      <c r="J2" s="48" t="n"/>
      <c r="K2" s="48" t="n"/>
      <c r="L2" s="48" t="n"/>
      <c r="M2" s="48" t="n"/>
      <c r="N2" s="49" t="n"/>
      <c r="O2" s="49" t="n"/>
      <c r="P2" s="49" t="n"/>
      <c r="Q2" s="49" t="n"/>
    </row>
    <row r="3" ht="15.75" customFormat="1" customHeight="1" s="1" thickBot="1">
      <c r="C3" s="312" t="n"/>
      <c r="D3" s="313" t="n"/>
      <c r="E3" s="313" t="n"/>
      <c r="F3" s="313" t="n"/>
    </row>
    <row r="4">
      <c r="C4" s="42" t="inlineStr">
        <is>
          <t>FORECAST</t>
        </is>
      </c>
      <c r="D4" s="42" t="inlineStr">
        <is>
          <t>VALOR R$</t>
        </is>
      </c>
      <c r="F4" s="42" t="inlineStr">
        <is>
          <t>DESCRIÇÃO</t>
        </is>
      </c>
      <c r="G4" s="50" t="inlineStr">
        <is>
          <t>FORECAST</t>
        </is>
      </c>
      <c r="H4" s="42" t="inlineStr">
        <is>
          <t>REAL</t>
        </is>
      </c>
      <c r="J4" s="65" t="inlineStr">
        <is>
          <t>LOJAS (Nortel/Modena/RPL)</t>
        </is>
      </c>
      <c r="K4" s="65" t="inlineStr">
        <is>
          <t>VALOR R$</t>
        </is>
      </c>
      <c r="N4" s="35" t="n"/>
      <c r="O4" s="35" t="n"/>
      <c r="P4" s="35" t="n"/>
      <c r="Q4" s="35" t="n"/>
    </row>
    <row r="5">
      <c r="C5" s="31" t="inlineStr">
        <is>
          <t>Horas Transferidas</t>
        </is>
      </c>
      <c r="D5" s="34" t="n"/>
      <c r="F5" s="51" t="inlineStr">
        <is>
          <t>PREVENTIVA</t>
        </is>
      </c>
      <c r="G5" s="39" t="n"/>
      <c r="H5" s="39">
        <f>SUMIFS(Table164567234568910[VALOR R$],Table164567234568910[STATUS],"P",Table164567234568910[PREV./CORRET./SP. PART/ALMOX],$F$5)+SUMIFS(Table164567234568910[VALOR R$],Table164567234568910[STATUS],"F",Table164567234568910[PREV./CORRET./SP. PART/ALMOX],$F$5)+SUMIFS(Table164567234568910[VALOR R$],Table164567234568910[STATUS],"NR",Table164567234568910[PREV./CORRET./SP. PART/ALMOX],$F$5)</f>
        <v/>
      </c>
      <c r="J5" s="31" t="inlineStr">
        <is>
          <t>ALMOX GERAL</t>
        </is>
      </c>
      <c r="K5" s="67" t="n"/>
      <c r="N5" s="30" t="n"/>
      <c r="O5" s="30" t="n"/>
      <c r="P5" s="30" t="n"/>
      <c r="Q5" s="30" t="n"/>
    </row>
    <row r="6">
      <c r="C6" s="31" t="inlineStr">
        <is>
          <t>R$ /Hora</t>
        </is>
      </c>
      <c r="D6" s="53" t="n"/>
      <c r="F6" s="31" t="inlineStr">
        <is>
          <t>CORRETIVA</t>
        </is>
      </c>
      <c r="G6" s="38" t="n"/>
      <c r="H6" s="39">
        <f>SUMIFS(Table164567234568910[VALOR R$],Table164567234568910[STATUS],"P",Table164567234568910[PREV./CORRET./SP. PART/ALMOX],$F$6)+SUMIFS(Table164567234568910[VALOR R$],Table164567234568910[STATUS],"F",Table164567234568910[PREV./CORRET./SP. PART/ALMOX],$F$6)+SUMIFS(Table164567234568910[VALOR R$],Table164567234568910[STATUS],"NR",Table164567234568910[PREV./CORRET./SP. PART/ALMOX],$F$6)</f>
        <v/>
      </c>
      <c r="J6" s="31" t="inlineStr">
        <is>
          <t>FEIRA DA BORRACHA</t>
        </is>
      </c>
      <c r="K6" s="68" t="n"/>
      <c r="N6" s="30" t="n"/>
      <c r="O6" s="30" t="n"/>
      <c r="P6" s="30" t="n"/>
      <c r="Q6" s="30" t="n"/>
    </row>
    <row r="7" ht="15.75" customHeight="1" thickBot="1">
      <c r="C7" s="37" t="inlineStr">
        <is>
          <t>BUDGET MENSAL</t>
        </is>
      </c>
      <c r="D7" s="52" t="n"/>
      <c r="F7" s="31" t="inlineStr">
        <is>
          <t>SPARE PART</t>
        </is>
      </c>
      <c r="G7" s="38" t="n"/>
      <c r="H7" s="39">
        <f>SUMIFS(Table164567234568910[VALOR R$],Table164567234568910[STATUS],"P",Table164567234568910[PREV./CORRET./SP. PART/ALMOX],$F$7)+SUMIFS(Table164567234568910[VALOR R$],Table164567234568910[STATUS],"F",Table164567234568910[PREV./CORRET./SP. PART/ALMOX],$F$7)+SUMIFS(Table164567234568910[VALOR R$],Table164567234568910[STATUS],"NR",Table164567234568910[PREV./CORRET./SP. PART/ALMOX],$F$7)</f>
        <v/>
      </c>
      <c r="J7" s="31" t="inlineStr">
        <is>
          <t>JUNDIPAR</t>
        </is>
      </c>
      <c r="K7" s="68" t="n"/>
      <c r="N7" s="30" t="n"/>
      <c r="O7" s="30" t="n"/>
      <c r="P7" s="30" t="n"/>
      <c r="Q7" s="30" t="n"/>
    </row>
    <row r="8">
      <c r="D8" s="86" t="n"/>
      <c r="F8" s="31" t="inlineStr">
        <is>
          <t>COMPROMISSADO PREVENTIVA</t>
        </is>
      </c>
      <c r="G8" s="38" t="n"/>
      <c r="H8" s="39">
        <f>SUMIFS(Table164567234568910[VALOR R$],Table164567234568910[STATUS],"C",Table164567234568910[PREV./CORRET./SP. PART/ALMOX],"PREVENTIVA")</f>
        <v/>
      </c>
      <c r="J8" s="31" t="inlineStr">
        <is>
          <t>MODENA</t>
        </is>
      </c>
      <c r="K8" s="68" t="n"/>
      <c r="N8" s="30" t="n"/>
      <c r="O8" s="30" t="n"/>
      <c r="P8" s="30" t="n"/>
      <c r="Q8" s="30" t="n"/>
    </row>
    <row r="9">
      <c r="D9" s="86" t="n"/>
      <c r="F9" s="31" t="inlineStr">
        <is>
          <t>COMPROMISSADO CORRETIVA</t>
        </is>
      </c>
      <c r="G9" s="38" t="n"/>
      <c r="H9" s="39">
        <f>SUMIFS(Table164567234568910[VALOR R$],Table164567234568910[STATUS],"C",Table164567234568910[PREV./CORRET./SP. PART/ALMOX],"CORRETIVA")</f>
        <v/>
      </c>
      <c r="J9" s="31" t="inlineStr">
        <is>
          <t>NORTEL</t>
        </is>
      </c>
      <c r="K9" s="68" t="n"/>
      <c r="N9" s="30" t="n"/>
      <c r="O9" s="30" t="n"/>
      <c r="P9" s="30" t="n"/>
      <c r="Q9" s="30" t="n"/>
    </row>
    <row r="10" ht="15.75" customHeight="1" thickBot="1">
      <c r="F10" s="31" t="inlineStr">
        <is>
          <t>COMPROMISSADO SPARE PART</t>
        </is>
      </c>
      <c r="G10" s="38" t="n"/>
      <c r="H10" s="39">
        <f>SUMIFS(Table164567234568910[VALOR R$],Table164567234568910[STATUS],"C",Table164567234568910[PREV./CORRET./SP. PART/ALMOX],"SPARE PART")</f>
        <v/>
      </c>
      <c r="J10" s="31" t="inlineStr">
        <is>
          <t>RADIAL</t>
        </is>
      </c>
      <c r="K10" s="68" t="n"/>
      <c r="N10" s="30" t="n"/>
      <c r="O10" s="30" t="n"/>
      <c r="P10" s="30" t="n"/>
      <c r="Q10" s="30" t="n"/>
    </row>
    <row r="11" ht="15.75" customHeight="1" thickBot="1">
      <c r="C11" s="310" t="inlineStr">
        <is>
          <t>LEGENDA</t>
        </is>
      </c>
      <c r="D11" s="311" t="n"/>
      <c r="F11" s="37" t="inlineStr">
        <is>
          <t>ALMOXARIFADO</t>
        </is>
      </c>
      <c r="G11" s="38" t="n"/>
      <c r="H11" s="39">
        <f>SUMIFS(Table164567234568910[VALOR R$],Table164567234568910[STATUS],"P",Table164567234568910[PREV./CORRET./SP. PART/ALMOX],$F$11)+SUMIFS(Table164567234568910[VALOR R$],Table164567234568910[STATUS],"F",Table164567234568910[PREV./CORRET./SP. PART/ALMOX],$F$11)+K14+SUMIFS(Table164567234568910[VALOR R$],Table164567234568910[STATUS],"NR",Table164567234568910[PREV./CORRET./SP. PART/ALMOX],$F$11)</f>
        <v/>
      </c>
      <c r="J11" s="31" t="inlineStr">
        <is>
          <t>RPL</t>
        </is>
      </c>
      <c r="K11" s="68" t="n"/>
      <c r="N11" s="30" t="n"/>
      <c r="O11" s="30" t="n"/>
      <c r="P11" s="30" t="n"/>
      <c r="Q11" s="30" t="n"/>
    </row>
    <row r="12" ht="15.75" customHeight="1" thickBot="1">
      <c r="C12" s="33" t="inlineStr">
        <is>
          <t>F</t>
        </is>
      </c>
      <c r="D12" s="32" t="inlineStr">
        <is>
          <t>Entregue, faturado</t>
        </is>
      </c>
      <c r="G12" s="43" t="inlineStr">
        <is>
          <t>TOTAL GASTOS</t>
        </is>
      </c>
      <c r="H12" s="44">
        <f>SUM(H5:H11)</f>
        <v/>
      </c>
      <c r="J12" s="31" t="inlineStr">
        <is>
          <t>SSI</t>
        </is>
      </c>
      <c r="K12" s="68" t="n"/>
      <c r="N12" s="30" t="n"/>
      <c r="O12" s="30" t="n"/>
      <c r="P12" s="30" t="n"/>
      <c r="Q12" s="30" t="n"/>
    </row>
    <row r="13" ht="21.75" customHeight="1" thickBot="1">
      <c r="C13" s="64" t="inlineStr">
        <is>
          <t>NR</t>
        </is>
      </c>
      <c r="D13" s="36" t="inlineStr">
        <is>
          <t>Entregue, não reportado</t>
        </is>
      </c>
      <c r="G13" s="45" t="inlineStr">
        <is>
          <t>SALDO</t>
        </is>
      </c>
      <c r="H13" s="46">
        <f>D7-H12</f>
        <v/>
      </c>
      <c r="J13" s="31" t="n"/>
      <c r="K13" s="68" t="n"/>
      <c r="N13" s="30" t="n"/>
      <c r="O13" s="30" t="n"/>
      <c r="P13" s="30" t="n"/>
      <c r="Q13" s="30" t="n"/>
    </row>
    <row r="14" ht="15.75" customHeight="1" thickBot="1">
      <c r="C14" s="55" t="inlineStr">
        <is>
          <t>P</t>
        </is>
      </c>
      <c r="D14" s="36" t="inlineStr">
        <is>
          <t>Planejado do mês</t>
        </is>
      </c>
      <c r="J14" s="66" t="inlineStr">
        <is>
          <t>TOTAL</t>
        </is>
      </c>
      <c r="K14" s="69">
        <f>SUM(K5:K13)</f>
        <v/>
      </c>
      <c r="N14" s="30" t="n"/>
      <c r="O14" s="30" t="n"/>
      <c r="P14" s="30" t="n"/>
      <c r="Q14" s="30" t="n"/>
    </row>
    <row r="15" ht="15.75" customHeight="1" thickBot="1">
      <c r="C15" s="62" t="inlineStr">
        <is>
          <t>C</t>
        </is>
      </c>
      <c r="D15" s="63" t="inlineStr">
        <is>
          <t>Compromissado / Passivo</t>
        </is>
      </c>
      <c r="F15" s="1" t="n"/>
      <c r="N15" s="30" t="n"/>
      <c r="O15" s="30" t="n"/>
      <c r="P15" s="30" t="n"/>
      <c r="Q15" s="30" t="n"/>
    </row>
    <row r="16" ht="15.75" customHeight="1" thickBot="1"/>
    <row r="17" ht="33" customHeight="1" thickBot="1">
      <c r="B17" s="56" t="inlineStr">
        <is>
          <t>STATUS</t>
        </is>
      </c>
      <c r="C17" s="57" t="inlineStr">
        <is>
          <t>FORNECEDOR</t>
        </is>
      </c>
      <c r="D17" s="128" t="inlineStr">
        <is>
          <t>VALOR R$</t>
        </is>
      </c>
      <c r="E17" s="129" t="inlineStr">
        <is>
          <t>MÊS ENTRADA</t>
        </is>
      </c>
      <c r="F17" s="59" t="inlineStr">
        <is>
          <t>OBS / DESCRIÇÕES</t>
        </is>
      </c>
      <c r="G17" s="128" t="inlineStr">
        <is>
          <t>LEAD TIME</t>
        </is>
      </c>
      <c r="H17" s="129" t="inlineStr">
        <is>
          <t>PREV./CORRET./SP. PART/ALMOX</t>
        </is>
      </c>
      <c r="I17" s="130" t="inlineStr">
        <is>
          <t>MÁQUINA</t>
        </is>
      </c>
      <c r="J17" s="60" t="inlineStr">
        <is>
          <t>OPERAÇÃO</t>
        </is>
      </c>
      <c r="K17" s="60" t="inlineStr">
        <is>
          <t>FAMÍLIA</t>
        </is>
      </c>
      <c r="L17" s="60" t="inlineStr">
        <is>
          <t>CRITICIDADE</t>
        </is>
      </c>
      <c r="M17" s="60" t="inlineStr">
        <is>
          <t>CONTA</t>
        </is>
      </c>
      <c r="N17" s="57" t="inlineStr">
        <is>
          <t>C.C</t>
        </is>
      </c>
      <c r="O17" s="56" t="inlineStr">
        <is>
          <t>RELEASE</t>
        </is>
      </c>
      <c r="P17" s="56" t="inlineStr">
        <is>
          <t>RC</t>
        </is>
      </c>
      <c r="Q17" s="56" t="inlineStr">
        <is>
          <t>PEDIDO</t>
        </is>
      </c>
      <c r="R17" s="61" t="inlineStr">
        <is>
          <t>PRAZO</t>
        </is>
      </c>
      <c r="S17" s="61" t="inlineStr">
        <is>
          <t>REQUISITANTE</t>
        </is>
      </c>
      <c r="T17" s="61" t="inlineStr">
        <is>
          <t>SOLICITANTE</t>
        </is>
      </c>
      <c r="U17" s="61" t="inlineStr">
        <is>
          <t>OBSERVAÇÃO</t>
        </is>
      </c>
    </row>
    <row r="18">
      <c r="B18" s="27" t="inlineStr">
        <is>
          <t>F</t>
        </is>
      </c>
      <c r="C18" s="135" t="inlineStr">
        <is>
          <t>DINAMICA</t>
        </is>
      </c>
      <c r="D18" s="54" t="n">
        <v>3865.32</v>
      </c>
      <c r="E18" s="21" t="inlineStr">
        <is>
          <t>Setembro</t>
        </is>
      </c>
      <c r="F18" s="20" t="inlineStr">
        <is>
          <t>KIT CONEXÕES E MANGUEIRAS // ORC 13125</t>
        </is>
      </c>
      <c r="G18" s="14" t="n">
        <v>2</v>
      </c>
      <c r="H18" s="14" t="inlineStr">
        <is>
          <t>SPARE PART</t>
        </is>
      </c>
      <c r="I18" s="15" t="inlineStr">
        <is>
          <t>ORVR</t>
        </is>
      </c>
      <c r="J18" s="15" t="inlineStr">
        <is>
          <t>ORVR</t>
        </is>
      </c>
      <c r="K18" s="15" t="inlineStr">
        <is>
          <t>ORVR</t>
        </is>
      </c>
      <c r="L18" s="15" t="inlineStr">
        <is>
          <t>ALTO</t>
        </is>
      </c>
      <c r="M18" s="16" t="n">
        <v>63303</v>
      </c>
      <c r="N18" s="19" t="n">
        <v>25214</v>
      </c>
      <c r="O18" s="14" t="n"/>
      <c r="P18" s="15" t="n"/>
      <c r="Q18" s="15" t="n">
        <v>253722</v>
      </c>
      <c r="R18" s="16" t="n"/>
      <c r="S18" s="136" t="inlineStr">
        <is>
          <t>RICARDO</t>
        </is>
      </c>
      <c r="T18" s="137" t="inlineStr">
        <is>
          <t>MARCELO</t>
        </is>
      </c>
      <c r="U18" s="81" t="n"/>
    </row>
    <row r="19">
      <c r="B19" s="27" t="inlineStr">
        <is>
          <t>F</t>
        </is>
      </c>
      <c r="C19" s="135" t="inlineStr">
        <is>
          <t>AWALTECH</t>
        </is>
      </c>
      <c r="D19" s="163" t="n">
        <v>234.4</v>
      </c>
      <c r="E19" s="21" t="inlineStr">
        <is>
          <t>Setembro</t>
        </is>
      </c>
      <c r="F19" s="20" t="inlineStr">
        <is>
          <t>CONEXAO 1/2 X 1/2 // ORC 2284005</t>
        </is>
      </c>
      <c r="G19" s="14" t="n">
        <v>5</v>
      </c>
      <c r="H19" s="14" t="inlineStr">
        <is>
          <t>SPARE PART</t>
        </is>
      </c>
      <c r="I19" s="15" t="inlineStr">
        <is>
          <t>ORVR</t>
        </is>
      </c>
      <c r="J19" s="15" t="inlineStr">
        <is>
          <t>ORVR</t>
        </is>
      </c>
      <c r="K19" s="15" t="inlineStr">
        <is>
          <t>ORVR</t>
        </is>
      </c>
      <c r="L19" s="15" t="inlineStr">
        <is>
          <t>ALTO</t>
        </is>
      </c>
      <c r="M19" s="144" t="n">
        <v>63303</v>
      </c>
      <c r="N19" s="145" t="n">
        <v>25214</v>
      </c>
      <c r="O19" s="141" t="n"/>
      <c r="P19" s="142" t="n"/>
      <c r="Q19" s="142" t="n">
        <v>253783</v>
      </c>
      <c r="R19" s="144" t="n"/>
      <c r="S19" s="136" t="inlineStr">
        <is>
          <t>RICARDO</t>
        </is>
      </c>
      <c r="T19" s="137" t="inlineStr">
        <is>
          <t>MARCELO</t>
        </is>
      </c>
      <c r="U19" s="81" t="n"/>
    </row>
    <row r="20">
      <c r="B20" s="27" t="inlineStr">
        <is>
          <t>F</t>
        </is>
      </c>
      <c r="C20" s="135" t="inlineStr">
        <is>
          <t>PARKER</t>
        </is>
      </c>
      <c r="D20" s="54" t="n">
        <v>391.5</v>
      </c>
      <c r="E20" s="21" t="inlineStr">
        <is>
          <t>Setembro</t>
        </is>
      </c>
      <c r="F20" s="20" t="inlineStr">
        <is>
          <t>IMPOSTO KIT VEDAÇÃO REGULADOR DE VACUO // ORC Q2680</t>
        </is>
      </c>
      <c r="G20" s="14" t="n">
        <v>30</v>
      </c>
      <c r="H20" s="14" t="inlineStr">
        <is>
          <t>SPARE PART</t>
        </is>
      </c>
      <c r="I20" s="15" t="n">
        <v>19856</v>
      </c>
      <c r="J20" s="15" t="inlineStr">
        <is>
          <t>TESTE VAZAMANETO</t>
        </is>
      </c>
      <c r="K20" s="15" t="inlineStr">
        <is>
          <t>LABORATÓRIO</t>
        </is>
      </c>
      <c r="L20" s="15" t="inlineStr">
        <is>
          <t>ALTO</t>
        </is>
      </c>
      <c r="M20" s="16" t="n">
        <v>63303</v>
      </c>
      <c r="N20" s="19" t="n">
        <v>25214</v>
      </c>
      <c r="O20" s="14" t="n"/>
      <c r="P20" s="15" t="n">
        <v>741237</v>
      </c>
      <c r="Q20" s="15" t="n">
        <v>250482</v>
      </c>
      <c r="R20" s="16" t="n"/>
      <c r="S20" s="136" t="inlineStr">
        <is>
          <t>RICARDO</t>
        </is>
      </c>
      <c r="T20" s="137" t="inlineStr">
        <is>
          <t>VENTILLI</t>
        </is>
      </c>
      <c r="U20" s="81" t="n"/>
    </row>
    <row r="21">
      <c r="B21" s="27" t="n"/>
      <c r="C21" s="135" t="n"/>
      <c r="D21" s="54" t="n"/>
      <c r="E21" s="21" t="n"/>
      <c r="F21" s="20" t="n"/>
      <c r="G21" s="14" t="n"/>
      <c r="H21" s="14" t="n"/>
      <c r="I21" s="15" t="n"/>
      <c r="J21" s="15" t="n"/>
      <c r="K21" s="15" t="n"/>
      <c r="L21" s="15" t="n"/>
      <c r="M21" s="79" t="n"/>
      <c r="N21" s="80" t="n"/>
      <c r="O21" s="156" t="n"/>
      <c r="P21" s="15" t="n"/>
      <c r="Q21" s="146" t="n"/>
      <c r="R21" s="154" t="n"/>
      <c r="S21" s="136" t="n"/>
      <c r="T21" s="137" t="n"/>
      <c r="U21" s="81" t="n"/>
    </row>
    <row r="22">
      <c r="B22" s="27" t="n"/>
      <c r="C22" s="135" t="n"/>
      <c r="D22" s="54" t="n"/>
      <c r="E22" s="21" t="n"/>
      <c r="F22" s="20" t="n"/>
      <c r="G22" s="14" t="n"/>
      <c r="H22" s="14" t="n"/>
      <c r="I22" s="15" t="n"/>
      <c r="J22" s="15" t="n"/>
      <c r="K22" s="15" t="n"/>
      <c r="L22" s="15" t="n"/>
      <c r="M22" s="79" t="n"/>
      <c r="N22" s="80" t="n"/>
      <c r="O22" s="156" t="n"/>
      <c r="P22" s="15" t="n"/>
      <c r="Q22" s="146" t="n"/>
      <c r="R22" s="154" t="n"/>
      <c r="S22" s="136" t="n"/>
      <c r="T22" s="137" t="n"/>
      <c r="U22" s="81" t="n"/>
    </row>
    <row r="23">
      <c r="B23" s="27" t="n"/>
      <c r="C23" s="135" t="n"/>
      <c r="D23" s="175" t="n"/>
      <c r="E23" s="21" t="n"/>
      <c r="F23" s="20" t="n"/>
      <c r="G23" s="14" t="n"/>
      <c r="H23" s="14" t="n"/>
      <c r="I23" s="142" t="n"/>
      <c r="J23" s="15" t="n"/>
      <c r="K23" s="15" t="n"/>
      <c r="L23" s="15" t="n"/>
      <c r="M23" s="164" t="n"/>
      <c r="N23" s="159" t="n"/>
      <c r="O23" s="141" t="n"/>
      <c r="P23" s="160" t="n"/>
      <c r="Q23" s="160" t="n"/>
      <c r="R23" s="161" t="n"/>
      <c r="S23" s="136" t="n"/>
      <c r="T23" s="137" t="n"/>
      <c r="U23" s="81" t="n"/>
    </row>
    <row r="24">
      <c r="B24" s="27" t="n"/>
      <c r="C24" s="135" t="n"/>
      <c r="D24" s="175" t="n"/>
      <c r="E24" s="21" t="n"/>
      <c r="F24" s="20" t="n"/>
      <c r="G24" s="14" t="n"/>
      <c r="H24" s="14" t="n"/>
      <c r="I24" s="142" t="n"/>
      <c r="J24" s="15" t="n"/>
      <c r="K24" s="15" t="n"/>
      <c r="L24" s="15" t="n"/>
      <c r="M24" s="164" t="n"/>
      <c r="N24" s="159" t="n"/>
      <c r="O24" s="165" t="n"/>
      <c r="P24" s="142" t="n"/>
      <c r="Q24" s="160" t="n"/>
      <c r="R24" s="166" t="n"/>
      <c r="S24" s="136" t="n"/>
      <c r="T24" s="137" t="n"/>
      <c r="U24" s="81" t="n"/>
    </row>
    <row r="25">
      <c r="B25" s="27" t="n"/>
      <c r="C25" s="135" t="n"/>
      <c r="D25" s="54" t="n"/>
      <c r="E25" s="21" t="n"/>
      <c r="F25" s="20" t="n"/>
      <c r="G25" s="14" t="n"/>
      <c r="H25" s="14" t="n"/>
      <c r="I25" s="15" t="n"/>
      <c r="J25" s="15" t="n"/>
      <c r="K25" s="15" t="n"/>
      <c r="L25" s="15" t="n"/>
      <c r="M25" s="16" t="n"/>
      <c r="N25" s="19" t="n"/>
      <c r="O25" s="14" t="n"/>
      <c r="P25" s="15" t="n"/>
      <c r="Q25" s="15" t="n"/>
      <c r="R25" s="16" t="n"/>
      <c r="S25" s="136" t="n"/>
      <c r="T25" s="137" t="n"/>
      <c r="U25" s="19" t="n"/>
    </row>
    <row r="26">
      <c r="B26" s="27" t="n"/>
      <c r="C26" s="135" t="n"/>
      <c r="D26" s="54" t="n"/>
      <c r="E26" s="21" t="n"/>
      <c r="F26" s="20" t="n"/>
      <c r="G26" s="14" t="n"/>
      <c r="H26" s="14" t="n"/>
      <c r="I26" s="15" t="n"/>
      <c r="J26" s="15" t="n"/>
      <c r="K26" s="15" t="n"/>
      <c r="L26" s="15" t="n"/>
      <c r="M26" s="16" t="n"/>
      <c r="N26" s="19" t="n"/>
      <c r="O26" s="14" t="n"/>
      <c r="P26" s="15" t="n"/>
      <c r="Q26" s="15" t="n"/>
      <c r="R26" s="16" t="n"/>
      <c r="S26" s="136" t="n"/>
      <c r="T26" s="137" t="n"/>
      <c r="U26" s="81" t="n"/>
    </row>
    <row r="27">
      <c r="B27" s="27" t="n"/>
      <c r="C27" s="135" t="n"/>
      <c r="D27" s="163" t="n"/>
      <c r="E27" s="21" t="n"/>
      <c r="F27" s="20" t="n"/>
      <c r="G27" s="14" t="n"/>
      <c r="H27" s="14" t="n"/>
      <c r="I27" s="15" t="n"/>
      <c r="J27" s="15" t="n"/>
      <c r="K27" s="15" t="n"/>
      <c r="L27" s="15" t="n"/>
      <c r="M27" s="144" t="n"/>
      <c r="N27" s="145" t="n"/>
      <c r="O27" s="141" t="n"/>
      <c r="P27" s="142" t="n"/>
      <c r="Q27" s="142" t="n"/>
      <c r="R27" s="144" t="n"/>
      <c r="S27" s="136" t="n"/>
      <c r="T27" s="137" t="n"/>
      <c r="U27" s="81" t="n"/>
    </row>
    <row r="28">
      <c r="B28" s="27" t="n"/>
      <c r="C28" s="135" t="n"/>
      <c r="D28" s="163" t="n"/>
      <c r="E28" s="21" t="n"/>
      <c r="F28" s="20" t="n"/>
      <c r="G28" s="14" t="n"/>
      <c r="H28" s="14" t="n"/>
      <c r="I28" s="15" t="n"/>
      <c r="J28" s="15" t="n"/>
      <c r="K28" s="15" t="n"/>
      <c r="L28" s="15" t="n"/>
      <c r="M28" s="144" t="n"/>
      <c r="N28" s="145" t="n"/>
      <c r="O28" s="141" t="n"/>
      <c r="P28" s="142" t="n"/>
      <c r="Q28" s="142" t="n"/>
      <c r="R28" s="144" t="n"/>
      <c r="S28" s="136" t="n"/>
      <c r="T28" s="137" t="n"/>
      <c r="U28" s="81" t="n"/>
    </row>
    <row r="29">
      <c r="B29" s="167" t="n"/>
      <c r="C29" s="138" t="n"/>
      <c r="D29" s="163" t="n"/>
      <c r="E29" s="21" t="n"/>
      <c r="F29" s="140" t="n"/>
      <c r="G29" s="14" t="n"/>
      <c r="H29" s="14" t="n"/>
      <c r="I29" s="142" t="n"/>
      <c r="J29" s="15" t="n"/>
      <c r="K29" s="15" t="n"/>
      <c r="L29" s="15" t="n"/>
      <c r="M29" s="164" t="n"/>
      <c r="N29" s="159" t="n"/>
      <c r="O29" s="141" t="n"/>
      <c r="P29" s="160" t="n"/>
      <c r="Q29" s="160" t="n"/>
      <c r="R29" s="161" t="n"/>
      <c r="S29" s="168" t="n"/>
      <c r="T29" s="162" t="n"/>
      <c r="U29" s="81" t="n"/>
    </row>
    <row r="30">
      <c r="B30" s="27" t="n"/>
      <c r="C30" s="135" t="n"/>
      <c r="D30" s="54" t="n"/>
      <c r="E30" s="21" t="n"/>
      <c r="F30" s="20" t="n"/>
      <c r="G30" s="14" t="n"/>
      <c r="H30" s="14" t="n"/>
      <c r="I30" s="15" t="n"/>
      <c r="J30" s="15" t="n"/>
      <c r="K30" s="15" t="n"/>
      <c r="L30" s="15" t="n"/>
      <c r="M30" s="16" t="n"/>
      <c r="N30" s="19" t="n"/>
      <c r="O30" s="14" t="n"/>
      <c r="P30" s="15" t="n"/>
      <c r="Q30" s="15" t="n"/>
      <c r="R30" s="16" t="n"/>
      <c r="S30" s="136" t="n"/>
      <c r="T30" s="137" t="n"/>
      <c r="U30" s="81" t="n"/>
    </row>
    <row r="31">
      <c r="B31" s="27" t="n"/>
      <c r="C31" s="135" t="n"/>
      <c r="D31" s="54" t="n"/>
      <c r="E31" s="21" t="n"/>
      <c r="F31" s="20" t="n"/>
      <c r="G31" s="14" t="n"/>
      <c r="H31" s="14" t="n"/>
      <c r="I31" s="15" t="n"/>
      <c r="J31" s="15" t="n"/>
      <c r="K31" s="15" t="n"/>
      <c r="L31" s="15" t="n"/>
      <c r="M31" s="16" t="n"/>
      <c r="N31" s="19" t="n"/>
      <c r="O31" s="14" t="n"/>
      <c r="P31" s="15" t="n"/>
      <c r="Q31" s="15" t="n"/>
      <c r="R31" s="16" t="n"/>
      <c r="S31" s="136" t="n"/>
      <c r="T31" s="137" t="n"/>
      <c r="U31" s="81" t="n"/>
    </row>
    <row r="32">
      <c r="B32" s="27" t="n"/>
      <c r="C32" s="135" t="n"/>
      <c r="D32" s="175" t="n"/>
      <c r="E32" s="21" t="n"/>
      <c r="F32" s="20" t="n"/>
      <c r="G32" s="14" t="n"/>
      <c r="H32" s="14" t="n"/>
      <c r="I32" s="15" t="n"/>
      <c r="J32" s="15" t="n"/>
      <c r="K32" s="15" t="n"/>
      <c r="L32" s="15" t="n"/>
      <c r="M32" s="144" t="n"/>
      <c r="N32" s="145" t="n"/>
      <c r="O32" s="141" t="n"/>
      <c r="P32" s="142" t="n"/>
      <c r="Q32" s="142" t="n"/>
      <c r="R32" s="144" t="n"/>
      <c r="S32" s="136" t="n"/>
      <c r="T32" s="137" t="n"/>
      <c r="U32" s="81" t="n"/>
    </row>
    <row r="33">
      <c r="B33" s="27" t="n"/>
      <c r="C33" s="135" t="n"/>
      <c r="D33" s="54" t="n"/>
      <c r="E33" s="21" t="n"/>
      <c r="F33" s="20" t="n"/>
      <c r="G33" s="14" t="n"/>
      <c r="H33" s="14" t="n"/>
      <c r="I33" s="15" t="n"/>
      <c r="J33" s="15" t="n"/>
      <c r="K33" s="15" t="n"/>
      <c r="L33" s="15" t="n"/>
      <c r="M33" s="79" t="n"/>
      <c r="N33" s="80" t="n"/>
      <c r="O33" s="156" t="n"/>
      <c r="P33" s="15" t="n"/>
      <c r="Q33" s="146" t="n"/>
      <c r="R33" s="154" t="n"/>
      <c r="S33" s="136" t="n"/>
      <c r="T33" s="137" t="n"/>
      <c r="U33" s="81" t="n"/>
    </row>
    <row r="34">
      <c r="B34" s="27" t="n"/>
      <c r="C34" s="135" t="n"/>
      <c r="D34" s="54" t="n"/>
      <c r="E34" s="21" t="n"/>
      <c r="F34" s="20" t="n"/>
      <c r="G34" s="14" t="n"/>
      <c r="H34" s="14" t="n"/>
      <c r="I34" s="15" t="n"/>
      <c r="J34" s="15" t="n"/>
      <c r="K34" s="15" t="n"/>
      <c r="L34" s="15" t="n"/>
      <c r="M34" s="79" t="n"/>
      <c r="N34" s="80" t="n"/>
      <c r="O34" s="14" t="n"/>
      <c r="P34" s="146" t="n"/>
      <c r="Q34" s="146" t="n"/>
      <c r="R34" s="147" t="n"/>
      <c r="S34" s="136" t="n"/>
      <c r="T34" s="137" t="n"/>
      <c r="U34" s="81" t="n"/>
    </row>
    <row r="35">
      <c r="B35" s="27" t="n"/>
      <c r="C35" s="135" t="n"/>
      <c r="D35" s="54" t="n"/>
      <c r="E35" s="21" t="n"/>
      <c r="F35" s="20" t="n"/>
      <c r="G35" s="14" t="n"/>
      <c r="H35" s="14" t="n"/>
      <c r="I35" s="15" t="n"/>
      <c r="J35" s="15" t="n"/>
      <c r="K35" s="15" t="n"/>
      <c r="L35" s="15" t="n"/>
      <c r="M35" s="16" t="n"/>
      <c r="N35" s="19" t="n"/>
      <c r="O35" s="14" t="n"/>
      <c r="P35" s="15" t="n"/>
      <c r="Q35" s="15" t="n"/>
      <c r="R35" s="16" t="n"/>
      <c r="S35" s="136" t="n"/>
      <c r="T35" s="137" t="n"/>
      <c r="U35" s="85" t="n"/>
    </row>
    <row r="36">
      <c r="B36" s="27" t="n"/>
      <c r="C36" s="135" t="n"/>
      <c r="D36" s="175" t="n"/>
      <c r="E36" s="21" t="n"/>
      <c r="F36" s="20" t="n"/>
      <c r="G36" s="14" t="n"/>
      <c r="H36" s="14" t="n"/>
      <c r="I36" s="15" t="n"/>
      <c r="J36" s="15" t="n"/>
      <c r="K36" s="15" t="n"/>
      <c r="L36" s="15" t="n"/>
      <c r="M36" s="144" t="n"/>
      <c r="N36" s="145" t="n"/>
      <c r="O36" s="141" t="n"/>
      <c r="P36" s="142" t="n"/>
      <c r="Q36" s="142" t="n"/>
      <c r="R36" s="144" t="n"/>
      <c r="S36" s="136" t="n"/>
      <c r="T36" s="137" t="n"/>
      <c r="U36" s="81" t="n"/>
    </row>
    <row r="37">
      <c r="B37" s="27" t="n"/>
      <c r="C37" s="135" t="n"/>
      <c r="D37" s="54" t="n"/>
      <c r="E37" s="21" t="n"/>
      <c r="F37" s="20" t="n"/>
      <c r="G37" s="14" t="n"/>
      <c r="H37" s="14" t="n"/>
      <c r="I37" s="15" t="n"/>
      <c r="J37" s="15" t="n"/>
      <c r="K37" s="15" t="n"/>
      <c r="L37" s="15" t="n"/>
      <c r="M37" s="16" t="n"/>
      <c r="N37" s="19" t="n"/>
      <c r="O37" s="14" t="n"/>
      <c r="P37" s="15" t="n"/>
      <c r="Q37" s="15" t="n"/>
      <c r="R37" s="16" t="n"/>
      <c r="S37" s="136" t="n"/>
      <c r="T37" s="137" t="n"/>
      <c r="U37" s="81" t="n"/>
    </row>
    <row r="38">
      <c r="B38" s="27" t="n"/>
      <c r="C38" s="135" t="n"/>
      <c r="D38" s="54" t="n"/>
      <c r="E38" s="21" t="n"/>
      <c r="F38" s="20" t="n"/>
      <c r="G38" s="14" t="n"/>
      <c r="H38" s="14" t="n"/>
      <c r="I38" s="15" t="n"/>
      <c r="J38" s="15" t="n"/>
      <c r="K38" s="15" t="n"/>
      <c r="L38" s="15" t="n"/>
      <c r="M38" s="79" t="n"/>
      <c r="N38" s="80" t="n"/>
      <c r="O38" s="156" t="n"/>
      <c r="P38" s="15" t="n"/>
      <c r="Q38" s="146" t="n"/>
      <c r="R38" s="154" t="n"/>
      <c r="S38" s="136" t="n"/>
      <c r="T38" s="137" t="n"/>
      <c r="U38" s="81" t="n"/>
    </row>
    <row r="39">
      <c r="B39" s="27" t="n"/>
      <c r="C39" s="135" t="n"/>
      <c r="D39" s="54" t="n"/>
      <c r="E39" s="21" t="n"/>
      <c r="F39" s="20" t="n"/>
      <c r="G39" s="14" t="n"/>
      <c r="H39" s="14" t="n"/>
      <c r="I39" s="15" t="n"/>
      <c r="J39" s="15" t="n"/>
      <c r="K39" s="15" t="n"/>
      <c r="L39" s="15" t="n"/>
      <c r="M39" s="79" t="n"/>
      <c r="N39" s="80" t="n"/>
      <c r="O39" s="156" t="n"/>
      <c r="P39" s="15" t="n"/>
      <c r="Q39" s="146" t="n"/>
      <c r="R39" s="154" t="n"/>
      <c r="S39" s="136" t="n"/>
      <c r="T39" s="137" t="n"/>
      <c r="U39" s="81" t="n"/>
    </row>
    <row r="40">
      <c r="B40" s="27" t="n"/>
      <c r="C40" s="135" t="n"/>
      <c r="D40" s="54" t="n"/>
      <c r="E40" s="21" t="n"/>
      <c r="F40" s="20" t="n"/>
      <c r="G40" s="14" t="n"/>
      <c r="H40" s="14" t="n"/>
      <c r="I40" s="15" t="n"/>
      <c r="J40" s="15" t="n"/>
      <c r="K40" s="15" t="n"/>
      <c r="L40" s="15" t="n"/>
      <c r="M40" s="79" t="n"/>
      <c r="N40" s="80" t="n"/>
      <c r="O40" s="156" t="n"/>
      <c r="P40" s="15" t="n"/>
      <c r="Q40" s="146" t="n"/>
      <c r="R40" s="154" t="n"/>
      <c r="S40" s="136" t="n"/>
      <c r="T40" s="137" t="n"/>
      <c r="U40" s="81" t="n"/>
    </row>
    <row r="41">
      <c r="B41" s="27" t="n"/>
      <c r="C41" s="135" t="n"/>
      <c r="D41" s="54" t="n"/>
      <c r="E41" s="21" t="n"/>
      <c r="F41" s="20" t="n"/>
      <c r="G41" s="14" t="n"/>
      <c r="H41" s="14" t="n"/>
      <c r="I41" s="15" t="n"/>
      <c r="J41" s="15" t="n"/>
      <c r="K41" s="15" t="n"/>
      <c r="L41" s="15" t="n"/>
      <c r="M41" s="79" t="n"/>
      <c r="N41" s="80" t="n"/>
      <c r="O41" s="156" t="n"/>
      <c r="P41" s="15" t="n"/>
      <c r="Q41" s="146" t="n"/>
      <c r="R41" s="154" t="n"/>
      <c r="S41" s="136" t="n"/>
      <c r="T41" s="137" t="n"/>
      <c r="U41" s="81" t="n"/>
    </row>
    <row r="42">
      <c r="B42" s="27" t="n"/>
      <c r="C42" s="135" t="n"/>
      <c r="D42" s="163" t="n"/>
      <c r="E42" s="21" t="n"/>
      <c r="F42" s="20" t="n"/>
      <c r="G42" s="14" t="n"/>
      <c r="H42" s="14" t="n"/>
      <c r="I42" s="142" t="n"/>
      <c r="J42" s="15" t="n"/>
      <c r="K42" s="15" t="n"/>
      <c r="L42" s="15" t="n"/>
      <c r="M42" s="164" t="n"/>
      <c r="N42" s="159" t="n"/>
      <c r="O42" s="165" t="n"/>
      <c r="P42" s="142" t="n"/>
      <c r="Q42" s="160" t="n"/>
      <c r="R42" s="166" t="n"/>
      <c r="S42" s="136" t="n"/>
      <c r="T42" s="137" t="n"/>
      <c r="U42" s="81" t="n"/>
    </row>
    <row r="43">
      <c r="B43" s="27" t="n"/>
      <c r="C43" s="22" t="n"/>
      <c r="D43" s="54" t="n"/>
      <c r="E43" s="21" t="n"/>
      <c r="F43" s="20" t="n"/>
      <c r="G43" s="14" t="n"/>
      <c r="H43" s="14" t="n"/>
      <c r="I43" s="15" t="n"/>
      <c r="J43" s="15" t="n"/>
      <c r="K43" s="15" t="n"/>
      <c r="L43" s="15" t="n"/>
      <c r="M43" s="79" t="n"/>
      <c r="N43" s="80" t="n"/>
      <c r="O43" s="156" t="n"/>
      <c r="P43" s="15" t="n"/>
      <c r="Q43" s="146" t="n"/>
      <c r="R43" s="154" t="n"/>
      <c r="S43" s="136" t="n"/>
      <c r="T43" s="158" t="n"/>
      <c r="U43" s="13" t="n"/>
    </row>
    <row r="44">
      <c r="B44" s="27" t="n"/>
      <c r="C44" s="135" t="n"/>
      <c r="D44" s="175" t="n"/>
      <c r="E44" s="21" t="n"/>
      <c r="F44" s="20" t="n"/>
      <c r="G44" s="14" t="n"/>
      <c r="H44" s="14" t="n"/>
      <c r="I44" s="142" t="n"/>
      <c r="J44" s="15" t="n"/>
      <c r="K44" s="15" t="n"/>
      <c r="L44" s="15" t="n"/>
      <c r="M44" s="144" t="n"/>
      <c r="N44" s="145" t="n"/>
      <c r="O44" s="141" t="n"/>
      <c r="P44" s="142" t="n"/>
      <c r="Q44" s="142" t="n"/>
      <c r="R44" s="144" t="n"/>
      <c r="S44" s="168" t="n"/>
      <c r="T44" s="162" t="n"/>
      <c r="U44" s="81" t="n"/>
    </row>
    <row r="45">
      <c r="B45" s="27" t="n"/>
      <c r="C45" s="135" t="n"/>
      <c r="D45" s="54" t="n"/>
      <c r="E45" s="21" t="n"/>
      <c r="F45" s="20" t="n"/>
      <c r="G45" s="14" t="n"/>
      <c r="H45" s="14" t="n"/>
      <c r="I45" s="15" t="n"/>
      <c r="J45" s="15" t="n"/>
      <c r="K45" s="15" t="n"/>
      <c r="L45" s="15" t="n"/>
      <c r="M45" s="16" t="n"/>
      <c r="N45" s="19" t="n"/>
      <c r="O45" s="14" t="n"/>
      <c r="P45" s="15" t="n"/>
      <c r="Q45" s="15" t="n"/>
      <c r="R45" s="16" t="n"/>
      <c r="S45" s="136" t="n"/>
      <c r="T45" s="137" t="n"/>
      <c r="U45" s="81" t="n"/>
    </row>
    <row r="46">
      <c r="B46" s="27" t="n"/>
      <c r="C46" s="135" t="n"/>
      <c r="D46" s="54" t="n"/>
      <c r="E46" s="21" t="n"/>
      <c r="F46" s="20" t="n"/>
      <c r="G46" s="14" t="n"/>
      <c r="H46" s="14" t="n"/>
      <c r="I46" s="15" t="n"/>
      <c r="J46" s="15" t="n"/>
      <c r="K46" s="15" t="n"/>
      <c r="L46" s="15" t="n"/>
      <c r="M46" s="79" t="n"/>
      <c r="N46" s="80" t="n"/>
      <c r="O46" s="14" t="n"/>
      <c r="P46" s="146" t="n"/>
      <c r="Q46" s="146" t="n"/>
      <c r="R46" s="147" t="n"/>
      <c r="S46" s="136" t="n"/>
      <c r="T46" s="137" t="n"/>
      <c r="U46" s="81" t="n"/>
    </row>
    <row r="47">
      <c r="B47" s="27" t="n"/>
      <c r="C47" s="135" t="n"/>
      <c r="D47" s="54" t="n"/>
      <c r="E47" s="21" t="n"/>
      <c r="F47" s="20" t="n"/>
      <c r="G47" s="14" t="n"/>
      <c r="H47" s="14" t="n"/>
      <c r="I47" s="15" t="n"/>
      <c r="J47" s="15" t="n"/>
      <c r="K47" s="15" t="n"/>
      <c r="L47" s="15" t="n"/>
      <c r="M47" s="79" t="n"/>
      <c r="N47" s="80" t="n"/>
      <c r="O47" s="156" t="n"/>
      <c r="P47" s="15" t="n"/>
      <c r="Q47" s="146" t="n"/>
      <c r="R47" s="154" t="n"/>
      <c r="S47" s="136" t="n"/>
      <c r="T47" s="137" t="n"/>
      <c r="U47" s="81" t="n"/>
    </row>
    <row r="48">
      <c r="B48" s="27" t="n"/>
      <c r="C48" s="135" t="n"/>
      <c r="D48" s="163" t="n"/>
      <c r="E48" s="21" t="n"/>
      <c r="F48" s="20" t="n"/>
      <c r="G48" s="14" t="n"/>
      <c r="H48" s="14" t="n"/>
      <c r="I48" s="15" t="n"/>
      <c r="J48" s="15" t="n"/>
      <c r="K48" s="15" t="n"/>
      <c r="L48" s="15" t="n"/>
      <c r="M48" s="79" t="n"/>
      <c r="N48" s="80" t="n"/>
      <c r="O48" s="14" t="n"/>
      <c r="P48" s="146" t="n"/>
      <c r="Q48" s="146" t="n"/>
      <c r="R48" s="147" t="n"/>
      <c r="S48" s="136" t="n"/>
      <c r="T48" s="137" t="n"/>
      <c r="U48" s="81" t="n"/>
    </row>
    <row r="49">
      <c r="B49" s="27" t="n"/>
      <c r="C49" s="135" t="n"/>
      <c r="D49" s="54" t="n"/>
      <c r="E49" s="21" t="n"/>
      <c r="F49" s="20" t="n"/>
      <c r="G49" s="14" t="n"/>
      <c r="H49" s="14" t="n"/>
      <c r="I49" s="15" t="n"/>
      <c r="J49" s="15" t="n"/>
      <c r="K49" s="15" t="n"/>
      <c r="L49" s="15" t="n"/>
      <c r="M49" s="79" t="n"/>
      <c r="N49" s="80" t="n"/>
      <c r="O49" s="156" t="n"/>
      <c r="P49" s="15" t="n"/>
      <c r="Q49" s="146" t="n"/>
      <c r="R49" s="154" t="n"/>
      <c r="S49" s="136" t="n"/>
      <c r="T49" s="137" t="n"/>
      <c r="U49" s="81" t="n"/>
    </row>
    <row r="50">
      <c r="B50" s="27" t="n"/>
      <c r="C50" s="135" t="n"/>
      <c r="D50" s="54" t="n"/>
      <c r="E50" s="21" t="n"/>
      <c r="F50" s="20" t="n"/>
      <c r="G50" s="14" t="n"/>
      <c r="H50" s="14" t="n"/>
      <c r="I50" s="15" t="n"/>
      <c r="J50" s="15" t="n"/>
      <c r="K50" s="15" t="n"/>
      <c r="L50" s="15" t="n"/>
      <c r="M50" s="79" t="n"/>
      <c r="N50" s="80" t="n"/>
      <c r="O50" s="156" t="n"/>
      <c r="P50" s="15" t="n"/>
      <c r="Q50" s="146" t="n"/>
      <c r="R50" s="154" t="n"/>
      <c r="S50" s="136" t="n"/>
      <c r="T50" s="137" t="n"/>
      <c r="U50" s="81" t="n"/>
    </row>
    <row r="51">
      <c r="B51" s="27" t="n"/>
      <c r="C51" s="135" t="n"/>
      <c r="D51" s="178" t="n"/>
      <c r="E51" s="21" t="n"/>
      <c r="F51" s="20" t="n"/>
      <c r="G51" s="14" t="n"/>
      <c r="H51" s="14" t="n"/>
      <c r="I51" s="15" t="n"/>
      <c r="J51" s="15" t="n"/>
      <c r="K51" s="15" t="n"/>
      <c r="L51" s="15" t="n"/>
      <c r="M51" s="16" t="n"/>
      <c r="N51" s="19" t="n"/>
      <c r="O51" s="14" t="n"/>
      <c r="P51" s="15" t="n"/>
      <c r="Q51" s="15" t="n"/>
      <c r="R51" s="16" t="n"/>
      <c r="S51" s="136" t="n"/>
      <c r="T51" s="137" t="n"/>
      <c r="U51" s="81" t="n"/>
    </row>
    <row r="52">
      <c r="B52" s="27" t="n"/>
      <c r="C52" s="135" t="n"/>
      <c r="D52" s="54" t="n"/>
      <c r="E52" s="21" t="n"/>
      <c r="F52" s="20" t="n"/>
      <c r="G52" s="14" t="n"/>
      <c r="H52" s="14" t="n"/>
      <c r="I52" s="15" t="n"/>
      <c r="J52" s="15" t="n"/>
      <c r="K52" s="15" t="n"/>
      <c r="L52" s="15" t="n"/>
      <c r="M52" s="79" t="n"/>
      <c r="N52" s="80" t="n"/>
      <c r="O52" s="156" t="n"/>
      <c r="P52" s="15" t="n"/>
      <c r="Q52" s="146" t="n"/>
      <c r="R52" s="154" t="n"/>
      <c r="S52" s="136" t="n"/>
      <c r="T52" s="137" t="n"/>
      <c r="U52" s="81" t="n"/>
    </row>
    <row r="53">
      <c r="B53" s="27" t="n"/>
      <c r="C53" s="135" t="n"/>
      <c r="D53" s="54" t="n"/>
      <c r="E53" s="21" t="n"/>
      <c r="F53" s="20" t="n"/>
      <c r="G53" s="14" t="n"/>
      <c r="H53" s="14" t="n"/>
      <c r="I53" s="157" t="n"/>
      <c r="J53" s="157" t="n"/>
      <c r="K53" s="157" t="n"/>
      <c r="L53" s="157" t="n"/>
      <c r="M53" s="40" t="n"/>
      <c r="N53" s="41" t="n"/>
      <c r="O53" s="14" t="n"/>
      <c r="P53" s="146" t="n"/>
      <c r="Q53" s="13" t="n"/>
      <c r="R53" s="18" t="n"/>
      <c r="S53" s="19" t="n"/>
      <c r="T53" s="10" t="n"/>
      <c r="U53" s="78" t="n"/>
    </row>
    <row r="54">
      <c r="B54" s="27" t="n"/>
      <c r="C54" s="135" t="n"/>
      <c r="D54" s="54" t="n"/>
      <c r="E54" s="21" t="n"/>
      <c r="F54" s="20" t="n"/>
      <c r="G54" s="14" t="n"/>
      <c r="H54" s="14" t="n"/>
      <c r="I54" s="15" t="n"/>
      <c r="J54" s="15" t="n"/>
      <c r="K54" s="15" t="n"/>
      <c r="L54" s="15" t="n"/>
      <c r="M54" s="16" t="n"/>
      <c r="N54" s="19" t="n"/>
      <c r="O54" s="14" t="n"/>
      <c r="P54" s="15" t="n"/>
      <c r="Q54" s="15" t="n"/>
      <c r="R54" s="16" t="n"/>
      <c r="S54" s="136" t="n"/>
      <c r="T54" s="137" t="n"/>
      <c r="U54" s="81" t="n"/>
    </row>
    <row r="55">
      <c r="B55" s="27" t="n"/>
      <c r="C55" s="135" t="n"/>
      <c r="D55" s="54" t="n"/>
      <c r="E55" s="21" t="n"/>
      <c r="F55" s="20" t="n"/>
      <c r="G55" s="14" t="n"/>
      <c r="H55" s="14" t="n"/>
      <c r="I55" s="15" t="n"/>
      <c r="J55" s="15" t="n"/>
      <c r="K55" s="15" t="n"/>
      <c r="L55" s="15" t="n"/>
      <c r="M55" s="79" t="n"/>
      <c r="N55" s="80" t="n"/>
      <c r="O55" s="156" t="n"/>
      <c r="P55" s="15" t="n"/>
      <c r="Q55" s="146" t="n"/>
      <c r="R55" s="154" t="n"/>
      <c r="S55" s="136" t="n"/>
      <c r="T55" s="137" t="n"/>
      <c r="U55" s="81" t="n"/>
    </row>
    <row r="56">
      <c r="B56" s="27" t="n"/>
      <c r="C56" s="135" t="n"/>
      <c r="D56" s="54" t="n"/>
      <c r="E56" s="21" t="n"/>
      <c r="F56" s="20" t="n"/>
      <c r="G56" s="14" t="n"/>
      <c r="H56" s="14" t="n"/>
      <c r="I56" s="15" t="n"/>
      <c r="J56" s="15" t="n"/>
      <c r="K56" s="15" t="n"/>
      <c r="L56" s="15" t="n"/>
      <c r="M56" s="79" t="n"/>
      <c r="N56" s="80" t="n"/>
      <c r="O56" s="156" t="n"/>
      <c r="P56" s="15" t="n"/>
      <c r="Q56" s="146" t="n"/>
      <c r="R56" s="154" t="n"/>
      <c r="S56" s="136" t="n"/>
      <c r="T56" s="137" t="n"/>
      <c r="U56" s="81" t="n"/>
    </row>
    <row r="57">
      <c r="B57" s="27" t="n"/>
      <c r="C57" s="135" t="n"/>
      <c r="D57" s="54" t="n"/>
      <c r="E57" s="21" t="n"/>
      <c r="F57" s="20" t="n"/>
      <c r="G57" s="14" t="n"/>
      <c r="H57" s="14" t="n"/>
      <c r="I57" s="15" t="n"/>
      <c r="J57" s="15" t="n"/>
      <c r="K57" s="15" t="n"/>
      <c r="L57" s="15" t="n"/>
      <c r="M57" s="79" t="n"/>
      <c r="N57" s="80" t="n"/>
      <c r="O57" s="14" t="n"/>
      <c r="P57" s="146" t="n"/>
      <c r="Q57" s="146" t="n"/>
      <c r="R57" s="147" t="n"/>
      <c r="S57" s="136" t="n"/>
      <c r="T57" s="137" t="n"/>
      <c r="U57" s="81" t="n"/>
    </row>
    <row r="58">
      <c r="B58" s="27" t="n"/>
      <c r="C58" s="135" t="n"/>
      <c r="D58" s="54" t="n"/>
      <c r="E58" s="21" t="n"/>
      <c r="F58" s="20" t="n"/>
      <c r="G58" s="14" t="n"/>
      <c r="H58" s="14" t="n"/>
      <c r="I58" s="15" t="n"/>
      <c r="J58" s="15" t="n"/>
      <c r="K58" s="15" t="n"/>
      <c r="L58" s="15" t="n"/>
      <c r="M58" s="79" t="n"/>
      <c r="N58" s="80" t="n"/>
      <c r="O58" s="156" t="n"/>
      <c r="P58" s="15" t="n"/>
      <c r="Q58" s="146" t="n"/>
      <c r="R58" s="154" t="n"/>
      <c r="S58" s="136" t="n"/>
      <c r="T58" s="137" t="n"/>
      <c r="U58" s="81" t="n"/>
    </row>
    <row r="59">
      <c r="B59" s="27" t="n"/>
      <c r="C59" s="135" t="n"/>
      <c r="D59" s="54" t="n"/>
      <c r="E59" s="21" t="n"/>
      <c r="F59" s="20" t="n"/>
      <c r="G59" s="14" t="n"/>
      <c r="H59" s="14" t="n"/>
      <c r="I59" s="15" t="n"/>
      <c r="J59" s="15" t="n"/>
      <c r="K59" s="15" t="n"/>
      <c r="L59" s="15" t="n"/>
      <c r="M59" s="79" t="n"/>
      <c r="N59" s="80" t="n"/>
      <c r="O59" s="14" t="n"/>
      <c r="P59" s="146" t="n"/>
      <c r="Q59" s="146" t="n"/>
      <c r="R59" s="147" t="n"/>
      <c r="S59" s="136" t="n"/>
      <c r="T59" s="137" t="n"/>
      <c r="U59" s="81" t="n"/>
    </row>
    <row r="60">
      <c r="B60" s="27" t="n"/>
      <c r="C60" s="135" t="n"/>
      <c r="D60" s="163" t="n"/>
      <c r="E60" s="21" t="n"/>
      <c r="F60" s="20" t="n"/>
      <c r="G60" s="14" t="n"/>
      <c r="H60" s="14" t="n"/>
      <c r="I60" s="15" t="n"/>
      <c r="J60" s="15" t="n"/>
      <c r="K60" s="15" t="n"/>
      <c r="L60" s="15" t="n"/>
      <c r="M60" s="144" t="n"/>
      <c r="N60" s="145" t="n"/>
      <c r="O60" s="141" t="n"/>
      <c r="P60" s="142" t="n"/>
      <c r="Q60" s="142" t="n"/>
      <c r="R60" s="144" t="n"/>
      <c r="S60" s="136" t="n"/>
      <c r="T60" s="137" t="n"/>
      <c r="U60" s="81" t="n"/>
    </row>
    <row r="61">
      <c r="B61" s="27" t="n"/>
      <c r="C61" s="135" t="n"/>
      <c r="D61" s="54" t="n"/>
      <c r="E61" s="21" t="n"/>
      <c r="F61" s="20" t="n"/>
      <c r="G61" s="14" t="n"/>
      <c r="H61" s="14" t="n"/>
      <c r="I61" s="15" t="n"/>
      <c r="J61" s="15" t="n"/>
      <c r="K61" s="15" t="n"/>
      <c r="L61" s="15" t="n"/>
      <c r="M61" s="79" t="n"/>
      <c r="N61" s="80" t="n"/>
      <c r="O61" s="14" t="n"/>
      <c r="P61" s="153" t="n"/>
      <c r="Q61" s="153" t="n"/>
      <c r="R61" s="154" t="n"/>
      <c r="S61" s="136" t="n"/>
      <c r="T61" s="137" t="n"/>
      <c r="U61" s="155" t="n"/>
    </row>
    <row r="62">
      <c r="B62" s="27" t="n"/>
      <c r="C62" s="135" t="n"/>
      <c r="D62" s="54" t="n"/>
      <c r="E62" s="21" t="n"/>
      <c r="F62" s="20" t="n"/>
      <c r="G62" s="14" t="n"/>
      <c r="H62" s="14" t="n"/>
      <c r="I62" s="15" t="n"/>
      <c r="J62" s="15" t="n"/>
      <c r="K62" s="15" t="n"/>
      <c r="L62" s="15" t="n"/>
      <c r="M62" s="16" t="n"/>
      <c r="N62" s="19" t="n"/>
      <c r="O62" s="14" t="n"/>
      <c r="P62" s="15" t="n"/>
      <c r="Q62" s="15" t="n"/>
      <c r="R62" s="16" t="n"/>
      <c r="S62" s="136" t="n"/>
      <c r="T62" s="137" t="n"/>
      <c r="U62" s="81" t="n"/>
    </row>
    <row r="63">
      <c r="B63" s="27" t="n"/>
      <c r="C63" s="135" t="n"/>
      <c r="D63" s="54" t="n"/>
      <c r="E63" s="21" t="n"/>
      <c r="F63" s="20" t="n"/>
      <c r="G63" s="14" t="n"/>
      <c r="H63" s="14" t="n"/>
      <c r="I63" s="15" t="n"/>
      <c r="J63" s="15" t="n"/>
      <c r="K63" s="15" t="n"/>
      <c r="L63" s="15" t="n"/>
      <c r="M63" s="79" t="n"/>
      <c r="N63" s="80" t="n"/>
      <c r="O63" s="156" t="n"/>
      <c r="P63" s="15" t="n"/>
      <c r="Q63" s="146" t="n"/>
      <c r="R63" s="154" t="n"/>
      <c r="S63" s="136" t="n"/>
      <c r="T63" s="137" t="n"/>
      <c r="U63" s="81" t="n"/>
    </row>
    <row r="64">
      <c r="B64" s="27" t="n"/>
      <c r="C64" s="135" t="n"/>
      <c r="D64" s="54" t="n"/>
      <c r="E64" s="21" t="n"/>
      <c r="F64" s="20" t="n"/>
      <c r="G64" s="14" t="n"/>
      <c r="H64" s="14" t="n"/>
      <c r="I64" s="15" t="n"/>
      <c r="J64" s="15" t="n"/>
      <c r="K64" s="15" t="n"/>
      <c r="L64" s="15" t="n"/>
      <c r="M64" s="79" t="n"/>
      <c r="N64" s="80" t="n"/>
      <c r="O64" s="14" t="n"/>
      <c r="P64" s="146" t="n"/>
      <c r="Q64" s="146" t="n"/>
      <c r="R64" s="147" t="n"/>
      <c r="S64" s="136" t="n"/>
      <c r="T64" s="137" t="n"/>
      <c r="U64" s="81" t="n"/>
    </row>
    <row r="65">
      <c r="B65" s="27" t="n"/>
      <c r="C65" s="135" t="n"/>
      <c r="D65" s="54" t="n"/>
      <c r="E65" s="21" t="n"/>
      <c r="F65" s="20" t="n"/>
      <c r="G65" s="14" t="n"/>
      <c r="H65" s="14" t="n"/>
      <c r="I65" s="15" t="n"/>
      <c r="J65" s="15" t="n"/>
      <c r="K65" s="15" t="n"/>
      <c r="L65" s="15" t="n"/>
      <c r="M65" s="79" t="n"/>
      <c r="N65" s="80" t="n"/>
      <c r="O65" s="14" t="n"/>
      <c r="P65" s="146" t="n"/>
      <c r="Q65" s="146" t="n"/>
      <c r="R65" s="147" t="n"/>
      <c r="S65" s="136" t="n"/>
      <c r="T65" s="137" t="n"/>
      <c r="U65" s="81" t="n"/>
    </row>
    <row r="66">
      <c r="B66" s="27" t="n"/>
      <c r="C66" s="135" t="n"/>
      <c r="D66" s="163" t="n"/>
      <c r="E66" s="21" t="n"/>
      <c r="F66" s="20" t="n"/>
      <c r="G66" s="14" t="n"/>
      <c r="H66" s="14" t="n"/>
      <c r="I66" s="15" t="n"/>
      <c r="J66" s="15" t="n"/>
      <c r="K66" s="15" t="n"/>
      <c r="L66" s="15" t="n"/>
      <c r="M66" s="164" t="n"/>
      <c r="N66" s="159" t="n"/>
      <c r="O66" s="165" t="n"/>
      <c r="P66" s="142" t="n"/>
      <c r="Q66" s="160" t="n"/>
      <c r="R66" s="166" t="n"/>
      <c r="S66" s="136" t="n"/>
      <c r="T66" s="137" t="n"/>
      <c r="U66" s="81" t="n"/>
    </row>
    <row r="67">
      <c r="B67" s="27" t="n"/>
      <c r="C67" s="135" t="n"/>
      <c r="D67" s="54" t="n"/>
      <c r="E67" s="21" t="n"/>
      <c r="F67" s="20" t="n"/>
      <c r="G67" s="14" t="n"/>
      <c r="H67" s="14" t="n"/>
      <c r="I67" s="15" t="n"/>
      <c r="J67" s="15" t="n"/>
      <c r="K67" s="15" t="n"/>
      <c r="L67" s="15" t="n"/>
      <c r="M67" s="79" t="n"/>
      <c r="N67" s="80" t="n"/>
      <c r="O67" s="14" t="n"/>
      <c r="P67" s="146" t="n"/>
      <c r="Q67" s="146" t="n"/>
      <c r="R67" s="147" t="n"/>
      <c r="S67" s="136" t="n"/>
      <c r="T67" s="137" t="n"/>
      <c r="U67" s="81" t="n"/>
    </row>
    <row r="68">
      <c r="B68" s="27" t="n"/>
      <c r="C68" s="135" t="n"/>
      <c r="D68" s="54" t="n"/>
      <c r="E68" s="21" t="n"/>
      <c r="F68" s="20" t="n"/>
      <c r="G68" s="14" t="n"/>
      <c r="H68" s="14" t="n"/>
      <c r="I68" s="15" t="n"/>
      <c r="J68" s="15" t="n"/>
      <c r="K68" s="15" t="n"/>
      <c r="L68" s="15" t="n"/>
      <c r="M68" s="79" t="n"/>
      <c r="N68" s="80" t="n"/>
      <c r="O68" s="156" t="n"/>
      <c r="P68" s="15" t="n"/>
      <c r="Q68" s="146" t="n"/>
      <c r="R68" s="154" t="n"/>
      <c r="S68" s="136" t="n"/>
      <c r="T68" s="137" t="n"/>
      <c r="U68" s="81" t="n"/>
    </row>
    <row r="69">
      <c r="B69" s="27" t="n"/>
      <c r="C69" s="135" t="n"/>
      <c r="D69" s="175" t="n"/>
      <c r="E69" s="21" t="n"/>
      <c r="F69" s="20" t="n"/>
      <c r="G69" s="14" t="n"/>
      <c r="H69" s="14" t="n"/>
      <c r="I69" s="15" t="n"/>
      <c r="J69" s="15" t="n"/>
      <c r="K69" s="15" t="n"/>
      <c r="L69" s="15" t="n"/>
      <c r="M69" s="144" t="n"/>
      <c r="N69" s="145" t="n"/>
      <c r="O69" s="141" t="n"/>
      <c r="P69" s="142" t="n"/>
      <c r="Q69" s="142" t="n"/>
      <c r="R69" s="144" t="n"/>
      <c r="S69" s="136" t="n"/>
      <c r="T69" s="137" t="n"/>
      <c r="U69" s="81" t="n"/>
    </row>
    <row r="70">
      <c r="B70" s="27" t="n"/>
      <c r="C70" s="135" t="n"/>
      <c r="D70" s="54" t="n"/>
      <c r="E70" s="21" t="n"/>
      <c r="F70" s="20" t="n"/>
      <c r="G70" s="14" t="n"/>
      <c r="H70" s="14" t="n"/>
      <c r="I70" s="15" t="n"/>
      <c r="J70" s="15" t="n"/>
      <c r="K70" s="15" t="n"/>
      <c r="L70" s="15" t="n"/>
      <c r="M70" s="79" t="n"/>
      <c r="N70" s="80" t="n"/>
      <c r="O70" s="156" t="n"/>
      <c r="P70" s="15" t="n"/>
      <c r="Q70" s="146" t="n"/>
      <c r="R70" s="154" t="n"/>
      <c r="S70" s="136" t="n"/>
      <c r="T70" s="137" t="n"/>
      <c r="U70" s="81" t="n"/>
    </row>
    <row r="71">
      <c r="B71" s="27" t="n"/>
      <c r="C71" s="135" t="n"/>
      <c r="D71" s="54" t="n"/>
      <c r="E71" s="21" t="n"/>
      <c r="F71" s="20" t="n"/>
      <c r="G71" s="14" t="n"/>
      <c r="H71" s="14" t="n"/>
      <c r="I71" s="15" t="n"/>
      <c r="J71" s="15" t="n"/>
      <c r="K71" s="15" t="n"/>
      <c r="L71" s="15" t="n"/>
      <c r="M71" s="79" t="n"/>
      <c r="N71" s="80" t="n"/>
      <c r="O71" s="156" t="n"/>
      <c r="P71" s="15" t="n"/>
      <c r="Q71" s="146" t="n"/>
      <c r="R71" s="154" t="n"/>
      <c r="S71" s="136" t="n"/>
      <c r="T71" s="137" t="n"/>
      <c r="U71" s="81" t="n"/>
    </row>
    <row r="72">
      <c r="B72" s="27" t="n"/>
      <c r="C72" s="135" t="n"/>
      <c r="D72" s="54" t="n"/>
      <c r="E72" s="21" t="n"/>
      <c r="F72" s="20" t="n"/>
      <c r="G72" s="14" t="n"/>
      <c r="H72" s="14" t="n"/>
      <c r="I72" s="15" t="n"/>
      <c r="J72" s="15" t="n"/>
      <c r="K72" s="15" t="n"/>
      <c r="L72" s="15" t="n"/>
      <c r="M72" s="79" t="n"/>
      <c r="N72" s="80" t="n"/>
      <c r="O72" s="14" t="n"/>
      <c r="P72" s="146" t="n"/>
      <c r="Q72" s="146" t="n"/>
      <c r="R72" s="147" t="n"/>
      <c r="S72" s="136" t="n"/>
      <c r="T72" s="137" t="n"/>
      <c r="U72" s="81" t="n"/>
    </row>
    <row r="73">
      <c r="B73" s="27" t="n"/>
      <c r="C73" s="135" t="n"/>
      <c r="D73" s="54" t="n"/>
      <c r="E73" s="21" t="n"/>
      <c r="F73" s="20" t="n"/>
      <c r="G73" s="14" t="n"/>
      <c r="H73" s="14" t="n"/>
      <c r="I73" s="15" t="n"/>
      <c r="J73" s="15" t="n"/>
      <c r="K73" s="15" t="n"/>
      <c r="L73" s="15" t="n"/>
      <c r="M73" s="79" t="n"/>
      <c r="N73" s="80" t="n"/>
      <c r="O73" s="156" t="n"/>
      <c r="P73" s="15" t="n"/>
      <c r="Q73" s="146" t="n"/>
      <c r="R73" s="154" t="n"/>
      <c r="S73" s="136" t="n"/>
      <c r="T73" s="137" t="n"/>
      <c r="U73" s="81" t="n"/>
    </row>
    <row r="74">
      <c r="B74" s="27" t="n"/>
      <c r="C74" s="135" t="n"/>
      <c r="D74" s="54" t="n"/>
      <c r="E74" s="21" t="n"/>
      <c r="F74" s="20" t="n"/>
      <c r="G74" s="14" t="n"/>
      <c r="H74" s="14" t="n"/>
      <c r="I74" s="15" t="n"/>
      <c r="J74" s="15" t="n"/>
      <c r="K74" s="15" t="n"/>
      <c r="L74" s="15" t="n"/>
      <c r="M74" s="79" t="n"/>
      <c r="N74" s="80" t="n"/>
      <c r="O74" s="156" t="n"/>
      <c r="P74" s="15" t="n"/>
      <c r="Q74" s="146" t="n"/>
      <c r="R74" s="154" t="n"/>
      <c r="S74" s="136" t="n"/>
      <c r="T74" s="137" t="n"/>
      <c r="U74" s="81" t="n"/>
    </row>
    <row r="75">
      <c r="B75" s="27" t="n"/>
      <c r="C75" s="135" t="n"/>
      <c r="D75" s="54" t="n"/>
      <c r="E75" s="21" t="n"/>
      <c r="F75" s="20" t="n"/>
      <c r="G75" s="14" t="n"/>
      <c r="H75" s="14" t="n"/>
      <c r="I75" s="15" t="n"/>
      <c r="J75" s="15" t="n"/>
      <c r="K75" s="15" t="n"/>
      <c r="L75" s="15" t="n"/>
      <c r="M75" s="79" t="n"/>
      <c r="N75" s="80" t="n"/>
      <c r="O75" s="156" t="n"/>
      <c r="P75" s="15" t="n"/>
      <c r="Q75" s="146" t="n"/>
      <c r="R75" s="154" t="n"/>
      <c r="S75" s="136" t="n"/>
      <c r="T75" s="137" t="n"/>
      <c r="U75" s="81" t="n"/>
    </row>
    <row r="76">
      <c r="B76" s="27" t="n"/>
      <c r="C76" s="135" t="n"/>
      <c r="D76" s="54" t="n"/>
      <c r="E76" s="21" t="n"/>
      <c r="F76" s="20" t="n"/>
      <c r="G76" s="14" t="n"/>
      <c r="H76" s="14" t="n"/>
      <c r="I76" s="15" t="n"/>
      <c r="J76" s="15" t="n"/>
      <c r="K76" s="15" t="n"/>
      <c r="L76" s="15" t="n"/>
      <c r="M76" s="79" t="n"/>
      <c r="N76" s="80" t="n"/>
      <c r="O76" s="156" t="n"/>
      <c r="P76" s="15" t="n"/>
      <c r="Q76" s="146" t="n"/>
      <c r="R76" s="154" t="n"/>
      <c r="S76" s="136" t="n"/>
      <c r="T76" s="137" t="n"/>
      <c r="U76" s="81" t="n"/>
    </row>
    <row r="77">
      <c r="B77" s="142" t="n"/>
      <c r="C77" s="138" t="n"/>
      <c r="D77" s="253" t="n"/>
      <c r="E77" s="21" t="n"/>
      <c r="F77" s="140" t="n"/>
      <c r="G77" s="124" t="n"/>
      <c r="H77" s="14" t="n"/>
      <c r="I77" s="142" t="n"/>
      <c r="J77" s="15" t="n"/>
      <c r="K77" s="15" t="n"/>
      <c r="L77" s="15" t="n"/>
      <c r="M77" s="144" t="n"/>
      <c r="N77" s="145" t="n"/>
      <c r="O77" s="141" t="n"/>
      <c r="P77" s="142" t="n"/>
      <c r="Q77" s="142" t="n"/>
      <c r="R77" s="144" t="n"/>
      <c r="S77" s="145" t="n"/>
      <c r="T77" s="141" t="n"/>
      <c r="U77" s="81" t="n"/>
    </row>
    <row r="78">
      <c r="B78" s="148" t="n"/>
      <c r="C78" s="149" t="n"/>
      <c r="D78" s="150" t="n"/>
      <c r="E78" s="151" t="n"/>
      <c r="F78" s="152" t="n"/>
      <c r="G78" s="6" t="n"/>
      <c r="H78" s="148" t="n"/>
      <c r="I78" s="148" t="n"/>
      <c r="K78" s="1" t="n"/>
      <c r="L78" s="1" t="n"/>
      <c r="M78" s="148" t="n"/>
      <c r="N78" s="148" t="n"/>
      <c r="O78" s="148" t="n"/>
      <c r="P78" s="148" t="n"/>
      <c r="Q78" s="148" t="n"/>
      <c r="R78" s="148" t="n"/>
      <c r="S78" s="148" t="n"/>
      <c r="T78" s="148" t="n"/>
      <c r="U78" s="3" t="n"/>
    </row>
    <row r="79">
      <c r="D79" s="87" t="inlineStr">
        <is>
          <t>GASTOS</t>
        </is>
      </c>
      <c r="E79" s="87" t="inlineStr">
        <is>
          <t>VALORES</t>
        </is>
      </c>
    </row>
    <row r="80">
      <c r="D80" s="88" t="inlineStr">
        <is>
          <t>PREVENTIVA</t>
        </is>
      </c>
      <c r="E80" s="89">
        <f>SUM(H5,H8)</f>
        <v/>
      </c>
    </row>
    <row r="81">
      <c r="D81" s="88" t="inlineStr">
        <is>
          <t>CORRETIVA</t>
        </is>
      </c>
      <c r="E81" s="89">
        <f>SUM(H6,H9)</f>
        <v/>
      </c>
    </row>
    <row r="82">
      <c r="D82" s="88" t="inlineStr">
        <is>
          <t>SPARE PARTS</t>
        </is>
      </c>
      <c r="E82" s="89">
        <f>SUM(H7,H10)</f>
        <v/>
      </c>
    </row>
    <row r="83">
      <c r="D83" s="88" t="inlineStr">
        <is>
          <t>ALMOXARIFADO</t>
        </is>
      </c>
      <c r="E83" s="89">
        <f>H11</f>
        <v/>
      </c>
    </row>
    <row r="84">
      <c r="D84" s="88" t="inlineStr">
        <is>
          <t>SURPRESAS</t>
        </is>
      </c>
      <c r="E84" s="89" t="n">
        <v>0</v>
      </c>
    </row>
    <row r="248">
      <c r="C248" s="8" t="n"/>
      <c r="D248" s="7" t="n"/>
      <c r="E248" s="7" t="n"/>
      <c r="F248" s="6" t="n"/>
      <c r="G248" s="5" t="n"/>
      <c r="H248" s="5" t="n"/>
      <c r="I248" s="254" t="n"/>
      <c r="J248" s="254" t="n"/>
      <c r="K248" s="1" t="n"/>
      <c r="L248" s="4" t="n"/>
      <c r="M248" s="3" t="n"/>
      <c r="N248" s="2" t="n"/>
      <c r="O248" s="2" t="n"/>
      <c r="P248" s="2" t="n"/>
      <c r="Q248" s="3" t="n"/>
    </row>
    <row r="258">
      <c r="C258" s="8" t="n"/>
      <c r="D258" s="7" t="n"/>
      <c r="E258" s="7" t="n"/>
      <c r="F258" s="6" t="n"/>
      <c r="G258" s="5" t="n"/>
      <c r="H258" s="5" t="n"/>
      <c r="I258" s="254" t="n"/>
      <c r="J258" s="254" t="n"/>
      <c r="K258" s="4" t="n"/>
      <c r="L258" s="1" t="n"/>
      <c r="M258" s="3" t="n"/>
      <c r="N258" s="2" t="n"/>
      <c r="O258" s="2" t="n"/>
      <c r="P258" s="2" t="n"/>
    </row>
  </sheetData>
  <mergeCells count="2">
    <mergeCell ref="C11:D11"/>
    <mergeCell ref="C3:F3"/>
  </mergeCells>
  <conditionalFormatting sqref="B18:D76 F18:G76 I18:U76">
    <cfRule type="expression" priority="9" dxfId="3">
      <formula>IF($B18="NR",1,0)</formula>
    </cfRule>
    <cfRule type="expression" priority="10" dxfId="2">
      <formula>IF($B18="P",1,0)</formula>
    </cfRule>
    <cfRule type="expression" priority="11" dxfId="1">
      <formula>IF($B18="F",1,0)</formula>
    </cfRule>
    <cfRule type="expression" priority="12" dxfId="0">
      <formula>IF($B18="C",1,0)</formula>
    </cfRule>
  </conditionalFormatting>
  <conditionalFormatting sqref="E18:E77">
    <cfRule type="expression" priority="5" dxfId="3">
      <formula>IF($B18="NR",1,0)</formula>
    </cfRule>
    <cfRule type="expression" priority="6" dxfId="2">
      <formula>IF($B18="P",1,0)</formula>
    </cfRule>
    <cfRule type="expression" priority="7" dxfId="1">
      <formula>IF($B18="F",1,0)</formula>
    </cfRule>
    <cfRule type="expression" priority="8" dxfId="0">
      <formula>IF($B18="C",1,0)</formula>
    </cfRule>
  </conditionalFormatting>
  <conditionalFormatting sqref="H13">
    <cfRule type="cellIs" priority="109" operator="greaterThan" dxfId="25">
      <formula>0</formula>
    </cfRule>
    <cfRule type="cellIs" priority="110" operator="lessThan" dxfId="24">
      <formula>0</formula>
    </cfRule>
  </conditionalFormatting>
  <conditionalFormatting sqref="H18:H77">
    <cfRule type="expression" priority="1" dxfId="3">
      <formula>IF($B18="NR",1,0)</formula>
    </cfRule>
    <cfRule type="expression" priority="2" dxfId="2">
      <formula>IF($B18="P",1,0)</formula>
    </cfRule>
    <cfRule type="expression" priority="3" dxfId="1">
      <formula>IF($B18="F",1,0)</formula>
    </cfRule>
    <cfRule type="expression" priority="4" dxfId="0">
      <formula>IF($B18="C",1,0)</formula>
    </cfRule>
  </conditionalFormatting>
  <pageMargins left="0.511811024" right="0.511811024" top="0.787401575" bottom="0.787401575" header="0.31496062" footer="0.31496062"/>
  <pageSetup orientation="portrait" paperSize="9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Ferro Moretto, João Pedro</dc:creator>
  <dcterms:created xsi:type="dcterms:W3CDTF">2019-04-17T19:32:34Z</dcterms:created>
  <dcterms:modified xsi:type="dcterms:W3CDTF">2023-06-09T16:46:56Z</dcterms:modified>
  <cp:lastModifiedBy>Marcelo Alonso</cp:lastModifiedBy>
</cp:coreProperties>
</file>