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yt\Documents\Software_Developer-Python\2_Machine_Learning_ZTM_Course\Testing_ML_Algorithms\"/>
    </mc:Choice>
  </mc:AlternateContent>
  <xr:revisionPtr revIDLastSave="0" documentId="8_{CDBEFF3E-6397-4595-BDE8-CA394F21D810}" xr6:coauthVersionLast="46" xr6:coauthVersionMax="46" xr10:uidLastSave="{00000000-0000-0000-0000-000000000000}"/>
  <bookViews>
    <workbookView xWindow="-110" yWindow="-110" windowWidth="19420" windowHeight="10420" xr2:uid="{0902341D-AD10-4A63-AC83-5FCE75AC7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4" i="1" l="1"/>
  <c r="AX14" i="1"/>
  <c r="AQ14" i="1"/>
  <c r="AJ14" i="1"/>
  <c r="AD14" i="1"/>
  <c r="Y14" i="1"/>
  <c r="BG12" i="1"/>
  <c r="BG11" i="1"/>
  <c r="BG10" i="1"/>
  <c r="BG9" i="1"/>
  <c r="BG8" i="1"/>
  <c r="BG7" i="1"/>
  <c r="BG6" i="1"/>
  <c r="BG5" i="1"/>
  <c r="AZ12" i="1"/>
  <c r="AZ11" i="1"/>
  <c r="AZ10" i="1"/>
  <c r="AZ9" i="1"/>
  <c r="AZ8" i="1"/>
  <c r="AZ7" i="1"/>
  <c r="AZ6" i="1"/>
  <c r="AZ5" i="1"/>
  <c r="AS12" i="1"/>
  <c r="AS11" i="1"/>
  <c r="AS10" i="1"/>
  <c r="AS9" i="1"/>
  <c r="AS8" i="1"/>
  <c r="AS7" i="1"/>
  <c r="AS6" i="1"/>
  <c r="AS5" i="1"/>
  <c r="AL6" i="1"/>
  <c r="AL7" i="1"/>
  <c r="AL8" i="1"/>
  <c r="AL9" i="1"/>
  <c r="AL10" i="1"/>
  <c r="AL11" i="1"/>
  <c r="AL12" i="1"/>
  <c r="AL5" i="1"/>
  <c r="BE6" i="1"/>
  <c r="BE7" i="1"/>
  <c r="BE8" i="1"/>
  <c r="BE9" i="1"/>
  <c r="BE10" i="1"/>
  <c r="BE11" i="1"/>
  <c r="BE12" i="1"/>
  <c r="BE5" i="1"/>
  <c r="I6" i="1" l="1"/>
  <c r="I7" i="1"/>
  <c r="I8" i="1"/>
  <c r="I9" i="1"/>
  <c r="I10" i="1"/>
  <c r="I11" i="1"/>
  <c r="I12" i="1"/>
  <c r="H6" i="1"/>
  <c r="AJ6" i="1" s="1"/>
  <c r="H7" i="1"/>
  <c r="AJ7" i="1" s="1"/>
  <c r="H8" i="1"/>
  <c r="AJ8" i="1" s="1"/>
  <c r="H9" i="1"/>
  <c r="AJ9" i="1" s="1"/>
  <c r="H10" i="1"/>
  <c r="AJ10" i="1" s="1"/>
  <c r="H11" i="1"/>
  <c r="AJ11" i="1" s="1"/>
  <c r="H12" i="1"/>
  <c r="AJ12" i="1" s="1"/>
  <c r="H5" i="1"/>
  <c r="AJ5" i="1" s="1"/>
  <c r="G6" i="1"/>
  <c r="G7" i="1"/>
  <c r="G8" i="1"/>
  <c r="G9" i="1"/>
  <c r="G10" i="1"/>
  <c r="G11" i="1"/>
  <c r="G12" i="1"/>
  <c r="G5" i="1"/>
  <c r="I5" i="1"/>
  <c r="AX6" i="1" l="1"/>
  <c r="S6" i="1"/>
  <c r="U6" i="1" s="1"/>
  <c r="AX5" i="1"/>
  <c r="S5" i="1"/>
  <c r="U5" i="1" s="1"/>
  <c r="AX12" i="1"/>
  <c r="S12" i="1"/>
  <c r="U12" i="1" s="1"/>
  <c r="AX7" i="1"/>
  <c r="S7" i="1"/>
  <c r="U7" i="1" s="1"/>
  <c r="AX11" i="1"/>
  <c r="S11" i="1"/>
  <c r="U11" i="1" s="1"/>
  <c r="AX10" i="1"/>
  <c r="S10" i="1"/>
  <c r="U10" i="1" s="1"/>
  <c r="AX9" i="1"/>
  <c r="S9" i="1"/>
  <c r="U9" i="1" s="1"/>
  <c r="AX8" i="1"/>
  <c r="S8" i="1"/>
  <c r="U8" i="1" s="1"/>
  <c r="AY8" i="1" l="1"/>
  <c r="AK8" i="1"/>
  <c r="R8" i="1"/>
  <c r="T8" i="1" s="1"/>
  <c r="AR8" i="1"/>
  <c r="Y8" i="1"/>
  <c r="BF8" i="1"/>
  <c r="BF7" i="1"/>
  <c r="Y7" i="1"/>
  <c r="AK7" i="1"/>
  <c r="AR7" i="1"/>
  <c r="AY7" i="1"/>
  <c r="R7" i="1"/>
  <c r="T7" i="1" s="1"/>
  <c r="AK12" i="1"/>
  <c r="BF12" i="1"/>
  <c r="R12" i="1"/>
  <c r="T12" i="1" s="1"/>
  <c r="AY12" i="1"/>
  <c r="Y12" i="1"/>
  <c r="AR12" i="1"/>
  <c r="R10" i="1"/>
  <c r="T10" i="1" s="1"/>
  <c r="Y10" i="1"/>
  <c r="AK10" i="1"/>
  <c r="AY10" i="1"/>
  <c r="BF10" i="1"/>
  <c r="AR10" i="1"/>
  <c r="AR5" i="1"/>
  <c r="AK5" i="1"/>
  <c r="BF5" i="1"/>
  <c r="AY5" i="1"/>
  <c r="Y5" i="1"/>
  <c r="R5" i="1"/>
  <c r="T5" i="1" s="1"/>
  <c r="AR11" i="1"/>
  <c r="BF11" i="1"/>
  <c r="AY11" i="1"/>
  <c r="AK11" i="1"/>
  <c r="R11" i="1"/>
  <c r="T11" i="1" s="1"/>
  <c r="Y11" i="1"/>
  <c r="AR6" i="1"/>
  <c r="R6" i="1"/>
  <c r="T6" i="1" s="1"/>
  <c r="AK6" i="1"/>
  <c r="Y6" i="1"/>
  <c r="AY6" i="1"/>
  <c r="BF6" i="1"/>
  <c r="AK9" i="1"/>
  <c r="AR9" i="1"/>
  <c r="BF9" i="1"/>
  <c r="AY9" i="1"/>
  <c r="R9" i="1"/>
  <c r="T9" i="1" s="1"/>
  <c r="Y9" i="1"/>
  <c r="AW12" i="1" l="1"/>
  <c r="AA12" i="1"/>
  <c r="BH12" i="1"/>
  <c r="BD12" i="1" s="1"/>
  <c r="BB12" i="1"/>
  <c r="BA12" i="1"/>
  <c r="K12" i="1"/>
  <c r="M12" i="1" s="1"/>
  <c r="Z12" i="1"/>
  <c r="X12" i="1" s="1"/>
  <c r="AM12" i="1"/>
  <c r="AI12" i="1" s="1"/>
  <c r="BI12" i="1"/>
  <c r="AT12" i="1"/>
  <c r="AE12" i="1"/>
  <c r="AC12" i="1" s="1"/>
  <c r="AU12" i="1"/>
  <c r="AF12" i="1"/>
  <c r="AN12" i="1"/>
  <c r="AU6" i="1"/>
  <c r="AN6" i="1"/>
  <c r="K6" i="1"/>
  <c r="M6" i="1" s="1"/>
  <c r="AE6" i="1"/>
  <c r="BB6" i="1"/>
  <c r="AA6" i="1"/>
  <c r="BH6" i="1"/>
  <c r="BD6" i="1" s="1"/>
  <c r="Z6" i="1"/>
  <c r="X6" i="1" s="1"/>
  <c r="AF6" i="1"/>
  <c r="BA6" i="1"/>
  <c r="AW6" i="1" s="1"/>
  <c r="AM6" i="1"/>
  <c r="BI6" i="1"/>
  <c r="AT6" i="1"/>
  <c r="BI5" i="1"/>
  <c r="AM5" i="1"/>
  <c r="AI5" i="1" s="1"/>
  <c r="K5" i="1"/>
  <c r="M5" i="1" s="1"/>
  <c r="AT5" i="1"/>
  <c r="AP5" i="1" s="1"/>
  <c r="BB5" i="1"/>
  <c r="BA5" i="1"/>
  <c r="AU5" i="1"/>
  <c r="Z5" i="1"/>
  <c r="AN5" i="1"/>
  <c r="AF5" i="1"/>
  <c r="AE5" i="1"/>
  <c r="AC5" i="1" s="1"/>
  <c r="AA5" i="1"/>
  <c r="BH5" i="1"/>
  <c r="BD5" i="1" s="1"/>
  <c r="AF7" i="1"/>
  <c r="BA7" i="1"/>
  <c r="AE7" i="1"/>
  <c r="AC7" i="1" s="1"/>
  <c r="AM7" i="1"/>
  <c r="BI7" i="1"/>
  <c r="AT7" i="1"/>
  <c r="AP7" i="1" s="1"/>
  <c r="Z7" i="1"/>
  <c r="X7" i="1" s="1"/>
  <c r="BB7" i="1"/>
  <c r="K7" i="1"/>
  <c r="M7" i="1" s="1"/>
  <c r="AU7" i="1"/>
  <c r="AN7" i="1"/>
  <c r="AA7" i="1"/>
  <c r="BH7" i="1"/>
  <c r="BD7" i="1" s="1"/>
  <c r="AA11" i="1"/>
  <c r="BH11" i="1"/>
  <c r="BD11" i="1" s="1"/>
  <c r="BA11" i="1"/>
  <c r="AW11" i="1" s="1"/>
  <c r="K11" i="1"/>
  <c r="M11" i="1" s="1"/>
  <c r="AM11" i="1"/>
  <c r="AN11" i="1"/>
  <c r="BI11" i="1"/>
  <c r="AT11" i="1"/>
  <c r="AP11" i="1" s="1"/>
  <c r="BB11" i="1"/>
  <c r="Z11" i="1"/>
  <c r="X11" i="1" s="1"/>
  <c r="AU11" i="1"/>
  <c r="AF11" i="1"/>
  <c r="AE11" i="1"/>
  <c r="AC11" i="1" s="1"/>
  <c r="BI10" i="1"/>
  <c r="AT10" i="1"/>
  <c r="AP10" i="1" s="1"/>
  <c r="BB10" i="1"/>
  <c r="AN10" i="1"/>
  <c r="Z10" i="1"/>
  <c r="X10" i="1" s="1"/>
  <c r="AU10" i="1"/>
  <c r="AF10" i="1"/>
  <c r="BH10" i="1"/>
  <c r="AE10" i="1"/>
  <c r="AC10" i="1" s="1"/>
  <c r="AA10" i="1"/>
  <c r="AM10" i="1"/>
  <c r="BA10" i="1"/>
  <c r="AW10" i="1" s="1"/>
  <c r="K10" i="1"/>
  <c r="M10" i="1" s="1"/>
  <c r="AA9" i="1"/>
  <c r="AF9" i="1"/>
  <c r="BH9" i="1"/>
  <c r="BA9" i="1"/>
  <c r="AW9" i="1" s="1"/>
  <c r="AN9" i="1"/>
  <c r="AT9" i="1"/>
  <c r="AP9" i="1" s="1"/>
  <c r="AE9" i="1"/>
  <c r="AC9" i="1" s="1"/>
  <c r="BI9" i="1"/>
  <c r="AM9" i="1"/>
  <c r="AI9" i="1" s="1"/>
  <c r="K9" i="1"/>
  <c r="M9" i="1" s="1"/>
  <c r="BB9" i="1"/>
  <c r="AU9" i="1"/>
  <c r="Z9" i="1"/>
  <c r="AF8" i="1"/>
  <c r="BA8" i="1"/>
  <c r="AW8" i="1" s="1"/>
  <c r="AM8" i="1"/>
  <c r="AI8" i="1" s="1"/>
  <c r="AE8" i="1"/>
  <c r="AC8" i="1" s="1"/>
  <c r="K8" i="1"/>
  <c r="M8" i="1" s="1"/>
  <c r="BI8" i="1"/>
  <c r="AT8" i="1"/>
  <c r="Z8" i="1"/>
  <c r="X8" i="1" s="1"/>
  <c r="BH8" i="1"/>
  <c r="BD8" i="1" s="1"/>
  <c r="BB8" i="1"/>
  <c r="AN8" i="1"/>
  <c r="AU8" i="1"/>
  <c r="AA8" i="1"/>
  <c r="M14" i="1" l="1"/>
  <c r="AI10" i="1"/>
  <c r="X9" i="1"/>
  <c r="AI7" i="1"/>
  <c r="X5" i="1"/>
  <c r="AP6" i="1"/>
  <c r="AP8" i="1"/>
  <c r="BD9" i="1"/>
  <c r="BD10" i="1"/>
  <c r="AI11" i="1"/>
  <c r="AW7" i="1"/>
  <c r="AC6" i="1"/>
  <c r="AP12" i="1"/>
  <c r="AW5" i="1"/>
  <c r="AI6" i="1"/>
</calcChain>
</file>

<file path=xl/sharedStrings.xml><?xml version="1.0" encoding="utf-8"?>
<sst xmlns="http://schemas.openxmlformats.org/spreadsheetml/2006/main" count="113" uniqueCount="62">
  <si>
    <t>Input</t>
  </si>
  <si>
    <t>Hidden</t>
  </si>
  <si>
    <t>Output</t>
  </si>
  <si>
    <t>x1</t>
  </si>
  <si>
    <t>y</t>
  </si>
  <si>
    <t>Data</t>
  </si>
  <si>
    <t>x2</t>
  </si>
  <si>
    <t>Normalised Data</t>
  </si>
  <si>
    <t>w1</t>
  </si>
  <si>
    <t>w2</t>
  </si>
  <si>
    <t>w3</t>
  </si>
  <si>
    <t>b1</t>
  </si>
  <si>
    <t>b2</t>
  </si>
  <si>
    <t>b3</t>
  </si>
  <si>
    <t>a2</t>
  </si>
  <si>
    <t>z2</t>
  </si>
  <si>
    <t>z1</t>
  </si>
  <si>
    <t>a1</t>
  </si>
  <si>
    <t>Prediction</t>
  </si>
  <si>
    <t>dC/dw3</t>
  </si>
  <si>
    <t>da2/dz2</t>
  </si>
  <si>
    <t>Cost</t>
  </si>
  <si>
    <t>dC/db3</t>
  </si>
  <si>
    <t>dz2/db2</t>
  </si>
  <si>
    <t>C = \sum_{i=1}^{n} (a2_{i} - y_{i})^2</t>
  </si>
  <si>
    <t>.</t>
  </si>
  <si>
    <t xml:space="preserve">z2 = (a1 * w3) + b3 </t>
  </si>
  <si>
    <t>a2 = \sigma (z2)</t>
  </si>
  <si>
    <t xml:space="preserve">z1 = (x1 * w1) + b1 + (x2 * w2) + b2 </t>
  </si>
  <si>
    <t>\frac{da2}{dz2} = \sigma (z2). (1 - \sigma (z2))</t>
  </si>
  <si>
    <t>\frac{dC}{da2} = a(a2 - y)</t>
  </si>
  <si>
    <t>dz2/dw3</t>
  </si>
  <si>
    <t>\frac{dC}{dw3} = \frac{dz2}{dw3}.\frac{da2}{dz2}.\frac{dC}{da2}</t>
  </si>
  <si>
    <t>\frac{dz2}{dw3} = a1</t>
  </si>
  <si>
    <t>\frac{dC}{db3} = \frac{dz2}{db3}.\frac{da2}{dz2}.\frac{dC}{da2}</t>
  </si>
  <si>
    <t>\frac{dz2}{db3} = 1</t>
  </si>
  <si>
    <t>\frac{dC}{dw2} = \frac{dz1}{dw2}.\frac{da1}{dz1}.\frac{dz2}{da1}.\frac{da2}{dz2}.\frac{dC}{da2}</t>
  </si>
  <si>
    <t>\frac{dC}{db2} = \frac{dz1}{db2}.\frac{da1}{dz1}.\frac{dz2}{da1}.\frac{da2}{dz2}.\frac{dC}{da2}</t>
  </si>
  <si>
    <t>\frac{dC}{dw1} = \frac{dz1}{dw1}.\frac{da1}{dz1}.\frac{dz2}{da1}.\frac{da2}{dz2}.\frac{dC}{da2}</t>
  </si>
  <si>
    <t>\frac{dC}{db1} = \frac{dz1}{db1}.\frac{da1}{dz1}.\frac{dz2}{da1}.\frac{da2}{dz2}.\frac{dC}{da2}</t>
  </si>
  <si>
    <t>a1 = \sigma (z1)</t>
  </si>
  <si>
    <t>\sigma (z2) = \frac{1}{1 + e^{-z2}}</t>
  </si>
  <si>
    <t>\sigma (z1) = \frac{1}{1 + e^{-z1}}</t>
  </si>
  <si>
    <t>\frac{dz2}{da1} = w3</t>
  </si>
  <si>
    <t>\frac{da1}{dz1} = \sigma (z1). (1 - \sigma (z1))</t>
  </si>
  <si>
    <t>\frac{dz1}{dw2} = x2</t>
  </si>
  <si>
    <t>\frac{dz1}{db2} = 1</t>
  </si>
  <si>
    <t>\frac{dz1}{db1} = 1</t>
  </si>
  <si>
    <t>\frac{dz1}{dw1} = x1</t>
  </si>
  <si>
    <t>dz2/da1</t>
  </si>
  <si>
    <t>da1/dz1</t>
  </si>
  <si>
    <t>dz1/dw2</t>
  </si>
  <si>
    <t>dC/dw2</t>
  </si>
  <si>
    <t>dC/da2</t>
  </si>
  <si>
    <t>dz1/db2</t>
  </si>
  <si>
    <t>dC/db2</t>
  </si>
  <si>
    <t>dz1/dw1</t>
  </si>
  <si>
    <t>dC/dw1</t>
  </si>
  <si>
    <t>dz1/db1</t>
  </si>
  <si>
    <t>dC/db1</t>
  </si>
  <si>
    <t>Gradient:</t>
  </si>
  <si>
    <t>N.B./ Negative gradient means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</si>
</sst>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2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2" fontId="1" fillId="0" borderId="7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17</xdr:row>
      <xdr:rowOff>160020</xdr:rowOff>
    </xdr:from>
    <xdr:to>
      <xdr:col>2</xdr:col>
      <xdr:colOff>533400</xdr:colOff>
      <xdr:row>20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3507F8A-6EA9-49E8-BCAC-FF3DB76CA9B6}"/>
            </a:ext>
          </a:extLst>
        </xdr:cNvPr>
        <xdr:cNvSpPr/>
      </xdr:nvSpPr>
      <xdr:spPr>
        <a:xfrm>
          <a:off x="1272540" y="32689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x1</a:t>
          </a:r>
        </a:p>
      </xdr:txBody>
    </xdr:sp>
    <xdr:clientData/>
  </xdr:twoCellAnchor>
  <xdr:twoCellAnchor>
    <xdr:from>
      <xdr:col>2</xdr:col>
      <xdr:colOff>83820</xdr:colOff>
      <xdr:row>22</xdr:row>
      <xdr:rowOff>45720</xdr:rowOff>
    </xdr:from>
    <xdr:to>
      <xdr:col>2</xdr:col>
      <xdr:colOff>563880</xdr:colOff>
      <xdr:row>24</xdr:row>
      <xdr:rowOff>106680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9EF08F-EFF6-4434-95F2-F62D9E9768FC}"/>
            </a:ext>
          </a:extLst>
        </xdr:cNvPr>
        <xdr:cNvSpPr/>
      </xdr:nvSpPr>
      <xdr:spPr>
        <a:xfrm>
          <a:off x="1303020" y="406908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x2</a:t>
          </a:r>
        </a:p>
      </xdr:txBody>
    </xdr:sp>
    <xdr:clientData/>
  </xdr:twoCellAnchor>
  <xdr:twoCellAnchor>
    <xdr:from>
      <xdr:col>5</xdr:col>
      <xdr:colOff>114300</xdr:colOff>
      <xdr:row>19</xdr:row>
      <xdr:rowOff>53340</xdr:rowOff>
    </xdr:from>
    <xdr:to>
      <xdr:col>5</xdr:col>
      <xdr:colOff>594360</xdr:colOff>
      <xdr:row>21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57D76E9-76A0-44BC-B741-31CFB5537A85}"/>
            </a:ext>
          </a:extLst>
        </xdr:cNvPr>
        <xdr:cNvSpPr/>
      </xdr:nvSpPr>
      <xdr:spPr>
        <a:xfrm>
          <a:off x="31623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a1</a:t>
          </a:r>
        </a:p>
      </xdr:txBody>
    </xdr:sp>
    <xdr:clientData/>
  </xdr:twoCellAnchor>
  <xdr:twoCellAnchor>
    <xdr:from>
      <xdr:col>8</xdr:col>
      <xdr:colOff>76200</xdr:colOff>
      <xdr:row>19</xdr:row>
      <xdr:rowOff>53340</xdr:rowOff>
    </xdr:from>
    <xdr:to>
      <xdr:col>8</xdr:col>
      <xdr:colOff>556260</xdr:colOff>
      <xdr:row>21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C297CB2-582E-4EE1-BCF8-05944E0E69D3}"/>
            </a:ext>
          </a:extLst>
        </xdr:cNvPr>
        <xdr:cNvSpPr/>
      </xdr:nvSpPr>
      <xdr:spPr>
        <a:xfrm>
          <a:off x="4953000" y="3528060"/>
          <a:ext cx="480060" cy="426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a2</a:t>
          </a:r>
        </a:p>
      </xdr:txBody>
    </xdr:sp>
    <xdr:clientData/>
  </xdr:twoCellAnchor>
  <xdr:twoCellAnchor>
    <xdr:from>
      <xdr:col>3</xdr:col>
      <xdr:colOff>68580</xdr:colOff>
      <xdr:row>18</xdr:row>
      <xdr:rowOff>160020</xdr:rowOff>
    </xdr:from>
    <xdr:to>
      <xdr:col>5</xdr:col>
      <xdr:colOff>7620</xdr:colOff>
      <xdr:row>20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737AA0-1BC2-42AF-824B-230A09BEA262}"/>
            </a:ext>
          </a:extLst>
        </xdr:cNvPr>
        <xdr:cNvCxnSpPr/>
      </xdr:nvCxnSpPr>
      <xdr:spPr>
        <a:xfrm>
          <a:off x="1897380" y="3451860"/>
          <a:ext cx="115824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21</xdr:row>
      <xdr:rowOff>22860</xdr:rowOff>
    </xdr:from>
    <xdr:to>
      <xdr:col>4</xdr:col>
      <xdr:colOff>579120</xdr:colOff>
      <xdr:row>23</xdr:row>
      <xdr:rowOff>7620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2FE2493-8D44-4762-824A-278070F57B96}"/>
            </a:ext>
          </a:extLst>
        </xdr:cNvPr>
        <xdr:cNvCxnSpPr/>
      </xdr:nvCxnSpPr>
      <xdr:spPr>
        <a:xfrm flipV="1">
          <a:off x="1897380" y="3863340"/>
          <a:ext cx="112014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91440</xdr:colOff>
      <xdr:row>20</xdr:row>
      <xdr:rowOff>60960</xdr:rowOff>
    </xdr:from>
    <xdr:to>
      <xdr:col>7</xdr:col>
      <xdr:colOff>548640</xdr:colOff>
      <xdr:row>20</xdr:row>
      <xdr:rowOff>60960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80407E6-21A6-42EE-8A55-AAD25A96BAC1}"/>
            </a:ext>
          </a:extLst>
        </xdr:cNvPr>
        <xdr:cNvCxnSpPr/>
      </xdr:nvCxnSpPr>
      <xdr:spPr>
        <a:xfrm>
          <a:off x="3749040" y="3718560"/>
          <a:ext cx="1066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18</xdr:row>
      <xdr:rowOff>0</xdr:rowOff>
    </xdr:from>
    <xdr:ext cx="56970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E72A822-AB7B-485D-B114-208EB74BB019}"/>
            </a:ext>
          </a:extLst>
        </xdr:cNvPr>
        <xdr:cNvSpPr txBox="1"/>
      </xdr:nvSpPr>
      <xdr:spPr>
        <a:xfrm>
          <a:off x="2209800" y="329184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w1, b1</a:t>
          </a:r>
        </a:p>
      </xdr:txBody>
    </xdr:sp>
    <xdr:clientData/>
  </xdr:oneCellAnchor>
  <xdr:oneCellAnchor>
    <xdr:from>
      <xdr:col>3</xdr:col>
      <xdr:colOff>487680</xdr:colOff>
      <xdr:row>22</xdr:row>
      <xdr:rowOff>45720</xdr:rowOff>
    </xdr:from>
    <xdr:ext cx="569708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101344F-0A74-4391-A1E7-AFCD9B7E4842}"/>
            </a:ext>
          </a:extLst>
        </xdr:cNvPr>
        <xdr:cNvSpPr txBox="1"/>
      </xdr:nvSpPr>
      <xdr:spPr>
        <a:xfrm>
          <a:off x="2316480" y="406908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w2, b2</a:t>
          </a:r>
        </a:p>
      </xdr:txBody>
    </xdr:sp>
    <xdr:clientData/>
  </xdr:oneCellAnchor>
  <xdr:oneCellAnchor>
    <xdr:from>
      <xdr:col>6</xdr:col>
      <xdr:colOff>335280</xdr:colOff>
      <xdr:row>20</xdr:row>
      <xdr:rowOff>99060</xdr:rowOff>
    </xdr:from>
    <xdr:ext cx="56970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F90F49-FBEE-47DD-B839-09F26F2E41B4}"/>
            </a:ext>
          </a:extLst>
        </xdr:cNvPr>
        <xdr:cNvSpPr txBox="1"/>
      </xdr:nvSpPr>
      <xdr:spPr>
        <a:xfrm>
          <a:off x="3992880" y="3756660"/>
          <a:ext cx="569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w3, b3</a:t>
          </a:r>
        </a:p>
      </xdr:txBody>
    </xdr:sp>
    <xdr:clientData/>
  </xdr:oneCellAnchor>
  <xdr:twoCellAnchor editAs="oneCell">
    <xdr:from>
      <xdr:col>0</xdr:col>
      <xdr:colOff>498477</xdr:colOff>
      <xdr:row>28</xdr:row>
      <xdr:rowOff>16934</xdr:rowOff>
    </xdr:from>
    <xdr:to>
      <xdr:col>5</xdr:col>
      <xdr:colOff>10583</xdr:colOff>
      <xdr:row>33</xdr:row>
      <xdr:rowOff>126850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5F6E1E-2390-496E-88A4-EFC0BEB9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77" y="5054601"/>
          <a:ext cx="2578098" cy="1006324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444501</xdr:colOff>
      <xdr:row>36</xdr:row>
      <xdr:rowOff>151343</xdr:rowOff>
    </xdr:from>
    <xdr:to>
      <xdr:col>5</xdr:col>
      <xdr:colOff>535516</xdr:colOff>
      <xdr:row>39</xdr:row>
      <xdr:rowOff>85397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3BAAA7-5FF4-4191-977B-79898517C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1" y="6628343"/>
          <a:ext cx="3160182" cy="47697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42</xdr:row>
      <xdr:rowOff>59267</xdr:rowOff>
    </xdr:from>
    <xdr:to>
      <xdr:col>3</xdr:col>
      <xdr:colOff>515408</xdr:colOff>
      <xdr:row>45</xdr:row>
      <xdr:rowOff>45142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2E9891-E994-4EDD-906E-ED6069F0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7615767"/>
          <a:ext cx="1785408" cy="522450"/>
        </a:xfrm>
        <a:prstGeom prst="rect">
          <a:avLst/>
        </a:prstGeom>
      </xdr:spPr>
    </xdr:pic>
    <xdr:clientData/>
  </xdr:twoCellAnchor>
  <xdr:twoCellAnchor editAs="oneCell">
    <xdr:from>
      <xdr:col>0</xdr:col>
      <xdr:colOff>469900</xdr:colOff>
      <xdr:row>52</xdr:row>
      <xdr:rowOff>14817</xdr:rowOff>
    </xdr:from>
    <xdr:to>
      <xdr:col>9</xdr:col>
      <xdr:colOff>106891</xdr:colOff>
      <xdr:row>55</xdr:row>
      <xdr:rowOff>30612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C17039-8E47-4A28-B735-26631AAA1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900" y="9370484"/>
          <a:ext cx="5164666" cy="552370"/>
        </a:xfrm>
        <a:prstGeom prst="rect">
          <a:avLst/>
        </a:prstGeom>
      </xdr:spPr>
    </xdr:pic>
    <xdr:clientData/>
  </xdr:twoCellAnchor>
  <xdr:twoCellAnchor editAs="oneCell">
    <xdr:from>
      <xdr:col>22</xdr:col>
      <xdr:colOff>701675</xdr:colOff>
      <xdr:row>25</xdr:row>
      <xdr:rowOff>123825</xdr:rowOff>
    </xdr:from>
    <xdr:to>
      <xdr:col>27</xdr:col>
      <xdr:colOff>288924</xdr:colOff>
      <xdr:row>29</xdr:row>
      <xdr:rowOff>67144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9C3D61E-5F7B-4F99-B5F0-92080002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07092" y="4621742"/>
          <a:ext cx="2772832" cy="662986"/>
        </a:xfrm>
        <a:prstGeom prst="rect">
          <a:avLst/>
        </a:prstGeom>
      </xdr:spPr>
    </xdr:pic>
    <xdr:clientData/>
  </xdr:twoCellAnchor>
  <xdr:twoCellAnchor editAs="oneCell">
    <xdr:from>
      <xdr:col>22</xdr:col>
      <xdr:colOff>716492</xdr:colOff>
      <xdr:row>30</xdr:row>
      <xdr:rowOff>46568</xdr:rowOff>
    </xdr:from>
    <xdr:to>
      <xdr:col>26</xdr:col>
      <xdr:colOff>201084</xdr:colOff>
      <xdr:row>34</xdr:row>
      <xdr:rowOff>66159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B505597-39D5-4BD4-8BE5-66AD16922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1909" y="5444068"/>
          <a:ext cx="2056342" cy="739258"/>
        </a:xfrm>
        <a:prstGeom prst="rect">
          <a:avLst/>
        </a:prstGeom>
      </xdr:spPr>
    </xdr:pic>
    <xdr:clientData/>
  </xdr:twoCellAnchor>
  <xdr:twoCellAnchor editAs="oneCell">
    <xdr:from>
      <xdr:col>23</xdr:col>
      <xdr:colOff>2</xdr:colOff>
      <xdr:row>15</xdr:row>
      <xdr:rowOff>67733</xdr:rowOff>
    </xdr:from>
    <xdr:to>
      <xdr:col>27</xdr:col>
      <xdr:colOff>131235</xdr:colOff>
      <xdr:row>19</xdr:row>
      <xdr:rowOff>75677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28AE13F-3327-4A12-9C52-C34137A21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35669" y="2766483"/>
          <a:ext cx="2586566" cy="727611"/>
        </a:xfrm>
        <a:prstGeom prst="rect">
          <a:avLst/>
        </a:prstGeom>
      </xdr:spPr>
    </xdr:pic>
    <xdr:clientData/>
  </xdr:twoCellAnchor>
  <xdr:twoCellAnchor editAs="oneCell">
    <xdr:from>
      <xdr:col>22</xdr:col>
      <xdr:colOff>694266</xdr:colOff>
      <xdr:row>20</xdr:row>
      <xdr:rowOff>110068</xdr:rowOff>
    </xdr:from>
    <xdr:to>
      <xdr:col>24</xdr:col>
      <xdr:colOff>582105</xdr:colOff>
      <xdr:row>24</xdr:row>
      <xdr:rowOff>67735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8B956A9-853F-46AB-9592-1B6E2243C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99683" y="3708401"/>
          <a:ext cx="1228747" cy="680508"/>
        </a:xfrm>
        <a:prstGeom prst="rect">
          <a:avLst/>
        </a:prstGeom>
      </xdr:spPr>
    </xdr:pic>
    <xdr:clientData/>
  </xdr:twoCellAnchor>
  <xdr:twoCellAnchor editAs="oneCell">
    <xdr:from>
      <xdr:col>28</xdr:col>
      <xdr:colOff>56092</xdr:colOff>
      <xdr:row>25</xdr:row>
      <xdr:rowOff>99483</xdr:rowOff>
    </xdr:from>
    <xdr:to>
      <xdr:col>32</xdr:col>
      <xdr:colOff>370415</xdr:colOff>
      <xdr:row>29</xdr:row>
      <xdr:rowOff>45977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425619-BED8-4038-9308-35C50667F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60925" y="4597400"/>
          <a:ext cx="2772832" cy="662986"/>
        </a:xfrm>
        <a:prstGeom prst="rect">
          <a:avLst/>
        </a:prstGeom>
      </xdr:spPr>
    </xdr:pic>
    <xdr:clientData/>
  </xdr:twoCellAnchor>
  <xdr:twoCellAnchor editAs="oneCell">
    <xdr:from>
      <xdr:col>28</xdr:col>
      <xdr:colOff>70909</xdr:colOff>
      <xdr:row>30</xdr:row>
      <xdr:rowOff>28576</xdr:rowOff>
    </xdr:from>
    <xdr:to>
      <xdr:col>31</xdr:col>
      <xdr:colOff>285751</xdr:colOff>
      <xdr:row>34</xdr:row>
      <xdr:rowOff>44992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C25EA05-082F-4494-AEF3-6BFE86FC2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75742" y="5426076"/>
          <a:ext cx="2056342" cy="739258"/>
        </a:xfrm>
        <a:prstGeom prst="rect">
          <a:avLst/>
        </a:prstGeom>
      </xdr:spPr>
    </xdr:pic>
    <xdr:clientData/>
  </xdr:twoCellAnchor>
  <xdr:twoCellAnchor editAs="oneCell">
    <xdr:from>
      <xdr:col>28</xdr:col>
      <xdr:colOff>27516</xdr:colOff>
      <xdr:row>15</xdr:row>
      <xdr:rowOff>83040</xdr:rowOff>
    </xdr:from>
    <xdr:to>
      <xdr:col>32</xdr:col>
      <xdr:colOff>86783</xdr:colOff>
      <xdr:row>19</xdr:row>
      <xdr:rowOff>69753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57CB0DC-CD88-48BA-8359-F5C06CDBF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32349" y="2781790"/>
          <a:ext cx="2508251" cy="706380"/>
        </a:xfrm>
        <a:prstGeom prst="rect">
          <a:avLst/>
        </a:prstGeom>
      </xdr:spPr>
    </xdr:pic>
    <xdr:clientData/>
  </xdr:twoCellAnchor>
  <xdr:twoCellAnchor editAs="oneCell">
    <xdr:from>
      <xdr:col>28</xdr:col>
      <xdr:colOff>42333</xdr:colOff>
      <xdr:row>20</xdr:row>
      <xdr:rowOff>88899</xdr:rowOff>
    </xdr:from>
    <xdr:to>
      <xdr:col>29</xdr:col>
      <xdr:colOff>543374</xdr:colOff>
      <xdr:row>24</xdr:row>
      <xdr:rowOff>92076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B5455B0-3B8A-44FE-BFC8-6282B0389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547166" y="3687232"/>
          <a:ext cx="1108525" cy="722843"/>
        </a:xfrm>
        <a:prstGeom prst="rect">
          <a:avLst/>
        </a:prstGeom>
      </xdr:spPr>
    </xdr:pic>
    <xdr:clientData/>
  </xdr:twoCellAnchor>
  <xdr:twoCellAnchor editAs="oneCell">
    <xdr:from>
      <xdr:col>34</xdr:col>
      <xdr:colOff>42333</xdr:colOff>
      <xdr:row>15</xdr:row>
      <xdr:rowOff>11642</xdr:rowOff>
    </xdr:from>
    <xdr:to>
      <xdr:col>40</xdr:col>
      <xdr:colOff>125942</xdr:colOff>
      <xdr:row>19</xdr:row>
      <xdr:rowOff>49765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DBB9FB1-29ED-4B3D-BD92-0F9CC94B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6333" y="2710392"/>
          <a:ext cx="3760259" cy="757790"/>
        </a:xfrm>
        <a:prstGeom prst="rect">
          <a:avLst/>
        </a:prstGeom>
      </xdr:spPr>
    </xdr:pic>
    <xdr:clientData/>
  </xdr:twoCellAnchor>
  <xdr:twoCellAnchor editAs="oneCell">
    <xdr:from>
      <xdr:col>41</xdr:col>
      <xdr:colOff>1</xdr:colOff>
      <xdr:row>15</xdr:row>
      <xdr:rowOff>7408</xdr:rowOff>
    </xdr:from>
    <xdr:to>
      <xdr:col>47</xdr:col>
      <xdr:colOff>95250</xdr:colOff>
      <xdr:row>19</xdr:row>
      <xdr:rowOff>28767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434FA4-66F3-4ED5-A4D1-632BAA1F3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70834" y="2706158"/>
          <a:ext cx="3778249" cy="744201"/>
        </a:xfrm>
        <a:prstGeom prst="rect">
          <a:avLst/>
        </a:prstGeom>
      </xdr:spPr>
    </xdr:pic>
    <xdr:clientData/>
  </xdr:twoCellAnchor>
  <xdr:twoCellAnchor editAs="oneCell">
    <xdr:from>
      <xdr:col>47</xdr:col>
      <xdr:colOff>600075</xdr:colOff>
      <xdr:row>15</xdr:row>
      <xdr:rowOff>17263</xdr:rowOff>
    </xdr:from>
    <xdr:to>
      <xdr:col>54</xdr:col>
      <xdr:colOff>95251</xdr:colOff>
      <xdr:row>19</xdr:row>
      <xdr:rowOff>29291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BF8FEE3-EF6B-461B-A35A-8B5F66C3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153908" y="2716013"/>
          <a:ext cx="3792009" cy="725345"/>
        </a:xfrm>
        <a:prstGeom prst="rect">
          <a:avLst/>
        </a:prstGeom>
      </xdr:spPr>
    </xdr:pic>
    <xdr:clientData/>
  </xdr:twoCellAnchor>
  <xdr:twoCellAnchor editAs="oneCell">
    <xdr:from>
      <xdr:col>54</xdr:col>
      <xdr:colOff>560917</xdr:colOff>
      <xdr:row>15</xdr:row>
      <xdr:rowOff>52917</xdr:rowOff>
    </xdr:from>
    <xdr:to>
      <xdr:col>60</xdr:col>
      <xdr:colOff>539750</xdr:colOff>
      <xdr:row>18</xdr:row>
      <xdr:rowOff>116683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B612AA0-2C98-45EA-9EC2-C5956701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411584" y="2751667"/>
          <a:ext cx="3665008" cy="603516"/>
        </a:xfrm>
        <a:prstGeom prst="rect">
          <a:avLst/>
        </a:prstGeom>
      </xdr:spPr>
    </xdr:pic>
    <xdr:clientData/>
  </xdr:twoCellAnchor>
  <xdr:twoCellAnchor editAs="oneCell">
    <xdr:from>
      <xdr:col>0</xdr:col>
      <xdr:colOff>391584</xdr:colOff>
      <xdr:row>56</xdr:row>
      <xdr:rowOff>158750</xdr:rowOff>
    </xdr:from>
    <xdr:to>
      <xdr:col>3</xdr:col>
      <xdr:colOff>264583</xdr:colOff>
      <xdr:row>59</xdr:row>
      <xdr:rowOff>130175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2E12EA1-44B6-4D21-83DD-DBE9B410B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584" y="10234083"/>
          <a:ext cx="1714499" cy="511175"/>
        </a:xfrm>
        <a:prstGeom prst="rect">
          <a:avLst/>
        </a:prstGeom>
      </xdr:spPr>
    </xdr:pic>
    <xdr:clientData/>
  </xdr:twoCellAnchor>
  <xdr:twoCellAnchor editAs="oneCell">
    <xdr:from>
      <xdr:col>0</xdr:col>
      <xdr:colOff>564093</xdr:colOff>
      <xdr:row>47</xdr:row>
      <xdr:rowOff>0</xdr:rowOff>
    </xdr:from>
    <xdr:to>
      <xdr:col>4</xdr:col>
      <xdr:colOff>427568</xdr:colOff>
      <xdr:row>51</xdr:row>
      <xdr:rowOff>37999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0AC0CD0-9A4D-4E13-A36E-C72F5EF73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093" y="8456083"/>
          <a:ext cx="2325158" cy="7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60</xdr:row>
      <xdr:rowOff>63500</xdr:rowOff>
    </xdr:from>
    <xdr:to>
      <xdr:col>4</xdr:col>
      <xdr:colOff>401993</xdr:colOff>
      <xdr:row>64</xdr:row>
      <xdr:rowOff>87841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F3C6879-C56D-40D8-BB67-F9A82302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6249" y="10858500"/>
          <a:ext cx="2381077" cy="740833"/>
        </a:xfrm>
        <a:prstGeom prst="rect">
          <a:avLst/>
        </a:prstGeom>
      </xdr:spPr>
    </xdr:pic>
    <xdr:clientData/>
  </xdr:twoCellAnchor>
  <xdr:twoCellAnchor editAs="oneCell">
    <xdr:from>
      <xdr:col>34</xdr:col>
      <xdr:colOff>354542</xdr:colOff>
      <xdr:row>40</xdr:row>
      <xdr:rowOff>25400</xdr:rowOff>
    </xdr:from>
    <xdr:to>
      <xdr:col>37</xdr:col>
      <xdr:colOff>582084</xdr:colOff>
      <xdr:row>44</xdr:row>
      <xdr:rowOff>48166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D4710CD-00F4-4D9B-AD0A-DAEDE5FA8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28542" y="7222067"/>
          <a:ext cx="2065867" cy="739258"/>
        </a:xfrm>
        <a:prstGeom prst="rect">
          <a:avLst/>
        </a:prstGeom>
      </xdr:spPr>
    </xdr:pic>
    <xdr:clientData/>
  </xdr:twoCellAnchor>
  <xdr:twoCellAnchor editAs="oneCell">
    <xdr:from>
      <xdr:col>34</xdr:col>
      <xdr:colOff>359833</xdr:colOff>
      <xdr:row>35</xdr:row>
      <xdr:rowOff>113243</xdr:rowOff>
    </xdr:from>
    <xdr:to>
      <xdr:col>39</xdr:col>
      <xdr:colOff>69848</xdr:colOff>
      <xdr:row>39</xdr:row>
      <xdr:rowOff>66088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C71E75-56D2-4DB2-B036-5CCFC7C94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33833" y="6410326"/>
          <a:ext cx="2776007" cy="669336"/>
        </a:xfrm>
        <a:prstGeom prst="rect">
          <a:avLst/>
        </a:prstGeom>
      </xdr:spPr>
    </xdr:pic>
    <xdr:clientData/>
  </xdr:twoCellAnchor>
  <xdr:twoCellAnchor editAs="oneCell">
    <xdr:from>
      <xdr:col>34</xdr:col>
      <xdr:colOff>338668</xdr:colOff>
      <xdr:row>30</xdr:row>
      <xdr:rowOff>101601</xdr:rowOff>
    </xdr:from>
    <xdr:to>
      <xdr:col>36</xdr:col>
      <xdr:colOff>477309</xdr:colOff>
      <xdr:row>34</xdr:row>
      <xdr:rowOff>149323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826C3FF-1056-4736-B6DF-11B4B1CB1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12668" y="5499101"/>
          <a:ext cx="1366308" cy="767389"/>
        </a:xfrm>
        <a:prstGeom prst="rect">
          <a:avLst/>
        </a:prstGeom>
      </xdr:spPr>
    </xdr:pic>
    <xdr:clientData/>
  </xdr:twoCellAnchor>
  <xdr:twoCellAnchor editAs="oneCell">
    <xdr:from>
      <xdr:col>34</xdr:col>
      <xdr:colOff>285751</xdr:colOff>
      <xdr:row>25</xdr:row>
      <xdr:rowOff>46568</xdr:rowOff>
    </xdr:from>
    <xdr:to>
      <xdr:col>39</xdr:col>
      <xdr:colOff>275168</xdr:colOff>
      <xdr:row>29</xdr:row>
      <xdr:rowOff>66314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4BF19B2-163B-4165-A0C4-FACB77DAD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859751" y="4544485"/>
          <a:ext cx="3061759" cy="742588"/>
        </a:xfrm>
        <a:prstGeom prst="rect">
          <a:avLst/>
        </a:prstGeom>
      </xdr:spPr>
    </xdr:pic>
    <xdr:clientData/>
  </xdr:twoCellAnchor>
  <xdr:twoCellAnchor editAs="oneCell">
    <xdr:from>
      <xdr:col>41</xdr:col>
      <xdr:colOff>322792</xdr:colOff>
      <xdr:row>39</xdr:row>
      <xdr:rowOff>176742</xdr:rowOff>
    </xdr:from>
    <xdr:to>
      <xdr:col>44</xdr:col>
      <xdr:colOff>550334</xdr:colOff>
      <xdr:row>44</xdr:row>
      <xdr:rowOff>10066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AE71876-1093-42EE-B42F-69A64DE10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93625" y="7193492"/>
          <a:ext cx="2069042" cy="736083"/>
        </a:xfrm>
        <a:prstGeom prst="rect">
          <a:avLst/>
        </a:prstGeom>
      </xdr:spPr>
    </xdr:pic>
    <xdr:clientData/>
  </xdr:twoCellAnchor>
  <xdr:twoCellAnchor editAs="oneCell">
    <xdr:from>
      <xdr:col>41</xdr:col>
      <xdr:colOff>328083</xdr:colOff>
      <xdr:row>35</xdr:row>
      <xdr:rowOff>75143</xdr:rowOff>
    </xdr:from>
    <xdr:to>
      <xdr:col>46</xdr:col>
      <xdr:colOff>31749</xdr:colOff>
      <xdr:row>39</xdr:row>
      <xdr:rowOff>31163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8F3A275-CBF8-4D84-9223-06ADEA20C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98916" y="6372226"/>
          <a:ext cx="2776007" cy="672511"/>
        </a:xfrm>
        <a:prstGeom prst="rect">
          <a:avLst/>
        </a:prstGeom>
      </xdr:spPr>
    </xdr:pic>
    <xdr:clientData/>
  </xdr:twoCellAnchor>
  <xdr:twoCellAnchor editAs="oneCell">
    <xdr:from>
      <xdr:col>41</xdr:col>
      <xdr:colOff>300568</xdr:colOff>
      <xdr:row>30</xdr:row>
      <xdr:rowOff>73026</xdr:rowOff>
    </xdr:from>
    <xdr:to>
      <xdr:col>43</xdr:col>
      <xdr:colOff>445560</xdr:colOff>
      <xdr:row>34</xdr:row>
      <xdr:rowOff>120748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1FBDB3A-B479-48CB-A05C-B357FBAB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171401" y="5470526"/>
          <a:ext cx="1369483" cy="764214"/>
        </a:xfrm>
        <a:prstGeom prst="rect">
          <a:avLst/>
        </a:prstGeom>
      </xdr:spPr>
    </xdr:pic>
    <xdr:clientData/>
  </xdr:twoCellAnchor>
  <xdr:twoCellAnchor editAs="oneCell">
    <xdr:from>
      <xdr:col>41</xdr:col>
      <xdr:colOff>254001</xdr:colOff>
      <xdr:row>25</xdr:row>
      <xdr:rowOff>17993</xdr:rowOff>
    </xdr:from>
    <xdr:to>
      <xdr:col>46</xdr:col>
      <xdr:colOff>246594</xdr:colOff>
      <xdr:row>29</xdr:row>
      <xdr:rowOff>37739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6F8CE03-E720-45EA-A5CD-9F314EF7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124834" y="4515910"/>
          <a:ext cx="3061759" cy="739413"/>
        </a:xfrm>
        <a:prstGeom prst="rect">
          <a:avLst/>
        </a:prstGeom>
      </xdr:spPr>
    </xdr:pic>
    <xdr:clientData/>
  </xdr:twoCellAnchor>
  <xdr:twoCellAnchor editAs="oneCell">
    <xdr:from>
      <xdr:col>48</xdr:col>
      <xdr:colOff>147108</xdr:colOff>
      <xdr:row>40</xdr:row>
      <xdr:rowOff>10583</xdr:rowOff>
    </xdr:from>
    <xdr:to>
      <xdr:col>51</xdr:col>
      <xdr:colOff>371475</xdr:colOff>
      <xdr:row>44</xdr:row>
      <xdr:rowOff>26999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7EDFC97-11AA-4A00-B88A-0209A51D9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14775" y="7207250"/>
          <a:ext cx="2069042" cy="739258"/>
        </a:xfrm>
        <a:prstGeom prst="rect">
          <a:avLst/>
        </a:prstGeom>
      </xdr:spPr>
    </xdr:pic>
    <xdr:clientData/>
  </xdr:twoCellAnchor>
  <xdr:twoCellAnchor editAs="oneCell">
    <xdr:from>
      <xdr:col>48</xdr:col>
      <xdr:colOff>161924</xdr:colOff>
      <xdr:row>35</xdr:row>
      <xdr:rowOff>95251</xdr:rowOff>
    </xdr:from>
    <xdr:to>
      <xdr:col>52</xdr:col>
      <xdr:colOff>488948</xdr:colOff>
      <xdr:row>39</xdr:row>
      <xdr:rowOff>44921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3CCD1FF-BD32-4871-9F5B-8DFE769A7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29591" y="6392334"/>
          <a:ext cx="2779182" cy="672511"/>
        </a:xfrm>
        <a:prstGeom prst="rect">
          <a:avLst/>
        </a:prstGeom>
      </xdr:spPr>
    </xdr:pic>
    <xdr:clientData/>
  </xdr:twoCellAnchor>
  <xdr:twoCellAnchor editAs="oneCell">
    <xdr:from>
      <xdr:col>48</xdr:col>
      <xdr:colOff>134409</xdr:colOff>
      <xdr:row>30</xdr:row>
      <xdr:rowOff>83609</xdr:rowOff>
    </xdr:from>
    <xdr:to>
      <xdr:col>50</xdr:col>
      <xdr:colOff>276225</xdr:colOff>
      <xdr:row>34</xdr:row>
      <xdr:rowOff>131331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2B05E21-40F3-4C40-8B10-D9BCD0A6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302076" y="5481109"/>
          <a:ext cx="1372658" cy="767389"/>
        </a:xfrm>
        <a:prstGeom prst="rect">
          <a:avLst/>
        </a:prstGeom>
      </xdr:spPr>
    </xdr:pic>
    <xdr:clientData/>
  </xdr:twoCellAnchor>
  <xdr:twoCellAnchor editAs="oneCell">
    <xdr:from>
      <xdr:col>48</xdr:col>
      <xdr:colOff>87842</xdr:colOff>
      <xdr:row>25</xdr:row>
      <xdr:rowOff>28576</xdr:rowOff>
    </xdr:from>
    <xdr:to>
      <xdr:col>53</xdr:col>
      <xdr:colOff>77259</xdr:colOff>
      <xdr:row>29</xdr:row>
      <xdr:rowOff>45147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19F1EF5-C0CF-444B-90B2-96D9AB6F7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255509" y="4526493"/>
          <a:ext cx="3058584" cy="733063"/>
        </a:xfrm>
        <a:prstGeom prst="rect">
          <a:avLst/>
        </a:prstGeom>
      </xdr:spPr>
    </xdr:pic>
    <xdr:clientData/>
  </xdr:twoCellAnchor>
  <xdr:twoCellAnchor editAs="oneCell">
    <xdr:from>
      <xdr:col>55</xdr:col>
      <xdr:colOff>164042</xdr:colOff>
      <xdr:row>40</xdr:row>
      <xdr:rowOff>10583</xdr:rowOff>
    </xdr:from>
    <xdr:to>
      <xdr:col>58</xdr:col>
      <xdr:colOff>397934</xdr:colOff>
      <xdr:row>44</xdr:row>
      <xdr:rowOff>30174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9FA660C-5B77-4F6A-8795-5B5031A5B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628542" y="7207250"/>
          <a:ext cx="2075392" cy="736083"/>
        </a:xfrm>
        <a:prstGeom prst="rect">
          <a:avLst/>
        </a:prstGeom>
      </xdr:spPr>
    </xdr:pic>
    <xdr:clientData/>
  </xdr:twoCellAnchor>
  <xdr:twoCellAnchor editAs="oneCell">
    <xdr:from>
      <xdr:col>55</xdr:col>
      <xdr:colOff>175683</xdr:colOff>
      <xdr:row>35</xdr:row>
      <xdr:rowOff>92076</xdr:rowOff>
    </xdr:from>
    <xdr:to>
      <xdr:col>59</xdr:col>
      <xdr:colOff>496356</xdr:colOff>
      <xdr:row>39</xdr:row>
      <xdr:rowOff>44921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C9DAA99-AF4A-424B-867C-B254A60C0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40183" y="6389159"/>
          <a:ext cx="2776007" cy="675686"/>
        </a:xfrm>
        <a:prstGeom prst="rect">
          <a:avLst/>
        </a:prstGeom>
      </xdr:spPr>
    </xdr:pic>
    <xdr:clientData/>
  </xdr:twoCellAnchor>
  <xdr:twoCellAnchor editAs="oneCell">
    <xdr:from>
      <xdr:col>55</xdr:col>
      <xdr:colOff>151343</xdr:colOff>
      <xdr:row>30</xdr:row>
      <xdr:rowOff>86784</xdr:rowOff>
    </xdr:from>
    <xdr:to>
      <xdr:col>57</xdr:col>
      <xdr:colOff>296334</xdr:colOff>
      <xdr:row>34</xdr:row>
      <xdr:rowOff>131331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C018323-BE3B-4361-969B-2C65C46C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615843" y="5484284"/>
          <a:ext cx="1369483" cy="764214"/>
        </a:xfrm>
        <a:prstGeom prst="rect">
          <a:avLst/>
        </a:prstGeom>
      </xdr:spPr>
    </xdr:pic>
    <xdr:clientData/>
  </xdr:twoCellAnchor>
  <xdr:twoCellAnchor editAs="oneCell">
    <xdr:from>
      <xdr:col>55</xdr:col>
      <xdr:colOff>95251</xdr:colOff>
      <xdr:row>25</xdr:row>
      <xdr:rowOff>25401</xdr:rowOff>
    </xdr:from>
    <xdr:to>
      <xdr:col>60</xdr:col>
      <xdr:colOff>87843</xdr:colOff>
      <xdr:row>29</xdr:row>
      <xdr:rowOff>48322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2DF91-3D28-44C5-BCBF-BDB0916AD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59751" y="4523318"/>
          <a:ext cx="3058584" cy="739413"/>
        </a:xfrm>
        <a:prstGeom prst="rect">
          <a:avLst/>
        </a:prstGeom>
      </xdr:spPr>
    </xdr:pic>
    <xdr:clientData/>
  </xdr:twoCellAnchor>
  <xdr:twoCellAnchor editAs="oneCell">
    <xdr:from>
      <xdr:col>34</xdr:col>
      <xdr:colOff>338668</xdr:colOff>
      <xdr:row>20</xdr:row>
      <xdr:rowOff>148168</xdr:rowOff>
    </xdr:from>
    <xdr:to>
      <xdr:col>36</xdr:col>
      <xdr:colOff>419984</xdr:colOff>
      <xdr:row>24</xdr:row>
      <xdr:rowOff>102660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09DBF47-D764-4B98-98DA-0822BEFDE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912668" y="3746501"/>
          <a:ext cx="1308983" cy="674158"/>
        </a:xfrm>
        <a:prstGeom prst="rect">
          <a:avLst/>
        </a:prstGeom>
      </xdr:spPr>
    </xdr:pic>
    <xdr:clientData/>
  </xdr:twoCellAnchor>
  <xdr:twoCellAnchor editAs="oneCell">
    <xdr:from>
      <xdr:col>41</xdr:col>
      <xdr:colOff>258234</xdr:colOff>
      <xdr:row>20</xdr:row>
      <xdr:rowOff>60326</xdr:rowOff>
    </xdr:from>
    <xdr:to>
      <xdr:col>43</xdr:col>
      <xdr:colOff>201085</xdr:colOff>
      <xdr:row>24</xdr:row>
      <xdr:rowOff>104303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587D5E5-2AF3-4B29-9934-C3689C6D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129067" y="3658659"/>
          <a:ext cx="1173692" cy="760468"/>
        </a:xfrm>
        <a:prstGeom prst="rect">
          <a:avLst/>
        </a:prstGeom>
      </xdr:spPr>
    </xdr:pic>
    <xdr:clientData/>
  </xdr:twoCellAnchor>
  <xdr:twoCellAnchor editAs="oneCell">
    <xdr:from>
      <xdr:col>55</xdr:col>
      <xdr:colOff>296334</xdr:colOff>
      <xdr:row>20</xdr:row>
      <xdr:rowOff>137585</xdr:rowOff>
    </xdr:from>
    <xdr:to>
      <xdr:col>57</xdr:col>
      <xdr:colOff>34926</xdr:colOff>
      <xdr:row>24</xdr:row>
      <xdr:rowOff>7634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9E23DE5-9FF7-43FC-9AAB-CCF6F2482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760834" y="3735918"/>
          <a:ext cx="966259" cy="589715"/>
        </a:xfrm>
        <a:prstGeom prst="rect">
          <a:avLst/>
        </a:prstGeom>
      </xdr:spPr>
    </xdr:pic>
    <xdr:clientData/>
  </xdr:twoCellAnchor>
  <xdr:twoCellAnchor editAs="oneCell">
    <xdr:from>
      <xdr:col>48</xdr:col>
      <xdr:colOff>127000</xdr:colOff>
      <xdr:row>20</xdr:row>
      <xdr:rowOff>63501</xdr:rowOff>
    </xdr:from>
    <xdr:to>
      <xdr:col>50</xdr:col>
      <xdr:colOff>353483</xdr:colOff>
      <xdr:row>24</xdr:row>
      <xdr:rowOff>97444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DAF1796-42B8-4F4D-B739-B213B07B6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9294667" y="3661834"/>
          <a:ext cx="1457325" cy="753609"/>
        </a:xfrm>
        <a:prstGeom prst="rect">
          <a:avLst/>
        </a:prstGeom>
      </xdr:spPr>
    </xdr:pic>
    <xdr:clientData/>
  </xdr:twoCellAnchor>
  <xdr:twoCellAnchor>
    <xdr:from>
      <xdr:col>22</xdr:col>
      <xdr:colOff>600075</xdr:colOff>
      <xdr:row>25</xdr:row>
      <xdr:rowOff>28575</xdr:rowOff>
    </xdr:from>
    <xdr:to>
      <xdr:col>32</xdr:col>
      <xdr:colOff>539750</xdr:colOff>
      <xdr:row>34</xdr:row>
      <xdr:rowOff>74083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4955322D-4180-4C03-93C3-E738387DDF79}"/>
            </a:ext>
          </a:extLst>
        </xdr:cNvPr>
        <xdr:cNvSpPr/>
      </xdr:nvSpPr>
      <xdr:spPr>
        <a:xfrm>
          <a:off x="14305492" y="4526492"/>
          <a:ext cx="6194425" cy="1664758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246590</xdr:colOff>
      <xdr:row>1</xdr:row>
      <xdr:rowOff>169333</xdr:rowOff>
    </xdr:from>
    <xdr:to>
      <xdr:col>33</xdr:col>
      <xdr:colOff>257173</xdr:colOff>
      <xdr:row>46</xdr:row>
      <xdr:rowOff>28575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9F9F1E9D-40BC-4B45-A087-388D6D65966C}"/>
            </a:ext>
          </a:extLst>
        </xdr:cNvPr>
        <xdr:cNvCxnSpPr/>
      </xdr:nvCxnSpPr>
      <xdr:spPr>
        <a:xfrm>
          <a:off x="20820590" y="349250"/>
          <a:ext cx="10583" cy="7955492"/>
        </a:xfrm>
        <a:prstGeom prst="line">
          <a:avLst/>
        </a:prstGeom>
        <a:ln w="158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42334</xdr:colOff>
      <xdr:row>25</xdr:row>
      <xdr:rowOff>21166</xdr:rowOff>
    </xdr:from>
    <xdr:to>
      <xdr:col>61</xdr:col>
      <xdr:colOff>21167</xdr:colOff>
      <xdr:row>45</xdr:row>
      <xdr:rowOff>74083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D688BB36-97D9-4A83-8CD6-9383D6825518}"/>
            </a:ext>
          </a:extLst>
        </xdr:cNvPr>
        <xdr:cNvSpPr/>
      </xdr:nvSpPr>
      <xdr:spPr>
        <a:xfrm>
          <a:off x="21230167" y="4519083"/>
          <a:ext cx="16552333" cy="36512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D379-7A15-4C38-8A8E-23B32B128455}">
  <dimension ref="B2:BI62"/>
  <sheetViews>
    <sheetView tabSelected="1" zoomScale="90" zoomScaleNormal="90" workbookViewId="0">
      <selection activeCell="T21" sqref="T21"/>
    </sheetView>
  </sheetViews>
  <sheetFormatPr defaultRowHeight="14.5" x14ac:dyDescent="0.35"/>
  <cols>
    <col min="11" max="11" width="10.54296875" customWidth="1"/>
    <col min="13" max="13" width="9.90625" customWidth="1"/>
    <col min="23" max="23" width="10.453125" customWidth="1"/>
  </cols>
  <sheetData>
    <row r="2" spans="3:61" ht="15" thickBot="1" x14ac:dyDescent="0.4"/>
    <row r="3" spans="3:61" x14ac:dyDescent="0.35">
      <c r="C3" s="31" t="s">
        <v>5</v>
      </c>
      <c r="D3" s="31"/>
      <c r="E3" s="31"/>
      <c r="G3" s="31" t="s">
        <v>7</v>
      </c>
      <c r="H3" s="31"/>
      <c r="I3" s="31"/>
      <c r="X3" s="26" t="s">
        <v>10</v>
      </c>
      <c r="Y3" s="27"/>
      <c r="Z3" s="27"/>
      <c r="AA3" s="28"/>
      <c r="AC3" s="26" t="s">
        <v>13</v>
      </c>
      <c r="AD3" s="27"/>
      <c r="AE3" s="27"/>
      <c r="AF3" s="28"/>
      <c r="AG3" s="4"/>
      <c r="AI3" s="26" t="s">
        <v>9</v>
      </c>
      <c r="AJ3" s="27"/>
      <c r="AK3" s="27"/>
      <c r="AL3" s="27"/>
      <c r="AM3" s="27"/>
      <c r="AN3" s="28"/>
      <c r="AP3" s="26" t="s">
        <v>12</v>
      </c>
      <c r="AQ3" s="27"/>
      <c r="AR3" s="27"/>
      <c r="AS3" s="27"/>
      <c r="AT3" s="27"/>
      <c r="AU3" s="28"/>
      <c r="AW3" s="26" t="s">
        <v>8</v>
      </c>
      <c r="AX3" s="29"/>
      <c r="AY3" s="29"/>
      <c r="AZ3" s="29"/>
      <c r="BA3" s="29"/>
      <c r="BB3" s="30"/>
      <c r="BD3" s="26" t="s">
        <v>11</v>
      </c>
      <c r="BE3" s="29"/>
      <c r="BF3" s="29"/>
      <c r="BG3" s="29"/>
      <c r="BH3" s="29"/>
      <c r="BI3" s="30"/>
    </row>
    <row r="4" spans="3:61" ht="15" thickBot="1" x14ac:dyDescent="0.4">
      <c r="C4" s="1" t="s">
        <v>3</v>
      </c>
      <c r="D4" s="1" t="s">
        <v>6</v>
      </c>
      <c r="E4" s="1" t="s">
        <v>4</v>
      </c>
      <c r="G4" s="1" t="s">
        <v>3</v>
      </c>
      <c r="H4" s="1" t="s">
        <v>6</v>
      </c>
      <c r="I4" s="1" t="s">
        <v>4</v>
      </c>
      <c r="K4" s="2" t="s">
        <v>18</v>
      </c>
      <c r="M4" s="4" t="s">
        <v>21</v>
      </c>
      <c r="R4" t="s">
        <v>15</v>
      </c>
      <c r="S4" t="s">
        <v>16</v>
      </c>
      <c r="T4" t="s">
        <v>14</v>
      </c>
      <c r="U4" t="s">
        <v>17</v>
      </c>
      <c r="X4" s="8" t="s">
        <v>19</v>
      </c>
      <c r="Y4" s="9" t="s">
        <v>31</v>
      </c>
      <c r="Z4" s="9" t="s">
        <v>20</v>
      </c>
      <c r="AA4" s="10" t="s">
        <v>53</v>
      </c>
      <c r="AC4" s="8" t="s">
        <v>22</v>
      </c>
      <c r="AD4" s="9" t="s">
        <v>23</v>
      </c>
      <c r="AE4" s="9" t="s">
        <v>20</v>
      </c>
      <c r="AF4" s="10" t="s">
        <v>53</v>
      </c>
      <c r="AI4" s="8" t="s">
        <v>52</v>
      </c>
      <c r="AJ4" s="9" t="s">
        <v>51</v>
      </c>
      <c r="AK4" s="9" t="s">
        <v>50</v>
      </c>
      <c r="AL4" s="9" t="s">
        <v>49</v>
      </c>
      <c r="AM4" s="9" t="s">
        <v>20</v>
      </c>
      <c r="AN4" s="10" t="s">
        <v>53</v>
      </c>
      <c r="AP4" s="8" t="s">
        <v>55</v>
      </c>
      <c r="AQ4" s="9" t="s">
        <v>54</v>
      </c>
      <c r="AR4" s="9" t="s">
        <v>50</v>
      </c>
      <c r="AS4" s="9" t="s">
        <v>49</v>
      </c>
      <c r="AT4" s="9" t="s">
        <v>20</v>
      </c>
      <c r="AU4" s="10" t="s">
        <v>53</v>
      </c>
      <c r="AW4" s="8" t="s">
        <v>57</v>
      </c>
      <c r="AX4" s="9" t="s">
        <v>56</v>
      </c>
      <c r="AY4" s="9" t="s">
        <v>50</v>
      </c>
      <c r="AZ4" s="9" t="s">
        <v>49</v>
      </c>
      <c r="BA4" s="9" t="s">
        <v>20</v>
      </c>
      <c r="BB4" s="10" t="s">
        <v>53</v>
      </c>
      <c r="BD4" s="8" t="s">
        <v>59</v>
      </c>
      <c r="BE4" s="9" t="s">
        <v>58</v>
      </c>
      <c r="BF4" s="9" t="s">
        <v>50</v>
      </c>
      <c r="BG4" s="9" t="s">
        <v>49</v>
      </c>
      <c r="BH4" s="9" t="s">
        <v>20</v>
      </c>
      <c r="BI4" s="10" t="s">
        <v>53</v>
      </c>
    </row>
    <row r="5" spans="3:61" x14ac:dyDescent="0.35">
      <c r="C5" s="1">
        <v>22</v>
      </c>
      <c r="D5" s="1">
        <v>55</v>
      </c>
      <c r="E5" s="1">
        <v>0</v>
      </c>
      <c r="G5" s="3">
        <f>C5/MAX($C$5:$C$12)</f>
        <v>0.33333333333333331</v>
      </c>
      <c r="H5" s="3">
        <f>D5/MAX($D$5:$D$12)</f>
        <v>1</v>
      </c>
      <c r="I5">
        <f>E5</f>
        <v>0</v>
      </c>
      <c r="K5" s="6">
        <f>T5</f>
        <v>0.25760356938135864</v>
      </c>
      <c r="M5" s="6">
        <f>(K5-I5)^2</f>
        <v>6.635959895801645E-2</v>
      </c>
      <c r="O5" s="21" t="s">
        <v>8</v>
      </c>
      <c r="P5" s="22">
        <v>2.5</v>
      </c>
      <c r="R5" s="6">
        <f t="shared" ref="R5:R12" si="0">(U5*$P$7) + $P$10</f>
        <v>-1.0584615231369887</v>
      </c>
      <c r="S5" s="6">
        <f t="shared" ref="S5:S12" si="1">(G5 * $P$5) + $P$8 + (H5 * $P$6) + $P$9</f>
        <v>-3.166666666666667</v>
      </c>
      <c r="T5" s="6">
        <f>1/(1+ EXP(-R5))</f>
        <v>0.25760356938135864</v>
      </c>
      <c r="U5" s="6">
        <f>1/(1+ EXP(-S5))</f>
        <v>4.0439564818003218E-2</v>
      </c>
      <c r="W5" s="6"/>
      <c r="X5" s="11">
        <f>Y5*Z5*AA5</f>
        <v>3.984520787577773E-3</v>
      </c>
      <c r="Y5" s="12">
        <f>U5</f>
        <v>4.0439564818003218E-2</v>
      </c>
      <c r="Z5" s="12">
        <f>$T5 * (1 - $T5)</f>
        <v>0.19124397042334218</v>
      </c>
      <c r="AA5" s="13">
        <f>2 * ($T5 - $I5)</f>
        <v>0.51520713876271729</v>
      </c>
      <c r="AC5" s="11">
        <f>AD5*AE5*AF5</f>
        <v>9.8530258807431853E-2</v>
      </c>
      <c r="AD5" s="12">
        <v>1</v>
      </c>
      <c r="AE5" s="12">
        <f>$T5 * (1 - $T5)</f>
        <v>0.19124397042334218</v>
      </c>
      <c r="AF5" s="13">
        <f>2 * ($T5 - $I5)</f>
        <v>0.51520713876271729</v>
      </c>
      <c r="AG5" s="6"/>
      <c r="AI5" s="11">
        <f>AJ5*AK5*AL5*AM5*AN5</f>
        <v>1.3381859753219443E-2</v>
      </c>
      <c r="AJ5" s="12">
        <f>H5</f>
        <v>1</v>
      </c>
      <c r="AK5" s="12">
        <f>$U5 * (1 - $U5)</f>
        <v>3.8804206415333733E-2</v>
      </c>
      <c r="AL5" s="12">
        <f>$P$7</f>
        <v>3.5</v>
      </c>
      <c r="AM5" s="12">
        <f>$T5 * (1 - $T5)</f>
        <v>0.19124397042334218</v>
      </c>
      <c r="AN5" s="13">
        <f>2 * ($T5 - $I5)</f>
        <v>0.51520713876271729</v>
      </c>
      <c r="AP5" s="11">
        <f>AQ5*AR5*AS5*AT5*AU5</f>
        <v>1.3381859753219443E-2</v>
      </c>
      <c r="AQ5" s="12">
        <v>1</v>
      </c>
      <c r="AR5" s="12">
        <f>$U5 * (1 - $U5)</f>
        <v>3.8804206415333733E-2</v>
      </c>
      <c r="AS5" s="12">
        <f>$P$7</f>
        <v>3.5</v>
      </c>
      <c r="AT5" s="12">
        <f>$T5 * (1 - $T5)</f>
        <v>0.19124397042334218</v>
      </c>
      <c r="AU5" s="13">
        <f>2 * ($T5 - $I5)</f>
        <v>0.51520713876271729</v>
      </c>
      <c r="AW5" s="11">
        <f>AX5*AY5*AZ5*BA5*BB5</f>
        <v>4.4606199177398137E-3</v>
      </c>
      <c r="AX5" s="12">
        <f>G5</f>
        <v>0.33333333333333331</v>
      </c>
      <c r="AY5" s="12">
        <f>$U5 * (1 - $U5)</f>
        <v>3.8804206415333733E-2</v>
      </c>
      <c r="AZ5" s="12">
        <f>$P$7</f>
        <v>3.5</v>
      </c>
      <c r="BA5" s="12">
        <f>$T5 * (1 - $T5)</f>
        <v>0.19124397042334218</v>
      </c>
      <c r="BB5" s="13">
        <f>2 * ($T5 - $I5)</f>
        <v>0.51520713876271729</v>
      </c>
      <c r="BD5" s="11">
        <f>BE5*BF5*BG5*BH5*BI5</f>
        <v>1.3381859753219443E-2</v>
      </c>
      <c r="BE5" s="12">
        <f>1</f>
        <v>1</v>
      </c>
      <c r="BF5" s="12">
        <f>$U5 * (1 - $U5)</f>
        <v>3.8804206415333733E-2</v>
      </c>
      <c r="BG5" s="12">
        <f>$P$7</f>
        <v>3.5</v>
      </c>
      <c r="BH5" s="12">
        <f>$T5 * (1 - $T5)</f>
        <v>0.19124397042334218</v>
      </c>
      <c r="BI5" s="13">
        <f>2 * ($T5 - $I5)</f>
        <v>0.51520713876271729</v>
      </c>
    </row>
    <row r="6" spans="3:61" x14ac:dyDescent="0.35">
      <c r="C6" s="1">
        <v>34</v>
      </c>
      <c r="D6" s="1">
        <v>34</v>
      </c>
      <c r="E6" s="1">
        <v>0</v>
      </c>
      <c r="G6" s="3">
        <f t="shared" ref="G6:G12" si="2">C6/MAX($C$5:$C$12)</f>
        <v>0.51515151515151514</v>
      </c>
      <c r="H6" s="3">
        <f t="shared" ref="H6:H12" si="3">D6/MAX($D$5:$D$12)</f>
        <v>0.61818181818181817</v>
      </c>
      <c r="I6">
        <f t="shared" ref="I6:I12" si="4">E6</f>
        <v>0</v>
      </c>
      <c r="K6" s="6">
        <f t="shared" ref="K6:K12" si="5">T6</f>
        <v>0.4060389655551801</v>
      </c>
      <c r="M6" s="6">
        <f t="shared" ref="M6:M12" si="6">(K6-I6)^2</f>
        <v>0.16486764154912073</v>
      </c>
      <c r="O6" s="23" t="s">
        <v>9</v>
      </c>
      <c r="P6" s="24">
        <v>-4</v>
      </c>
      <c r="R6" s="6">
        <f t="shared" si="0"/>
        <v>-0.38036458936288076</v>
      </c>
      <c r="S6" s="6">
        <f t="shared" si="1"/>
        <v>-1.1848484848484848</v>
      </c>
      <c r="T6" s="6">
        <f t="shared" ref="T6:T11" si="7">1/(1+ EXP(-R6))</f>
        <v>0.4060389655551801</v>
      </c>
      <c r="U6" s="6">
        <f t="shared" ref="U6:U11" si="8">1/(1+ EXP(-S6))</f>
        <v>0.23418154589631976</v>
      </c>
      <c r="W6" s="6"/>
      <c r="X6" s="11">
        <f t="shared" ref="X6:X12" si="9">Y6*Z6*AA6</f>
        <v>4.5864434650451369E-2</v>
      </c>
      <c r="Y6" s="12">
        <f t="shared" ref="Y6:Y12" si="10">U6</f>
        <v>0.23418154589631976</v>
      </c>
      <c r="Z6" s="12">
        <f t="shared" ref="Z6:Z12" si="11">$T6 * (1 - $T6)</f>
        <v>0.24117132400605934</v>
      </c>
      <c r="AA6" s="13">
        <f t="shared" ref="AA6:AA12" si="12">2 * ($T6 - $I6)</f>
        <v>0.8120779311103602</v>
      </c>
      <c r="AC6" s="11">
        <f t="shared" ref="AC6:AC12" si="13">AD6*AE6*AF6</f>
        <v>0.19584990984198702</v>
      </c>
      <c r="AD6" s="12">
        <v>1</v>
      </c>
      <c r="AE6" s="12">
        <f t="shared" ref="AE6:AE12" si="14">$T6 * (1 - $T6)</f>
        <v>0.24117132400605934</v>
      </c>
      <c r="AF6" s="13">
        <f t="shared" ref="AF6:AF12" si="15">2 * ($T6 - $I6)</f>
        <v>0.8120779311103602</v>
      </c>
      <c r="AG6" s="6"/>
      <c r="AI6" s="11">
        <f t="shared" ref="AI6:AI12" si="16">AJ6*AK6*AL6*AM6*AN6</f>
        <v>7.5995196775261883E-2</v>
      </c>
      <c r="AJ6" s="12">
        <f t="shared" ref="AJ6:AJ12" si="17">H6</f>
        <v>0.61818181818181817</v>
      </c>
      <c r="AK6" s="12">
        <f>$U6 * (1 - $U6)</f>
        <v>0.17934054945792963</v>
      </c>
      <c r="AL6" s="12">
        <f t="shared" ref="AL6:AL12" si="18">$P$7</f>
        <v>3.5</v>
      </c>
      <c r="AM6" s="12">
        <f t="shared" ref="AM6:AM12" si="19">$T6 * (1 - $T6)</f>
        <v>0.24117132400605934</v>
      </c>
      <c r="AN6" s="13">
        <f t="shared" ref="AN6:AN12" si="20">2 * ($T6 - $I6)</f>
        <v>0.8120779311103602</v>
      </c>
      <c r="AP6" s="11">
        <f t="shared" ref="AP6:AP12" si="21">AQ6*AR6*AS6*AT6*AU6</f>
        <v>0.12293340654821774</v>
      </c>
      <c r="AQ6" s="12">
        <v>1</v>
      </c>
      <c r="AR6" s="12">
        <f>$U6 * (1 - $U6)</f>
        <v>0.17934054945792963</v>
      </c>
      <c r="AS6" s="12">
        <f t="shared" ref="AS6:AS12" si="22">$P$7</f>
        <v>3.5</v>
      </c>
      <c r="AT6" s="12">
        <f t="shared" ref="AT6:AT12" si="23">$T6 * (1 - $T6)</f>
        <v>0.24117132400605934</v>
      </c>
      <c r="AU6" s="13">
        <f t="shared" ref="AU6:AU12" si="24">2 * ($T6 - $I6)</f>
        <v>0.8120779311103602</v>
      </c>
      <c r="AW6" s="11">
        <f t="shared" ref="AW6:AW12" si="25">AX6*AY6*AZ6*BA6*BB6</f>
        <v>6.3329330646051563E-2</v>
      </c>
      <c r="AX6" s="12">
        <f t="shared" ref="AX6:AX12" si="26">G6</f>
        <v>0.51515151515151514</v>
      </c>
      <c r="AY6" s="12">
        <f>$U6 * (1 - $U6)</f>
        <v>0.17934054945792963</v>
      </c>
      <c r="AZ6" s="12">
        <f t="shared" ref="AZ6:AZ12" si="27">$P$7</f>
        <v>3.5</v>
      </c>
      <c r="BA6" s="12">
        <f t="shared" ref="BA6:BA12" si="28">$T6 * (1 - $T6)</f>
        <v>0.24117132400605934</v>
      </c>
      <c r="BB6" s="13">
        <f t="shared" ref="BB6:BB12" si="29">2 * ($T6 - $I6)</f>
        <v>0.8120779311103602</v>
      </c>
      <c r="BD6" s="11">
        <f t="shared" ref="BD6:BD12" si="30">BE6*BF6*BG6*BH6*BI6</f>
        <v>0.12293340654821774</v>
      </c>
      <c r="BE6" s="12">
        <f>1</f>
        <v>1</v>
      </c>
      <c r="BF6" s="12">
        <f>$U6 * (1 - $U6)</f>
        <v>0.17934054945792963</v>
      </c>
      <c r="BG6" s="12">
        <f t="shared" ref="BG6:BG12" si="31">$P$7</f>
        <v>3.5</v>
      </c>
      <c r="BH6" s="12">
        <f t="shared" ref="BH6:BH12" si="32">$T6 * (1 - $T6)</f>
        <v>0.24117132400605934</v>
      </c>
      <c r="BI6" s="13">
        <f t="shared" ref="BI6:BI12" si="33">2 * ($T6 - $I6)</f>
        <v>0.8120779311103602</v>
      </c>
    </row>
    <row r="7" spans="3:61" x14ac:dyDescent="0.35">
      <c r="C7" s="1">
        <v>21</v>
      </c>
      <c r="D7" s="1">
        <v>24</v>
      </c>
      <c r="E7" s="1">
        <v>0</v>
      </c>
      <c r="G7" s="3">
        <f t="shared" si="2"/>
        <v>0.31818181818181818</v>
      </c>
      <c r="H7" s="3">
        <f t="shared" si="3"/>
        <v>0.43636363636363634</v>
      </c>
      <c r="I7">
        <f t="shared" si="4"/>
        <v>0</v>
      </c>
      <c r="K7" s="6">
        <f t="shared" si="5"/>
        <v>0.44425690378323213</v>
      </c>
      <c r="M7" s="6">
        <f t="shared" si="6"/>
        <v>0.19736419655906395</v>
      </c>
      <c r="O7" s="23" t="s">
        <v>10</v>
      </c>
      <c r="P7" s="24">
        <v>3.5</v>
      </c>
      <c r="R7" s="6">
        <f t="shared" si="0"/>
        <v>-0.22390312308002069</v>
      </c>
      <c r="S7" s="6">
        <f t="shared" si="1"/>
        <v>-0.95</v>
      </c>
      <c r="T7" s="6">
        <f t="shared" si="7"/>
        <v>0.44425690378323213</v>
      </c>
      <c r="U7" s="6">
        <f t="shared" si="8"/>
        <v>0.27888482197713693</v>
      </c>
      <c r="W7" s="6"/>
      <c r="X7" s="11">
        <f>Y7*Z7*AA7</f>
        <v>6.1178288316291997E-2</v>
      </c>
      <c r="Y7" s="12">
        <f t="shared" si="10"/>
        <v>0.27888482197713693</v>
      </c>
      <c r="Z7" s="12">
        <f t="shared" si="11"/>
        <v>0.24689270722416817</v>
      </c>
      <c r="AA7" s="13">
        <f t="shared" si="12"/>
        <v>0.88851380756646425</v>
      </c>
      <c r="AC7" s="11">
        <f t="shared" si="13"/>
        <v>0.21936757935613796</v>
      </c>
      <c r="AD7" s="12">
        <v>1</v>
      </c>
      <c r="AE7" s="12">
        <f t="shared" si="14"/>
        <v>0.24689270722416817</v>
      </c>
      <c r="AF7" s="13">
        <f t="shared" si="15"/>
        <v>0.88851380756646425</v>
      </c>
      <c r="AG7" s="6"/>
      <c r="AI7" s="11">
        <f t="shared" si="16"/>
        <v>6.7378068194696425E-2</v>
      </c>
      <c r="AJ7" s="12">
        <f t="shared" si="17"/>
        <v>0.43636363636363634</v>
      </c>
      <c r="AK7" s="12">
        <f t="shared" ref="AK7:AK12" si="34">$U7 * (1 - $U7)</f>
        <v>0.20110807804791758</v>
      </c>
      <c r="AL7" s="12">
        <f t="shared" si="18"/>
        <v>3.5</v>
      </c>
      <c r="AM7" s="12">
        <f t="shared" si="19"/>
        <v>0.24689270722416817</v>
      </c>
      <c r="AN7" s="13">
        <f t="shared" si="20"/>
        <v>0.88851380756646425</v>
      </c>
      <c r="AP7" s="11">
        <f t="shared" si="21"/>
        <v>0.15440807294617934</v>
      </c>
      <c r="AQ7" s="12">
        <v>1</v>
      </c>
      <c r="AR7" s="12">
        <f t="shared" ref="AR7:AR12" si="35">$U7 * (1 - $U7)</f>
        <v>0.20110807804791758</v>
      </c>
      <c r="AS7" s="12">
        <f t="shared" si="22"/>
        <v>3.5</v>
      </c>
      <c r="AT7" s="12">
        <f t="shared" si="23"/>
        <v>0.24689270722416817</v>
      </c>
      <c r="AU7" s="13">
        <f t="shared" si="24"/>
        <v>0.88851380756646425</v>
      </c>
      <c r="AW7" s="11">
        <f t="shared" si="25"/>
        <v>4.9129841391966141E-2</v>
      </c>
      <c r="AX7" s="12">
        <f t="shared" si="26"/>
        <v>0.31818181818181818</v>
      </c>
      <c r="AY7" s="12">
        <f t="shared" ref="AY7:AY12" si="36">$U7 * (1 - $U7)</f>
        <v>0.20110807804791758</v>
      </c>
      <c r="AZ7" s="12">
        <f t="shared" si="27"/>
        <v>3.5</v>
      </c>
      <c r="BA7" s="12">
        <f t="shared" si="28"/>
        <v>0.24689270722416817</v>
      </c>
      <c r="BB7" s="13">
        <f t="shared" si="29"/>
        <v>0.88851380756646425</v>
      </c>
      <c r="BD7" s="11">
        <f t="shared" si="30"/>
        <v>0.15440807294617934</v>
      </c>
      <c r="BE7" s="12">
        <f>1</f>
        <v>1</v>
      </c>
      <c r="BF7" s="12">
        <f t="shared" ref="BF7:BF12" si="37">$U7 * (1 - $U7)</f>
        <v>0.20110807804791758</v>
      </c>
      <c r="BG7" s="12">
        <f t="shared" si="31"/>
        <v>3.5</v>
      </c>
      <c r="BH7" s="12">
        <f t="shared" si="32"/>
        <v>0.24689270722416817</v>
      </c>
      <c r="BI7" s="13">
        <f t="shared" si="33"/>
        <v>0.88851380756646425</v>
      </c>
    </row>
    <row r="8" spans="3:61" x14ac:dyDescent="0.35">
      <c r="C8" s="1">
        <v>23</v>
      </c>
      <c r="D8" s="1">
        <v>45</v>
      </c>
      <c r="E8" s="1">
        <v>0</v>
      </c>
      <c r="G8" s="3">
        <f t="shared" si="2"/>
        <v>0.34848484848484851</v>
      </c>
      <c r="H8" s="3">
        <f t="shared" si="3"/>
        <v>0.81818181818181823</v>
      </c>
      <c r="I8">
        <f t="shared" si="4"/>
        <v>0</v>
      </c>
      <c r="K8" s="6">
        <f t="shared" si="5"/>
        <v>0.28714316380345534</v>
      </c>
      <c r="M8" s="6">
        <f t="shared" si="6"/>
        <v>8.2451196519057982E-2</v>
      </c>
      <c r="O8" s="23" t="s">
        <v>11</v>
      </c>
      <c r="P8" s="24">
        <v>-0.3</v>
      </c>
      <c r="R8" s="6">
        <f t="shared" si="0"/>
        <v>-0.90929968953548013</v>
      </c>
      <c r="S8" s="6">
        <f t="shared" si="1"/>
        <v>-2.4015151515151518</v>
      </c>
      <c r="T8" s="6">
        <f t="shared" si="7"/>
        <v>0.28714316380345534</v>
      </c>
      <c r="U8" s="6">
        <f t="shared" si="8"/>
        <v>8.3057231561291398E-2</v>
      </c>
      <c r="W8" s="6"/>
      <c r="X8" s="11">
        <f t="shared" si="9"/>
        <v>9.7635269220809982E-3</v>
      </c>
      <c r="Y8" s="12">
        <f t="shared" si="10"/>
        <v>8.3057231561291398E-2</v>
      </c>
      <c r="Z8" s="12">
        <f t="shared" si="11"/>
        <v>0.20469196728439734</v>
      </c>
      <c r="AA8" s="13">
        <f t="shared" si="12"/>
        <v>0.57428632760691067</v>
      </c>
      <c r="AC8" s="11">
        <f t="shared" si="13"/>
        <v>0.11755179818239045</v>
      </c>
      <c r="AD8" s="12">
        <v>1</v>
      </c>
      <c r="AE8" s="12">
        <f t="shared" si="14"/>
        <v>0.20469196728439734</v>
      </c>
      <c r="AF8" s="13">
        <f t="shared" si="15"/>
        <v>0.57428632760691067</v>
      </c>
      <c r="AG8" s="6"/>
      <c r="AI8" s="11">
        <f t="shared" si="16"/>
        <v>2.5636977752568419E-2</v>
      </c>
      <c r="AJ8" s="12">
        <f t="shared" si="17"/>
        <v>0.81818181818181823</v>
      </c>
      <c r="AK8" s="12">
        <f t="shared" si="34"/>
        <v>7.6158727846665414E-2</v>
      </c>
      <c r="AL8" s="12">
        <f t="shared" si="18"/>
        <v>3.5</v>
      </c>
      <c r="AM8" s="12">
        <f t="shared" si="19"/>
        <v>0.20469196728439734</v>
      </c>
      <c r="AN8" s="13">
        <f t="shared" si="20"/>
        <v>0.57428632760691067</v>
      </c>
      <c r="AP8" s="11">
        <f t="shared" si="21"/>
        <v>3.1334083919805841E-2</v>
      </c>
      <c r="AQ8" s="12">
        <v>1</v>
      </c>
      <c r="AR8" s="12">
        <f t="shared" si="35"/>
        <v>7.6158727846665414E-2</v>
      </c>
      <c r="AS8" s="12">
        <f t="shared" si="22"/>
        <v>3.5</v>
      </c>
      <c r="AT8" s="12">
        <f t="shared" si="23"/>
        <v>0.20469196728439734</v>
      </c>
      <c r="AU8" s="13">
        <f t="shared" si="24"/>
        <v>0.57428632760691067</v>
      </c>
      <c r="AW8" s="11">
        <f t="shared" si="25"/>
        <v>1.0919453487205067E-2</v>
      </c>
      <c r="AX8" s="12">
        <f t="shared" si="26"/>
        <v>0.34848484848484851</v>
      </c>
      <c r="AY8" s="12">
        <f t="shared" si="36"/>
        <v>7.6158727846665414E-2</v>
      </c>
      <c r="AZ8" s="12">
        <f t="shared" si="27"/>
        <v>3.5</v>
      </c>
      <c r="BA8" s="12">
        <f t="shared" si="28"/>
        <v>0.20469196728439734</v>
      </c>
      <c r="BB8" s="13">
        <f t="shared" si="29"/>
        <v>0.57428632760691067</v>
      </c>
      <c r="BD8" s="11">
        <f t="shared" si="30"/>
        <v>3.1334083919805841E-2</v>
      </c>
      <c r="BE8" s="12">
        <f>1</f>
        <v>1</v>
      </c>
      <c r="BF8" s="12">
        <f t="shared" si="37"/>
        <v>7.6158727846665414E-2</v>
      </c>
      <c r="BG8" s="12">
        <f t="shared" si="31"/>
        <v>3.5</v>
      </c>
      <c r="BH8" s="12">
        <f t="shared" si="32"/>
        <v>0.20469196728439734</v>
      </c>
      <c r="BI8" s="13">
        <f t="shared" si="33"/>
        <v>0.57428632760691067</v>
      </c>
    </row>
    <row r="9" spans="3:61" x14ac:dyDescent="0.35">
      <c r="C9" s="1">
        <v>44</v>
      </c>
      <c r="D9" s="1">
        <v>11</v>
      </c>
      <c r="E9" s="1">
        <v>1</v>
      </c>
      <c r="G9" s="3">
        <f t="shared" si="2"/>
        <v>0.66666666666666663</v>
      </c>
      <c r="H9" s="3">
        <f t="shared" si="3"/>
        <v>0.2</v>
      </c>
      <c r="I9">
        <f t="shared" si="4"/>
        <v>1</v>
      </c>
      <c r="K9" s="6">
        <f t="shared" si="5"/>
        <v>0.77974495183278192</v>
      </c>
      <c r="M9" s="6">
        <f t="shared" si="6"/>
        <v>4.8512286243143556E-2</v>
      </c>
      <c r="O9" s="23" t="s">
        <v>12</v>
      </c>
      <c r="P9" s="24">
        <v>0.3</v>
      </c>
      <c r="R9" s="6">
        <f t="shared" si="0"/>
        <v>1.2641806966600682</v>
      </c>
      <c r="S9" s="6">
        <f t="shared" si="1"/>
        <v>0.86666666666666647</v>
      </c>
      <c r="T9" s="6">
        <f t="shared" si="7"/>
        <v>0.77974495183278192</v>
      </c>
      <c r="U9" s="6">
        <f t="shared" si="8"/>
        <v>0.70405162761716233</v>
      </c>
      <c r="W9" s="6"/>
      <c r="X9" s="11">
        <f t="shared" si="9"/>
        <v>-5.3264617959804382E-2</v>
      </c>
      <c r="Y9" s="12">
        <f t="shared" si="10"/>
        <v>0.70405162761716233</v>
      </c>
      <c r="Z9" s="12">
        <f t="shared" si="11"/>
        <v>0.17174276192407453</v>
      </c>
      <c r="AA9" s="13">
        <f t="shared" si="12"/>
        <v>-0.44051009633443616</v>
      </c>
      <c r="AC9" s="11">
        <f t="shared" si="13"/>
        <v>-7.5654420599916214E-2</v>
      </c>
      <c r="AD9" s="12">
        <v>1</v>
      </c>
      <c r="AE9" s="12">
        <f t="shared" si="14"/>
        <v>0.17174276192407453</v>
      </c>
      <c r="AF9" s="13">
        <f t="shared" si="15"/>
        <v>-0.44051009633443616</v>
      </c>
      <c r="AG9" s="6"/>
      <c r="AI9" s="11">
        <f t="shared" si="16"/>
        <v>-1.103450389355844E-2</v>
      </c>
      <c r="AJ9" s="12">
        <f t="shared" si="17"/>
        <v>0.2</v>
      </c>
      <c r="AK9" s="12">
        <f t="shared" si="34"/>
        <v>0.20836293326678693</v>
      </c>
      <c r="AL9" s="12">
        <f t="shared" si="18"/>
        <v>3.5</v>
      </c>
      <c r="AM9" s="12">
        <f t="shared" si="19"/>
        <v>0.17174276192407453</v>
      </c>
      <c r="AN9" s="13">
        <f t="shared" si="20"/>
        <v>-0.44051009633443616</v>
      </c>
      <c r="AP9" s="11">
        <f t="shared" si="21"/>
        <v>-5.5172519467792197E-2</v>
      </c>
      <c r="AQ9" s="12">
        <v>1</v>
      </c>
      <c r="AR9" s="12">
        <f t="shared" si="35"/>
        <v>0.20836293326678693</v>
      </c>
      <c r="AS9" s="12">
        <f t="shared" si="22"/>
        <v>3.5</v>
      </c>
      <c r="AT9" s="12">
        <f t="shared" si="23"/>
        <v>0.17174276192407453</v>
      </c>
      <c r="AU9" s="13">
        <f t="shared" si="24"/>
        <v>-0.44051009633443616</v>
      </c>
      <c r="AW9" s="11">
        <f t="shared" si="25"/>
        <v>-3.6781679645194791E-2</v>
      </c>
      <c r="AX9" s="12">
        <f t="shared" si="26"/>
        <v>0.66666666666666663</v>
      </c>
      <c r="AY9" s="12">
        <f t="shared" si="36"/>
        <v>0.20836293326678693</v>
      </c>
      <c r="AZ9" s="12">
        <f t="shared" si="27"/>
        <v>3.5</v>
      </c>
      <c r="BA9" s="12">
        <f t="shared" si="28"/>
        <v>0.17174276192407453</v>
      </c>
      <c r="BB9" s="13">
        <f t="shared" si="29"/>
        <v>-0.44051009633443616</v>
      </c>
      <c r="BD9" s="11">
        <f t="shared" si="30"/>
        <v>-5.5172519467792197E-2</v>
      </c>
      <c r="BE9" s="12">
        <f>1</f>
        <v>1</v>
      </c>
      <c r="BF9" s="12">
        <f t="shared" si="37"/>
        <v>0.20836293326678693</v>
      </c>
      <c r="BG9" s="12">
        <f t="shared" si="31"/>
        <v>3.5</v>
      </c>
      <c r="BH9" s="12">
        <f t="shared" si="32"/>
        <v>0.17174276192407453</v>
      </c>
      <c r="BI9" s="13">
        <f t="shared" si="33"/>
        <v>-0.44051009633443616</v>
      </c>
    </row>
    <row r="10" spans="3:61" ht="15" thickBot="1" x14ac:dyDescent="0.4">
      <c r="C10" s="1">
        <v>66</v>
      </c>
      <c r="D10" s="1">
        <v>21</v>
      </c>
      <c r="E10" s="1">
        <v>1</v>
      </c>
      <c r="G10" s="3">
        <f t="shared" si="2"/>
        <v>1</v>
      </c>
      <c r="H10" s="3">
        <f t="shared" si="3"/>
        <v>0.38181818181818183</v>
      </c>
      <c r="I10">
        <f t="shared" si="4"/>
        <v>1</v>
      </c>
      <c r="K10" s="6">
        <f t="shared" si="5"/>
        <v>0.79246028717981642</v>
      </c>
      <c r="M10" s="6">
        <f t="shared" si="6"/>
        <v>4.307273239748427E-2</v>
      </c>
      <c r="O10" s="25" t="s">
        <v>13</v>
      </c>
      <c r="P10" s="19">
        <v>-1.2</v>
      </c>
      <c r="R10" s="6">
        <f t="shared" si="0"/>
        <v>1.3398196852379314</v>
      </c>
      <c r="S10" s="6">
        <f t="shared" si="1"/>
        <v>0.97272727272727288</v>
      </c>
      <c r="T10" s="6">
        <f t="shared" si="7"/>
        <v>0.79246028717981642</v>
      </c>
      <c r="U10" s="6">
        <f t="shared" si="8"/>
        <v>0.72566276721083756</v>
      </c>
      <c r="W10" s="6"/>
      <c r="X10" s="11">
        <f t="shared" si="9"/>
        <v>-4.9538718369971001E-2</v>
      </c>
      <c r="Y10" s="12">
        <f t="shared" si="10"/>
        <v>0.72566276721083756</v>
      </c>
      <c r="Z10" s="12">
        <f t="shared" si="11"/>
        <v>0.1644669804226993</v>
      </c>
      <c r="AA10" s="13">
        <f t="shared" si="12"/>
        <v>-0.41507942564036715</v>
      </c>
      <c r="AC10" s="11">
        <f t="shared" si="13"/>
        <v>-6.8266859770659535E-2</v>
      </c>
      <c r="AD10" s="12">
        <v>1</v>
      </c>
      <c r="AE10" s="12">
        <f t="shared" si="14"/>
        <v>0.1644669804226993</v>
      </c>
      <c r="AF10" s="13">
        <f t="shared" si="15"/>
        <v>-0.41507942564036715</v>
      </c>
      <c r="AG10" s="6"/>
      <c r="AI10" s="11">
        <f t="shared" si="16"/>
        <v>-1.8161602657184594E-2</v>
      </c>
      <c r="AJ10" s="12">
        <f t="shared" si="17"/>
        <v>0.38181818181818183</v>
      </c>
      <c r="AK10" s="12">
        <f t="shared" si="34"/>
        <v>0.19907631549474733</v>
      </c>
      <c r="AL10" s="12">
        <f t="shared" si="18"/>
        <v>3.5</v>
      </c>
      <c r="AM10" s="12">
        <f t="shared" si="19"/>
        <v>0.1644669804226993</v>
      </c>
      <c r="AN10" s="13">
        <f t="shared" si="20"/>
        <v>-0.41507942564036715</v>
      </c>
      <c r="AP10" s="11">
        <f t="shared" si="21"/>
        <v>-4.7566102197388223E-2</v>
      </c>
      <c r="AQ10" s="12">
        <v>1</v>
      </c>
      <c r="AR10" s="12">
        <f t="shared" si="35"/>
        <v>0.19907631549474733</v>
      </c>
      <c r="AS10" s="12">
        <f t="shared" si="22"/>
        <v>3.5</v>
      </c>
      <c r="AT10" s="12">
        <f t="shared" si="23"/>
        <v>0.1644669804226993</v>
      </c>
      <c r="AU10" s="13">
        <f t="shared" si="24"/>
        <v>-0.41507942564036715</v>
      </c>
      <c r="AW10" s="11">
        <f t="shared" si="25"/>
        <v>-4.7566102197388223E-2</v>
      </c>
      <c r="AX10" s="12">
        <f t="shared" si="26"/>
        <v>1</v>
      </c>
      <c r="AY10" s="12">
        <f t="shared" si="36"/>
        <v>0.19907631549474733</v>
      </c>
      <c r="AZ10" s="12">
        <f t="shared" si="27"/>
        <v>3.5</v>
      </c>
      <c r="BA10" s="12">
        <f t="shared" si="28"/>
        <v>0.1644669804226993</v>
      </c>
      <c r="BB10" s="13">
        <f t="shared" si="29"/>
        <v>-0.41507942564036715</v>
      </c>
      <c r="BD10" s="11">
        <f t="shared" si="30"/>
        <v>-4.7566102197388223E-2</v>
      </c>
      <c r="BE10" s="12">
        <f>1</f>
        <v>1</v>
      </c>
      <c r="BF10" s="12">
        <f t="shared" si="37"/>
        <v>0.19907631549474733</v>
      </c>
      <c r="BG10" s="12">
        <f t="shared" si="31"/>
        <v>3.5</v>
      </c>
      <c r="BH10" s="12">
        <f t="shared" si="32"/>
        <v>0.1644669804226993</v>
      </c>
      <c r="BI10" s="13">
        <f t="shared" si="33"/>
        <v>-0.41507942564036715</v>
      </c>
    </row>
    <row r="11" spans="3:61" x14ac:dyDescent="0.35">
      <c r="C11" s="1">
        <v>45</v>
      </c>
      <c r="D11" s="1">
        <v>23</v>
      </c>
      <c r="E11" s="1">
        <v>1</v>
      </c>
      <c r="G11" s="3">
        <f t="shared" si="2"/>
        <v>0.68181818181818177</v>
      </c>
      <c r="H11" s="3">
        <f t="shared" si="3"/>
        <v>0.41818181818181815</v>
      </c>
      <c r="I11">
        <f t="shared" si="4"/>
        <v>1</v>
      </c>
      <c r="K11" s="6">
        <f t="shared" si="5"/>
        <v>0.64056990763434662</v>
      </c>
      <c r="M11" s="6">
        <f t="shared" si="6"/>
        <v>0.12918999129798212</v>
      </c>
      <c r="R11" s="6">
        <f t="shared" si="0"/>
        <v>0.57783856049165272</v>
      </c>
      <c r="S11" s="6">
        <f t="shared" si="1"/>
        <v>3.181818181818169E-2</v>
      </c>
      <c r="T11" s="6">
        <f t="shared" si="7"/>
        <v>0.64056990763434662</v>
      </c>
      <c r="U11" s="6">
        <f t="shared" si="8"/>
        <v>0.50795387442618645</v>
      </c>
      <c r="W11" s="6"/>
      <c r="X11" s="11">
        <f t="shared" si="9"/>
        <v>-8.4071670061628648E-2</v>
      </c>
      <c r="Y11" s="12">
        <f t="shared" si="10"/>
        <v>0.50795387442618645</v>
      </c>
      <c r="Z11" s="12">
        <f t="shared" si="11"/>
        <v>0.23024010106767126</v>
      </c>
      <c r="AA11" s="13">
        <f t="shared" si="12"/>
        <v>-0.71886018473130675</v>
      </c>
      <c r="AC11" s="11">
        <f t="shared" si="13"/>
        <v>-0.1655104415860609</v>
      </c>
      <c r="AD11" s="12">
        <v>1</v>
      </c>
      <c r="AE11" s="12">
        <f t="shared" si="14"/>
        <v>0.23024010106767126</v>
      </c>
      <c r="AF11" s="13">
        <f t="shared" si="15"/>
        <v>-0.71886018473130675</v>
      </c>
      <c r="AG11" s="6"/>
      <c r="AI11" s="11">
        <f t="shared" si="16"/>
        <v>-6.0546449667449452E-2</v>
      </c>
      <c r="AJ11" s="12">
        <f t="shared" si="17"/>
        <v>0.41818181818181815</v>
      </c>
      <c r="AK11" s="12">
        <f t="shared" si="34"/>
        <v>0.24993673588161247</v>
      </c>
      <c r="AL11" s="12">
        <f t="shared" si="18"/>
        <v>3.5</v>
      </c>
      <c r="AM11" s="12">
        <f t="shared" si="19"/>
        <v>0.23024010106767126</v>
      </c>
      <c r="AN11" s="13">
        <f t="shared" si="20"/>
        <v>-0.71886018473130675</v>
      </c>
      <c r="AP11" s="11">
        <f t="shared" si="21"/>
        <v>-0.14478498833520523</v>
      </c>
      <c r="AQ11" s="12">
        <v>1</v>
      </c>
      <c r="AR11" s="12">
        <f t="shared" si="35"/>
        <v>0.24993673588161247</v>
      </c>
      <c r="AS11" s="12">
        <f t="shared" si="22"/>
        <v>3.5</v>
      </c>
      <c r="AT11" s="12">
        <f t="shared" si="23"/>
        <v>0.23024010106767126</v>
      </c>
      <c r="AU11" s="13">
        <f t="shared" si="24"/>
        <v>-0.71886018473130675</v>
      </c>
      <c r="AW11" s="11">
        <f t="shared" si="25"/>
        <v>-9.8717037501276292E-2</v>
      </c>
      <c r="AX11" s="12">
        <f t="shared" si="26"/>
        <v>0.68181818181818177</v>
      </c>
      <c r="AY11" s="12">
        <f t="shared" si="36"/>
        <v>0.24993673588161247</v>
      </c>
      <c r="AZ11" s="12">
        <f t="shared" si="27"/>
        <v>3.5</v>
      </c>
      <c r="BA11" s="12">
        <f t="shared" si="28"/>
        <v>0.23024010106767126</v>
      </c>
      <c r="BB11" s="13">
        <f t="shared" si="29"/>
        <v>-0.71886018473130675</v>
      </c>
      <c r="BD11" s="11">
        <f t="shared" si="30"/>
        <v>-0.14478498833520523</v>
      </c>
      <c r="BE11" s="12">
        <f>1</f>
        <v>1</v>
      </c>
      <c r="BF11" s="12">
        <f t="shared" si="37"/>
        <v>0.24993673588161247</v>
      </c>
      <c r="BG11" s="12">
        <f t="shared" si="31"/>
        <v>3.5</v>
      </c>
      <c r="BH11" s="12">
        <f t="shared" si="32"/>
        <v>0.23024010106767126</v>
      </c>
      <c r="BI11" s="13">
        <f t="shared" si="33"/>
        <v>-0.71886018473130675</v>
      </c>
    </row>
    <row r="12" spans="3:61" x14ac:dyDescent="0.35">
      <c r="C12" s="1">
        <v>34</v>
      </c>
      <c r="D12" s="1">
        <v>8</v>
      </c>
      <c r="E12" s="1">
        <v>1</v>
      </c>
      <c r="G12" s="3">
        <f t="shared" si="2"/>
        <v>0.51515151515151514</v>
      </c>
      <c r="H12" s="3">
        <f t="shared" si="3"/>
        <v>0.14545454545454545</v>
      </c>
      <c r="I12">
        <f t="shared" si="4"/>
        <v>1</v>
      </c>
      <c r="K12" s="6">
        <f t="shared" si="5"/>
        <v>0.75829516163667843</v>
      </c>
      <c r="M12" s="6">
        <f t="shared" si="6"/>
        <v>5.8421228888239404E-2</v>
      </c>
      <c r="R12" s="6">
        <f t="shared" si="0"/>
        <v>1.143355399585033</v>
      </c>
      <c r="S12" s="6">
        <f t="shared" si="1"/>
        <v>0.70606060606060606</v>
      </c>
      <c r="T12" s="6">
        <f t="shared" ref="T12" si="38">1/(1+ EXP(-R12))</f>
        <v>0.75829516163667843</v>
      </c>
      <c r="U12" s="6">
        <f t="shared" ref="U12" si="39">1/(1+ EXP(-S12))</f>
        <v>0.66953011416715225</v>
      </c>
      <c r="W12" s="6"/>
      <c r="X12" s="11">
        <f t="shared" si="9"/>
        <v>-5.9321084784021233E-2</v>
      </c>
      <c r="Y12" s="12">
        <f t="shared" si="10"/>
        <v>0.66953011416715225</v>
      </c>
      <c r="Z12" s="12">
        <f t="shared" si="11"/>
        <v>0.18328360947508215</v>
      </c>
      <c r="AA12" s="13">
        <f t="shared" si="12"/>
        <v>-0.48340967672664314</v>
      </c>
      <c r="AC12" s="11">
        <f t="shared" si="13"/>
        <v>-8.8601070405641774E-2</v>
      </c>
      <c r="AD12" s="12">
        <v>1</v>
      </c>
      <c r="AE12" s="12">
        <f t="shared" si="14"/>
        <v>0.18328360947508215</v>
      </c>
      <c r="AF12" s="13">
        <f t="shared" si="15"/>
        <v>-0.48340967672664314</v>
      </c>
      <c r="AG12" s="6"/>
      <c r="AI12" s="11">
        <f t="shared" si="16"/>
        <v>-9.9801327136285999E-3</v>
      </c>
      <c r="AJ12" s="12">
        <f t="shared" si="17"/>
        <v>0.14545454545454545</v>
      </c>
      <c r="AK12" s="12">
        <f t="shared" si="34"/>
        <v>0.22125954039047233</v>
      </c>
      <c r="AL12" s="12">
        <f t="shared" si="18"/>
        <v>3.5</v>
      </c>
      <c r="AM12" s="12">
        <f t="shared" si="19"/>
        <v>0.18328360947508215</v>
      </c>
      <c r="AN12" s="13">
        <f t="shared" si="20"/>
        <v>-0.48340967672664314</v>
      </c>
      <c r="AP12" s="11">
        <f t="shared" si="21"/>
        <v>-6.8613412406196631E-2</v>
      </c>
      <c r="AQ12" s="12">
        <v>1</v>
      </c>
      <c r="AR12" s="12">
        <f t="shared" si="35"/>
        <v>0.22125954039047233</v>
      </c>
      <c r="AS12" s="12">
        <f t="shared" si="22"/>
        <v>3.5</v>
      </c>
      <c r="AT12" s="12">
        <f t="shared" si="23"/>
        <v>0.18328360947508215</v>
      </c>
      <c r="AU12" s="13">
        <f t="shared" si="24"/>
        <v>-0.48340967672664314</v>
      </c>
      <c r="AW12" s="11">
        <f t="shared" si="25"/>
        <v>-3.534630336076796E-2</v>
      </c>
      <c r="AX12" s="12">
        <f t="shared" si="26"/>
        <v>0.51515151515151514</v>
      </c>
      <c r="AY12" s="12">
        <f t="shared" si="36"/>
        <v>0.22125954039047233</v>
      </c>
      <c r="AZ12" s="12">
        <f t="shared" si="27"/>
        <v>3.5</v>
      </c>
      <c r="BA12" s="12">
        <f t="shared" si="28"/>
        <v>0.18328360947508215</v>
      </c>
      <c r="BB12" s="13">
        <f t="shared" si="29"/>
        <v>-0.48340967672664314</v>
      </c>
      <c r="BD12" s="11">
        <f t="shared" si="30"/>
        <v>-6.8613412406196631E-2</v>
      </c>
      <c r="BE12" s="12">
        <f>1</f>
        <v>1</v>
      </c>
      <c r="BF12" s="12">
        <f t="shared" si="37"/>
        <v>0.22125954039047233</v>
      </c>
      <c r="BG12" s="12">
        <f t="shared" si="31"/>
        <v>3.5</v>
      </c>
      <c r="BH12" s="12">
        <f t="shared" si="32"/>
        <v>0.18328360947508215</v>
      </c>
      <c r="BI12" s="13">
        <f t="shared" si="33"/>
        <v>-0.48340967672664314</v>
      </c>
    </row>
    <row r="13" spans="3:61" x14ac:dyDescent="0.35">
      <c r="M13" s="6"/>
      <c r="X13" s="8"/>
      <c r="Y13" s="9"/>
      <c r="Z13" s="9"/>
      <c r="AA13" s="10"/>
      <c r="AC13" s="8"/>
      <c r="AD13" s="9"/>
      <c r="AE13" s="9"/>
      <c r="AF13" s="10"/>
      <c r="AI13" s="8"/>
      <c r="AJ13" s="9"/>
      <c r="AK13" s="9"/>
      <c r="AL13" s="9"/>
      <c r="AM13" s="9"/>
      <c r="AN13" s="10"/>
      <c r="AP13" s="8"/>
      <c r="AQ13" s="9"/>
      <c r="AR13" s="9"/>
      <c r="AS13" s="9"/>
      <c r="AT13" s="9"/>
      <c r="AU13" s="10"/>
      <c r="AW13" s="8"/>
      <c r="AX13" s="9"/>
      <c r="AY13" s="9"/>
      <c r="AZ13" s="9"/>
      <c r="BA13" s="9"/>
      <c r="BB13" s="10"/>
      <c r="BD13" s="8"/>
      <c r="BE13" s="9"/>
      <c r="BF13" s="9"/>
      <c r="BG13" s="9"/>
      <c r="BH13" s="9"/>
      <c r="BI13" s="10"/>
    </row>
    <row r="14" spans="3:61" ht="15" thickBot="1" x14ac:dyDescent="0.4">
      <c r="M14" s="6">
        <f>SUM(M5:M12)</f>
        <v>0.79023887241210844</v>
      </c>
      <c r="W14" s="6" t="s">
        <v>61</v>
      </c>
      <c r="X14" s="14" t="s">
        <v>60</v>
      </c>
      <c r="Y14" s="17">
        <f>SUM(X5:X12)</f>
        <v>-0.12540532049902312</v>
      </c>
      <c r="Z14" s="18"/>
      <c r="AA14" s="19"/>
      <c r="AB14" s="7"/>
      <c r="AC14" s="14" t="s">
        <v>60</v>
      </c>
      <c r="AD14" s="20">
        <f>SUM(AC5:AC12)</f>
        <v>0.23326675382566878</v>
      </c>
      <c r="AE14" s="18"/>
      <c r="AF14" s="19"/>
      <c r="AG14" s="7"/>
      <c r="AH14" s="7"/>
      <c r="AI14" s="14" t="s">
        <v>60</v>
      </c>
      <c r="AJ14" s="20">
        <f>SUM(AI5:AI12)</f>
        <v>8.2669413543925097E-2</v>
      </c>
      <c r="AK14" s="18"/>
      <c r="AL14" s="18"/>
      <c r="AM14" s="18"/>
      <c r="AN14" s="19"/>
      <c r="AO14" s="7"/>
      <c r="AP14" s="14" t="s">
        <v>60</v>
      </c>
      <c r="AQ14" s="20">
        <f>SUM(AP5:AP12)</f>
        <v>5.9204007608400638E-3</v>
      </c>
      <c r="AR14" s="18"/>
      <c r="AS14" s="18"/>
      <c r="AT14" s="18"/>
      <c r="AU14" s="19"/>
      <c r="AV14" s="7"/>
      <c r="AW14" s="14" t="s">
        <v>60</v>
      </c>
      <c r="AX14" s="20">
        <f>SUM(AW5:AW12)</f>
        <v>-9.0571877261664671E-2</v>
      </c>
      <c r="AY14" s="18"/>
      <c r="AZ14" s="18"/>
      <c r="BA14" s="18"/>
      <c r="BB14" s="19"/>
      <c r="BC14" s="7"/>
      <c r="BD14" s="14" t="s">
        <v>60</v>
      </c>
      <c r="BE14" s="20">
        <f>SUM(BD5:BD12)</f>
        <v>5.9204007608400638E-3</v>
      </c>
      <c r="BF14" s="15"/>
      <c r="BG14" s="15"/>
      <c r="BH14" s="15"/>
      <c r="BI14" s="16"/>
    </row>
    <row r="16" spans="3:61" x14ac:dyDescent="0.35">
      <c r="C16" t="s">
        <v>0</v>
      </c>
      <c r="F16" t="s">
        <v>1</v>
      </c>
      <c r="I16" t="s">
        <v>2</v>
      </c>
      <c r="M16" s="5"/>
    </row>
    <row r="17" spans="2:58" x14ac:dyDescent="0.35">
      <c r="M17" s="5"/>
      <c r="X17" t="s">
        <v>32</v>
      </c>
      <c r="Y17" t="s">
        <v>25</v>
      </c>
      <c r="AC17" t="s">
        <v>34</v>
      </c>
      <c r="AD17" t="s">
        <v>25</v>
      </c>
      <c r="AW17" t="s">
        <v>38</v>
      </c>
      <c r="AX17" t="s">
        <v>25</v>
      </c>
    </row>
    <row r="18" spans="2:58" x14ac:dyDescent="0.35">
      <c r="AI18" t="s">
        <v>36</v>
      </c>
      <c r="AJ18" t="s">
        <v>25</v>
      </c>
      <c r="AP18" t="s">
        <v>37</v>
      </c>
      <c r="AQ18" t="s">
        <v>25</v>
      </c>
      <c r="BD18" t="s">
        <v>39</v>
      </c>
      <c r="BE18" t="s">
        <v>25</v>
      </c>
    </row>
    <row r="19" spans="2:58" x14ac:dyDescent="0.35">
      <c r="M19" s="5"/>
    </row>
    <row r="20" spans="2:58" x14ac:dyDescent="0.35">
      <c r="M20" s="5"/>
    </row>
    <row r="21" spans="2:58" x14ac:dyDescent="0.35">
      <c r="M21" s="5"/>
    </row>
    <row r="22" spans="2:58" x14ac:dyDescent="0.35">
      <c r="M22" s="5"/>
      <c r="X22" t="s">
        <v>33</v>
      </c>
      <c r="Y22" t="s">
        <v>25</v>
      </c>
    </row>
    <row r="23" spans="2:58" x14ac:dyDescent="0.35">
      <c r="M23" s="5"/>
      <c r="AC23" t="s">
        <v>35</v>
      </c>
      <c r="AD23" t="s">
        <v>25</v>
      </c>
      <c r="AJ23" t="s">
        <v>45</v>
      </c>
      <c r="AK23" t="s">
        <v>25</v>
      </c>
      <c r="AQ23" t="s">
        <v>46</v>
      </c>
      <c r="AR23" t="s">
        <v>25</v>
      </c>
      <c r="AX23" t="s">
        <v>48</v>
      </c>
      <c r="AY23" t="s">
        <v>25</v>
      </c>
      <c r="BE23" t="s">
        <v>47</v>
      </c>
      <c r="BF23" t="s">
        <v>25</v>
      </c>
    </row>
    <row r="24" spans="2:58" x14ac:dyDescent="0.35">
      <c r="M24" s="5"/>
    </row>
    <row r="26" spans="2:58" x14ac:dyDescent="0.35">
      <c r="M26" s="5"/>
    </row>
    <row r="27" spans="2:58" x14ac:dyDescent="0.35">
      <c r="M27" s="5"/>
      <c r="X27" t="s">
        <v>29</v>
      </c>
      <c r="Y27" t="s">
        <v>25</v>
      </c>
    </row>
    <row r="28" spans="2:58" x14ac:dyDescent="0.35">
      <c r="AJ28" t="s">
        <v>44</v>
      </c>
      <c r="AK28" t="s">
        <v>25</v>
      </c>
    </row>
    <row r="29" spans="2:58" x14ac:dyDescent="0.35">
      <c r="M29" s="5"/>
    </row>
    <row r="30" spans="2:58" x14ac:dyDescent="0.35">
      <c r="M30" s="5"/>
    </row>
    <row r="32" spans="2:58" x14ac:dyDescent="0.35">
      <c r="B32" t="s">
        <v>24</v>
      </c>
      <c r="C32" t="s">
        <v>25</v>
      </c>
      <c r="X32" t="s">
        <v>30</v>
      </c>
      <c r="Y32" t="s">
        <v>25</v>
      </c>
    </row>
    <row r="33" spans="2:37" x14ac:dyDescent="0.35">
      <c r="AJ33" t="s">
        <v>43</v>
      </c>
      <c r="AK33" t="s">
        <v>25</v>
      </c>
    </row>
    <row r="39" spans="2:37" x14ac:dyDescent="0.35">
      <c r="B39" t="s">
        <v>26</v>
      </c>
      <c r="C39" t="s">
        <v>25</v>
      </c>
    </row>
    <row r="44" spans="2:37" x14ac:dyDescent="0.35">
      <c r="B44" t="s">
        <v>27</v>
      </c>
      <c r="C44" t="s">
        <v>25</v>
      </c>
    </row>
    <row r="49" spans="2:3" x14ac:dyDescent="0.35">
      <c r="B49" t="s">
        <v>41</v>
      </c>
      <c r="C49" t="s">
        <v>25</v>
      </c>
    </row>
    <row r="54" spans="2:3" x14ac:dyDescent="0.35">
      <c r="B54" t="s">
        <v>28</v>
      </c>
      <c r="C54" t="s">
        <v>25</v>
      </c>
    </row>
    <row r="59" spans="2:3" x14ac:dyDescent="0.35">
      <c r="B59" t="s">
        <v>40</v>
      </c>
      <c r="C59" t="s">
        <v>25</v>
      </c>
    </row>
    <row r="62" spans="2:3" x14ac:dyDescent="0.35">
      <c r="B62" t="s">
        <v>42</v>
      </c>
    </row>
  </sheetData>
  <mergeCells count="8">
    <mergeCell ref="AP3:AU3"/>
    <mergeCell ref="AW3:BB3"/>
    <mergeCell ref="BD3:BI3"/>
    <mergeCell ref="C3:E3"/>
    <mergeCell ref="G3:I3"/>
    <mergeCell ref="X3:AA3"/>
    <mergeCell ref="AC3:AF3"/>
    <mergeCell ref="AI3:AN3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Haythornthwaite</dc:creator>
  <cp:lastModifiedBy>Matthew Haythornthwaite</cp:lastModifiedBy>
  <dcterms:created xsi:type="dcterms:W3CDTF">2021-02-28T18:00:16Z</dcterms:created>
  <dcterms:modified xsi:type="dcterms:W3CDTF">2021-03-02T22:15:01Z</dcterms:modified>
</cp:coreProperties>
</file>