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d3t3na1-1\ham83206$\2020_Moray_Firth_ML_Project\code\"/>
    </mc:Choice>
  </mc:AlternateContent>
  <xr:revisionPtr revIDLastSave="0" documentId="13_ncr:1_{E128FE0B-138A-4124-91BF-827A4002E9B2}" xr6:coauthVersionLast="45" xr6:coauthVersionMax="46" xr10:uidLastSave="{00000000-0000-0000-0000-000000000000}"/>
  <bookViews>
    <workbookView xWindow="-110" yWindow="-110" windowWidth="19420" windowHeight="10420" xr2:uid="{0902341D-AD10-4A63-AC83-5FCE75AC7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" l="1"/>
  <c r="U12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5" i="1"/>
  <c r="U5" i="1" s="1"/>
  <c r="R10" i="1" l="1"/>
  <c r="T10" i="1" s="1"/>
  <c r="Y10" i="1"/>
  <c r="R9" i="1"/>
  <c r="T9" i="1" s="1"/>
  <c r="Y9" i="1"/>
  <c r="R8" i="1"/>
  <c r="T8" i="1" s="1"/>
  <c r="Y8" i="1"/>
  <c r="R7" i="1"/>
  <c r="T7" i="1" s="1"/>
  <c r="Y7" i="1"/>
  <c r="R6" i="1"/>
  <c r="T6" i="1" s="1"/>
  <c r="Y6" i="1"/>
  <c r="R11" i="1"/>
  <c r="T11" i="1" s="1"/>
  <c r="Y11" i="1"/>
  <c r="R12" i="1"/>
  <c r="T12" i="1" s="1"/>
  <c r="Y12" i="1"/>
  <c r="Y5" i="1"/>
  <c r="R5" i="1"/>
  <c r="T5" i="1" s="1"/>
  <c r="I6" i="1"/>
  <c r="I7" i="1"/>
  <c r="I8" i="1"/>
  <c r="I9" i="1"/>
  <c r="I10" i="1"/>
  <c r="I11" i="1"/>
  <c r="I12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I5" i="1"/>
  <c r="Z5" i="1" l="1"/>
  <c r="AA5" i="1"/>
  <c r="K6" i="1"/>
  <c r="M6" i="1" s="1"/>
  <c r="Z6" i="1"/>
  <c r="AA6" i="1"/>
  <c r="K12" i="1"/>
  <c r="M12" i="1" s="1"/>
  <c r="Z12" i="1"/>
  <c r="AA12" i="1"/>
  <c r="K8" i="1"/>
  <c r="M8" i="1" s="1"/>
  <c r="Z8" i="1"/>
  <c r="AA8" i="1"/>
  <c r="K9" i="1"/>
  <c r="M9" i="1" s="1"/>
  <c r="Z9" i="1"/>
  <c r="AA9" i="1"/>
  <c r="K11" i="1"/>
  <c r="M11" i="1" s="1"/>
  <c r="Z11" i="1"/>
  <c r="AA11" i="1"/>
  <c r="K10" i="1"/>
  <c r="M10" i="1" s="1"/>
  <c r="Z10" i="1"/>
  <c r="AA10" i="1"/>
  <c r="K7" i="1"/>
  <c r="M7" i="1" s="1"/>
  <c r="Z7" i="1"/>
  <c r="AA7" i="1"/>
  <c r="K5" i="1"/>
  <c r="M5" i="1" s="1"/>
  <c r="X5" i="1" l="1"/>
  <c r="X12" i="1"/>
  <c r="X9" i="1"/>
  <c r="X10" i="1"/>
  <c r="X7" i="1"/>
  <c r="X8" i="1"/>
  <c r="X11" i="1"/>
  <c r="M14" i="1"/>
  <c r="X6" i="1"/>
  <c r="X14" i="1" l="1"/>
</calcChain>
</file>

<file path=xl/sharedStrings.xml><?xml version="1.0" encoding="utf-8"?>
<sst xmlns="http://schemas.openxmlformats.org/spreadsheetml/2006/main" count="28" uniqueCount="25">
  <si>
    <t>Input</t>
  </si>
  <si>
    <t>Hidden</t>
  </si>
  <si>
    <t>Output</t>
  </si>
  <si>
    <t>x1</t>
  </si>
  <si>
    <t>y</t>
  </si>
  <si>
    <t>Data</t>
  </si>
  <si>
    <t>x2</t>
  </si>
  <si>
    <t>Normalised Data</t>
  </si>
  <si>
    <t>w1</t>
  </si>
  <si>
    <t>w2</t>
  </si>
  <si>
    <t>w3</t>
  </si>
  <si>
    <t>b1</t>
  </si>
  <si>
    <t>b2</t>
  </si>
  <si>
    <t>b3</t>
  </si>
  <si>
    <t>a2</t>
  </si>
  <si>
    <t>z2</t>
  </si>
  <si>
    <t>z1</t>
  </si>
  <si>
    <t>a1</t>
  </si>
  <si>
    <t>Prediction</t>
  </si>
  <si>
    <t>dC/dw3</t>
  </si>
  <si>
    <t>dz2/dw2</t>
  </si>
  <si>
    <t>da2/dz2</t>
  </si>
  <si>
    <t>dc/da2</t>
  </si>
  <si>
    <t>Cost</t>
  </si>
  <si>
    <t>N.B./ Negative means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</si>
</sst>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17</xdr:row>
      <xdr:rowOff>160020</xdr:rowOff>
    </xdr:from>
    <xdr:to>
      <xdr:col>2</xdr:col>
      <xdr:colOff>533400</xdr:colOff>
      <xdr:row>20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3507F8A-6EA9-49E8-BCAC-FF3DB76CA9B6}"/>
            </a:ext>
          </a:extLst>
        </xdr:cNvPr>
        <xdr:cNvSpPr/>
      </xdr:nvSpPr>
      <xdr:spPr>
        <a:xfrm>
          <a:off x="1272540" y="32689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x1</a:t>
          </a:r>
        </a:p>
      </xdr:txBody>
    </xdr:sp>
    <xdr:clientData/>
  </xdr:twoCellAnchor>
  <xdr:twoCellAnchor>
    <xdr:from>
      <xdr:col>2</xdr:col>
      <xdr:colOff>83820</xdr:colOff>
      <xdr:row>22</xdr:row>
      <xdr:rowOff>45720</xdr:rowOff>
    </xdr:from>
    <xdr:to>
      <xdr:col>2</xdr:col>
      <xdr:colOff>563880</xdr:colOff>
      <xdr:row>24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9EF08F-EFF6-4434-95F2-F62D9E9768FC}"/>
            </a:ext>
          </a:extLst>
        </xdr:cNvPr>
        <xdr:cNvSpPr/>
      </xdr:nvSpPr>
      <xdr:spPr>
        <a:xfrm>
          <a:off x="1303020" y="40690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x2</a:t>
          </a:r>
        </a:p>
      </xdr:txBody>
    </xdr:sp>
    <xdr:clientData/>
  </xdr:twoCellAnchor>
  <xdr:twoCellAnchor>
    <xdr:from>
      <xdr:col>5</xdr:col>
      <xdr:colOff>114300</xdr:colOff>
      <xdr:row>19</xdr:row>
      <xdr:rowOff>53340</xdr:rowOff>
    </xdr:from>
    <xdr:to>
      <xdr:col>5</xdr:col>
      <xdr:colOff>594360</xdr:colOff>
      <xdr:row>21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57D76E9-76A0-44BC-B741-31CFB5537A85}"/>
            </a:ext>
          </a:extLst>
        </xdr:cNvPr>
        <xdr:cNvSpPr/>
      </xdr:nvSpPr>
      <xdr:spPr>
        <a:xfrm>
          <a:off x="31623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a1</a:t>
          </a:r>
        </a:p>
      </xdr:txBody>
    </xdr:sp>
    <xdr:clientData/>
  </xdr:twoCellAnchor>
  <xdr:twoCellAnchor>
    <xdr:from>
      <xdr:col>8</xdr:col>
      <xdr:colOff>76200</xdr:colOff>
      <xdr:row>19</xdr:row>
      <xdr:rowOff>53340</xdr:rowOff>
    </xdr:from>
    <xdr:to>
      <xdr:col>8</xdr:col>
      <xdr:colOff>556260</xdr:colOff>
      <xdr:row>21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297CB2-582E-4EE1-BCF8-05944E0E69D3}"/>
            </a:ext>
          </a:extLst>
        </xdr:cNvPr>
        <xdr:cNvSpPr/>
      </xdr:nvSpPr>
      <xdr:spPr>
        <a:xfrm>
          <a:off x="49530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a2</a:t>
          </a:r>
        </a:p>
      </xdr:txBody>
    </xdr:sp>
    <xdr:clientData/>
  </xdr:twoCellAnchor>
  <xdr:twoCellAnchor>
    <xdr:from>
      <xdr:col>3</xdr:col>
      <xdr:colOff>68580</xdr:colOff>
      <xdr:row>18</xdr:row>
      <xdr:rowOff>160020</xdr:rowOff>
    </xdr:from>
    <xdr:to>
      <xdr:col>5</xdr:col>
      <xdr:colOff>7620</xdr:colOff>
      <xdr:row>20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737AA0-1BC2-42AF-824B-230A09BEA262}"/>
            </a:ext>
          </a:extLst>
        </xdr:cNvPr>
        <xdr:cNvCxnSpPr/>
      </xdr:nvCxnSpPr>
      <xdr:spPr>
        <a:xfrm>
          <a:off x="1897380" y="3451860"/>
          <a:ext cx="115824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21</xdr:row>
      <xdr:rowOff>22860</xdr:rowOff>
    </xdr:from>
    <xdr:to>
      <xdr:col>4</xdr:col>
      <xdr:colOff>579120</xdr:colOff>
      <xdr:row>23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2FE2493-8D44-4762-824A-278070F57B96}"/>
            </a:ext>
          </a:extLst>
        </xdr:cNvPr>
        <xdr:cNvCxnSpPr/>
      </xdr:nvCxnSpPr>
      <xdr:spPr>
        <a:xfrm flipV="1">
          <a:off x="1897380" y="3863340"/>
          <a:ext cx="112014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</xdr:colOff>
      <xdr:row>20</xdr:row>
      <xdr:rowOff>60960</xdr:rowOff>
    </xdr:from>
    <xdr:to>
      <xdr:col>7</xdr:col>
      <xdr:colOff>548640</xdr:colOff>
      <xdr:row>20</xdr:row>
      <xdr:rowOff>60960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80407E6-21A6-42EE-8A55-AAD25A96BAC1}"/>
            </a:ext>
          </a:extLst>
        </xdr:cNvPr>
        <xdr:cNvCxnSpPr/>
      </xdr:nvCxnSpPr>
      <xdr:spPr>
        <a:xfrm>
          <a:off x="3749040" y="3718560"/>
          <a:ext cx="106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18</xdr:row>
      <xdr:rowOff>0</xdr:rowOff>
    </xdr:from>
    <xdr:ext cx="56970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E72A822-AB7B-485D-B114-208EB74BB019}"/>
            </a:ext>
          </a:extLst>
        </xdr:cNvPr>
        <xdr:cNvSpPr txBox="1"/>
      </xdr:nvSpPr>
      <xdr:spPr>
        <a:xfrm>
          <a:off x="2209800" y="329184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w1, b1</a:t>
          </a:r>
        </a:p>
      </xdr:txBody>
    </xdr:sp>
    <xdr:clientData/>
  </xdr:oneCellAnchor>
  <xdr:oneCellAnchor>
    <xdr:from>
      <xdr:col>3</xdr:col>
      <xdr:colOff>487680</xdr:colOff>
      <xdr:row>22</xdr:row>
      <xdr:rowOff>45720</xdr:rowOff>
    </xdr:from>
    <xdr:ext cx="569708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01344F-0A74-4391-A1E7-AFCD9B7E4842}"/>
            </a:ext>
          </a:extLst>
        </xdr:cNvPr>
        <xdr:cNvSpPr txBox="1"/>
      </xdr:nvSpPr>
      <xdr:spPr>
        <a:xfrm>
          <a:off x="2316480" y="406908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w2, b2</a:t>
          </a:r>
        </a:p>
      </xdr:txBody>
    </xdr:sp>
    <xdr:clientData/>
  </xdr:oneCellAnchor>
  <xdr:oneCellAnchor>
    <xdr:from>
      <xdr:col>6</xdr:col>
      <xdr:colOff>335280</xdr:colOff>
      <xdr:row>20</xdr:row>
      <xdr:rowOff>99060</xdr:rowOff>
    </xdr:from>
    <xdr:ext cx="56970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F90F49-FBEE-47DD-B839-09F26F2E41B4}"/>
            </a:ext>
          </a:extLst>
        </xdr:cNvPr>
        <xdr:cNvSpPr txBox="1"/>
      </xdr:nvSpPr>
      <xdr:spPr>
        <a:xfrm>
          <a:off x="3992880" y="375666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w3, b3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379-7A15-4C38-8A8E-23B32B128455}">
  <dimension ref="C3:AA30"/>
  <sheetViews>
    <sheetView tabSelected="1" topLeftCell="I1" zoomScale="90" zoomScaleNormal="90" workbookViewId="0">
      <selection activeCell="X15" sqref="X15"/>
    </sheetView>
  </sheetViews>
  <sheetFormatPr defaultRowHeight="14.5" x14ac:dyDescent="0.35"/>
  <cols>
    <col min="11" max="11" width="10.54296875" customWidth="1"/>
    <col min="13" max="13" width="9.90625" customWidth="1"/>
    <col min="23" max="23" width="10.453125" customWidth="1"/>
  </cols>
  <sheetData>
    <row r="3" spans="3:27" x14ac:dyDescent="0.35">
      <c r="C3" s="7" t="s">
        <v>5</v>
      </c>
      <c r="D3" s="7"/>
      <c r="E3" s="7"/>
      <c r="G3" s="7" t="s">
        <v>7</v>
      </c>
      <c r="H3" s="7"/>
      <c r="I3" s="7"/>
    </row>
    <row r="4" spans="3:27" x14ac:dyDescent="0.35">
      <c r="C4" s="1" t="s">
        <v>3</v>
      </c>
      <c r="D4" s="1" t="s">
        <v>6</v>
      </c>
      <c r="E4" s="1" t="s">
        <v>4</v>
      </c>
      <c r="G4" s="1" t="s">
        <v>3</v>
      </c>
      <c r="H4" s="1" t="s">
        <v>6</v>
      </c>
      <c r="I4" s="1" t="s">
        <v>4</v>
      </c>
      <c r="K4" s="2" t="s">
        <v>18</v>
      </c>
      <c r="M4" s="4" t="s">
        <v>23</v>
      </c>
      <c r="R4" t="s">
        <v>15</v>
      </c>
      <c r="S4" t="s">
        <v>16</v>
      </c>
      <c r="T4" t="s">
        <v>14</v>
      </c>
      <c r="U4" t="s">
        <v>17</v>
      </c>
      <c r="X4" t="s">
        <v>19</v>
      </c>
      <c r="Y4" t="s">
        <v>20</v>
      </c>
      <c r="Z4" t="s">
        <v>21</v>
      </c>
      <c r="AA4" t="s">
        <v>22</v>
      </c>
    </row>
    <row r="5" spans="3:27" x14ac:dyDescent="0.35">
      <c r="C5" s="1">
        <v>22</v>
      </c>
      <c r="D5" s="1">
        <v>55</v>
      </c>
      <c r="E5" s="1">
        <v>0</v>
      </c>
      <c r="G5" s="3">
        <f>C5/MAX($C$5:$C$12)</f>
        <v>0.33333333333333331</v>
      </c>
      <c r="H5" s="3">
        <f>D5/MAX($D$5:$D$12)</f>
        <v>1</v>
      </c>
      <c r="I5">
        <f>E5</f>
        <v>0</v>
      </c>
      <c r="K5" s="6">
        <f>T5</f>
        <v>0.51893579688092817</v>
      </c>
      <c r="M5" s="6">
        <f>(K5-I5)^2</f>
        <v>0.26929436128444395</v>
      </c>
      <c r="O5" s="5" t="s">
        <v>8</v>
      </c>
      <c r="P5">
        <v>2</v>
      </c>
      <c r="R5" s="6">
        <f>(U5*$P$7) + $P$10</f>
        <v>7.5779430465664571E-2</v>
      </c>
      <c r="S5" s="6">
        <f>(G5 * $P$5) + $P$8 + (H5 * $P$6) + $P$9</f>
        <v>-3.3333333333333335</v>
      </c>
      <c r="T5" s="6">
        <f>1/(1+ EXP(-R5))</f>
        <v>0.51893579688092817</v>
      </c>
      <c r="U5" s="6">
        <f>1/(1+ EXP(-S5))</f>
        <v>3.4445195666211167E-2</v>
      </c>
      <c r="W5" s="6"/>
      <c r="X5" s="6">
        <f>Y5*Z5*AA5</f>
        <v>8.9246039645673753E-3</v>
      </c>
      <c r="Y5" s="6">
        <f>U5</f>
        <v>3.4445195666211167E-2</v>
      </c>
      <c r="Z5" s="6">
        <f>T5 * (1 - T5)</f>
        <v>0.24964143559648422</v>
      </c>
      <c r="AA5" s="6">
        <f>2 * (T5 - I5)</f>
        <v>1.0378715937618563</v>
      </c>
    </row>
    <row r="6" spans="3:27" x14ac:dyDescent="0.35">
      <c r="C6" s="1">
        <v>34</v>
      </c>
      <c r="D6" s="1">
        <v>34</v>
      </c>
      <c r="E6" s="1">
        <v>0</v>
      </c>
      <c r="G6" s="3">
        <f t="shared" ref="G6:G12" si="0">C6/MAX($C$5:$C$12)</f>
        <v>0.51515151515151514</v>
      </c>
      <c r="H6" s="3">
        <f t="shared" ref="H6:H12" si="1">D6/MAX($D$5:$D$12)</f>
        <v>0.61818181818181817</v>
      </c>
      <c r="I6">
        <f t="shared" ref="I6:I12" si="2">E6</f>
        <v>0</v>
      </c>
      <c r="K6" s="6">
        <f t="shared" ref="K6:K12" si="3">T6</f>
        <v>0.60362071141620066</v>
      </c>
      <c r="M6" s="6">
        <f t="shared" ref="M6:M12" si="4">(K6-I6)^2</f>
        <v>0.36435796325060021</v>
      </c>
      <c r="O6" s="5" t="s">
        <v>9</v>
      </c>
      <c r="P6">
        <v>-4</v>
      </c>
      <c r="R6" s="6">
        <f>(U6*$P$7) + $P$10</f>
        <v>0.42057448714182316</v>
      </c>
      <c r="S6" s="6">
        <f>(G6 * $P$5) + $P$8 + (H6 * $P$6) + $P$9</f>
        <v>-1.4424242424242424</v>
      </c>
      <c r="T6" s="6">
        <f t="shared" ref="T6:T11" si="5">1/(1+ EXP(-R6))</f>
        <v>0.60362071141620066</v>
      </c>
      <c r="U6" s="6">
        <f t="shared" ref="U6:U11" si="6">1/(1+ EXP(-S6))</f>
        <v>0.19117022142810142</v>
      </c>
      <c r="W6" s="6"/>
      <c r="X6" s="6">
        <f t="shared" ref="X6:X12" si="7">Y6*Z6*AA6</f>
        <v>5.5219117102641609E-2</v>
      </c>
      <c r="Y6" s="6">
        <f t="shared" ref="Y6:Y12" si="8">U6</f>
        <v>0.19117022142810142</v>
      </c>
      <c r="Z6" s="6">
        <f t="shared" ref="Z6:Z12" si="9">T6 * (1 - T6)</f>
        <v>0.23926274816560048</v>
      </c>
      <c r="AA6" s="6">
        <f>2 * (T6 - I6)</f>
        <v>1.2072414228324013</v>
      </c>
    </row>
    <row r="7" spans="3:27" x14ac:dyDescent="0.35">
      <c r="C7" s="1">
        <v>21</v>
      </c>
      <c r="D7" s="1">
        <v>24</v>
      </c>
      <c r="E7" s="1">
        <v>0</v>
      </c>
      <c r="G7" s="3">
        <f t="shared" si="0"/>
        <v>0.31818181818181818</v>
      </c>
      <c r="H7" s="3">
        <f t="shared" si="1"/>
        <v>0.43636363636363634</v>
      </c>
      <c r="I7">
        <f t="shared" si="2"/>
        <v>0</v>
      </c>
      <c r="K7" s="6">
        <f t="shared" si="3"/>
        <v>0.63313480617464302</v>
      </c>
      <c r="M7" s="6">
        <f t="shared" si="4"/>
        <v>0.40085968278980277</v>
      </c>
      <c r="O7" s="5" t="s">
        <v>10</v>
      </c>
      <c r="P7">
        <v>2.2000000000000002</v>
      </c>
      <c r="R7" s="6">
        <f>(U7*$P$7) + $P$10</f>
        <v>0.54568890211219567</v>
      </c>
      <c r="S7" s="6">
        <f>(G7 * $P$5) + $P$8 + (H7 * $P$6) + $P$9</f>
        <v>-1.1090909090909089</v>
      </c>
      <c r="T7" s="6">
        <f t="shared" si="5"/>
        <v>0.63313480617464302</v>
      </c>
      <c r="U7" s="6">
        <f t="shared" si="6"/>
        <v>0.248040410050998</v>
      </c>
      <c r="W7" s="6"/>
      <c r="X7" s="6">
        <f>Y7*Z7*AA7</f>
        <v>7.2954372273451293E-2</v>
      </c>
      <c r="Y7" s="6">
        <f t="shared" si="8"/>
        <v>0.248040410050998</v>
      </c>
      <c r="Z7" s="6">
        <f t="shared" si="9"/>
        <v>0.23227512338484024</v>
      </c>
      <c r="AA7" s="6">
        <f>2 * (T7 - I7)</f>
        <v>1.266269612349286</v>
      </c>
    </row>
    <row r="8" spans="3:27" x14ac:dyDescent="0.35">
      <c r="C8" s="1">
        <v>23</v>
      </c>
      <c r="D8" s="1">
        <v>45</v>
      </c>
      <c r="E8" s="1">
        <v>0</v>
      </c>
      <c r="G8" s="3">
        <f t="shared" si="0"/>
        <v>0.34848484848484851</v>
      </c>
      <c r="H8" s="3">
        <f t="shared" si="1"/>
        <v>0.81818181818181823</v>
      </c>
      <c r="I8">
        <f t="shared" si="2"/>
        <v>0</v>
      </c>
      <c r="K8" s="6">
        <f t="shared" si="3"/>
        <v>0.53881500166056662</v>
      </c>
      <c r="M8" s="6">
        <f t="shared" si="4"/>
        <v>0.29032160601447643</v>
      </c>
      <c r="O8" s="5" t="s">
        <v>11</v>
      </c>
      <c r="P8">
        <v>0</v>
      </c>
      <c r="R8" s="6">
        <f>(U8*$P$7) + $P$10</f>
        <v>0.15557302645971602</v>
      </c>
      <c r="S8" s="6">
        <f>(G8 * $P$5) + $P$8 + (H8 * $P$6) + $P$9</f>
        <v>-2.5757575757575761</v>
      </c>
      <c r="T8" s="6">
        <f t="shared" si="5"/>
        <v>0.53881500166056662</v>
      </c>
      <c r="U8" s="6">
        <f t="shared" si="6"/>
        <v>7.0715012027143642E-2</v>
      </c>
      <c r="W8" s="6"/>
      <c r="X8" s="6">
        <f t="shared" si="7"/>
        <v>1.89363444511766E-2</v>
      </c>
      <c r="Y8" s="6">
        <f t="shared" si="8"/>
        <v>7.0715012027143642E-2</v>
      </c>
      <c r="Z8" s="6">
        <f t="shared" si="9"/>
        <v>0.24849339564609021</v>
      </c>
      <c r="AA8" s="6">
        <f>2 * (T8 - I8)</f>
        <v>1.0776300033211332</v>
      </c>
    </row>
    <row r="9" spans="3:27" x14ac:dyDescent="0.35">
      <c r="C9" s="1">
        <v>44</v>
      </c>
      <c r="D9" s="1">
        <v>11</v>
      </c>
      <c r="E9" s="1">
        <v>1</v>
      </c>
      <c r="G9" s="3">
        <f t="shared" si="0"/>
        <v>0.66666666666666663</v>
      </c>
      <c r="H9" s="3">
        <f t="shared" si="1"/>
        <v>0.2</v>
      </c>
      <c r="I9">
        <f t="shared" si="2"/>
        <v>1</v>
      </c>
      <c r="K9" s="6">
        <f t="shared" si="3"/>
        <v>0.8000444969748054</v>
      </c>
      <c r="M9" s="6">
        <f t="shared" si="4"/>
        <v>3.9982203190058609E-2</v>
      </c>
      <c r="O9" s="5" t="s">
        <v>12</v>
      </c>
      <c r="P9">
        <v>0</v>
      </c>
      <c r="R9" s="6">
        <f>(U9*$P$7) + $P$10</f>
        <v>1.3865724904190531</v>
      </c>
      <c r="S9" s="6">
        <f>(G9 * $P$5) + $P$8 + (H9 * $P$6) + $P$9</f>
        <v>0.53333333333333321</v>
      </c>
      <c r="T9" s="6">
        <f t="shared" si="5"/>
        <v>0.8000444969748054</v>
      </c>
      <c r="U9" s="6">
        <f t="shared" si="6"/>
        <v>0.6302602229177513</v>
      </c>
      <c r="W9" s="6"/>
      <c r="X9" s="6">
        <f t="shared" si="7"/>
        <v>-4.0320950248144027E-2</v>
      </c>
      <c r="Y9" s="6">
        <f t="shared" si="8"/>
        <v>0.6302602229177513</v>
      </c>
      <c r="Z9" s="6">
        <f t="shared" si="9"/>
        <v>0.159973299835136</v>
      </c>
      <c r="AA9" s="6">
        <f>2 * (T9 - I9)</f>
        <v>-0.39991100605038921</v>
      </c>
    </row>
    <row r="10" spans="3:27" x14ac:dyDescent="0.35">
      <c r="C10" s="1">
        <v>66</v>
      </c>
      <c r="D10" s="1">
        <v>21</v>
      </c>
      <c r="E10" s="1">
        <v>1</v>
      </c>
      <c r="G10" s="3">
        <f t="shared" si="0"/>
        <v>1</v>
      </c>
      <c r="H10" s="3">
        <f t="shared" si="1"/>
        <v>0.38181818181818183</v>
      </c>
      <c r="I10">
        <f t="shared" si="2"/>
        <v>1</v>
      </c>
      <c r="K10" s="6">
        <f t="shared" si="3"/>
        <v>0.79498888495483622</v>
      </c>
      <c r="M10" s="6">
        <f t="shared" si="4"/>
        <v>4.2029557292061377E-2</v>
      </c>
      <c r="O10" s="5" t="s">
        <v>13</v>
      </c>
      <c r="P10">
        <v>0</v>
      </c>
      <c r="R10" s="6">
        <f>(U10*$P$7) + $P$10</f>
        <v>1.3552639359666308</v>
      </c>
      <c r="S10" s="6">
        <f>(G10 * $P$5) + $P$8 + (H10 * $P$6) + $P$9</f>
        <v>0.47272727272727266</v>
      </c>
      <c r="T10" s="6">
        <f t="shared" si="5"/>
        <v>0.79498888495483622</v>
      </c>
      <c r="U10" s="6">
        <f t="shared" si="6"/>
        <v>0.61602906180301398</v>
      </c>
      <c r="W10" s="6"/>
      <c r="X10" s="6">
        <f t="shared" si="7"/>
        <v>-4.1166796138333364E-2</v>
      </c>
      <c r="Y10" s="6">
        <f t="shared" si="8"/>
        <v>0.61602906180301398</v>
      </c>
      <c r="Z10" s="6">
        <f t="shared" si="9"/>
        <v>0.16298155775310241</v>
      </c>
      <c r="AA10" s="6">
        <f>2 * (T10 - I10)</f>
        <v>-0.41002223009032757</v>
      </c>
    </row>
    <row r="11" spans="3:27" x14ac:dyDescent="0.35">
      <c r="C11" s="1">
        <v>45</v>
      </c>
      <c r="D11" s="1">
        <v>23</v>
      </c>
      <c r="E11" s="1">
        <v>1</v>
      </c>
      <c r="G11" s="3">
        <f t="shared" si="0"/>
        <v>0.68181818181818177</v>
      </c>
      <c r="H11" s="3">
        <f t="shared" si="1"/>
        <v>0.41818181818181815</v>
      </c>
      <c r="I11">
        <f t="shared" si="2"/>
        <v>1</v>
      </c>
      <c r="K11" s="6">
        <f t="shared" si="3"/>
        <v>0.71734719248731893</v>
      </c>
      <c r="M11" s="6">
        <f t="shared" si="4"/>
        <v>7.989260959480074E-2</v>
      </c>
      <c r="R11" s="6">
        <f>(U11*$P$7) + $P$10</f>
        <v>0.93134063691298985</v>
      </c>
      <c r="S11" s="6">
        <f>(G11 * $P$5) + $P$8 + (H11 * $P$6) + $P$9</f>
        <v>-0.30909090909090908</v>
      </c>
      <c r="T11" s="6">
        <f t="shared" si="5"/>
        <v>0.71734719248731893</v>
      </c>
      <c r="U11" s="6">
        <f t="shared" si="6"/>
        <v>0.42333665314226809</v>
      </c>
      <c r="W11" s="6"/>
      <c r="X11" s="6">
        <f t="shared" si="7"/>
        <v>-4.85234730384154E-2</v>
      </c>
      <c r="Y11" s="6">
        <f t="shared" si="8"/>
        <v>0.42333665314226809</v>
      </c>
      <c r="Z11" s="6">
        <f t="shared" si="9"/>
        <v>0.20276019791788033</v>
      </c>
      <c r="AA11" s="6">
        <f>2 * (T11 - I11)</f>
        <v>-0.56530561502536214</v>
      </c>
    </row>
    <row r="12" spans="3:27" x14ac:dyDescent="0.35">
      <c r="C12" s="1">
        <v>34</v>
      </c>
      <c r="D12" s="1">
        <v>8</v>
      </c>
      <c r="E12" s="1">
        <v>1</v>
      </c>
      <c r="G12" s="3">
        <f t="shared" si="0"/>
        <v>0.51515151515151514</v>
      </c>
      <c r="H12" s="3">
        <f t="shared" si="1"/>
        <v>0.14545454545454545</v>
      </c>
      <c r="I12">
        <f t="shared" si="2"/>
        <v>1</v>
      </c>
      <c r="K12" s="6">
        <f t="shared" si="3"/>
        <v>0.79291942699925988</v>
      </c>
      <c r="M12" s="6">
        <f t="shared" si="4"/>
        <v>4.2882363714314857E-2</v>
      </c>
      <c r="R12" s="6">
        <f>(U12*$P$7) + $P$10</f>
        <v>1.3426136520954053</v>
      </c>
      <c r="S12" s="6">
        <f>(G12 * $P$5) + $P$8 + (H12 * $P$6) + $P$9</f>
        <v>0.44848484848484849</v>
      </c>
      <c r="T12" s="6">
        <f t="shared" ref="T12" si="10">1/(1+ EXP(-R12))</f>
        <v>0.79291942699925988</v>
      </c>
      <c r="U12" s="6">
        <f t="shared" ref="U12" si="11">1/(1+ EXP(-S12))</f>
        <v>0.61027893277063872</v>
      </c>
      <c r="W12" s="6"/>
      <c r="X12" s="6">
        <f t="shared" si="7"/>
        <v>-4.1501724991738008E-2</v>
      </c>
      <c r="Y12" s="6">
        <f t="shared" si="8"/>
        <v>0.61027893277063872</v>
      </c>
      <c r="Z12" s="6">
        <f t="shared" si="9"/>
        <v>0.16419820928642526</v>
      </c>
      <c r="AA12" s="6">
        <f>2 * (T12 - I12)</f>
        <v>-0.41416114600148024</v>
      </c>
    </row>
    <row r="13" spans="3:27" x14ac:dyDescent="0.35">
      <c r="M13" s="6"/>
    </row>
    <row r="14" spans="3:27" x14ac:dyDescent="0.35">
      <c r="M14" s="6">
        <f>SUM(M5:M12)</f>
        <v>1.5296203471305587</v>
      </c>
      <c r="W14" s="6"/>
      <c r="X14" s="6">
        <f>SUM(X5:X12)</f>
        <v>-1.5478506624793928E-2</v>
      </c>
      <c r="Y14" t="s">
        <v>24</v>
      </c>
    </row>
    <row r="16" spans="3:27" x14ac:dyDescent="0.35">
      <c r="C16" t="s">
        <v>0</v>
      </c>
      <c r="F16" t="s">
        <v>1</v>
      </c>
      <c r="I16" t="s">
        <v>2</v>
      </c>
      <c r="M16" s="5"/>
    </row>
    <row r="17" spans="13:13" x14ac:dyDescent="0.35">
      <c r="M17" s="5"/>
    </row>
    <row r="19" spans="13:13" x14ac:dyDescent="0.35">
      <c r="M19" s="5"/>
    </row>
    <row r="20" spans="13:13" x14ac:dyDescent="0.35">
      <c r="M20" s="5"/>
    </row>
    <row r="21" spans="13:13" x14ac:dyDescent="0.35">
      <c r="M21" s="5"/>
    </row>
    <row r="22" spans="13:13" x14ac:dyDescent="0.35">
      <c r="M22" s="5"/>
    </row>
    <row r="23" spans="13:13" x14ac:dyDescent="0.35">
      <c r="M23" s="5"/>
    </row>
    <row r="24" spans="13:13" x14ac:dyDescent="0.35">
      <c r="M24" s="5"/>
    </row>
    <row r="26" spans="13:13" x14ac:dyDescent="0.35">
      <c r="M26" s="5"/>
    </row>
    <row r="27" spans="13:13" x14ac:dyDescent="0.35">
      <c r="M27" s="5"/>
    </row>
    <row r="29" spans="13:13" x14ac:dyDescent="0.35">
      <c r="M29" s="5"/>
    </row>
    <row r="30" spans="13:13" x14ac:dyDescent="0.35">
      <c r="M30" s="5"/>
    </row>
  </sheetData>
  <mergeCells count="2">
    <mergeCell ref="C3:E3"/>
    <mergeCell ref="G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Haythornthwaite</dc:creator>
  <cp:lastModifiedBy>Haythornthwaite, Matt (Uxbridge)</cp:lastModifiedBy>
  <dcterms:created xsi:type="dcterms:W3CDTF">2021-02-28T18:00:16Z</dcterms:created>
  <dcterms:modified xsi:type="dcterms:W3CDTF">2021-03-01T22:16:46Z</dcterms:modified>
</cp:coreProperties>
</file>