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nan/Desktop/Spring 23/spj/"/>
    </mc:Choice>
  </mc:AlternateContent>
  <xr:revisionPtr revIDLastSave="0" documentId="13_ncr:1_{1F87E282-8703-AD44-ACAF-6FDEFF1C380B}" xr6:coauthVersionLast="47" xr6:coauthVersionMax="47" xr10:uidLastSave="{00000000-0000-0000-0000-000000000000}"/>
  <bookViews>
    <workbookView xWindow="0" yWindow="500" windowWidth="25600" windowHeight="16000" xr2:uid="{436FED65-688C-CB46-934E-D4D555389023}"/>
  </bookViews>
  <sheets>
    <sheet name="Dashboard" sheetId="3" r:id="rId1"/>
    <sheet name="Data She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3" l="1"/>
  <c r="B6" i="3"/>
  <c r="C5" i="3"/>
  <c r="B5" i="3"/>
  <c r="C4" i="3"/>
  <c r="B4" i="3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2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28" i="1"/>
  <c r="F6" i="1"/>
  <c r="F7" i="1"/>
  <c r="H7" i="1" s="1"/>
  <c r="F8" i="1"/>
  <c r="F9" i="1"/>
  <c r="H9" i="1" s="1"/>
  <c r="F10" i="1"/>
  <c r="F11" i="1"/>
  <c r="H11" i="1" s="1"/>
  <c r="F12" i="1"/>
  <c r="F13" i="1"/>
  <c r="H13" i="1" s="1"/>
  <c r="F14" i="1"/>
  <c r="F15" i="1"/>
  <c r="H15" i="1" s="1"/>
  <c r="F16" i="1"/>
  <c r="F17" i="1"/>
  <c r="H17" i="1" s="1"/>
  <c r="F18" i="1"/>
  <c r="F19" i="1"/>
  <c r="H19" i="1" s="1"/>
  <c r="F20" i="1"/>
  <c r="F21" i="1"/>
  <c r="H21" i="1" s="1"/>
  <c r="F22" i="1"/>
  <c r="F5" i="1"/>
  <c r="H5" i="1" s="1"/>
  <c r="F4" i="1"/>
  <c r="F3" i="1"/>
  <c r="H3" i="1" s="1"/>
  <c r="E48" i="1"/>
  <c r="G48" i="1" s="1"/>
  <c r="D48" i="1"/>
  <c r="F48" i="1" s="1"/>
  <c r="C48" i="1"/>
  <c r="E23" i="1"/>
  <c r="G23" i="1" s="1"/>
  <c r="D23" i="1"/>
  <c r="F23" i="1" s="1"/>
  <c r="C23" i="1"/>
  <c r="B7" i="3" l="1"/>
  <c r="C7" i="3"/>
  <c r="H28" i="1"/>
  <c r="H44" i="1"/>
  <c r="H40" i="1"/>
  <c r="H36" i="1"/>
  <c r="H32" i="1"/>
  <c r="I3" i="1"/>
  <c r="I19" i="1"/>
  <c r="I15" i="1"/>
  <c r="I11" i="1"/>
  <c r="I7" i="1"/>
  <c r="I28" i="1"/>
  <c r="I44" i="1"/>
  <c r="I40" i="1"/>
  <c r="I36" i="1"/>
  <c r="I32" i="1"/>
  <c r="H4" i="1"/>
  <c r="H20" i="1"/>
  <c r="H16" i="1"/>
  <c r="H12" i="1"/>
  <c r="H8" i="1"/>
  <c r="H47" i="1"/>
  <c r="H43" i="1"/>
  <c r="H39" i="1"/>
  <c r="H35" i="1"/>
  <c r="H31" i="1"/>
  <c r="I22" i="1"/>
  <c r="I18" i="1"/>
  <c r="I14" i="1"/>
  <c r="I10" i="1"/>
  <c r="I6" i="1"/>
  <c r="I47" i="1"/>
  <c r="I43" i="1"/>
  <c r="I39" i="1"/>
  <c r="I35" i="1"/>
  <c r="I31" i="1"/>
  <c r="H42" i="1"/>
  <c r="H38" i="1"/>
  <c r="H34" i="1"/>
  <c r="H30" i="1"/>
  <c r="I21" i="1"/>
  <c r="I17" i="1"/>
  <c r="I13" i="1"/>
  <c r="I9" i="1"/>
  <c r="I5" i="1"/>
  <c r="I46" i="1"/>
  <c r="I42" i="1"/>
  <c r="I38" i="1"/>
  <c r="I34" i="1"/>
  <c r="I30" i="1"/>
  <c r="H46" i="1"/>
  <c r="H22" i="1"/>
  <c r="H18" i="1"/>
  <c r="H14" i="1"/>
  <c r="H10" i="1"/>
  <c r="H6" i="1"/>
  <c r="H45" i="1"/>
  <c r="H41" i="1"/>
  <c r="H37" i="1"/>
  <c r="H33" i="1"/>
  <c r="H29" i="1"/>
  <c r="I20" i="1"/>
  <c r="I16" i="1"/>
  <c r="I12" i="1"/>
  <c r="I8" i="1"/>
  <c r="I4" i="1"/>
  <c r="I45" i="1"/>
  <c r="I41" i="1"/>
  <c r="I37" i="1"/>
  <c r="I33" i="1"/>
  <c r="I29" i="1"/>
  <c r="B13" i="3" l="1"/>
  <c r="B17" i="3"/>
  <c r="B11" i="3"/>
  <c r="B14" i="3"/>
  <c r="B18" i="3"/>
  <c r="B15" i="3"/>
  <c r="B19" i="3"/>
  <c r="B12" i="3"/>
  <c r="B16" i="3"/>
  <c r="C12" i="3"/>
  <c r="C13" i="3"/>
  <c r="C17" i="3"/>
  <c r="C14" i="3"/>
  <c r="C18" i="3"/>
  <c r="C15" i="3"/>
  <c r="C19" i="3"/>
  <c r="C16" i="3"/>
  <c r="C11" i="3"/>
  <c r="G24" i="3" l="1"/>
  <c r="G18" i="3"/>
  <c r="G26" i="3"/>
  <c r="G13" i="3"/>
  <c r="G33" i="3"/>
  <c r="G20" i="3"/>
  <c r="G28" i="3"/>
  <c r="G32" i="3"/>
  <c r="G30" i="3"/>
  <c r="G11" i="3"/>
  <c r="G23" i="3"/>
  <c r="G25" i="3"/>
  <c r="G29" i="3"/>
  <c r="G14" i="3"/>
  <c r="G15" i="3"/>
  <c r="G19" i="3"/>
  <c r="G17" i="3"/>
  <c r="G21" i="3"/>
  <c r="G12" i="3"/>
  <c r="G16" i="3"/>
  <c r="G27" i="3"/>
  <c r="G31" i="3"/>
  <c r="G22" i="3"/>
</calcChain>
</file>

<file path=xl/sharedStrings.xml><?xml version="1.0" encoding="utf-8"?>
<sst xmlns="http://schemas.openxmlformats.org/spreadsheetml/2006/main" count="83" uniqueCount="47">
  <si>
    <t>Team</t>
  </si>
  <si>
    <t>GA</t>
  </si>
  <si>
    <t>Manchester City</t>
  </si>
  <si>
    <t>Tottenham</t>
  </si>
  <si>
    <t>Arsenal</t>
  </si>
  <si>
    <t>Liverpool</t>
  </si>
  <si>
    <t>Brentford</t>
  </si>
  <si>
    <t>Fulham</t>
  </si>
  <si>
    <t>Chelsea</t>
  </si>
  <si>
    <t>Crystal Palace</t>
  </si>
  <si>
    <t>Brighton</t>
  </si>
  <si>
    <t>Bournemouth</t>
  </si>
  <si>
    <t>Aston Villa</t>
  </si>
  <si>
    <t>Southampton</t>
  </si>
  <si>
    <t>Everton</t>
  </si>
  <si>
    <t>Newcastle Utd</t>
  </si>
  <si>
    <t>Manchester Utd</t>
  </si>
  <si>
    <t>Leicester City</t>
  </si>
  <si>
    <t>Leeds Utd</t>
  </si>
  <si>
    <t>Wolverhampton</t>
  </si>
  <si>
    <t>West Ham Utd</t>
  </si>
  <si>
    <t>Nottm Forest</t>
  </si>
  <si>
    <t>GP</t>
  </si>
  <si>
    <t>GF</t>
  </si>
  <si>
    <t>Position</t>
  </si>
  <si>
    <t>Total:</t>
  </si>
  <si>
    <t>AVG GF</t>
  </si>
  <si>
    <t>AVG GA</t>
  </si>
  <si>
    <t>Attack Matrix</t>
  </si>
  <si>
    <t>Defend Matrix</t>
  </si>
  <si>
    <t>Home Team</t>
  </si>
  <si>
    <t>Away Team</t>
  </si>
  <si>
    <t>Avg</t>
  </si>
  <si>
    <t>Probablity of Scoring "X" # of Goals</t>
  </si>
  <si>
    <t>Home</t>
  </si>
  <si>
    <t>Away</t>
  </si>
  <si>
    <t># of Goals</t>
  </si>
  <si>
    <t>Probablity</t>
  </si>
  <si>
    <t>Score Probabilities</t>
  </si>
  <si>
    <t>Home Table</t>
  </si>
  <si>
    <t>Away Table</t>
  </si>
  <si>
    <t>xG</t>
  </si>
  <si>
    <t>PICK TEAMS---&gt;&gt;</t>
  </si>
  <si>
    <t>22/23 English Premier League Prediction Model</t>
  </si>
  <si>
    <t>** UP TO MATCHDAY 6</t>
  </si>
  <si>
    <t>Source:</t>
  </si>
  <si>
    <t>https://www.soccerstats.com/homeaway.asp?league=england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</si>
</sst>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3"/>
      <color rgb="FF000000"/>
      <name val="Tahoma"/>
      <family val="2"/>
    </font>
    <font>
      <b/>
      <sz val="13"/>
      <color rgb="FF000000"/>
      <name val="Tahoma"/>
      <family val="2"/>
    </font>
    <font>
      <b/>
      <sz val="13"/>
      <color rgb="FF111111"/>
      <name val="Tahom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4"/>
      <color theme="1"/>
      <name val="Times New Roman"/>
      <family val="1"/>
    </font>
    <font>
      <sz val="12"/>
      <color rgb="FF111827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sz val="12"/>
      <name val="Calibri"/>
      <family val="2"/>
      <scheme val="minor"/>
    </font>
    <font>
      <sz val="14"/>
      <name val="Times New Roman"/>
      <family val="1"/>
    </font>
    <font>
      <sz val="12"/>
      <name val="Times New Roman"/>
      <family val="1"/>
    </font>
    <font>
      <sz val="18"/>
      <name val="Times New Roman"/>
      <family val="1"/>
    </font>
    <font>
      <b/>
      <sz val="12"/>
      <name val="Times New Roman"/>
      <family val="1"/>
    </font>
    <font>
      <b/>
      <sz val="13"/>
      <name val="Tahoma"/>
      <family val="2"/>
    </font>
    <font>
      <sz val="13"/>
      <name val="Tahoma"/>
      <family val="2"/>
    </font>
    <font>
      <b/>
      <sz val="18"/>
      <name val="Times New Roman"/>
      <family val="1"/>
    </font>
    <font>
      <sz val="22"/>
      <color theme="1"/>
      <name val="Times New Roman"/>
      <family val="1"/>
    </font>
    <font>
      <sz val="2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1" fontId="14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top"/>
    </xf>
    <xf numFmtId="0" fontId="14" fillId="2" borderId="0" xfId="0" applyFont="1" applyFill="1" applyAlignment="1">
      <alignment horizontal="center" vertical="center"/>
    </xf>
    <xf numFmtId="1" fontId="14" fillId="2" borderId="0" xfId="0" applyNumberFormat="1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1" fontId="14" fillId="3" borderId="0" xfId="0" applyNumberFormat="1" applyFont="1" applyFill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1" fontId="14" fillId="4" borderId="0" xfId="0" applyNumberFormat="1" applyFont="1" applyFill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1" fontId="14" fillId="5" borderId="0" xfId="0" applyNumberFormat="1" applyFont="1" applyFill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1" fontId="9" fillId="7" borderId="0" xfId="0" applyNumberFormat="1" applyFont="1" applyFill="1" applyAlignment="1">
      <alignment horizontal="center" vertical="center"/>
    </xf>
    <xf numFmtId="1" fontId="1" fillId="7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" fontId="1" fillId="4" borderId="0" xfId="0" applyNumberFormat="1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9" fontId="1" fillId="7" borderId="0" xfId="1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9" fontId="1" fillId="4" borderId="0" xfId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9" fontId="14" fillId="5" borderId="0" xfId="0" applyNumberFormat="1" applyFont="1" applyFill="1" applyAlignment="1">
      <alignment horizontal="center" vertic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1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05A6F-1A4B-6146-BAF6-7C56D8C4CA7F}">
  <dimension ref="A1:I42"/>
  <sheetViews>
    <sheetView tabSelected="1" workbookViewId="0">
      <selection activeCell="D8" sqref="D8"/>
    </sheetView>
  </sheetViews>
  <sheetFormatPr baseColWidth="10" defaultRowHeight="16" x14ac:dyDescent="0.2"/>
  <cols>
    <col min="1" max="1" width="20.5" customWidth="1"/>
    <col min="2" max="2" width="17.33203125" customWidth="1"/>
    <col min="3" max="3" width="18.33203125" customWidth="1"/>
    <col min="5" max="5" width="12.83203125" customWidth="1"/>
    <col min="6" max="6" width="12.6640625" customWidth="1"/>
    <col min="9" max="9" width="20.33203125" customWidth="1"/>
  </cols>
  <sheetData>
    <row r="1" spans="1:9" ht="28" x14ac:dyDescent="0.3">
      <c r="A1" s="4"/>
      <c r="B1" s="4"/>
      <c r="C1" s="4"/>
      <c r="D1" s="4"/>
      <c r="E1" s="4"/>
      <c r="F1" s="52" t="s">
        <v>43</v>
      </c>
      <c r="G1" s="4"/>
    </row>
    <row r="2" spans="1:9" ht="25" x14ac:dyDescent="0.2">
      <c r="A2" s="7"/>
      <c r="B2" s="8" t="s">
        <v>30</v>
      </c>
      <c r="C2" s="8" t="s">
        <v>31</v>
      </c>
      <c r="D2" s="5"/>
      <c r="E2" s="53"/>
      <c r="F2" s="5"/>
      <c r="G2" s="53" t="s">
        <v>44</v>
      </c>
      <c r="H2" s="9"/>
      <c r="I2" s="9"/>
    </row>
    <row r="3" spans="1:9" ht="18" x14ac:dyDescent="0.2">
      <c r="A3" s="10" t="s">
        <v>42</v>
      </c>
      <c r="B3" s="34" t="s">
        <v>3</v>
      </c>
      <c r="C3" s="37" t="s">
        <v>8</v>
      </c>
      <c r="D3" s="5"/>
      <c r="E3" s="5"/>
      <c r="F3" s="5"/>
      <c r="G3" s="5"/>
      <c r="H3" s="9"/>
      <c r="I3" s="9"/>
    </row>
    <row r="4" spans="1:9" ht="18" x14ac:dyDescent="0.2">
      <c r="A4" s="43" t="s">
        <v>28</v>
      </c>
      <c r="B4" s="35">
        <f>INDEX('Data Sheet'!$H$3:$H$22, MATCH(Dashboard!$B$3, 'Data Sheet'!$B$3:$B$22,0))</f>
        <v>1.7096774193548387</v>
      </c>
      <c r="C4" s="38">
        <f>INDEX('Data Sheet'!$H$28:$H$47, MATCH(Dashboard!$C$3, 'Data Sheet'!$B$28:$B$47,0))</f>
        <v>0.96363636363636362</v>
      </c>
      <c r="D4" s="5"/>
      <c r="E4" s="5"/>
      <c r="F4" s="5"/>
      <c r="G4" s="5"/>
      <c r="H4" s="9"/>
      <c r="I4" s="9"/>
    </row>
    <row r="5" spans="1:9" ht="18" x14ac:dyDescent="0.2">
      <c r="A5" s="43" t="s">
        <v>29</v>
      </c>
      <c r="B5" s="36">
        <f>INDEX('Data Sheet'!$I$3:$I$22, MATCH(Dashboard!$B$3, 'Data Sheet'!$B$3:$B$22,0))</f>
        <v>0.77090909090909099</v>
      </c>
      <c r="C5" s="38">
        <f>INDEX('Data Sheet'!$I$28:$I$47, MATCH(Dashboard!$C$3, 'Data Sheet'!$B$28:$B$47,0))</f>
        <v>0.56989247311827951</v>
      </c>
      <c r="D5" s="5"/>
      <c r="E5" s="5"/>
      <c r="F5" s="5"/>
      <c r="G5" s="5"/>
      <c r="H5" s="9"/>
      <c r="I5" s="9"/>
    </row>
    <row r="6" spans="1:9" ht="18" x14ac:dyDescent="0.2">
      <c r="A6" s="43" t="s">
        <v>32</v>
      </c>
      <c r="B6" s="36">
        <f>'Data Sheet'!$F$23</f>
        <v>1.7547169811320755</v>
      </c>
      <c r="C6" s="38">
        <f>'Data Sheet'!$G$23</f>
        <v>1.0377358490566038</v>
      </c>
      <c r="D6" s="5"/>
      <c r="E6" s="5"/>
      <c r="F6" s="5"/>
      <c r="G6" s="5"/>
      <c r="H6" s="9"/>
      <c r="I6" s="9"/>
    </row>
    <row r="7" spans="1:9" ht="18" x14ac:dyDescent="0.2">
      <c r="A7" s="45" t="s">
        <v>41</v>
      </c>
      <c r="B7" s="46">
        <f>B4*C5*B6</f>
        <v>1.7096774193548387</v>
      </c>
      <c r="C7" s="46">
        <f>C4*B5*C6</f>
        <v>0.77090909090909099</v>
      </c>
      <c r="D7" s="5"/>
      <c r="E7" s="5"/>
      <c r="F7" s="5"/>
      <c r="G7" s="5"/>
      <c r="H7" s="9"/>
      <c r="I7" s="9"/>
    </row>
    <row r="8" spans="1:9" x14ac:dyDescent="0.2">
      <c r="A8" s="5"/>
      <c r="B8" s="6"/>
      <c r="C8" s="6"/>
      <c r="D8" s="5"/>
      <c r="E8" s="5"/>
      <c r="F8" s="5"/>
      <c r="G8" s="5"/>
      <c r="H8" s="9"/>
      <c r="I8" s="9"/>
    </row>
    <row r="9" spans="1:9" ht="23" x14ac:dyDescent="0.2">
      <c r="A9" s="8"/>
      <c r="B9" s="8" t="s">
        <v>33</v>
      </c>
      <c r="C9" s="8"/>
      <c r="D9" s="11"/>
      <c r="E9" s="8"/>
      <c r="F9" s="8" t="s">
        <v>38</v>
      </c>
      <c r="G9" s="15"/>
      <c r="H9" s="9"/>
      <c r="I9" s="9"/>
    </row>
    <row r="10" spans="1:9" ht="18" x14ac:dyDescent="0.2">
      <c r="A10" s="43" t="s">
        <v>36</v>
      </c>
      <c r="B10" s="39" t="s">
        <v>34</v>
      </c>
      <c r="C10" s="41" t="s">
        <v>35</v>
      </c>
      <c r="D10" s="12"/>
      <c r="E10" s="47" t="s">
        <v>30</v>
      </c>
      <c r="F10" s="49" t="s">
        <v>31</v>
      </c>
      <c r="G10" s="50" t="s">
        <v>37</v>
      </c>
      <c r="H10" s="13"/>
      <c r="I10" s="9"/>
    </row>
    <row r="11" spans="1:9" x14ac:dyDescent="0.2">
      <c r="A11" s="44">
        <v>0</v>
      </c>
      <c r="B11" s="40">
        <f>_xlfn.POISSON.DIST(A11,$B$7,FALSE)</f>
        <v>0.18092414583249503</v>
      </c>
      <c r="C11" s="42">
        <f>_xlfn.POISSON.DIST(A11,$C$7,FALSE)</f>
        <v>0.46259233860978527</v>
      </c>
      <c r="D11" s="12"/>
      <c r="E11" s="48">
        <v>1</v>
      </c>
      <c r="F11" s="29">
        <v>1</v>
      </c>
      <c r="G11" s="51">
        <f>INDEX(B$11:B$19, MATCH(E11,A$11:A$19,0))* INDEX(C$11:C$19, MATCH(F11,A$11:A$19,0))</f>
        <v>0.11030934595291658</v>
      </c>
      <c r="H11" s="13"/>
      <c r="I11" s="9"/>
    </row>
    <row r="12" spans="1:9" x14ac:dyDescent="0.2">
      <c r="A12" s="44">
        <v>1</v>
      </c>
      <c r="B12" s="40">
        <f t="shared" ref="B12:B19" si="0">_xlfn.POISSON.DIST(A12,$B$7,FALSE)</f>
        <v>0.30932192674587855</v>
      </c>
      <c r="C12" s="42">
        <f t="shared" ref="C12:C19" si="1">_xlfn.POISSON.DIST(A12,$C$7,FALSE)</f>
        <v>0.35661663921917997</v>
      </c>
      <c r="D12" s="12"/>
      <c r="E12" s="48">
        <v>2</v>
      </c>
      <c r="F12" s="29">
        <v>2</v>
      </c>
      <c r="G12" s="51">
        <f t="shared" ref="G12:G33" si="2">INDEX(B$11:B$19, MATCH(E12,A$11:A$19,0))* INDEX(C$11:C$19, MATCH(F12,A$11:A$19,0))</f>
        <v>3.6347091235395042E-2</v>
      </c>
      <c r="H12" s="13"/>
      <c r="I12" s="9"/>
    </row>
    <row r="13" spans="1:9" x14ac:dyDescent="0.2">
      <c r="A13" s="44">
        <v>2</v>
      </c>
      <c r="B13" s="40">
        <f t="shared" si="0"/>
        <v>0.26442035673438014</v>
      </c>
      <c r="C13" s="42">
        <f t="shared" si="1"/>
        <v>0.13745950457175662</v>
      </c>
      <c r="D13" s="12"/>
      <c r="E13" s="48">
        <v>3</v>
      </c>
      <c r="F13" s="29">
        <v>3</v>
      </c>
      <c r="G13" s="51">
        <f t="shared" si="2"/>
        <v>5.3228532697412682E-3</v>
      </c>
      <c r="H13" s="13"/>
      <c r="I13" s="9"/>
    </row>
    <row r="14" spans="1:9" x14ac:dyDescent="0.2">
      <c r="A14" s="44">
        <v>3</v>
      </c>
      <c r="B14" s="40">
        <f t="shared" si="0"/>
        <v>0.15069117104217364</v>
      </c>
      <c r="C14" s="42">
        <f t="shared" si="1"/>
        <v>3.5322927235408981E-2</v>
      </c>
      <c r="D14" s="12"/>
      <c r="E14" s="48">
        <v>1</v>
      </c>
      <c r="F14" s="29">
        <v>0</v>
      </c>
      <c r="G14" s="51">
        <f t="shared" si="2"/>
        <v>0.14308995347666065</v>
      </c>
      <c r="H14" s="13"/>
      <c r="I14" s="9"/>
    </row>
    <row r="15" spans="1:9" x14ac:dyDescent="0.2">
      <c r="A15" s="44">
        <v>4</v>
      </c>
      <c r="B15" s="40">
        <f t="shared" si="0"/>
        <v>6.4408323106735513E-2</v>
      </c>
      <c r="C15" s="42">
        <f t="shared" si="1"/>
        <v>6.8076914308242767E-3</v>
      </c>
      <c r="D15" s="12"/>
      <c r="E15" s="48">
        <v>0</v>
      </c>
      <c r="F15" s="29">
        <v>1</v>
      </c>
      <c r="G15" s="51">
        <f t="shared" si="2"/>
        <v>6.4520560840385183E-2</v>
      </c>
      <c r="H15" s="13"/>
      <c r="I15" s="9"/>
    </row>
    <row r="16" spans="1:9" x14ac:dyDescent="0.2">
      <c r="A16" s="44">
        <v>5</v>
      </c>
      <c r="B16" s="40">
        <f t="shared" si="0"/>
        <v>2.2023491126819231E-2</v>
      </c>
      <c r="C16" s="42">
        <f t="shared" si="1"/>
        <v>1.0496222424252707E-3</v>
      </c>
      <c r="D16" s="12"/>
      <c r="E16" s="48">
        <v>2</v>
      </c>
      <c r="F16" s="29">
        <v>0</v>
      </c>
      <c r="G16" s="51">
        <f t="shared" si="2"/>
        <v>0.12231883119779059</v>
      </c>
      <c r="H16" s="13"/>
      <c r="I16" s="9"/>
    </row>
    <row r="17" spans="1:9" x14ac:dyDescent="0.2">
      <c r="A17" s="44">
        <v>6</v>
      </c>
      <c r="B17" s="40">
        <f t="shared" si="0"/>
        <v>6.2755109124807426E-3</v>
      </c>
      <c r="C17" s="42">
        <f t="shared" si="1"/>
        <v>1.3486055478433774E-4</v>
      </c>
      <c r="D17" s="12"/>
      <c r="E17" s="48">
        <v>0</v>
      </c>
      <c r="F17" s="29">
        <v>2</v>
      </c>
      <c r="G17" s="51">
        <f t="shared" si="2"/>
        <v>2.4869743451203012E-2</v>
      </c>
      <c r="H17" s="13"/>
      <c r="I17" s="9"/>
    </row>
    <row r="18" spans="1:9" x14ac:dyDescent="0.2">
      <c r="A18" s="44">
        <v>7</v>
      </c>
      <c r="B18" s="40">
        <f t="shared" si="0"/>
        <v>1.5327284717118884E-3</v>
      </c>
      <c r="C18" s="42">
        <f t="shared" si="1"/>
        <v>1.4852175384041379E-5</v>
      </c>
      <c r="D18" s="12"/>
      <c r="E18" s="48">
        <v>3</v>
      </c>
      <c r="F18" s="29">
        <v>0</v>
      </c>
      <c r="G18" s="51">
        <f t="shared" si="2"/>
        <v>6.9708581220246257E-2</v>
      </c>
      <c r="H18" s="13"/>
      <c r="I18" s="9"/>
    </row>
    <row r="19" spans="1:9" x14ac:dyDescent="0.2">
      <c r="A19" s="44">
        <v>8</v>
      </c>
      <c r="B19" s="40">
        <f t="shared" si="0"/>
        <v>3.2755890726100855E-4</v>
      </c>
      <c r="C19" s="42">
        <f t="shared" si="1"/>
        <v>1.4312096279167095E-6</v>
      </c>
      <c r="D19" s="12"/>
      <c r="E19" s="48">
        <v>0</v>
      </c>
      <c r="F19" s="29">
        <v>3</v>
      </c>
      <c r="G19" s="51">
        <f t="shared" si="2"/>
        <v>6.3907704383697446E-3</v>
      </c>
      <c r="H19" s="13"/>
      <c r="I19" s="9"/>
    </row>
    <row r="20" spans="1:9" x14ac:dyDescent="0.2">
      <c r="A20" s="5"/>
      <c r="B20" s="5"/>
      <c r="C20" s="5"/>
      <c r="D20" s="12"/>
      <c r="E20" s="48">
        <v>4</v>
      </c>
      <c r="F20" s="29">
        <v>0</v>
      </c>
      <c r="G20" s="51">
        <f t="shared" si="2"/>
        <v>2.9794796811879451E-2</v>
      </c>
      <c r="H20" s="13"/>
      <c r="I20" s="9"/>
    </row>
    <row r="21" spans="1:9" x14ac:dyDescent="0.2">
      <c r="A21" s="5"/>
      <c r="B21" s="5"/>
      <c r="C21" s="5"/>
      <c r="D21" s="12"/>
      <c r="E21" s="48">
        <v>0</v>
      </c>
      <c r="F21" s="29">
        <v>4</v>
      </c>
      <c r="G21" s="51">
        <f t="shared" si="2"/>
        <v>1.2316757572130783E-3</v>
      </c>
      <c r="H21" s="13"/>
      <c r="I21" s="9"/>
    </row>
    <row r="22" spans="1:9" x14ac:dyDescent="0.2">
      <c r="A22" s="5"/>
      <c r="B22" s="5"/>
      <c r="C22" s="5"/>
      <c r="D22" s="12"/>
      <c r="E22" s="48">
        <v>2</v>
      </c>
      <c r="F22" s="29">
        <v>1</v>
      </c>
      <c r="G22" s="51">
        <f t="shared" si="2"/>
        <v>9.4296698959751304E-2</v>
      </c>
      <c r="H22" s="13"/>
      <c r="I22" s="9"/>
    </row>
    <row r="23" spans="1:9" x14ac:dyDescent="0.2">
      <c r="A23" s="5"/>
      <c r="B23" s="5"/>
      <c r="C23" s="5"/>
      <c r="D23" s="12"/>
      <c r="E23" s="48">
        <v>1</v>
      </c>
      <c r="F23" s="29">
        <v>2</v>
      </c>
      <c r="G23" s="51">
        <f t="shared" si="2"/>
        <v>4.2519238803669659E-2</v>
      </c>
      <c r="H23" s="13"/>
      <c r="I23" s="9"/>
    </row>
    <row r="24" spans="1:9" x14ac:dyDescent="0.2">
      <c r="A24" s="5"/>
      <c r="B24" s="5"/>
      <c r="C24" s="5"/>
      <c r="D24" s="12"/>
      <c r="E24" s="48">
        <v>3</v>
      </c>
      <c r="F24" s="29">
        <v>1</v>
      </c>
      <c r="G24" s="51">
        <f t="shared" si="2"/>
        <v>5.3738978977062576E-2</v>
      </c>
      <c r="H24" s="13"/>
      <c r="I24" s="9"/>
    </row>
    <row r="25" spans="1:9" x14ac:dyDescent="0.2">
      <c r="A25" s="5"/>
      <c r="B25" s="5"/>
      <c r="C25" s="5"/>
      <c r="D25" s="12"/>
      <c r="E25" s="48">
        <v>1</v>
      </c>
      <c r="F25" s="29">
        <v>3</v>
      </c>
      <c r="G25" s="51">
        <f t="shared" si="2"/>
        <v>1.0926155910761175E-2</v>
      </c>
      <c r="H25" s="13"/>
      <c r="I25" s="9"/>
    </row>
    <row r="26" spans="1:9" x14ac:dyDescent="0.2">
      <c r="A26" s="5"/>
      <c r="B26" s="5"/>
      <c r="C26" s="5"/>
      <c r="D26" s="12"/>
      <c r="E26" s="48">
        <v>3</v>
      </c>
      <c r="F26" s="29">
        <v>2</v>
      </c>
      <c r="G26" s="51">
        <f t="shared" si="2"/>
        <v>2.0713933714795026E-2</v>
      </c>
      <c r="H26" s="13"/>
      <c r="I26" s="9"/>
    </row>
    <row r="27" spans="1:9" x14ac:dyDescent="0.2">
      <c r="A27" s="5"/>
      <c r="B27" s="5"/>
      <c r="C27" s="5"/>
      <c r="D27" s="12"/>
      <c r="E27" s="48">
        <v>2</v>
      </c>
      <c r="F27" s="29">
        <v>3</v>
      </c>
      <c r="G27" s="51">
        <f t="shared" si="2"/>
        <v>9.3401010204893949E-3</v>
      </c>
      <c r="H27" s="13"/>
      <c r="I27" s="9"/>
    </row>
    <row r="28" spans="1:9" x14ac:dyDescent="0.2">
      <c r="A28" s="5"/>
      <c r="B28" s="5"/>
      <c r="C28" s="5"/>
      <c r="D28" s="12"/>
      <c r="E28" s="48">
        <v>4</v>
      </c>
      <c r="F28" s="29">
        <v>1</v>
      </c>
      <c r="G28" s="51">
        <f t="shared" si="2"/>
        <v>2.296907972406707E-2</v>
      </c>
      <c r="H28" s="13"/>
      <c r="I28" s="9"/>
    </row>
    <row r="29" spans="1:9" x14ac:dyDescent="0.2">
      <c r="A29" s="5"/>
      <c r="B29" s="5"/>
      <c r="C29" s="5"/>
      <c r="D29" s="12"/>
      <c r="E29" s="48">
        <v>1</v>
      </c>
      <c r="F29" s="29">
        <v>4</v>
      </c>
      <c r="G29" s="51">
        <f t="shared" si="2"/>
        <v>2.1057682300739721E-3</v>
      </c>
      <c r="H29" s="13"/>
      <c r="I29" s="9"/>
    </row>
    <row r="30" spans="1:9" x14ac:dyDescent="0.2">
      <c r="A30" s="5"/>
      <c r="B30" s="5"/>
      <c r="C30" s="5"/>
      <c r="D30" s="12"/>
      <c r="E30" s="48">
        <v>4</v>
      </c>
      <c r="F30" s="29">
        <v>2</v>
      </c>
      <c r="G30" s="51">
        <f t="shared" si="2"/>
        <v>8.8535361845494872E-3</v>
      </c>
      <c r="H30" s="13"/>
      <c r="I30" s="9"/>
    </row>
    <row r="31" spans="1:9" x14ac:dyDescent="0.2">
      <c r="A31" s="5"/>
      <c r="B31" s="5"/>
      <c r="C31" s="5"/>
      <c r="D31" s="12"/>
      <c r="E31" s="48">
        <v>2</v>
      </c>
      <c r="F31" s="29">
        <v>4</v>
      </c>
      <c r="G31" s="51">
        <f t="shared" si="2"/>
        <v>1.8000921966761379E-3</v>
      </c>
      <c r="H31" s="13"/>
      <c r="I31" s="9"/>
    </row>
    <row r="32" spans="1:9" x14ac:dyDescent="0.2">
      <c r="A32" s="5"/>
      <c r="B32" s="5"/>
      <c r="C32" s="5"/>
      <c r="D32" s="12"/>
      <c r="E32" s="48">
        <v>4</v>
      </c>
      <c r="F32" s="29">
        <v>3</v>
      </c>
      <c r="G32" s="51">
        <f t="shared" si="2"/>
        <v>2.2750905104539296E-3</v>
      </c>
      <c r="H32" s="13"/>
      <c r="I32" s="9"/>
    </row>
    <row r="33" spans="1:9" x14ac:dyDescent="0.2">
      <c r="A33" s="5"/>
      <c r="B33" s="5"/>
      <c r="C33" s="5"/>
      <c r="D33" s="12"/>
      <c r="E33" s="48">
        <v>3</v>
      </c>
      <c r="F33" s="29">
        <v>4</v>
      </c>
      <c r="G33" s="51">
        <f t="shared" si="2"/>
        <v>1.0258589938046808E-3</v>
      </c>
      <c r="H33" s="13"/>
      <c r="I33" s="9"/>
    </row>
    <row r="34" spans="1:9" x14ac:dyDescent="0.2">
      <c r="A34" s="5"/>
      <c r="B34" s="5"/>
      <c r="C34" s="5"/>
      <c r="D34" s="5"/>
      <c r="E34" s="5"/>
      <c r="F34" s="5"/>
      <c r="G34" s="5"/>
      <c r="H34" s="9"/>
      <c r="I34" s="9"/>
    </row>
    <row r="35" spans="1:9" x14ac:dyDescent="0.2">
      <c r="A35" s="5"/>
      <c r="B35" s="5"/>
      <c r="C35" s="5"/>
      <c r="D35" s="5"/>
      <c r="E35" s="5"/>
      <c r="F35" s="5"/>
      <c r="G35" s="5"/>
      <c r="H35" s="9"/>
      <c r="I35" s="9"/>
    </row>
    <row r="36" spans="1:9" x14ac:dyDescent="0.2">
      <c r="A36" s="9"/>
      <c r="B36" s="9"/>
      <c r="C36" s="9"/>
      <c r="D36" s="9"/>
      <c r="E36" s="9"/>
      <c r="F36" s="9"/>
      <c r="G36" s="9"/>
      <c r="H36" s="9"/>
      <c r="I36" s="9"/>
    </row>
    <row r="37" spans="1:9" x14ac:dyDescent="0.2">
      <c r="A37" s="9"/>
      <c r="B37" s="9"/>
      <c r="C37" s="9"/>
      <c r="D37" s="9"/>
      <c r="E37" s="9"/>
      <c r="F37" s="9"/>
      <c r="G37" s="9"/>
      <c r="H37" s="9"/>
      <c r="I37" s="9"/>
    </row>
    <row r="38" spans="1:9" x14ac:dyDescent="0.2">
      <c r="A38" s="9"/>
      <c r="B38" s="9"/>
      <c r="C38" s="9"/>
      <c r="D38" s="9"/>
      <c r="E38" s="9"/>
      <c r="F38" s="9"/>
      <c r="G38" s="9"/>
      <c r="H38" s="9"/>
      <c r="I38" s="9"/>
    </row>
    <row r="39" spans="1:9" x14ac:dyDescent="0.2">
      <c r="A39" s="9"/>
      <c r="B39" s="9"/>
      <c r="C39" s="9"/>
      <c r="D39" s="9"/>
      <c r="E39" s="9"/>
      <c r="F39" s="9"/>
      <c r="G39" s="9"/>
      <c r="H39" s="9"/>
      <c r="I39" s="9"/>
    </row>
    <row r="40" spans="1:9" x14ac:dyDescent="0.2">
      <c r="A40" s="9"/>
      <c r="B40" s="9"/>
      <c r="C40" s="9"/>
      <c r="D40" s="9"/>
      <c r="E40" s="9"/>
      <c r="F40" s="9"/>
      <c r="G40" s="9"/>
      <c r="H40" s="9"/>
      <c r="I40" s="9"/>
    </row>
    <row r="41" spans="1:9" x14ac:dyDescent="0.2">
      <c r="A41" s="9"/>
      <c r="B41" s="9"/>
      <c r="C41" s="9"/>
      <c r="D41" s="9"/>
      <c r="E41" s="9"/>
      <c r="F41" s="9"/>
      <c r="G41" s="9"/>
      <c r="H41" s="9"/>
      <c r="I41" s="9"/>
    </row>
    <row r="42" spans="1:9" x14ac:dyDescent="0.2">
      <c r="A42" s="9"/>
      <c r="B42" s="9"/>
      <c r="C42" s="9"/>
      <c r="D42" s="9"/>
      <c r="E42" s="9"/>
      <c r="F42" s="9"/>
      <c r="G42" s="9"/>
      <c r="H42" s="9"/>
      <c r="I42" s="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E3CA595-FA9D-9F46-A7E4-0A5FF868F535}">
          <x14:formula1>
            <xm:f>'Data Sheet'!$B$3:$B$22</xm:f>
          </x14:formula1>
          <xm:sqref>B3</xm:sqref>
        </x14:dataValidation>
        <x14:dataValidation type="list" allowBlank="1" showInputMessage="1" showErrorMessage="1" xr:uid="{74AE455C-915C-E340-A518-24F0C2A3ADA2}">
          <x14:formula1>
            <xm:f>'Data Sheet'!$B$28:$B$47</xm:f>
          </x14:formula1>
          <xm:sqref>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CC072-D79D-384C-AD0C-7BD90969E939}">
  <dimension ref="A1:Q52"/>
  <sheetViews>
    <sheetView workbookViewId="0">
      <selection activeCell="F23" sqref="F23"/>
    </sheetView>
  </sheetViews>
  <sheetFormatPr baseColWidth="10" defaultRowHeight="16" x14ac:dyDescent="0.2"/>
  <cols>
    <col min="2" max="2" width="16.6640625" customWidth="1"/>
    <col min="7" max="7" width="10.83203125" customWidth="1"/>
    <col min="8" max="8" width="17.5" customWidth="1"/>
    <col min="9" max="9" width="16.6640625" customWidth="1"/>
  </cols>
  <sheetData>
    <row r="1" spans="1:17" ht="23" x14ac:dyDescent="0.25">
      <c r="A1" s="24" t="s">
        <v>39</v>
      </c>
      <c r="B1" s="16"/>
      <c r="C1" s="17"/>
      <c r="D1" s="17"/>
      <c r="E1" s="17"/>
      <c r="F1" s="17"/>
      <c r="G1" s="17"/>
      <c r="H1" s="17"/>
      <c r="I1" s="17"/>
    </row>
    <row r="2" spans="1:17" ht="18" x14ac:dyDescent="0.2">
      <c r="A2" s="33" t="s">
        <v>24</v>
      </c>
      <c r="B2" s="33" t="s">
        <v>0</v>
      </c>
      <c r="C2" s="33" t="s">
        <v>22</v>
      </c>
      <c r="D2" s="33" t="s">
        <v>23</v>
      </c>
      <c r="E2" s="33" t="s">
        <v>1</v>
      </c>
      <c r="F2" s="33" t="s">
        <v>26</v>
      </c>
      <c r="G2" s="33" t="s">
        <v>27</v>
      </c>
      <c r="H2" s="33" t="s">
        <v>28</v>
      </c>
      <c r="I2" s="33" t="s">
        <v>29</v>
      </c>
      <c r="J2" s="5"/>
      <c r="M2" s="2"/>
      <c r="P2" s="2"/>
      <c r="Q2" s="2"/>
    </row>
    <row r="3" spans="1:17" ht="17" x14ac:dyDescent="0.2">
      <c r="A3" s="25">
        <v>1</v>
      </c>
      <c r="B3" s="25" t="s">
        <v>2</v>
      </c>
      <c r="C3" s="25">
        <v>5</v>
      </c>
      <c r="D3" s="25">
        <v>24</v>
      </c>
      <c r="E3" s="25">
        <v>5</v>
      </c>
      <c r="F3" s="26">
        <f>D3/C3</f>
        <v>4.8</v>
      </c>
      <c r="G3" s="26">
        <f>E3/C3</f>
        <v>1</v>
      </c>
      <c r="H3" s="26">
        <f>F3/$F$23</f>
        <v>2.7354838709677418</v>
      </c>
      <c r="I3" s="26">
        <f>G3/$G$23</f>
        <v>0.96363636363636362</v>
      </c>
      <c r="J3" s="5"/>
      <c r="M3" s="1"/>
      <c r="P3" s="1"/>
      <c r="Q3" s="3"/>
    </row>
    <row r="4" spans="1:17" ht="17" x14ac:dyDescent="0.2">
      <c r="A4" s="25">
        <v>2</v>
      </c>
      <c r="B4" s="25" t="s">
        <v>3</v>
      </c>
      <c r="C4" s="25">
        <v>5</v>
      </c>
      <c r="D4" s="25">
        <v>15</v>
      </c>
      <c r="E4" s="25">
        <v>4</v>
      </c>
      <c r="F4" s="26">
        <f>D4/C4</f>
        <v>3</v>
      </c>
      <c r="G4" s="26">
        <f t="shared" ref="G4:G23" si="0">E4/C4</f>
        <v>0.8</v>
      </c>
      <c r="H4" s="26">
        <f t="shared" ref="H4:H22" si="1">F4/$F$23</f>
        <v>1.7096774193548387</v>
      </c>
      <c r="I4" s="26">
        <f t="shared" ref="I4:I22" si="2">G4/$G$23</f>
        <v>0.77090909090909099</v>
      </c>
      <c r="J4" s="5"/>
      <c r="M4" s="1"/>
      <c r="P4" s="1"/>
      <c r="Q4" s="3"/>
    </row>
    <row r="5" spans="1:17" ht="17" x14ac:dyDescent="0.2">
      <c r="A5" s="25">
        <v>3</v>
      </c>
      <c r="B5" s="25" t="s">
        <v>4</v>
      </c>
      <c r="C5" s="25">
        <v>5</v>
      </c>
      <c r="D5" s="25">
        <v>14</v>
      </c>
      <c r="E5" s="25">
        <v>7</v>
      </c>
      <c r="F5" s="26">
        <f>D5/C5</f>
        <v>2.8</v>
      </c>
      <c r="G5" s="26">
        <f t="shared" si="0"/>
        <v>1.4</v>
      </c>
      <c r="H5" s="26">
        <f t="shared" si="1"/>
        <v>1.5956989247311826</v>
      </c>
      <c r="I5" s="26">
        <f t="shared" si="2"/>
        <v>1.3490909090909091</v>
      </c>
      <c r="J5" s="5"/>
      <c r="M5" s="1"/>
      <c r="P5" s="1"/>
      <c r="Q5" s="3"/>
    </row>
    <row r="6" spans="1:17" ht="17" x14ac:dyDescent="0.2">
      <c r="A6" s="25">
        <v>4</v>
      </c>
      <c r="B6" s="25" t="s">
        <v>5</v>
      </c>
      <c r="C6" s="25">
        <v>6</v>
      </c>
      <c r="D6" s="25">
        <v>17</v>
      </c>
      <c r="E6" s="25">
        <v>5</v>
      </c>
      <c r="F6" s="26">
        <f t="shared" ref="F6:F23" si="3">D6/C6</f>
        <v>2.8333333333333335</v>
      </c>
      <c r="G6" s="26">
        <f t="shared" si="0"/>
        <v>0.83333333333333337</v>
      </c>
      <c r="H6" s="26">
        <f t="shared" si="1"/>
        <v>1.6146953405017921</v>
      </c>
      <c r="I6" s="26">
        <f t="shared" si="2"/>
        <v>0.80303030303030309</v>
      </c>
      <c r="J6" s="5"/>
      <c r="M6" s="1"/>
      <c r="P6" s="1"/>
      <c r="Q6" s="3"/>
    </row>
    <row r="7" spans="1:17" ht="17" x14ac:dyDescent="0.2">
      <c r="A7" s="27">
        <v>5</v>
      </c>
      <c r="B7" s="27" t="s">
        <v>15</v>
      </c>
      <c r="C7" s="27">
        <v>6</v>
      </c>
      <c r="D7" s="27">
        <v>12</v>
      </c>
      <c r="E7" s="27">
        <v>5</v>
      </c>
      <c r="F7" s="28">
        <f t="shared" si="3"/>
        <v>2</v>
      </c>
      <c r="G7" s="28">
        <f t="shared" si="0"/>
        <v>0.83333333333333337</v>
      </c>
      <c r="H7" s="28">
        <f t="shared" si="1"/>
        <v>1.139784946236559</v>
      </c>
      <c r="I7" s="28">
        <f t="shared" si="2"/>
        <v>0.80303030303030309</v>
      </c>
      <c r="J7" s="5"/>
      <c r="M7" s="1"/>
      <c r="P7" s="1"/>
      <c r="Q7" s="3"/>
    </row>
    <row r="8" spans="1:17" ht="17" x14ac:dyDescent="0.2">
      <c r="A8" s="14">
        <v>6</v>
      </c>
      <c r="B8" s="14" t="s">
        <v>6</v>
      </c>
      <c r="C8" s="14">
        <v>6</v>
      </c>
      <c r="D8" s="14">
        <v>12</v>
      </c>
      <c r="E8" s="14">
        <v>6</v>
      </c>
      <c r="F8" s="22">
        <f t="shared" si="3"/>
        <v>2</v>
      </c>
      <c r="G8" s="22">
        <f t="shared" si="0"/>
        <v>1</v>
      </c>
      <c r="H8" s="22">
        <f t="shared" si="1"/>
        <v>1.139784946236559</v>
      </c>
      <c r="I8" s="22">
        <f t="shared" si="2"/>
        <v>0.96363636363636362</v>
      </c>
      <c r="J8" s="5"/>
      <c r="M8" s="1"/>
      <c r="P8" s="1"/>
      <c r="Q8" s="3"/>
    </row>
    <row r="9" spans="1:17" ht="17" x14ac:dyDescent="0.2">
      <c r="A9" s="14">
        <v>7</v>
      </c>
      <c r="B9" s="14" t="s">
        <v>7</v>
      </c>
      <c r="C9" s="14">
        <v>6</v>
      </c>
      <c r="D9" s="14">
        <v>13</v>
      </c>
      <c r="E9" s="14">
        <v>11</v>
      </c>
      <c r="F9" s="22">
        <f t="shared" si="3"/>
        <v>2.1666666666666665</v>
      </c>
      <c r="G9" s="22">
        <f t="shared" si="0"/>
        <v>1.8333333333333333</v>
      </c>
      <c r="H9" s="22">
        <f t="shared" si="1"/>
        <v>1.2347670250896057</v>
      </c>
      <c r="I9" s="22">
        <f t="shared" si="2"/>
        <v>1.7666666666666666</v>
      </c>
      <c r="J9" s="5"/>
      <c r="M9" s="1"/>
      <c r="P9" s="1"/>
      <c r="Q9" s="3"/>
    </row>
    <row r="10" spans="1:17" ht="17" x14ac:dyDescent="0.2">
      <c r="A10" s="14">
        <v>8</v>
      </c>
      <c r="B10" s="14" t="s">
        <v>8</v>
      </c>
      <c r="C10" s="14">
        <v>4</v>
      </c>
      <c r="D10" s="14">
        <v>9</v>
      </c>
      <c r="E10" s="14">
        <v>4</v>
      </c>
      <c r="F10" s="22">
        <f t="shared" si="3"/>
        <v>2.25</v>
      </c>
      <c r="G10" s="22">
        <f t="shared" si="0"/>
        <v>1</v>
      </c>
      <c r="H10" s="22">
        <f t="shared" si="1"/>
        <v>1.282258064516129</v>
      </c>
      <c r="I10" s="22">
        <f t="shared" si="2"/>
        <v>0.96363636363636362</v>
      </c>
      <c r="J10" s="5"/>
      <c r="M10" s="1"/>
      <c r="P10" s="1"/>
      <c r="Q10" s="3"/>
    </row>
    <row r="11" spans="1:17" ht="17" x14ac:dyDescent="0.2">
      <c r="A11" s="14">
        <v>9</v>
      </c>
      <c r="B11" s="14" t="s">
        <v>16</v>
      </c>
      <c r="C11" s="14">
        <v>5</v>
      </c>
      <c r="D11" s="14">
        <v>8</v>
      </c>
      <c r="E11" s="14">
        <v>4</v>
      </c>
      <c r="F11" s="22">
        <f t="shared" si="3"/>
        <v>1.6</v>
      </c>
      <c r="G11" s="22">
        <f t="shared" si="0"/>
        <v>0.8</v>
      </c>
      <c r="H11" s="22">
        <f t="shared" si="1"/>
        <v>0.91182795698924735</v>
      </c>
      <c r="I11" s="22">
        <f t="shared" si="2"/>
        <v>0.77090909090909099</v>
      </c>
      <c r="J11" s="5"/>
      <c r="M11" s="1"/>
      <c r="P11" s="1"/>
      <c r="Q11" s="3"/>
    </row>
    <row r="12" spans="1:17" ht="17" x14ac:dyDescent="0.2">
      <c r="A12" s="14">
        <v>10</v>
      </c>
      <c r="B12" s="14" t="s">
        <v>9</v>
      </c>
      <c r="C12" s="14">
        <v>6</v>
      </c>
      <c r="D12" s="14">
        <v>9</v>
      </c>
      <c r="E12" s="14">
        <v>8</v>
      </c>
      <c r="F12" s="22">
        <f t="shared" si="3"/>
        <v>1.5</v>
      </c>
      <c r="G12" s="22">
        <f t="shared" si="0"/>
        <v>1.3333333333333333</v>
      </c>
      <c r="H12" s="22">
        <f t="shared" si="1"/>
        <v>0.85483870967741937</v>
      </c>
      <c r="I12" s="22">
        <f t="shared" si="2"/>
        <v>1.2848484848484847</v>
      </c>
      <c r="J12" s="5"/>
      <c r="M12" s="1"/>
      <c r="P12" s="1"/>
      <c r="Q12" s="3"/>
    </row>
    <row r="13" spans="1:17" ht="17" x14ac:dyDescent="0.2">
      <c r="A13" s="14">
        <v>11</v>
      </c>
      <c r="B13" s="14" t="s">
        <v>17</v>
      </c>
      <c r="C13" s="14">
        <v>6</v>
      </c>
      <c r="D13" s="14">
        <v>9</v>
      </c>
      <c r="E13" s="14">
        <v>5</v>
      </c>
      <c r="F13" s="22">
        <f t="shared" si="3"/>
        <v>1.5</v>
      </c>
      <c r="G13" s="22">
        <f t="shared" si="0"/>
        <v>0.83333333333333337</v>
      </c>
      <c r="H13" s="22">
        <f t="shared" si="1"/>
        <v>0.85483870967741937</v>
      </c>
      <c r="I13" s="22">
        <f t="shared" si="2"/>
        <v>0.80303030303030309</v>
      </c>
      <c r="J13" s="5"/>
      <c r="M13" s="1"/>
      <c r="P13" s="1"/>
      <c r="Q13" s="3"/>
    </row>
    <row r="14" spans="1:17" ht="17" x14ac:dyDescent="0.2">
      <c r="A14" s="14">
        <v>12</v>
      </c>
      <c r="B14" s="14" t="s">
        <v>10</v>
      </c>
      <c r="C14" s="14">
        <v>5</v>
      </c>
      <c r="D14" s="14">
        <v>6</v>
      </c>
      <c r="E14" s="14">
        <v>3</v>
      </c>
      <c r="F14" s="22">
        <f t="shared" si="3"/>
        <v>1.2</v>
      </c>
      <c r="G14" s="22">
        <f t="shared" si="0"/>
        <v>0.6</v>
      </c>
      <c r="H14" s="22">
        <f t="shared" si="1"/>
        <v>0.68387096774193545</v>
      </c>
      <c r="I14" s="22">
        <f t="shared" si="2"/>
        <v>0.57818181818181813</v>
      </c>
      <c r="J14" s="5"/>
      <c r="M14" s="1"/>
      <c r="P14" s="1"/>
      <c r="Q14" s="3"/>
    </row>
    <row r="15" spans="1:17" ht="17" x14ac:dyDescent="0.2">
      <c r="A15" s="14">
        <v>13</v>
      </c>
      <c r="B15" s="14" t="s">
        <v>18</v>
      </c>
      <c r="C15" s="14">
        <v>5</v>
      </c>
      <c r="D15" s="14">
        <v>6</v>
      </c>
      <c r="E15" s="14">
        <v>3</v>
      </c>
      <c r="F15" s="22">
        <f t="shared" si="3"/>
        <v>1.2</v>
      </c>
      <c r="G15" s="22">
        <f t="shared" si="0"/>
        <v>0.6</v>
      </c>
      <c r="H15" s="22">
        <f t="shared" si="1"/>
        <v>0.68387096774193545</v>
      </c>
      <c r="I15" s="22">
        <f t="shared" si="2"/>
        <v>0.57818181818181813</v>
      </c>
      <c r="J15" s="5"/>
      <c r="M15" s="1"/>
      <c r="P15" s="1"/>
      <c r="Q15" s="3"/>
    </row>
    <row r="16" spans="1:17" ht="17" x14ac:dyDescent="0.2">
      <c r="A16" s="14">
        <v>14</v>
      </c>
      <c r="B16" s="14" t="s">
        <v>11</v>
      </c>
      <c r="C16" s="14">
        <v>6</v>
      </c>
      <c r="D16" s="14">
        <v>4</v>
      </c>
      <c r="E16" s="14">
        <v>5</v>
      </c>
      <c r="F16" s="22">
        <f t="shared" si="3"/>
        <v>0.66666666666666663</v>
      </c>
      <c r="G16" s="22">
        <f t="shared" si="0"/>
        <v>0.83333333333333337</v>
      </c>
      <c r="H16" s="22">
        <f t="shared" si="1"/>
        <v>0.37992831541218636</v>
      </c>
      <c r="I16" s="22">
        <f t="shared" si="2"/>
        <v>0.80303030303030309</v>
      </c>
      <c r="J16" s="5"/>
      <c r="M16" s="1"/>
      <c r="P16" s="1"/>
      <c r="Q16" s="3"/>
    </row>
    <row r="17" spans="1:17" ht="17" x14ac:dyDescent="0.2">
      <c r="A17" s="14">
        <v>15</v>
      </c>
      <c r="B17" s="14" t="s">
        <v>19</v>
      </c>
      <c r="C17" s="14">
        <v>5</v>
      </c>
      <c r="D17" s="14">
        <v>3</v>
      </c>
      <c r="E17" s="14">
        <v>4</v>
      </c>
      <c r="F17" s="22">
        <f t="shared" si="3"/>
        <v>0.6</v>
      </c>
      <c r="G17" s="22">
        <f t="shared" si="0"/>
        <v>0.8</v>
      </c>
      <c r="H17" s="22">
        <f t="shared" si="1"/>
        <v>0.34193548387096773</v>
      </c>
      <c r="I17" s="22">
        <f t="shared" si="2"/>
        <v>0.77090909090909099</v>
      </c>
      <c r="J17" s="5"/>
      <c r="M17" s="1"/>
      <c r="P17" s="1"/>
      <c r="Q17" s="3"/>
    </row>
    <row r="18" spans="1:17" ht="17" x14ac:dyDescent="0.2">
      <c r="A18" s="14">
        <v>16</v>
      </c>
      <c r="B18" s="14" t="s">
        <v>20</v>
      </c>
      <c r="C18" s="14">
        <v>5</v>
      </c>
      <c r="D18" s="14">
        <v>6</v>
      </c>
      <c r="E18" s="14">
        <v>6</v>
      </c>
      <c r="F18" s="22">
        <f t="shared" si="3"/>
        <v>1.2</v>
      </c>
      <c r="G18" s="22">
        <f t="shared" si="0"/>
        <v>1.2</v>
      </c>
      <c r="H18" s="22">
        <f t="shared" si="1"/>
        <v>0.68387096774193545</v>
      </c>
      <c r="I18" s="22">
        <f t="shared" si="2"/>
        <v>1.1563636363636363</v>
      </c>
      <c r="J18" s="5"/>
      <c r="M18" s="1"/>
      <c r="P18" s="1"/>
      <c r="Q18" s="3"/>
    </row>
    <row r="19" spans="1:17" ht="17" x14ac:dyDescent="0.2">
      <c r="A19" s="14">
        <v>17</v>
      </c>
      <c r="B19" s="14" t="s">
        <v>12</v>
      </c>
      <c r="C19" s="14">
        <v>5</v>
      </c>
      <c r="D19" s="14">
        <v>4</v>
      </c>
      <c r="E19" s="14">
        <v>5</v>
      </c>
      <c r="F19" s="22">
        <f t="shared" si="3"/>
        <v>0.8</v>
      </c>
      <c r="G19" s="22">
        <f t="shared" si="0"/>
        <v>1</v>
      </c>
      <c r="H19" s="22">
        <f t="shared" si="1"/>
        <v>0.45591397849462367</v>
      </c>
      <c r="I19" s="22">
        <f t="shared" si="2"/>
        <v>0.96363636363636362</v>
      </c>
      <c r="J19" s="5"/>
      <c r="M19" s="1"/>
      <c r="P19" s="1"/>
      <c r="Q19" s="3"/>
    </row>
    <row r="20" spans="1:17" ht="17" x14ac:dyDescent="0.2">
      <c r="A20" s="29">
        <v>18</v>
      </c>
      <c r="B20" s="29" t="s">
        <v>13</v>
      </c>
      <c r="C20" s="29">
        <v>5</v>
      </c>
      <c r="D20" s="29">
        <v>6</v>
      </c>
      <c r="E20" s="29">
        <v>7</v>
      </c>
      <c r="F20" s="30">
        <f t="shared" si="3"/>
        <v>1.2</v>
      </c>
      <c r="G20" s="30">
        <f t="shared" si="0"/>
        <v>1.4</v>
      </c>
      <c r="H20" s="30">
        <f t="shared" si="1"/>
        <v>0.68387096774193545</v>
      </c>
      <c r="I20" s="30">
        <f t="shared" si="2"/>
        <v>1.3490909090909091</v>
      </c>
      <c r="J20" s="5"/>
      <c r="M20" s="1"/>
      <c r="P20" s="1"/>
      <c r="Q20" s="3"/>
    </row>
    <row r="21" spans="1:17" ht="17" x14ac:dyDescent="0.2">
      <c r="A21" s="29">
        <v>19</v>
      </c>
      <c r="B21" s="29" t="s">
        <v>14</v>
      </c>
      <c r="C21" s="29">
        <v>5</v>
      </c>
      <c r="D21" s="29">
        <v>3</v>
      </c>
      <c r="E21" s="29">
        <v>4</v>
      </c>
      <c r="F21" s="30">
        <f t="shared" si="3"/>
        <v>0.6</v>
      </c>
      <c r="G21" s="30">
        <f t="shared" si="0"/>
        <v>0.8</v>
      </c>
      <c r="H21" s="30">
        <f t="shared" si="1"/>
        <v>0.34193548387096773</v>
      </c>
      <c r="I21" s="30">
        <f t="shared" si="2"/>
        <v>0.77090909090909099</v>
      </c>
      <c r="J21" s="5"/>
      <c r="M21" s="1"/>
      <c r="P21" s="1"/>
      <c r="Q21" s="3"/>
    </row>
    <row r="22" spans="1:17" ht="17" x14ac:dyDescent="0.2">
      <c r="A22" s="29">
        <v>20</v>
      </c>
      <c r="B22" s="29" t="s">
        <v>21</v>
      </c>
      <c r="C22" s="29">
        <v>5</v>
      </c>
      <c r="D22" s="29">
        <v>6</v>
      </c>
      <c r="E22" s="29">
        <v>9</v>
      </c>
      <c r="F22" s="30">
        <f t="shared" si="3"/>
        <v>1.2</v>
      </c>
      <c r="G22" s="30">
        <f t="shared" si="0"/>
        <v>1.8</v>
      </c>
      <c r="H22" s="30">
        <f t="shared" si="1"/>
        <v>0.68387096774193545</v>
      </c>
      <c r="I22" s="30">
        <f t="shared" si="2"/>
        <v>1.7345454545454546</v>
      </c>
      <c r="J22" s="5"/>
      <c r="M22" s="1"/>
      <c r="P22" s="1"/>
      <c r="Q22" s="3"/>
    </row>
    <row r="23" spans="1:17" x14ac:dyDescent="0.2">
      <c r="A23" s="23"/>
      <c r="B23" s="31" t="s">
        <v>25</v>
      </c>
      <c r="C23" s="31">
        <f>SUM(C3:C22)</f>
        <v>106</v>
      </c>
      <c r="D23" s="31">
        <f>SUM(D3:D22)</f>
        <v>186</v>
      </c>
      <c r="E23" s="31">
        <f>SUM(E3:E22)</f>
        <v>110</v>
      </c>
      <c r="F23" s="32">
        <f t="shared" si="3"/>
        <v>1.7547169811320755</v>
      </c>
      <c r="G23" s="32">
        <f t="shared" si="0"/>
        <v>1.0377358490566038</v>
      </c>
      <c r="H23" s="22"/>
      <c r="I23" s="22"/>
      <c r="J23" s="5"/>
    </row>
    <row r="24" spans="1:17" ht="17" x14ac:dyDescent="0.2">
      <c r="A24" s="19"/>
      <c r="B24" s="20"/>
      <c r="C24" s="20"/>
      <c r="D24" s="17"/>
      <c r="E24" s="17"/>
      <c r="F24" s="17"/>
      <c r="G24" s="17"/>
      <c r="H24" s="17"/>
      <c r="I24" s="17"/>
    </row>
    <row r="25" spans="1:17" x14ac:dyDescent="0.2">
      <c r="A25" s="17"/>
      <c r="B25" s="17"/>
      <c r="C25" s="17"/>
      <c r="D25" s="17"/>
      <c r="E25" s="17"/>
      <c r="F25" s="17"/>
      <c r="G25" s="17"/>
      <c r="H25" s="17"/>
      <c r="I25" s="17"/>
    </row>
    <row r="26" spans="1:17" ht="23" x14ac:dyDescent="0.25">
      <c r="A26" s="21" t="s">
        <v>40</v>
      </c>
      <c r="B26" s="18"/>
      <c r="C26" s="17"/>
      <c r="D26" s="17"/>
      <c r="E26" s="17"/>
      <c r="F26" s="17"/>
      <c r="G26" s="17"/>
      <c r="H26" s="17"/>
      <c r="I26" s="17"/>
    </row>
    <row r="27" spans="1:17" ht="18" x14ac:dyDescent="0.2">
      <c r="A27" s="33" t="s">
        <v>24</v>
      </c>
      <c r="B27" s="33" t="s">
        <v>0</v>
      </c>
      <c r="C27" s="33" t="s">
        <v>22</v>
      </c>
      <c r="D27" s="33" t="s">
        <v>23</v>
      </c>
      <c r="E27" s="33" t="s">
        <v>1</v>
      </c>
      <c r="F27" s="33" t="s">
        <v>26</v>
      </c>
      <c r="G27" s="33" t="s">
        <v>27</v>
      </c>
      <c r="H27" s="33" t="s">
        <v>28</v>
      </c>
      <c r="I27" s="33" t="s">
        <v>29</v>
      </c>
    </row>
    <row r="28" spans="1:17" x14ac:dyDescent="0.2">
      <c r="A28" s="25">
        <v>1</v>
      </c>
      <c r="B28" s="25" t="s">
        <v>4</v>
      </c>
      <c r="C28" s="25">
        <v>5</v>
      </c>
      <c r="D28" s="25">
        <v>10</v>
      </c>
      <c r="E28" s="25">
        <v>3</v>
      </c>
      <c r="F28" s="26">
        <f>D28/C28</f>
        <v>2</v>
      </c>
      <c r="G28" s="26">
        <f>E28/C28</f>
        <v>0.6</v>
      </c>
      <c r="H28" s="26">
        <f>F28/$F$48</f>
        <v>1.9272727272727272</v>
      </c>
      <c r="I28" s="26">
        <f>G28/$G$48</f>
        <v>0.34193548387096773</v>
      </c>
    </row>
    <row r="29" spans="1:17" x14ac:dyDescent="0.2">
      <c r="A29" s="25">
        <v>2</v>
      </c>
      <c r="B29" s="25" t="s">
        <v>8</v>
      </c>
      <c r="C29" s="25">
        <v>6</v>
      </c>
      <c r="D29" s="25">
        <v>6</v>
      </c>
      <c r="E29" s="25">
        <v>6</v>
      </c>
      <c r="F29" s="26">
        <f t="shared" ref="F29:F48" si="4">D29/C29</f>
        <v>1</v>
      </c>
      <c r="G29" s="26">
        <f t="shared" ref="G29:G48" si="5">E29/C29</f>
        <v>1</v>
      </c>
      <c r="H29" s="26">
        <f t="shared" ref="H29:H47" si="6">F29/$F$48</f>
        <v>0.96363636363636362</v>
      </c>
      <c r="I29" s="26">
        <f t="shared" ref="I29:I47" si="7">G29/$G$48</f>
        <v>0.56989247311827951</v>
      </c>
    </row>
    <row r="30" spans="1:17" x14ac:dyDescent="0.2">
      <c r="A30" s="25">
        <v>3</v>
      </c>
      <c r="B30" s="25" t="s">
        <v>16</v>
      </c>
      <c r="C30" s="25">
        <v>5</v>
      </c>
      <c r="D30" s="25">
        <v>7</v>
      </c>
      <c r="E30" s="25">
        <v>11</v>
      </c>
      <c r="F30" s="26">
        <f t="shared" si="4"/>
        <v>1.4</v>
      </c>
      <c r="G30" s="26">
        <f t="shared" si="5"/>
        <v>2.2000000000000002</v>
      </c>
      <c r="H30" s="26">
        <f t="shared" si="6"/>
        <v>1.3490909090909091</v>
      </c>
      <c r="I30" s="26">
        <f t="shared" si="7"/>
        <v>1.2537634408602152</v>
      </c>
    </row>
    <row r="31" spans="1:17" x14ac:dyDescent="0.2">
      <c r="A31" s="25">
        <v>4</v>
      </c>
      <c r="B31" s="25" t="s">
        <v>2</v>
      </c>
      <c r="C31" s="25">
        <v>5</v>
      </c>
      <c r="D31" s="25">
        <v>9</v>
      </c>
      <c r="E31" s="25">
        <v>5</v>
      </c>
      <c r="F31" s="26">
        <f t="shared" si="4"/>
        <v>1.8</v>
      </c>
      <c r="G31" s="26">
        <f t="shared" si="5"/>
        <v>1</v>
      </c>
      <c r="H31" s="26">
        <f t="shared" si="6"/>
        <v>1.7345454545454546</v>
      </c>
      <c r="I31" s="26">
        <f t="shared" si="7"/>
        <v>0.56989247311827951</v>
      </c>
    </row>
    <row r="32" spans="1:17" x14ac:dyDescent="0.2">
      <c r="A32" s="27">
        <v>5</v>
      </c>
      <c r="B32" s="27" t="s">
        <v>3</v>
      </c>
      <c r="C32" s="27">
        <v>6</v>
      </c>
      <c r="D32" s="27">
        <v>7</v>
      </c>
      <c r="E32" s="27">
        <v>8</v>
      </c>
      <c r="F32" s="28">
        <f t="shared" si="4"/>
        <v>1.1666666666666667</v>
      </c>
      <c r="G32" s="28">
        <f t="shared" si="5"/>
        <v>1.3333333333333333</v>
      </c>
      <c r="H32" s="28">
        <f t="shared" si="6"/>
        <v>1.1242424242424243</v>
      </c>
      <c r="I32" s="28">
        <f t="shared" si="7"/>
        <v>0.75985663082437271</v>
      </c>
    </row>
    <row r="33" spans="1:9" x14ac:dyDescent="0.2">
      <c r="A33" s="14">
        <v>6</v>
      </c>
      <c r="B33" s="14" t="s">
        <v>10</v>
      </c>
      <c r="C33" s="14">
        <v>5</v>
      </c>
      <c r="D33" s="14">
        <v>8</v>
      </c>
      <c r="E33" s="14">
        <v>8</v>
      </c>
      <c r="F33" s="22">
        <f t="shared" si="4"/>
        <v>1.6</v>
      </c>
      <c r="G33" s="22">
        <f t="shared" si="5"/>
        <v>1.6</v>
      </c>
      <c r="H33" s="22">
        <f t="shared" si="6"/>
        <v>1.541818181818182</v>
      </c>
      <c r="I33" s="22">
        <f t="shared" si="7"/>
        <v>0.91182795698924735</v>
      </c>
    </row>
    <row r="34" spans="1:9" x14ac:dyDescent="0.2">
      <c r="A34" s="14">
        <v>7</v>
      </c>
      <c r="B34" s="14" t="s">
        <v>15</v>
      </c>
      <c r="C34" s="14">
        <v>5</v>
      </c>
      <c r="D34" s="14">
        <v>6</v>
      </c>
      <c r="E34" s="14">
        <v>4</v>
      </c>
      <c r="F34" s="22">
        <f t="shared" si="4"/>
        <v>1.2</v>
      </c>
      <c r="G34" s="22">
        <f t="shared" si="5"/>
        <v>0.8</v>
      </c>
      <c r="H34" s="22">
        <f t="shared" si="6"/>
        <v>1.1563636363636363</v>
      </c>
      <c r="I34" s="22">
        <f t="shared" si="7"/>
        <v>0.45591397849462367</v>
      </c>
    </row>
    <row r="35" spans="1:9" x14ac:dyDescent="0.2">
      <c r="A35" s="14">
        <v>8</v>
      </c>
      <c r="B35" s="14" t="s">
        <v>13</v>
      </c>
      <c r="C35" s="14">
        <v>6</v>
      </c>
      <c r="D35" s="14">
        <v>4</v>
      </c>
      <c r="E35" s="14">
        <v>11</v>
      </c>
      <c r="F35" s="22">
        <f t="shared" si="4"/>
        <v>0.66666666666666663</v>
      </c>
      <c r="G35" s="22">
        <f t="shared" si="5"/>
        <v>1.8333333333333333</v>
      </c>
      <c r="H35" s="22">
        <f t="shared" si="6"/>
        <v>0.64242424242424234</v>
      </c>
      <c r="I35" s="22">
        <f t="shared" si="7"/>
        <v>1.0448028673835126</v>
      </c>
    </row>
    <row r="36" spans="1:9" x14ac:dyDescent="0.2">
      <c r="A36" s="14">
        <v>9</v>
      </c>
      <c r="B36" s="14" t="s">
        <v>14</v>
      </c>
      <c r="C36" s="14">
        <v>6</v>
      </c>
      <c r="D36" s="14">
        <v>5</v>
      </c>
      <c r="E36" s="14">
        <v>8</v>
      </c>
      <c r="F36" s="22">
        <f t="shared" si="4"/>
        <v>0.83333333333333337</v>
      </c>
      <c r="G36" s="22">
        <f t="shared" si="5"/>
        <v>1.3333333333333333</v>
      </c>
      <c r="H36" s="22">
        <f t="shared" si="6"/>
        <v>0.80303030303030309</v>
      </c>
      <c r="I36" s="22">
        <f t="shared" si="7"/>
        <v>0.75985663082437271</v>
      </c>
    </row>
    <row r="37" spans="1:9" x14ac:dyDescent="0.2">
      <c r="A37" s="14">
        <v>10</v>
      </c>
      <c r="B37" s="14" t="s">
        <v>11</v>
      </c>
      <c r="C37" s="14">
        <v>5</v>
      </c>
      <c r="D37" s="14">
        <v>6</v>
      </c>
      <c r="E37" s="14">
        <v>18</v>
      </c>
      <c r="F37" s="22">
        <f t="shared" si="4"/>
        <v>1.2</v>
      </c>
      <c r="G37" s="22">
        <f t="shared" si="5"/>
        <v>3.6</v>
      </c>
      <c r="H37" s="22">
        <f t="shared" si="6"/>
        <v>1.1563636363636363</v>
      </c>
      <c r="I37" s="22">
        <f t="shared" si="7"/>
        <v>2.0516129032258066</v>
      </c>
    </row>
    <row r="38" spans="1:9" x14ac:dyDescent="0.2">
      <c r="A38" s="14">
        <v>11</v>
      </c>
      <c r="B38" s="14" t="s">
        <v>7</v>
      </c>
      <c r="C38" s="14">
        <v>5</v>
      </c>
      <c r="D38" s="14">
        <v>6</v>
      </c>
      <c r="E38" s="14">
        <v>9</v>
      </c>
      <c r="F38" s="22">
        <f t="shared" si="4"/>
        <v>1.2</v>
      </c>
      <c r="G38" s="22">
        <f t="shared" si="5"/>
        <v>1.8</v>
      </c>
      <c r="H38" s="22">
        <f t="shared" si="6"/>
        <v>1.1563636363636363</v>
      </c>
      <c r="I38" s="22">
        <f t="shared" si="7"/>
        <v>1.0258064516129033</v>
      </c>
    </row>
    <row r="39" spans="1:9" x14ac:dyDescent="0.2">
      <c r="A39" s="14">
        <v>12</v>
      </c>
      <c r="B39" s="14" t="s">
        <v>20</v>
      </c>
      <c r="C39" s="14">
        <v>6</v>
      </c>
      <c r="D39" s="14">
        <v>3</v>
      </c>
      <c r="E39" s="14">
        <v>6</v>
      </c>
      <c r="F39" s="22">
        <f t="shared" si="4"/>
        <v>0.5</v>
      </c>
      <c r="G39" s="22">
        <f t="shared" si="5"/>
        <v>1</v>
      </c>
      <c r="H39" s="22">
        <f t="shared" si="6"/>
        <v>0.48181818181818181</v>
      </c>
      <c r="I39" s="22">
        <f t="shared" si="7"/>
        <v>0.56989247311827951</v>
      </c>
    </row>
    <row r="40" spans="1:9" x14ac:dyDescent="0.2">
      <c r="A40" s="14">
        <v>13</v>
      </c>
      <c r="B40" s="14" t="s">
        <v>9</v>
      </c>
      <c r="C40" s="14">
        <v>4</v>
      </c>
      <c r="D40" s="14">
        <v>3</v>
      </c>
      <c r="E40" s="14">
        <v>5</v>
      </c>
      <c r="F40" s="22">
        <f t="shared" si="4"/>
        <v>0.75</v>
      </c>
      <c r="G40" s="22">
        <f t="shared" si="5"/>
        <v>1.25</v>
      </c>
      <c r="H40" s="22">
        <f t="shared" si="6"/>
        <v>0.72272727272727277</v>
      </c>
      <c r="I40" s="22">
        <f t="shared" si="7"/>
        <v>0.7123655913978495</v>
      </c>
    </row>
    <row r="41" spans="1:9" x14ac:dyDescent="0.2">
      <c r="A41" s="14">
        <v>14</v>
      </c>
      <c r="B41" s="14" t="s">
        <v>6</v>
      </c>
      <c r="C41" s="14">
        <v>5</v>
      </c>
      <c r="D41" s="14">
        <v>6</v>
      </c>
      <c r="E41" s="14">
        <v>11</v>
      </c>
      <c r="F41" s="22">
        <f t="shared" si="4"/>
        <v>1.2</v>
      </c>
      <c r="G41" s="22">
        <f t="shared" si="5"/>
        <v>2.2000000000000002</v>
      </c>
      <c r="H41" s="22">
        <f t="shared" si="6"/>
        <v>1.1563636363636363</v>
      </c>
      <c r="I41" s="22">
        <f t="shared" si="7"/>
        <v>1.2537634408602152</v>
      </c>
    </row>
    <row r="42" spans="1:9" x14ac:dyDescent="0.2">
      <c r="A42" s="14">
        <v>15</v>
      </c>
      <c r="B42" s="14" t="s">
        <v>5</v>
      </c>
      <c r="C42" s="14">
        <v>4</v>
      </c>
      <c r="D42" s="14">
        <v>5</v>
      </c>
      <c r="E42" s="14">
        <v>7</v>
      </c>
      <c r="F42" s="22">
        <f t="shared" si="4"/>
        <v>1.25</v>
      </c>
      <c r="G42" s="22">
        <f t="shared" si="5"/>
        <v>1.75</v>
      </c>
      <c r="H42" s="22">
        <f t="shared" si="6"/>
        <v>1.2045454545454546</v>
      </c>
      <c r="I42" s="22">
        <f t="shared" si="7"/>
        <v>0.99731182795698925</v>
      </c>
    </row>
    <row r="43" spans="1:9" x14ac:dyDescent="0.2">
      <c r="A43" s="14">
        <v>16</v>
      </c>
      <c r="B43" s="14" t="s">
        <v>12</v>
      </c>
      <c r="C43" s="14">
        <v>6</v>
      </c>
      <c r="D43" s="14">
        <v>3</v>
      </c>
      <c r="E43" s="14">
        <v>11</v>
      </c>
      <c r="F43" s="22">
        <f t="shared" si="4"/>
        <v>0.5</v>
      </c>
      <c r="G43" s="22">
        <f t="shared" si="5"/>
        <v>1.8333333333333333</v>
      </c>
      <c r="H43" s="22">
        <f t="shared" si="6"/>
        <v>0.48181818181818181</v>
      </c>
      <c r="I43" s="22">
        <f t="shared" si="7"/>
        <v>1.0448028673835126</v>
      </c>
    </row>
    <row r="44" spans="1:9" x14ac:dyDescent="0.2">
      <c r="A44" s="14">
        <v>17</v>
      </c>
      <c r="B44" s="14" t="s">
        <v>21</v>
      </c>
      <c r="C44" s="14">
        <v>6</v>
      </c>
      <c r="D44" s="14">
        <v>1</v>
      </c>
      <c r="E44" s="14">
        <v>14</v>
      </c>
      <c r="F44" s="22">
        <f t="shared" si="4"/>
        <v>0.16666666666666666</v>
      </c>
      <c r="G44" s="22">
        <f t="shared" si="5"/>
        <v>2.3333333333333335</v>
      </c>
      <c r="H44" s="22">
        <f t="shared" si="6"/>
        <v>0.16060606060606059</v>
      </c>
      <c r="I44" s="22">
        <f t="shared" si="7"/>
        <v>1.3297491039426523</v>
      </c>
    </row>
    <row r="45" spans="1:9" x14ac:dyDescent="0.2">
      <c r="A45" s="29">
        <v>18</v>
      </c>
      <c r="B45" s="29" t="s">
        <v>18</v>
      </c>
      <c r="C45" s="29">
        <v>5</v>
      </c>
      <c r="D45" s="29">
        <v>5</v>
      </c>
      <c r="E45" s="29">
        <v>12</v>
      </c>
      <c r="F45" s="30">
        <f t="shared" si="4"/>
        <v>1</v>
      </c>
      <c r="G45" s="30">
        <f t="shared" si="5"/>
        <v>2.4</v>
      </c>
      <c r="H45" s="30">
        <f t="shared" si="6"/>
        <v>0.96363636363636362</v>
      </c>
      <c r="I45" s="30">
        <f t="shared" si="7"/>
        <v>1.3677419354838709</v>
      </c>
    </row>
    <row r="46" spans="1:9" x14ac:dyDescent="0.2">
      <c r="A46" s="29">
        <v>19</v>
      </c>
      <c r="B46" s="29" t="s">
        <v>19</v>
      </c>
      <c r="C46" s="29">
        <v>6</v>
      </c>
      <c r="D46" s="29">
        <v>2</v>
      </c>
      <c r="E46" s="29">
        <v>10</v>
      </c>
      <c r="F46" s="30">
        <f t="shared" si="4"/>
        <v>0.33333333333333331</v>
      </c>
      <c r="G46" s="30">
        <f t="shared" si="5"/>
        <v>1.6666666666666667</v>
      </c>
      <c r="H46" s="30">
        <f t="shared" si="6"/>
        <v>0.32121212121212117</v>
      </c>
      <c r="I46" s="30">
        <f t="shared" si="7"/>
        <v>0.94982078853046592</v>
      </c>
    </row>
    <row r="47" spans="1:9" x14ac:dyDescent="0.2">
      <c r="A47" s="29">
        <v>20</v>
      </c>
      <c r="B47" s="29" t="s">
        <v>17</v>
      </c>
      <c r="C47" s="29">
        <v>5</v>
      </c>
      <c r="D47" s="29">
        <v>8</v>
      </c>
      <c r="E47" s="29">
        <v>19</v>
      </c>
      <c r="F47" s="30">
        <f t="shared" si="4"/>
        <v>1.6</v>
      </c>
      <c r="G47" s="30">
        <f t="shared" si="5"/>
        <v>3.8</v>
      </c>
      <c r="H47" s="30">
        <f t="shared" si="6"/>
        <v>1.541818181818182</v>
      </c>
      <c r="I47" s="30">
        <f t="shared" si="7"/>
        <v>2.1655913978494623</v>
      </c>
    </row>
    <row r="48" spans="1:9" x14ac:dyDescent="0.2">
      <c r="A48" s="14"/>
      <c r="B48" s="31" t="s">
        <v>25</v>
      </c>
      <c r="C48" s="31">
        <f>SUM(C28:C47)</f>
        <v>106</v>
      </c>
      <c r="D48" s="31">
        <f>SUM(D28:D47)</f>
        <v>110</v>
      </c>
      <c r="E48" s="31">
        <f>SUM(E28:E47)</f>
        <v>186</v>
      </c>
      <c r="F48" s="32">
        <f t="shared" si="4"/>
        <v>1.0377358490566038</v>
      </c>
      <c r="G48" s="32">
        <f t="shared" si="5"/>
        <v>1.7547169811320755</v>
      </c>
      <c r="H48" s="22"/>
      <c r="I48" s="22"/>
    </row>
    <row r="49" spans="1:9" x14ac:dyDescent="0.2">
      <c r="A49" s="18"/>
      <c r="B49" s="18"/>
      <c r="C49" s="18"/>
      <c r="D49" s="18"/>
      <c r="E49" s="18"/>
      <c r="F49" s="18"/>
      <c r="G49" s="18"/>
      <c r="H49" s="18"/>
      <c r="I49" s="18"/>
    </row>
    <row r="50" spans="1:9" x14ac:dyDescent="0.2">
      <c r="A50" s="17"/>
      <c r="B50" s="17"/>
      <c r="C50" s="17"/>
      <c r="D50" s="17"/>
      <c r="E50" s="17"/>
      <c r="F50" s="17"/>
      <c r="G50" s="17"/>
      <c r="H50" s="17"/>
      <c r="I50" s="17"/>
    </row>
    <row r="51" spans="1:9" x14ac:dyDescent="0.2">
      <c r="A51" s="17"/>
      <c r="B51" s="17"/>
      <c r="C51" s="17"/>
      <c r="D51" s="17"/>
      <c r="E51" s="17"/>
      <c r="F51" s="17"/>
      <c r="G51" s="17"/>
      <c r="H51" s="17"/>
      <c r="I51" s="17"/>
    </row>
    <row r="52" spans="1:9" x14ac:dyDescent="0.2">
      <c r="A52" s="18" t="s">
        <v>45</v>
      </c>
      <c r="B52" s="54" t="s">
        <v>46</v>
      </c>
      <c r="C52" s="17"/>
      <c r="D52" s="17"/>
      <c r="E52" s="17"/>
      <c r="F52" s="17"/>
      <c r="G52" s="17"/>
      <c r="H52" s="17"/>
      <c r="I52" s="17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Data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2022-10-20T22:03:19Z</dcterms:created>
  <dcterms:modified xsi:type="dcterms:W3CDTF">2023-02-12T02:24:14Z</dcterms:modified>
</cp:coreProperties>
</file>