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nan/Desktop/"/>
    </mc:Choice>
  </mc:AlternateContent>
  <xr:revisionPtr revIDLastSave="0" documentId="13_ncr:1_{A8359D38-F9E2-8D4B-AE2B-4EACF6E6394C}" xr6:coauthVersionLast="47" xr6:coauthVersionMax="47" xr10:uidLastSave="{00000000-0000-0000-0000-000000000000}"/>
  <bookViews>
    <workbookView xWindow="6860" yWindow="500" windowWidth="21560" windowHeight="16580" activeTab="1" xr2:uid="{1910060A-1122-D141-9D4D-3F7527FA8FDD}"/>
  </bookViews>
  <sheets>
    <sheet name="Data Sheet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B6" i="2"/>
  <c r="C5" i="2"/>
  <c r="B5" i="2"/>
  <c r="C7" i="2" s="1"/>
  <c r="C4" i="2"/>
  <c r="B4" i="2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B7" i="2" l="1"/>
  <c r="B18" i="2" s="1"/>
  <c r="C12" i="2"/>
  <c r="C16" i="2"/>
  <c r="C11" i="2"/>
  <c r="C14" i="2"/>
  <c r="C18" i="2"/>
  <c r="C15" i="2"/>
  <c r="C19" i="2"/>
  <c r="C13" i="2"/>
  <c r="C17" i="2"/>
  <c r="B14" i="2"/>
  <c r="B13" i="2"/>
  <c r="B19" i="2" l="1"/>
  <c r="B11" i="2"/>
  <c r="B15" i="2"/>
  <c r="B12" i="2"/>
  <c r="B16" i="2"/>
  <c r="B17" i="2"/>
  <c r="E49" i="1" l="1"/>
  <c r="D49" i="1"/>
  <c r="G49" i="1" s="1"/>
  <c r="C49" i="1"/>
  <c r="F49" i="1" s="1"/>
  <c r="H29" i="1" s="1"/>
  <c r="E24" i="1"/>
  <c r="D24" i="1"/>
  <c r="G24" i="1" s="1"/>
  <c r="C24" i="1"/>
  <c r="F24" i="1" s="1"/>
  <c r="I24" i="1" l="1"/>
  <c r="I7" i="1"/>
  <c r="I15" i="1"/>
  <c r="I11" i="1"/>
  <c r="I23" i="1"/>
  <c r="I19" i="1"/>
  <c r="I12" i="1"/>
  <c r="I22" i="1"/>
  <c r="I6" i="1"/>
  <c r="I13" i="1"/>
  <c r="I4" i="1"/>
  <c r="I8" i="1"/>
  <c r="I18" i="1"/>
  <c r="I9" i="1"/>
  <c r="I20" i="1"/>
  <c r="I14" i="1"/>
  <c r="I21" i="1"/>
  <c r="I5" i="1"/>
  <c r="I16" i="1"/>
  <c r="I10" i="1"/>
  <c r="I17" i="1"/>
  <c r="H24" i="1"/>
  <c r="H7" i="1"/>
  <c r="H19" i="1"/>
  <c r="H15" i="1"/>
  <c r="H11" i="1"/>
  <c r="H23" i="1"/>
  <c r="H4" i="1"/>
  <c r="H8" i="1"/>
  <c r="H18" i="1"/>
  <c r="H9" i="1"/>
  <c r="H20" i="1"/>
  <c r="H14" i="1"/>
  <c r="H21" i="1"/>
  <c r="H5" i="1"/>
  <c r="H16" i="1"/>
  <c r="H10" i="1"/>
  <c r="H17" i="1"/>
  <c r="H12" i="1"/>
  <c r="H22" i="1"/>
  <c r="H6" i="1"/>
  <c r="H13" i="1"/>
</calcChain>
</file>

<file path=xl/sharedStrings.xml><?xml version="1.0" encoding="utf-8"?>
<sst xmlns="http://schemas.openxmlformats.org/spreadsheetml/2006/main" count="75" uniqueCount="45">
  <si>
    <t>Home Table</t>
  </si>
  <si>
    <t>№</t>
  </si>
  <si>
    <t>Team</t>
  </si>
  <si>
    <t>xG</t>
  </si>
  <si>
    <t>xGA</t>
  </si>
  <si>
    <t>Manchester City</t>
  </si>
  <si>
    <t>Arsenal</t>
  </si>
  <si>
    <t>Liverpool</t>
  </si>
  <si>
    <t>Newcastle United</t>
  </si>
  <si>
    <t>Tottenham</t>
  </si>
  <si>
    <t>Manchester United</t>
  </si>
  <si>
    <t>Fulham</t>
  </si>
  <si>
    <t>Chelsea</t>
  </si>
  <si>
    <t>Brentford</t>
  </si>
  <si>
    <t>Aston Villa</t>
  </si>
  <si>
    <t>Crystal Palace</t>
  </si>
  <si>
    <t>Brighton</t>
  </si>
  <si>
    <t>Leeds</t>
  </si>
  <si>
    <t>Nottingham Forest</t>
  </si>
  <si>
    <t>Bournemouth</t>
  </si>
  <si>
    <t>West Ham</t>
  </si>
  <si>
    <t>Leicester</t>
  </si>
  <si>
    <t>Everton</t>
  </si>
  <si>
    <t>Wolverhampton Wanderers</t>
  </si>
  <si>
    <t>Southampton</t>
  </si>
  <si>
    <t>Away Table</t>
  </si>
  <si>
    <t>MP</t>
  </si>
  <si>
    <t>Total</t>
  </si>
  <si>
    <t>AVG</t>
  </si>
  <si>
    <t>AVG xG</t>
  </si>
  <si>
    <t>AVG xGA</t>
  </si>
  <si>
    <t>H ATT MAT</t>
  </si>
  <si>
    <t>H DEF MAT</t>
  </si>
  <si>
    <t>A ATT MAT</t>
  </si>
  <si>
    <t>A DEF MAT</t>
  </si>
  <si>
    <t>HOME TEAM</t>
  </si>
  <si>
    <t>AWAY TEAM</t>
  </si>
  <si>
    <t>SELECT TEAMS</t>
  </si>
  <si>
    <t>ATT</t>
  </si>
  <si>
    <t>DEF</t>
  </si>
  <si>
    <t>#</t>
  </si>
  <si>
    <t>Probablity of Scoring "X" # of Goals for Each Team</t>
  </si>
  <si>
    <t>Home</t>
  </si>
  <si>
    <t>Away</t>
  </si>
  <si>
    <t>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</si>
</sst>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ABA9A8"/>
      <name val="Tahoma"/>
      <family val="2"/>
    </font>
    <font>
      <sz val="14"/>
      <color rgb="FFABA9A8"/>
      <name val="Tahoma"/>
      <family val="2"/>
    </font>
    <font>
      <u/>
      <sz val="12"/>
      <color theme="10"/>
      <name val="Calibri"/>
      <family val="2"/>
      <scheme val="minor"/>
    </font>
    <font>
      <sz val="12"/>
      <color theme="1"/>
      <name val="Tahoma"/>
      <family val="2"/>
    </font>
    <font>
      <sz val="14"/>
      <color rgb="FF11182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nderstat.com/team/Leeds/2022" TargetMode="External"/><Relationship Id="rId18" Type="http://schemas.openxmlformats.org/officeDocument/2006/relationships/hyperlink" Target="https://understat.com/team/Everton/2022" TargetMode="External"/><Relationship Id="rId26" Type="http://schemas.openxmlformats.org/officeDocument/2006/relationships/hyperlink" Target="https://understat.com/team/Tottenham/2022" TargetMode="External"/><Relationship Id="rId39" Type="http://schemas.openxmlformats.org/officeDocument/2006/relationships/hyperlink" Target="https://understat.com/team/West_Ham/2022" TargetMode="External"/><Relationship Id="rId21" Type="http://schemas.openxmlformats.org/officeDocument/2006/relationships/hyperlink" Target="https://understat.com/team/Arsenal/2022" TargetMode="External"/><Relationship Id="rId34" Type="http://schemas.openxmlformats.org/officeDocument/2006/relationships/hyperlink" Target="https://understat.com/team/Southampton/2022" TargetMode="External"/><Relationship Id="rId7" Type="http://schemas.openxmlformats.org/officeDocument/2006/relationships/hyperlink" Target="https://understat.com/team/Fulham/2022" TargetMode="External"/><Relationship Id="rId12" Type="http://schemas.openxmlformats.org/officeDocument/2006/relationships/hyperlink" Target="https://understat.com/team/Brighton/2022" TargetMode="External"/><Relationship Id="rId17" Type="http://schemas.openxmlformats.org/officeDocument/2006/relationships/hyperlink" Target="https://understat.com/team/Leicester/2022" TargetMode="External"/><Relationship Id="rId25" Type="http://schemas.openxmlformats.org/officeDocument/2006/relationships/hyperlink" Target="https://understat.com/team/Brighton/2022" TargetMode="External"/><Relationship Id="rId33" Type="http://schemas.openxmlformats.org/officeDocument/2006/relationships/hyperlink" Target="https://understat.com/team/Everton/2022" TargetMode="External"/><Relationship Id="rId38" Type="http://schemas.openxmlformats.org/officeDocument/2006/relationships/hyperlink" Target="https://understat.com/team/Bournemouth/2022" TargetMode="External"/><Relationship Id="rId2" Type="http://schemas.openxmlformats.org/officeDocument/2006/relationships/hyperlink" Target="https://understat.com/team/Arsenal/2022" TargetMode="External"/><Relationship Id="rId16" Type="http://schemas.openxmlformats.org/officeDocument/2006/relationships/hyperlink" Target="https://understat.com/team/West_Ham/2022" TargetMode="External"/><Relationship Id="rId20" Type="http://schemas.openxmlformats.org/officeDocument/2006/relationships/hyperlink" Target="https://understat.com/team/Southampton/2022" TargetMode="External"/><Relationship Id="rId29" Type="http://schemas.openxmlformats.org/officeDocument/2006/relationships/hyperlink" Target="https://understat.com/team/Brentford/2022" TargetMode="External"/><Relationship Id="rId1" Type="http://schemas.openxmlformats.org/officeDocument/2006/relationships/hyperlink" Target="https://understat.com/team/Manchester_City/2022" TargetMode="External"/><Relationship Id="rId6" Type="http://schemas.openxmlformats.org/officeDocument/2006/relationships/hyperlink" Target="https://understat.com/team/Manchester_United/2022" TargetMode="External"/><Relationship Id="rId11" Type="http://schemas.openxmlformats.org/officeDocument/2006/relationships/hyperlink" Target="https://understat.com/team/Crystal_Palace/2022" TargetMode="External"/><Relationship Id="rId24" Type="http://schemas.openxmlformats.org/officeDocument/2006/relationships/hyperlink" Target="https://understat.com/team/Manchester_City/2022" TargetMode="External"/><Relationship Id="rId32" Type="http://schemas.openxmlformats.org/officeDocument/2006/relationships/hyperlink" Target="https://understat.com/team/Liverpool/2022" TargetMode="External"/><Relationship Id="rId37" Type="http://schemas.openxmlformats.org/officeDocument/2006/relationships/hyperlink" Target="https://understat.com/team/Aston_Villa/2022" TargetMode="External"/><Relationship Id="rId40" Type="http://schemas.openxmlformats.org/officeDocument/2006/relationships/hyperlink" Target="https://understat.com/team/Nottingham_Forest/2022" TargetMode="External"/><Relationship Id="rId5" Type="http://schemas.openxmlformats.org/officeDocument/2006/relationships/hyperlink" Target="https://understat.com/team/Tottenham/2022" TargetMode="External"/><Relationship Id="rId15" Type="http://schemas.openxmlformats.org/officeDocument/2006/relationships/hyperlink" Target="https://understat.com/team/Bournemouth/2022" TargetMode="External"/><Relationship Id="rId23" Type="http://schemas.openxmlformats.org/officeDocument/2006/relationships/hyperlink" Target="https://understat.com/team/Newcastle_United/2022" TargetMode="External"/><Relationship Id="rId28" Type="http://schemas.openxmlformats.org/officeDocument/2006/relationships/hyperlink" Target="https://understat.com/team/Chelsea/2022" TargetMode="External"/><Relationship Id="rId36" Type="http://schemas.openxmlformats.org/officeDocument/2006/relationships/hyperlink" Target="https://understat.com/team/Wolverhampton_Wanderers/2022" TargetMode="External"/><Relationship Id="rId10" Type="http://schemas.openxmlformats.org/officeDocument/2006/relationships/hyperlink" Target="https://understat.com/team/Aston_Villa/2022" TargetMode="External"/><Relationship Id="rId19" Type="http://schemas.openxmlformats.org/officeDocument/2006/relationships/hyperlink" Target="https://understat.com/team/Wolverhampton_Wanderers/2022" TargetMode="External"/><Relationship Id="rId31" Type="http://schemas.openxmlformats.org/officeDocument/2006/relationships/hyperlink" Target="https://understat.com/team/Leicester/2022" TargetMode="External"/><Relationship Id="rId4" Type="http://schemas.openxmlformats.org/officeDocument/2006/relationships/hyperlink" Target="https://understat.com/team/Newcastle_United/2022" TargetMode="External"/><Relationship Id="rId9" Type="http://schemas.openxmlformats.org/officeDocument/2006/relationships/hyperlink" Target="https://understat.com/team/Brentford/2022" TargetMode="External"/><Relationship Id="rId14" Type="http://schemas.openxmlformats.org/officeDocument/2006/relationships/hyperlink" Target="https://understat.com/team/Nottingham_Forest/2022" TargetMode="External"/><Relationship Id="rId22" Type="http://schemas.openxmlformats.org/officeDocument/2006/relationships/hyperlink" Target="https://understat.com/team/Manchester_United/2022" TargetMode="External"/><Relationship Id="rId27" Type="http://schemas.openxmlformats.org/officeDocument/2006/relationships/hyperlink" Target="https://understat.com/team/Fulham/2022" TargetMode="External"/><Relationship Id="rId30" Type="http://schemas.openxmlformats.org/officeDocument/2006/relationships/hyperlink" Target="https://understat.com/team/Crystal_Palace/2022" TargetMode="External"/><Relationship Id="rId35" Type="http://schemas.openxmlformats.org/officeDocument/2006/relationships/hyperlink" Target="https://understat.com/team/Leeds/2022" TargetMode="External"/><Relationship Id="rId8" Type="http://schemas.openxmlformats.org/officeDocument/2006/relationships/hyperlink" Target="https://understat.com/team/Chelsea/2022" TargetMode="External"/><Relationship Id="rId3" Type="http://schemas.openxmlformats.org/officeDocument/2006/relationships/hyperlink" Target="https://understat.com/team/Liverpool/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1D68-0A40-0841-8C02-AAC4EE4EC8B0}">
  <dimension ref="A1:I49"/>
  <sheetViews>
    <sheetView workbookViewId="0">
      <selection activeCell="M44" sqref="M44"/>
    </sheetView>
  </sheetViews>
  <sheetFormatPr baseColWidth="10" defaultRowHeight="16" x14ac:dyDescent="0.2"/>
  <sheetData>
    <row r="1" spans="1:9" x14ac:dyDescent="0.2">
      <c r="A1" t="s">
        <v>0</v>
      </c>
    </row>
    <row r="2" spans="1:9" ht="18" x14ac:dyDescent="0.2">
      <c r="A2" s="1"/>
      <c r="B2" s="1"/>
      <c r="C2" s="1"/>
      <c r="D2" s="1"/>
      <c r="E2" s="1"/>
    </row>
    <row r="3" spans="1:9" ht="18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26</v>
      </c>
      <c r="F3" s="1" t="s">
        <v>29</v>
      </c>
      <c r="G3" s="1" t="s">
        <v>30</v>
      </c>
      <c r="H3" s="1" t="s">
        <v>31</v>
      </c>
      <c r="I3" s="1" t="s">
        <v>32</v>
      </c>
    </row>
    <row r="4" spans="1:9" ht="18" x14ac:dyDescent="0.2">
      <c r="A4" s="2">
        <v>1</v>
      </c>
      <c r="B4" s="3" t="s">
        <v>5</v>
      </c>
      <c r="C4" s="2">
        <v>21.88</v>
      </c>
      <c r="D4" s="2">
        <v>7.5</v>
      </c>
      <c r="E4" s="2">
        <v>9</v>
      </c>
      <c r="F4">
        <f>C4/E4</f>
        <v>2.431111111111111</v>
      </c>
      <c r="G4">
        <f>D4/E4</f>
        <v>0.83333333333333337</v>
      </c>
      <c r="H4">
        <f>F4/$F$24</f>
        <v>1.5207856280888479</v>
      </c>
      <c r="I4">
        <f>G4/$G$24</f>
        <v>0.64787433622690704</v>
      </c>
    </row>
    <row r="5" spans="1:9" ht="18" x14ac:dyDescent="0.2">
      <c r="A5" s="2">
        <v>2</v>
      </c>
      <c r="B5" s="3" t="s">
        <v>6</v>
      </c>
      <c r="C5" s="2">
        <v>18.48</v>
      </c>
      <c r="D5" s="2">
        <v>5.41</v>
      </c>
      <c r="E5" s="2">
        <v>7</v>
      </c>
      <c r="F5">
        <f t="shared" ref="F5:F24" si="0">C5/E5</f>
        <v>2.64</v>
      </c>
      <c r="G5">
        <f t="shared" ref="G5:G24" si="1">D5/E5</f>
        <v>0.77285714285714291</v>
      </c>
      <c r="H5">
        <f t="shared" ref="H5:H24" si="2">F5/$F$24</f>
        <v>1.6514564224584565</v>
      </c>
      <c r="I5">
        <f t="shared" ref="I5:I24" si="3">G5/$G$24</f>
        <v>0.60085717011215445</v>
      </c>
    </row>
    <row r="6" spans="1:9" ht="18" x14ac:dyDescent="0.2">
      <c r="A6" s="2">
        <v>3</v>
      </c>
      <c r="B6" s="3" t="s">
        <v>7</v>
      </c>
      <c r="C6" s="2">
        <v>21.93</v>
      </c>
      <c r="D6" s="2">
        <v>12.14</v>
      </c>
      <c r="E6" s="2">
        <v>9</v>
      </c>
      <c r="F6">
        <f t="shared" si="0"/>
        <v>2.4366666666666665</v>
      </c>
      <c r="G6">
        <f t="shared" si="1"/>
        <v>1.348888888888889</v>
      </c>
      <c r="H6">
        <f t="shared" si="2"/>
        <v>1.5242609151731459</v>
      </c>
      <c r="I6">
        <f t="shared" si="3"/>
        <v>1.0486925922392869</v>
      </c>
    </row>
    <row r="7" spans="1:9" ht="18" x14ac:dyDescent="0.2">
      <c r="A7" s="2">
        <v>4</v>
      </c>
      <c r="B7" s="3" t="s">
        <v>8</v>
      </c>
      <c r="C7" s="2">
        <v>20.440000000000001</v>
      </c>
      <c r="D7" s="2">
        <v>8.15</v>
      </c>
      <c r="E7" s="2">
        <v>9</v>
      </c>
      <c r="F7">
        <f t="shared" si="0"/>
        <v>2.2711111111111113</v>
      </c>
      <c r="G7">
        <f t="shared" si="1"/>
        <v>0.90555555555555556</v>
      </c>
      <c r="H7">
        <f t="shared" si="2"/>
        <v>1.4206973600610628</v>
      </c>
      <c r="I7">
        <f t="shared" si="3"/>
        <v>0.70402344536657235</v>
      </c>
    </row>
    <row r="8" spans="1:9" ht="18" x14ac:dyDescent="0.2">
      <c r="A8" s="2">
        <v>5</v>
      </c>
      <c r="B8" s="3" t="s">
        <v>9</v>
      </c>
      <c r="C8" s="2">
        <v>16.2</v>
      </c>
      <c r="D8" s="2">
        <v>7.92</v>
      </c>
      <c r="E8" s="2">
        <v>8</v>
      </c>
      <c r="F8">
        <f t="shared" si="0"/>
        <v>2.0249999999999999</v>
      </c>
      <c r="G8">
        <f t="shared" si="1"/>
        <v>0.99</v>
      </c>
      <c r="H8">
        <f t="shared" si="2"/>
        <v>1.2667421422266569</v>
      </c>
      <c r="I8">
        <f t="shared" si="3"/>
        <v>0.76967471143756561</v>
      </c>
    </row>
    <row r="9" spans="1:9" ht="18" x14ac:dyDescent="0.2">
      <c r="A9" s="2">
        <v>6</v>
      </c>
      <c r="B9" s="3" t="s">
        <v>10</v>
      </c>
      <c r="C9" s="2">
        <v>12.48</v>
      </c>
      <c r="D9" s="2">
        <v>7.6</v>
      </c>
      <c r="E9" s="2">
        <v>7</v>
      </c>
      <c r="F9">
        <f t="shared" si="0"/>
        <v>1.7828571428571429</v>
      </c>
      <c r="G9">
        <f t="shared" si="1"/>
        <v>1.0857142857142856</v>
      </c>
      <c r="H9">
        <f t="shared" si="2"/>
        <v>1.1152692723096069</v>
      </c>
      <c r="I9">
        <f t="shared" si="3"/>
        <v>0.84408770662705601</v>
      </c>
    </row>
    <row r="10" spans="1:9" ht="18" x14ac:dyDescent="0.2">
      <c r="A10" s="2">
        <v>7</v>
      </c>
      <c r="B10" s="3" t="s">
        <v>11</v>
      </c>
      <c r="C10" s="2">
        <v>15.39</v>
      </c>
      <c r="D10" s="2">
        <v>17.97</v>
      </c>
      <c r="E10" s="2">
        <v>9</v>
      </c>
      <c r="F10">
        <f t="shared" si="0"/>
        <v>1.71</v>
      </c>
      <c r="G10">
        <f t="shared" si="1"/>
        <v>1.9966666666666666</v>
      </c>
      <c r="H10">
        <f t="shared" si="2"/>
        <v>1.0696933645469546</v>
      </c>
      <c r="I10">
        <f t="shared" si="3"/>
        <v>1.5523069095996691</v>
      </c>
    </row>
    <row r="11" spans="1:9" ht="18" x14ac:dyDescent="0.2">
      <c r="A11" s="2">
        <v>8</v>
      </c>
      <c r="B11" s="3" t="s">
        <v>12</v>
      </c>
      <c r="C11" s="2">
        <v>10.119999999999999</v>
      </c>
      <c r="D11" s="2">
        <v>9.27</v>
      </c>
      <c r="E11" s="2">
        <v>7</v>
      </c>
      <c r="F11">
        <f t="shared" si="0"/>
        <v>1.4457142857142855</v>
      </c>
      <c r="G11">
        <f t="shared" si="1"/>
        <v>1.3242857142857143</v>
      </c>
      <c r="H11">
        <f t="shared" si="2"/>
        <v>0.90436899325105935</v>
      </c>
      <c r="I11">
        <f t="shared" si="3"/>
        <v>1.0295648737411591</v>
      </c>
    </row>
    <row r="12" spans="1:9" ht="18" x14ac:dyDescent="0.2">
      <c r="A12" s="2">
        <v>9</v>
      </c>
      <c r="B12" s="3" t="s">
        <v>13</v>
      </c>
      <c r="C12" s="2">
        <v>13.86</v>
      </c>
      <c r="D12" s="2">
        <v>9.82</v>
      </c>
      <c r="E12" s="2">
        <v>8</v>
      </c>
      <c r="F12">
        <f t="shared" si="0"/>
        <v>1.7324999999999999</v>
      </c>
      <c r="G12">
        <f t="shared" si="1"/>
        <v>1.2275</v>
      </c>
      <c r="H12">
        <f t="shared" si="2"/>
        <v>1.0837682772383619</v>
      </c>
      <c r="I12">
        <f t="shared" si="3"/>
        <v>0.95431889726223407</v>
      </c>
    </row>
    <row r="13" spans="1:9" ht="18" x14ac:dyDescent="0.2">
      <c r="A13" s="2">
        <v>10</v>
      </c>
      <c r="B13" s="3" t="s">
        <v>14</v>
      </c>
      <c r="C13" s="2">
        <v>12.77</v>
      </c>
      <c r="D13" s="2">
        <v>10.11</v>
      </c>
      <c r="E13" s="2">
        <v>8</v>
      </c>
      <c r="F13">
        <f t="shared" si="0"/>
        <v>1.5962499999999999</v>
      </c>
      <c r="G13">
        <f t="shared" si="1"/>
        <v>1.2637499999999999</v>
      </c>
      <c r="H13">
        <f t="shared" si="2"/>
        <v>0.99853686149595111</v>
      </c>
      <c r="I13">
        <f t="shared" si="3"/>
        <v>0.98250143088810449</v>
      </c>
    </row>
    <row r="14" spans="1:9" ht="18" x14ac:dyDescent="0.2">
      <c r="A14" s="2">
        <v>11</v>
      </c>
      <c r="B14" s="3" t="s">
        <v>15</v>
      </c>
      <c r="C14" s="2">
        <v>8.73</v>
      </c>
      <c r="D14" s="2">
        <v>9.66</v>
      </c>
      <c r="E14" s="2">
        <v>7</v>
      </c>
      <c r="F14">
        <f t="shared" si="0"/>
        <v>1.2471428571428571</v>
      </c>
      <c r="G14">
        <f t="shared" si="1"/>
        <v>1.3800000000000001</v>
      </c>
      <c r="H14">
        <f t="shared" si="2"/>
        <v>0.78015230346657594</v>
      </c>
      <c r="I14">
        <f t="shared" si="3"/>
        <v>1.0728799007917582</v>
      </c>
    </row>
    <row r="15" spans="1:9" ht="18" x14ac:dyDescent="0.2">
      <c r="A15" s="2">
        <v>12</v>
      </c>
      <c r="B15" s="3" t="s">
        <v>16</v>
      </c>
      <c r="C15" s="2">
        <v>13.82</v>
      </c>
      <c r="D15" s="2">
        <v>8.82</v>
      </c>
      <c r="E15" s="2">
        <v>8</v>
      </c>
      <c r="F15">
        <f t="shared" si="0"/>
        <v>1.7275</v>
      </c>
      <c r="G15">
        <f t="shared" si="1"/>
        <v>1.1025</v>
      </c>
      <c r="H15">
        <f t="shared" si="2"/>
        <v>1.0806405188624937</v>
      </c>
      <c r="I15">
        <f t="shared" si="3"/>
        <v>0.85713774682819799</v>
      </c>
    </row>
    <row r="16" spans="1:9" ht="18" x14ac:dyDescent="0.2">
      <c r="A16" s="2">
        <v>13</v>
      </c>
      <c r="B16" s="3" t="s">
        <v>17</v>
      </c>
      <c r="C16" s="2">
        <v>11.26</v>
      </c>
      <c r="D16" s="2">
        <v>13.88</v>
      </c>
      <c r="E16" s="2">
        <v>8</v>
      </c>
      <c r="F16">
        <f t="shared" si="0"/>
        <v>1.4075</v>
      </c>
      <c r="G16">
        <f t="shared" si="1"/>
        <v>1.7350000000000001</v>
      </c>
      <c r="H16">
        <f t="shared" si="2"/>
        <v>0.88046398280692328</v>
      </c>
      <c r="I16">
        <f t="shared" si="3"/>
        <v>1.3488743680244206</v>
      </c>
    </row>
    <row r="17" spans="1:9" ht="18" x14ac:dyDescent="0.2">
      <c r="A17" s="2">
        <v>14</v>
      </c>
      <c r="B17" s="3" t="s">
        <v>18</v>
      </c>
      <c r="C17" s="2">
        <v>10.77</v>
      </c>
      <c r="D17" s="2">
        <v>12.01</v>
      </c>
      <c r="E17" s="2">
        <v>8</v>
      </c>
      <c r="F17">
        <f t="shared" si="0"/>
        <v>1.3462499999999999</v>
      </c>
      <c r="G17">
        <f t="shared" si="1"/>
        <v>1.50125</v>
      </c>
      <c r="H17">
        <f t="shared" si="2"/>
        <v>0.84214894270253671</v>
      </c>
      <c r="I17">
        <f t="shared" si="3"/>
        <v>1.1671456167127729</v>
      </c>
    </row>
    <row r="18" spans="1:9" ht="18" x14ac:dyDescent="0.2">
      <c r="A18" s="2">
        <v>15</v>
      </c>
      <c r="B18" s="3" t="s">
        <v>19</v>
      </c>
      <c r="C18" s="2">
        <v>8.1199999999999992</v>
      </c>
      <c r="D18" s="2">
        <v>11.91</v>
      </c>
      <c r="E18" s="2">
        <v>9</v>
      </c>
      <c r="F18">
        <f t="shared" si="0"/>
        <v>0.90222222222222215</v>
      </c>
      <c r="G18">
        <f t="shared" si="1"/>
        <v>1.3233333333333333</v>
      </c>
      <c r="H18">
        <f t="shared" si="2"/>
        <v>0.56438662249001115</v>
      </c>
      <c r="I18">
        <f t="shared" si="3"/>
        <v>1.0288244459283282</v>
      </c>
    </row>
    <row r="19" spans="1:9" ht="18" x14ac:dyDescent="0.2">
      <c r="A19" s="2">
        <v>16</v>
      </c>
      <c r="B19" s="3" t="s">
        <v>20</v>
      </c>
      <c r="C19" s="2">
        <v>11.04</v>
      </c>
      <c r="D19" s="2">
        <v>11.15</v>
      </c>
      <c r="E19" s="2">
        <v>9</v>
      </c>
      <c r="F19">
        <f t="shared" si="0"/>
        <v>1.2266666666666666</v>
      </c>
      <c r="G19">
        <f t="shared" si="1"/>
        <v>1.2388888888888889</v>
      </c>
      <c r="H19">
        <f t="shared" si="2"/>
        <v>0.76734338821302006</v>
      </c>
      <c r="I19">
        <f t="shared" si="3"/>
        <v>0.96317317985733519</v>
      </c>
    </row>
    <row r="20" spans="1:9" ht="18" x14ac:dyDescent="0.2">
      <c r="A20" s="2">
        <v>17</v>
      </c>
      <c r="B20" s="3" t="s">
        <v>21</v>
      </c>
      <c r="C20" s="2">
        <v>5.2</v>
      </c>
      <c r="D20" s="2">
        <v>8.5</v>
      </c>
      <c r="E20" s="2">
        <v>8</v>
      </c>
      <c r="F20">
        <f t="shared" si="0"/>
        <v>0.65</v>
      </c>
      <c r="G20">
        <f t="shared" si="1"/>
        <v>1.0625</v>
      </c>
      <c r="H20">
        <f t="shared" si="2"/>
        <v>0.40660858886287754</v>
      </c>
      <c r="I20">
        <f t="shared" si="3"/>
        <v>0.82603977868930645</v>
      </c>
    </row>
    <row r="21" spans="1:9" ht="18" x14ac:dyDescent="0.2">
      <c r="A21" s="2">
        <v>18</v>
      </c>
      <c r="B21" s="3" t="s">
        <v>22</v>
      </c>
      <c r="C21" s="2">
        <v>8.66</v>
      </c>
      <c r="D21" s="2">
        <v>10.79</v>
      </c>
      <c r="E21" s="2">
        <v>8</v>
      </c>
      <c r="F21">
        <f t="shared" si="0"/>
        <v>1.0825</v>
      </c>
      <c r="G21">
        <f t="shared" si="1"/>
        <v>1.3487499999999999</v>
      </c>
      <c r="H21">
        <f t="shared" si="2"/>
        <v>0.67715968837548446</v>
      </c>
      <c r="I21">
        <f t="shared" si="3"/>
        <v>1.048584613183249</v>
      </c>
    </row>
    <row r="22" spans="1:9" ht="18" x14ac:dyDescent="0.2">
      <c r="A22" s="2">
        <v>19</v>
      </c>
      <c r="B22" s="3" t="s">
        <v>23</v>
      </c>
      <c r="C22" s="2">
        <v>8.75</v>
      </c>
      <c r="D22" s="2">
        <v>14.49</v>
      </c>
      <c r="E22" s="2">
        <v>9</v>
      </c>
      <c r="F22">
        <f t="shared" si="0"/>
        <v>0.97222222222222221</v>
      </c>
      <c r="G22">
        <f t="shared" si="1"/>
        <v>1.61</v>
      </c>
      <c r="H22">
        <f t="shared" si="2"/>
        <v>0.60817523975216725</v>
      </c>
      <c r="I22">
        <f t="shared" si="3"/>
        <v>1.2516932175903845</v>
      </c>
    </row>
    <row r="23" spans="1:9" ht="18" x14ac:dyDescent="0.2">
      <c r="A23" s="2">
        <v>20</v>
      </c>
      <c r="B23" s="3" t="s">
        <v>24</v>
      </c>
      <c r="C23" s="2">
        <v>10.67</v>
      </c>
      <c r="D23" s="2">
        <v>12.56</v>
      </c>
      <c r="E23" s="2">
        <v>8</v>
      </c>
      <c r="F23">
        <f t="shared" si="0"/>
        <v>1.33375</v>
      </c>
      <c r="G23">
        <f t="shared" si="1"/>
        <v>1.57</v>
      </c>
      <c r="H23">
        <f t="shared" si="2"/>
        <v>0.83432954676286597</v>
      </c>
      <c r="I23">
        <f t="shared" si="3"/>
        <v>1.2205952494514929</v>
      </c>
    </row>
    <row r="24" spans="1:9" x14ac:dyDescent="0.2">
      <c r="B24" t="s">
        <v>27</v>
      </c>
      <c r="C24">
        <f>SUM(C4:C23)</f>
        <v>260.57</v>
      </c>
      <c r="D24">
        <f>SUM(D4:D23)</f>
        <v>209.66</v>
      </c>
      <c r="E24">
        <f>SUM(E4:E23)</f>
        <v>163</v>
      </c>
      <c r="F24">
        <f t="shared" si="0"/>
        <v>1.5985889570552148</v>
      </c>
      <c r="G24">
        <f t="shared" si="1"/>
        <v>1.2862576687116565</v>
      </c>
      <c r="H24">
        <f t="shared" si="2"/>
        <v>1</v>
      </c>
      <c r="I24">
        <f t="shared" si="3"/>
        <v>1</v>
      </c>
    </row>
    <row r="26" spans="1:9" ht="18" x14ac:dyDescent="0.2">
      <c r="A26" t="s">
        <v>25</v>
      </c>
      <c r="B26" s="1"/>
    </row>
    <row r="27" spans="1:9" ht="18" x14ac:dyDescent="0.2">
      <c r="A27" s="1"/>
      <c r="C27" s="1"/>
      <c r="D27" s="1"/>
      <c r="E27" s="1"/>
    </row>
    <row r="28" spans="1:9" ht="18" x14ac:dyDescent="0.2">
      <c r="A28" s="1" t="s">
        <v>1</v>
      </c>
      <c r="B28" s="1" t="s">
        <v>2</v>
      </c>
      <c r="C28" s="1" t="s">
        <v>3</v>
      </c>
      <c r="D28" s="1" t="s">
        <v>4</v>
      </c>
      <c r="E28" s="1" t="s">
        <v>26</v>
      </c>
      <c r="F28" s="1" t="s">
        <v>29</v>
      </c>
      <c r="G28" s="1" t="s">
        <v>30</v>
      </c>
      <c r="H28" s="1" t="s">
        <v>33</v>
      </c>
      <c r="I28" s="1" t="s">
        <v>34</v>
      </c>
    </row>
    <row r="29" spans="1:9" ht="18" x14ac:dyDescent="0.2">
      <c r="A29" s="2">
        <v>1</v>
      </c>
      <c r="B29" s="3" t="s">
        <v>6</v>
      </c>
      <c r="C29" s="2">
        <v>14.73</v>
      </c>
      <c r="D29" s="2">
        <v>7.37</v>
      </c>
      <c r="E29" s="4">
        <v>8</v>
      </c>
      <c r="F29">
        <f>C29/E29</f>
        <v>1.8412500000000001</v>
      </c>
      <c r="G29">
        <f>D29/E29</f>
        <v>0.92125000000000001</v>
      </c>
      <c r="H29">
        <f>F29/$F$49</f>
        <v>1.4314783458933511</v>
      </c>
      <c r="I29">
        <f>G29/$G$49</f>
        <v>0.57622313891020716</v>
      </c>
    </row>
    <row r="30" spans="1:9" ht="18" x14ac:dyDescent="0.2">
      <c r="A30" s="2">
        <v>2</v>
      </c>
      <c r="B30" s="3" t="s">
        <v>10</v>
      </c>
      <c r="C30" s="2">
        <v>13.95</v>
      </c>
      <c r="D30" s="2">
        <v>10.81</v>
      </c>
      <c r="E30" s="4">
        <v>9</v>
      </c>
      <c r="F30">
        <f t="shared" ref="F30:F49" si="4">C30/E30</f>
        <v>1.5499999999999998</v>
      </c>
      <c r="G30">
        <f t="shared" ref="G30:G49" si="5">D30/E30</f>
        <v>1.2011111111111112</v>
      </c>
      <c r="H30">
        <f t="shared" ref="H30:H49" si="6">F30/$F$49</f>
        <v>1.2050462653820468</v>
      </c>
      <c r="I30">
        <f t="shared" ref="I30:I49" si="7">G30/$G$49</f>
        <v>0.75127057218384929</v>
      </c>
    </row>
    <row r="31" spans="1:9" ht="18" x14ac:dyDescent="0.2">
      <c r="A31" s="2">
        <v>3</v>
      </c>
      <c r="B31" s="3" t="s">
        <v>8</v>
      </c>
      <c r="C31" s="2">
        <v>12.54</v>
      </c>
      <c r="D31" s="2">
        <v>10.130000000000001</v>
      </c>
      <c r="E31" s="4">
        <v>8</v>
      </c>
      <c r="F31">
        <f t="shared" si="4"/>
        <v>1.5674999999999999</v>
      </c>
      <c r="G31">
        <f t="shared" si="5"/>
        <v>1.2662500000000001</v>
      </c>
      <c r="H31">
        <f t="shared" si="6"/>
        <v>1.218651626442812</v>
      </c>
      <c r="I31">
        <f t="shared" si="7"/>
        <v>0.79201362240982354</v>
      </c>
    </row>
    <row r="32" spans="1:9" ht="18" x14ac:dyDescent="0.2">
      <c r="A32" s="2">
        <v>4</v>
      </c>
      <c r="B32" s="3" t="s">
        <v>5</v>
      </c>
      <c r="C32" s="2">
        <v>15.38</v>
      </c>
      <c r="D32" s="2">
        <v>6.35</v>
      </c>
      <c r="E32" s="4">
        <v>7</v>
      </c>
      <c r="F32">
        <f t="shared" si="4"/>
        <v>2.1971428571428571</v>
      </c>
      <c r="G32">
        <f t="shared" si="5"/>
        <v>0.90714285714285714</v>
      </c>
      <c r="H32">
        <f t="shared" si="6"/>
        <v>1.7081669642005424</v>
      </c>
      <c r="I32">
        <f t="shared" si="7"/>
        <v>0.56739940795965349</v>
      </c>
    </row>
    <row r="33" spans="1:9" ht="18" x14ac:dyDescent="0.2">
      <c r="A33" s="2">
        <v>5</v>
      </c>
      <c r="B33" s="3" t="s">
        <v>16</v>
      </c>
      <c r="C33" s="2">
        <v>13.24</v>
      </c>
      <c r="D33" s="2">
        <v>12.18</v>
      </c>
      <c r="E33" s="4">
        <v>8</v>
      </c>
      <c r="F33">
        <f t="shared" si="4"/>
        <v>1.655</v>
      </c>
      <c r="G33">
        <f t="shared" si="5"/>
        <v>1.5225</v>
      </c>
      <c r="H33">
        <f t="shared" si="6"/>
        <v>1.2866784317466373</v>
      </c>
      <c r="I33">
        <f t="shared" si="7"/>
        <v>0.95229278587874133</v>
      </c>
    </row>
    <row r="34" spans="1:9" ht="18" x14ac:dyDescent="0.2">
      <c r="A34" s="2">
        <v>6</v>
      </c>
      <c r="B34" s="3" t="s">
        <v>9</v>
      </c>
      <c r="C34" s="2">
        <v>10.77</v>
      </c>
      <c r="D34" s="2">
        <v>12.4</v>
      </c>
      <c r="E34" s="4">
        <v>8</v>
      </c>
      <c r="F34">
        <f t="shared" si="4"/>
        <v>1.3462499999999999</v>
      </c>
      <c r="G34">
        <f t="shared" si="5"/>
        <v>1.55</v>
      </c>
      <c r="H34">
        <f t="shared" si="6"/>
        <v>1.0466409901745684</v>
      </c>
      <c r="I34">
        <f t="shared" si="7"/>
        <v>0.96949347659247886</v>
      </c>
    </row>
    <row r="35" spans="1:9" ht="18" x14ac:dyDescent="0.2">
      <c r="A35" s="2">
        <v>7</v>
      </c>
      <c r="B35" s="3" t="s">
        <v>11</v>
      </c>
      <c r="C35" s="2">
        <v>10.31</v>
      </c>
      <c r="D35" s="2">
        <v>15.76</v>
      </c>
      <c r="E35" s="4">
        <v>8</v>
      </c>
      <c r="F35">
        <f t="shared" si="4"/>
        <v>1.2887500000000001</v>
      </c>
      <c r="G35">
        <f t="shared" si="5"/>
        <v>1.97</v>
      </c>
      <c r="H35">
        <f t="shared" si="6"/>
        <v>1.0019376609749118</v>
      </c>
      <c r="I35">
        <f t="shared" si="7"/>
        <v>1.2321949347659247</v>
      </c>
    </row>
    <row r="36" spans="1:9" ht="18" x14ac:dyDescent="0.2">
      <c r="A36" s="2">
        <v>8</v>
      </c>
      <c r="B36" s="3" t="s">
        <v>12</v>
      </c>
      <c r="C36" s="2">
        <v>8.6</v>
      </c>
      <c r="D36" s="2">
        <v>13.04</v>
      </c>
      <c r="E36" s="4">
        <v>8</v>
      </c>
      <c r="F36">
        <f t="shared" si="4"/>
        <v>1.075</v>
      </c>
      <c r="G36">
        <f t="shared" si="5"/>
        <v>1.63</v>
      </c>
      <c r="H36">
        <f t="shared" si="6"/>
        <v>0.83575789373271003</v>
      </c>
      <c r="I36">
        <f t="shared" si="7"/>
        <v>1.0195318495778971</v>
      </c>
    </row>
    <row r="37" spans="1:9" ht="18" x14ac:dyDescent="0.2">
      <c r="A37" s="2">
        <v>9</v>
      </c>
      <c r="B37" s="3" t="s">
        <v>13</v>
      </c>
      <c r="C37" s="2">
        <v>13.35</v>
      </c>
      <c r="D37" s="2">
        <v>14.83</v>
      </c>
      <c r="E37" s="4">
        <v>9</v>
      </c>
      <c r="F37">
        <f t="shared" si="4"/>
        <v>1.4833333333333334</v>
      </c>
      <c r="G37">
        <f t="shared" si="5"/>
        <v>1.6477777777777778</v>
      </c>
      <c r="H37">
        <f t="shared" si="6"/>
        <v>1.1532163184838946</v>
      </c>
      <c r="I37">
        <f t="shared" si="7"/>
        <v>1.0306514880191011</v>
      </c>
    </row>
    <row r="38" spans="1:9" ht="18" x14ac:dyDescent="0.2">
      <c r="A38" s="2">
        <v>10</v>
      </c>
      <c r="B38" s="3" t="s">
        <v>15</v>
      </c>
      <c r="C38" s="2">
        <v>7.53</v>
      </c>
      <c r="D38" s="2">
        <v>12.76</v>
      </c>
      <c r="E38" s="4">
        <v>8</v>
      </c>
      <c r="F38">
        <f t="shared" si="4"/>
        <v>0.94125000000000003</v>
      </c>
      <c r="G38">
        <f t="shared" si="5"/>
        <v>1.595</v>
      </c>
      <c r="H38">
        <f t="shared" si="6"/>
        <v>0.73177406276829149</v>
      </c>
      <c r="I38">
        <f t="shared" si="7"/>
        <v>0.99764006139677663</v>
      </c>
    </row>
    <row r="39" spans="1:9" ht="18" x14ac:dyDescent="0.2">
      <c r="A39" s="2">
        <v>11</v>
      </c>
      <c r="B39" s="3" t="s">
        <v>21</v>
      </c>
      <c r="C39" s="2">
        <v>12.22</v>
      </c>
      <c r="D39" s="2">
        <v>16.36</v>
      </c>
      <c r="E39" s="4">
        <v>9</v>
      </c>
      <c r="F39">
        <f t="shared" si="4"/>
        <v>1.3577777777777778</v>
      </c>
      <c r="G39">
        <f t="shared" si="5"/>
        <v>1.8177777777777777</v>
      </c>
      <c r="H39">
        <f t="shared" si="6"/>
        <v>1.0556032518257072</v>
      </c>
      <c r="I39">
        <f t="shared" si="7"/>
        <v>1.136983030613115</v>
      </c>
    </row>
    <row r="40" spans="1:9" ht="18" x14ac:dyDescent="0.2">
      <c r="A40" s="2">
        <v>12</v>
      </c>
      <c r="B40" s="3" t="s">
        <v>7</v>
      </c>
      <c r="C40" s="2">
        <v>13.19</v>
      </c>
      <c r="D40" s="2">
        <v>13.51</v>
      </c>
      <c r="E40" s="4">
        <v>7</v>
      </c>
      <c r="F40">
        <f t="shared" si="4"/>
        <v>1.8842857142857141</v>
      </c>
      <c r="G40">
        <f t="shared" si="5"/>
        <v>1.93</v>
      </c>
      <c r="H40">
        <f t="shared" si="6"/>
        <v>1.4649364276856405</v>
      </c>
      <c r="I40">
        <f t="shared" si="7"/>
        <v>1.2071757482732155</v>
      </c>
    </row>
    <row r="41" spans="1:9" ht="18" x14ac:dyDescent="0.2">
      <c r="A41" s="2">
        <v>13</v>
      </c>
      <c r="B41" s="3" t="s">
        <v>22</v>
      </c>
      <c r="C41" s="2">
        <v>8.86</v>
      </c>
      <c r="D41" s="2">
        <v>18.170000000000002</v>
      </c>
      <c r="E41" s="4">
        <v>9</v>
      </c>
      <c r="F41">
        <f t="shared" si="4"/>
        <v>0.98444444444444434</v>
      </c>
      <c r="G41">
        <f t="shared" si="5"/>
        <v>2.0188888888888892</v>
      </c>
      <c r="H41">
        <f t="shared" si="6"/>
        <v>0.76535554919605275</v>
      </c>
      <c r="I41">
        <f t="shared" si="7"/>
        <v>1.262773940479236</v>
      </c>
    </row>
    <row r="42" spans="1:9" ht="18" x14ac:dyDescent="0.2">
      <c r="A42" s="2">
        <v>14</v>
      </c>
      <c r="B42" s="3" t="s">
        <v>24</v>
      </c>
      <c r="C42" s="2">
        <v>7.89</v>
      </c>
      <c r="D42" s="2">
        <v>13.09</v>
      </c>
      <c r="E42" s="4">
        <v>9</v>
      </c>
      <c r="F42">
        <f t="shared" si="4"/>
        <v>0.87666666666666659</v>
      </c>
      <c r="G42">
        <f t="shared" si="5"/>
        <v>1.4544444444444444</v>
      </c>
      <c r="H42">
        <f t="shared" si="6"/>
        <v>0.68156380171070619</v>
      </c>
      <c r="I42">
        <f t="shared" si="7"/>
        <v>0.90972541997100698</v>
      </c>
    </row>
    <row r="43" spans="1:9" ht="18" x14ac:dyDescent="0.2">
      <c r="A43" s="2">
        <v>15</v>
      </c>
      <c r="B43" s="3" t="s">
        <v>17</v>
      </c>
      <c r="C43" s="2">
        <v>11.05</v>
      </c>
      <c r="D43" s="2">
        <v>15.35</v>
      </c>
      <c r="E43" s="4">
        <v>8</v>
      </c>
      <c r="F43">
        <f t="shared" si="4"/>
        <v>1.3812500000000001</v>
      </c>
      <c r="G43">
        <f t="shared" si="5"/>
        <v>1.91875</v>
      </c>
      <c r="H43">
        <f t="shared" si="6"/>
        <v>1.0738517122960984</v>
      </c>
      <c r="I43">
        <f t="shared" si="7"/>
        <v>1.200139102072141</v>
      </c>
    </row>
    <row r="44" spans="1:9" ht="18" x14ac:dyDescent="0.2">
      <c r="A44" s="2">
        <v>16</v>
      </c>
      <c r="B44" s="3" t="s">
        <v>23</v>
      </c>
      <c r="C44" s="2">
        <v>7.28</v>
      </c>
      <c r="D44" s="2">
        <v>9.9600000000000009</v>
      </c>
      <c r="E44" s="4">
        <v>8</v>
      </c>
      <c r="F44">
        <f t="shared" si="4"/>
        <v>0.91</v>
      </c>
      <c r="G44">
        <f t="shared" si="5"/>
        <v>1.2450000000000001</v>
      </c>
      <c r="H44">
        <f t="shared" si="6"/>
        <v>0.70747877515978252</v>
      </c>
      <c r="I44">
        <f t="shared" si="7"/>
        <v>0.77872217958557177</v>
      </c>
    </row>
    <row r="45" spans="1:9" ht="18" x14ac:dyDescent="0.2">
      <c r="A45" s="2">
        <v>17</v>
      </c>
      <c r="B45" s="3" t="s">
        <v>14</v>
      </c>
      <c r="C45" s="2">
        <v>6.28</v>
      </c>
      <c r="D45" s="2">
        <v>14.73</v>
      </c>
      <c r="E45" s="4">
        <v>8</v>
      </c>
      <c r="F45">
        <f t="shared" si="4"/>
        <v>0.78500000000000003</v>
      </c>
      <c r="G45">
        <f t="shared" si="5"/>
        <v>1.8412500000000001</v>
      </c>
      <c r="H45">
        <f t="shared" si="6"/>
        <v>0.61029762472574645</v>
      </c>
      <c r="I45">
        <f t="shared" si="7"/>
        <v>1.1516644282425172</v>
      </c>
    </row>
    <row r="46" spans="1:9" ht="18" x14ac:dyDescent="0.2">
      <c r="A46" s="2">
        <v>18</v>
      </c>
      <c r="B46" s="3" t="s">
        <v>19</v>
      </c>
      <c r="C46" s="2">
        <v>6.54</v>
      </c>
      <c r="D46" s="2">
        <v>17.16</v>
      </c>
      <c r="E46" s="4">
        <v>8</v>
      </c>
      <c r="F46">
        <f t="shared" si="4"/>
        <v>0.8175</v>
      </c>
      <c r="G46">
        <f t="shared" si="5"/>
        <v>2.145</v>
      </c>
      <c r="H46">
        <f t="shared" si="6"/>
        <v>0.63556472383859586</v>
      </c>
      <c r="I46">
        <f t="shared" si="7"/>
        <v>1.3416538756715273</v>
      </c>
    </row>
    <row r="47" spans="1:9" ht="18" x14ac:dyDescent="0.2">
      <c r="A47" s="2">
        <v>19</v>
      </c>
      <c r="B47" s="3" t="s">
        <v>20</v>
      </c>
      <c r="C47" s="2">
        <v>10.72</v>
      </c>
      <c r="D47" s="2">
        <v>9.7899999999999991</v>
      </c>
      <c r="E47" s="4">
        <v>8</v>
      </c>
      <c r="F47">
        <f t="shared" si="4"/>
        <v>1.34</v>
      </c>
      <c r="G47">
        <f t="shared" si="5"/>
        <v>1.2237499999999999</v>
      </c>
      <c r="H47">
        <f t="shared" si="6"/>
        <v>1.0417819326528666</v>
      </c>
      <c r="I47">
        <f t="shared" si="7"/>
        <v>0.7654307367613199</v>
      </c>
    </row>
    <row r="48" spans="1:9" ht="18" x14ac:dyDescent="0.2">
      <c r="A48" s="2">
        <v>20</v>
      </c>
      <c r="B48" s="3" t="s">
        <v>18</v>
      </c>
      <c r="C48" s="2">
        <v>5.23</v>
      </c>
      <c r="D48" s="2">
        <v>16.850000000000001</v>
      </c>
      <c r="E48" s="4">
        <v>8</v>
      </c>
      <c r="F48">
        <f t="shared" si="4"/>
        <v>0.65375000000000005</v>
      </c>
      <c r="G48">
        <f t="shared" si="5"/>
        <v>2.1062500000000002</v>
      </c>
      <c r="H48">
        <f t="shared" si="6"/>
        <v>0.50825741677000857</v>
      </c>
      <c r="I48">
        <f t="shared" si="7"/>
        <v>1.3174165387567154</v>
      </c>
    </row>
    <row r="49" spans="2:9" x14ac:dyDescent="0.2">
      <c r="B49" t="s">
        <v>27</v>
      </c>
      <c r="C49">
        <f>SUM(C29:C48)</f>
        <v>209.66</v>
      </c>
      <c r="D49">
        <f>SUM(D29:D48)</f>
        <v>260.60000000000002</v>
      </c>
      <c r="E49">
        <f>SUM(E29:E48)</f>
        <v>163</v>
      </c>
      <c r="F49">
        <f t="shared" si="4"/>
        <v>1.2862576687116565</v>
      </c>
      <c r="G49">
        <f t="shared" si="5"/>
        <v>1.5987730061349694</v>
      </c>
      <c r="H49">
        <f t="shared" si="6"/>
        <v>1</v>
      </c>
      <c r="I49">
        <f t="shared" si="7"/>
        <v>1</v>
      </c>
    </row>
  </sheetData>
  <hyperlinks>
    <hyperlink ref="B4" r:id="rId1" display="https://understat.com/team/Manchester_City/2022" xr:uid="{762FF93D-D2C6-7648-8C09-9701F4F1D23B}"/>
    <hyperlink ref="B5" r:id="rId2" display="https://understat.com/team/Arsenal/2022" xr:uid="{BFCB9158-528F-F74F-9CCA-438F32193E36}"/>
    <hyperlink ref="B6" r:id="rId3" display="https://understat.com/team/Liverpool/2022" xr:uid="{58BF6F14-8D9E-5F4B-856E-0B3294EB9374}"/>
    <hyperlink ref="B7" r:id="rId4" display="https://understat.com/team/Newcastle_United/2022" xr:uid="{B6B6ADCC-D942-5342-8438-58C06808D16D}"/>
    <hyperlink ref="B8" r:id="rId5" display="https://understat.com/team/Tottenham/2022" xr:uid="{5A94D2AB-2F10-8041-B907-0736E15A0C5D}"/>
    <hyperlink ref="B9" r:id="rId6" display="https://understat.com/team/Manchester_United/2022" xr:uid="{432E2F62-6163-E04E-B006-49C31D094040}"/>
    <hyperlink ref="B10" r:id="rId7" display="https://understat.com/team/Fulham/2022" xr:uid="{12288A96-E065-0149-B5B0-7BF48F5B9C57}"/>
    <hyperlink ref="B11" r:id="rId8" display="https://understat.com/team/Chelsea/2022" xr:uid="{2EAF3E69-C374-CA4D-BB73-EC37B9EFA92A}"/>
    <hyperlink ref="B12" r:id="rId9" display="https://understat.com/team/Brentford/2022" xr:uid="{F43E5C84-DC4D-BF4A-B49B-9028FE5E978A}"/>
    <hyperlink ref="B13" r:id="rId10" display="https://understat.com/team/Aston_Villa/2022" xr:uid="{5C0812B9-73BA-3242-B045-70AC48284DCE}"/>
    <hyperlink ref="B14" r:id="rId11" display="https://understat.com/team/Crystal_Palace/2022" xr:uid="{A8B3681E-7072-3745-9CB4-5D9AD48E59A6}"/>
    <hyperlink ref="B15" r:id="rId12" display="https://understat.com/team/Brighton/2022" xr:uid="{66D80F34-5C39-2949-A0EA-D34C480A3264}"/>
    <hyperlink ref="B16" r:id="rId13" display="https://understat.com/team/Leeds/2022" xr:uid="{A57D3687-B346-134E-828C-6396A3D1D239}"/>
    <hyperlink ref="B17" r:id="rId14" display="https://understat.com/team/Nottingham_Forest/2022" xr:uid="{89C755BF-BA33-234A-9BA4-C5EF8BEFDFF1}"/>
    <hyperlink ref="B18" r:id="rId15" display="https://understat.com/team/Bournemouth/2022" xr:uid="{4BC26037-6019-D94F-B43B-5BA5069AFA77}"/>
    <hyperlink ref="B19" r:id="rId16" display="https://understat.com/team/West_Ham/2022" xr:uid="{DE628425-C355-C94D-A5FA-065FF998983B}"/>
    <hyperlink ref="B20" r:id="rId17" display="https://understat.com/team/Leicester/2022" xr:uid="{E252846E-4850-D648-A6DA-3673DD3ADF57}"/>
    <hyperlink ref="B21" r:id="rId18" display="https://understat.com/team/Everton/2022" xr:uid="{588F5BFE-5D8D-464E-A63E-89496686CB9E}"/>
    <hyperlink ref="B22" r:id="rId19" display="https://understat.com/team/Wolverhampton_Wanderers/2022" xr:uid="{8C1AB6AE-822C-5F4E-AD9F-4770AB22E35F}"/>
    <hyperlink ref="B23" r:id="rId20" display="https://understat.com/team/Southampton/2022" xr:uid="{664117E5-6B6E-8345-9AD0-29543AD0F5B8}"/>
    <hyperlink ref="B29" r:id="rId21" display="https://understat.com/team/Arsenal/2022" xr:uid="{B25E40CB-ACA9-804B-BE8B-EF962D0DC28C}"/>
    <hyperlink ref="B30" r:id="rId22" display="https://understat.com/team/Manchester_United/2022" xr:uid="{7CA26A00-5A7A-3841-B2B0-7F3E11BFFFD5}"/>
    <hyperlink ref="B31" r:id="rId23" display="https://understat.com/team/Newcastle_United/2022" xr:uid="{39A70997-8048-7C43-9C22-238E8F86A5CE}"/>
    <hyperlink ref="B32" r:id="rId24" display="https://understat.com/team/Manchester_City/2022" xr:uid="{0418FF70-457F-544E-A3A3-0352E8F5EAB3}"/>
    <hyperlink ref="B33" r:id="rId25" display="https://understat.com/team/Brighton/2022" xr:uid="{EDD612D7-5F40-0A4F-BAC3-9233FD31E04E}"/>
    <hyperlink ref="B34" r:id="rId26" display="https://understat.com/team/Tottenham/2022" xr:uid="{BDCDC35A-70AB-D942-8B3C-A02D5433F592}"/>
    <hyperlink ref="B35" r:id="rId27" display="https://understat.com/team/Fulham/2022" xr:uid="{72510BE8-CD03-9C4E-992A-C42CE7082F17}"/>
    <hyperlink ref="B36" r:id="rId28" display="https://understat.com/team/Chelsea/2022" xr:uid="{FD2A465A-D8D8-8C40-BF55-E54095359031}"/>
    <hyperlink ref="B37" r:id="rId29" display="https://understat.com/team/Brentford/2022" xr:uid="{3E36195B-59C4-7D48-BBD7-40DD5F4A0F90}"/>
    <hyperlink ref="B38" r:id="rId30" display="https://understat.com/team/Crystal_Palace/2022" xr:uid="{8AC29AA6-D907-CB43-81AF-F70BE64445CC}"/>
    <hyperlink ref="B39" r:id="rId31" display="https://understat.com/team/Leicester/2022" xr:uid="{DF65BCB8-1AAE-EF47-BCFE-8D2E9DAC3AC5}"/>
    <hyperlink ref="B40" r:id="rId32" display="https://understat.com/team/Liverpool/2022" xr:uid="{E39126A3-F1B1-EC40-A089-264232F2B85E}"/>
    <hyperlink ref="B41" r:id="rId33" display="https://understat.com/team/Everton/2022" xr:uid="{5E8908AE-FEFA-8C40-ADD1-D89AB0E32312}"/>
    <hyperlink ref="B42" r:id="rId34" display="https://understat.com/team/Southampton/2022" xr:uid="{725C6EBC-DFEC-8D4D-AA31-76D5D121943B}"/>
    <hyperlink ref="B43" r:id="rId35" display="https://understat.com/team/Leeds/2022" xr:uid="{BBC87F41-0C0C-654B-BD18-CFAE8C02A0A8}"/>
    <hyperlink ref="B44" r:id="rId36" display="https://understat.com/team/Wolverhampton_Wanderers/2022" xr:uid="{F703BB33-6CD7-6B45-B205-014B3FA33DFB}"/>
    <hyperlink ref="B45" r:id="rId37" display="https://understat.com/team/Aston_Villa/2022" xr:uid="{D5D8A9F5-A711-534E-AA00-00A2A755C74E}"/>
    <hyperlink ref="B46" r:id="rId38" display="https://understat.com/team/Bournemouth/2022" xr:uid="{37010F84-E92C-6143-AF43-678FF3865554}"/>
    <hyperlink ref="B47" r:id="rId39" display="https://understat.com/team/West_Ham/2022" xr:uid="{CDF7F8FD-358E-3B40-9277-1931D6871365}"/>
    <hyperlink ref="B48" r:id="rId40" display="https://understat.com/team/Nottingham_Forest/2022" xr:uid="{D8CE61E7-D5AA-1F42-B4AC-82C6E62ACD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DF6F-3210-EB45-9C9C-CC18EFA78AB7}">
  <dimension ref="A2:I19"/>
  <sheetViews>
    <sheetView tabSelected="1" workbookViewId="0">
      <selection activeCell="B3" sqref="B3"/>
    </sheetView>
  </sheetViews>
  <sheetFormatPr baseColWidth="10" defaultRowHeight="16" x14ac:dyDescent="0.2"/>
  <sheetData>
    <row r="2" spans="1:9" x14ac:dyDescent="0.2">
      <c r="B2" t="s">
        <v>35</v>
      </c>
      <c r="C2" t="s">
        <v>36</v>
      </c>
    </row>
    <row r="3" spans="1:9" x14ac:dyDescent="0.2">
      <c r="A3" t="s">
        <v>37</v>
      </c>
      <c r="B3" t="s">
        <v>22</v>
      </c>
      <c r="C3" t="s">
        <v>5</v>
      </c>
    </row>
    <row r="4" spans="1:9" x14ac:dyDescent="0.2">
      <c r="A4" t="s">
        <v>38</v>
      </c>
      <c r="B4">
        <f>INDEX('Data Sheet'!H4:H23, MATCH(Dashboard!B3, 'Data Sheet'!B4:B23,0))</f>
        <v>0.67715968837548446</v>
      </c>
      <c r="C4">
        <f>INDEX('Data Sheet'!H29:H48, MATCH(Dashboard!C3, 'Data Sheet'!B29:B48,0))</f>
        <v>1.7081669642005424</v>
      </c>
    </row>
    <row r="5" spans="1:9" x14ac:dyDescent="0.2">
      <c r="A5" t="s">
        <v>39</v>
      </c>
      <c r="B5">
        <f>INDEX('Data Sheet'!I4:I23, MATCH(Dashboard!B3, 'Data Sheet'!B4:B23,0))</f>
        <v>1.048584613183249</v>
      </c>
      <c r="C5">
        <f>INDEX('Data Sheet'!I29:I48, MATCH(Dashboard!C3, 'Data Sheet'!B29:B48,0))</f>
        <v>0.56739940795965349</v>
      </c>
    </row>
    <row r="6" spans="1:9" x14ac:dyDescent="0.2">
      <c r="A6" t="s">
        <v>28</v>
      </c>
      <c r="B6">
        <f>'Data Sheet'!F24</f>
        <v>1.5985889570552148</v>
      </c>
      <c r="C6">
        <f>'Data Sheet'!G24</f>
        <v>1.2862576687116565</v>
      </c>
    </row>
    <row r="7" spans="1:9" ht="18" x14ac:dyDescent="0.2">
      <c r="A7" t="s">
        <v>44</v>
      </c>
      <c r="B7">
        <f>B4*C5*B6</f>
        <v>0.61420985911632486</v>
      </c>
      <c r="C7">
        <f>C4*B5*C6</f>
        <v>2.3038901929654814</v>
      </c>
      <c r="I7" s="5"/>
    </row>
    <row r="9" spans="1:9" x14ac:dyDescent="0.2">
      <c r="B9" t="s">
        <v>41</v>
      </c>
    </row>
    <row r="10" spans="1:9" x14ac:dyDescent="0.2">
      <c r="A10" t="s">
        <v>40</v>
      </c>
      <c r="B10" t="s">
        <v>42</v>
      </c>
      <c r="C10" t="s">
        <v>43</v>
      </c>
    </row>
    <row r="11" spans="1:9" x14ac:dyDescent="0.2">
      <c r="A11">
        <v>0</v>
      </c>
      <c r="B11">
        <f>_xlfn.POISSON.DIST(A11,$B$7,FALSE)</f>
        <v>0.54106824659571495</v>
      </c>
      <c r="C11">
        <f>_xlfn.POISSON.DIST(A11,$C$7,FALSE)</f>
        <v>9.9869575130115976E-2</v>
      </c>
    </row>
    <row r="12" spans="1:9" x14ac:dyDescent="0.2">
      <c r="A12">
        <v>1</v>
      </c>
      <c r="B12">
        <f t="shared" ref="B12:B19" si="0">_xlfn.POISSON.DIST(A12,$B$7,FALSE)</f>
        <v>0.332329451513871</v>
      </c>
      <c r="C12">
        <f t="shared" ref="C12:C19" si="1">_xlfn.POISSON.DIST(A12,$C$7,FALSE)</f>
        <v>0.23008853471790355</v>
      </c>
    </row>
    <row r="13" spans="1:9" x14ac:dyDescent="0.2">
      <c r="A13">
        <v>2</v>
      </c>
      <c r="B13">
        <f t="shared" si="0"/>
        <v>0.1020600127972701</v>
      </c>
      <c r="C13">
        <f t="shared" si="1"/>
        <v>0.26504935932518792</v>
      </c>
    </row>
    <row r="14" spans="1:9" x14ac:dyDescent="0.2">
      <c r="A14">
        <v>3</v>
      </c>
      <c r="B14">
        <f t="shared" si="0"/>
        <v>2.0895422027207195E-2</v>
      </c>
      <c r="C14">
        <f t="shared" si="1"/>
        <v>0.20354820653369476</v>
      </c>
    </row>
    <row r="15" spans="1:9" x14ac:dyDescent="0.2">
      <c r="A15">
        <v>4</v>
      </c>
      <c r="B15">
        <f t="shared" si="0"/>
        <v>3.2085435548767703E-3</v>
      </c>
      <c r="C15">
        <f t="shared" si="1"/>
        <v>0.11723817920717299</v>
      </c>
    </row>
    <row r="16" spans="1:9" x14ac:dyDescent="0.2">
      <c r="A16">
        <v>5</v>
      </c>
      <c r="B16">
        <f t="shared" si="0"/>
        <v>3.9414381696189073E-4</v>
      </c>
      <c r="C16">
        <f t="shared" si="1"/>
        <v>5.4020778263307041E-2</v>
      </c>
    </row>
    <row r="17" spans="1:3" x14ac:dyDescent="0.2">
      <c r="A17">
        <v>6</v>
      </c>
      <c r="B17">
        <f t="shared" si="0"/>
        <v>4.0347836381288885E-5</v>
      </c>
      <c r="C17">
        <f t="shared" si="1"/>
        <v>2.0742990209532648E-2</v>
      </c>
    </row>
    <row r="18" spans="1:3" x14ac:dyDescent="0.2">
      <c r="A18">
        <v>7</v>
      </c>
      <c r="B18">
        <f t="shared" si="0"/>
        <v>3.5402912713428599E-6</v>
      </c>
      <c r="C18">
        <f t="shared" si="1"/>
        <v>6.8270816737887588E-3</v>
      </c>
    </row>
    <row r="19" spans="1:3" x14ac:dyDescent="0.2">
      <c r="A19">
        <v>8</v>
      </c>
      <c r="B19">
        <f t="shared" si="0"/>
        <v>2.7181022537528051E-7</v>
      </c>
      <c r="C19">
        <f t="shared" si="1"/>
        <v>1.9661058143520382E-3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DC6C22-3E03-CF42-8335-29AF57EA667B}">
          <x14:formula1>
            <xm:f>'Data Sheet'!$B$4:$B$23</xm:f>
          </x14:formula1>
          <xm:sqref>B3:C3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2023-02-11T23:12:04Z</dcterms:created>
  <dcterms:modified xsi:type="dcterms:W3CDTF">2023-02-12T02:24:10Z</dcterms:modified>
</cp:coreProperties>
</file>