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Cox\Documents\"/>
    </mc:Choice>
  </mc:AlternateContent>
  <xr:revisionPtr revIDLastSave="0" documentId="8_{3F5F51B9-3CA1-4CEA-A665-8A9C5A944D95}" xr6:coauthVersionLast="45" xr6:coauthVersionMax="45" xr10:uidLastSave="{00000000-0000-0000-0000-000000000000}"/>
  <bookViews>
    <workbookView xWindow="-110" yWindow="-110" windowWidth="19420" windowHeight="10420" xr2:uid="{DB99A75D-81A4-46C0-AA20-563621984D09}"/>
  </bookViews>
  <sheets>
    <sheet name="531 calculation" sheetId="1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7" i="1"/>
  <c r="B3" i="1"/>
  <c r="H7" i="1"/>
  <c r="S4" i="1"/>
  <c r="S5" i="1" s="1"/>
  <c r="O4" i="1"/>
  <c r="O5" i="1" s="1"/>
  <c r="S3" i="1"/>
  <c r="R3" i="1"/>
  <c r="R4" i="1" s="1"/>
  <c r="R5" i="1" s="1"/>
  <c r="Q3" i="1"/>
  <c r="Q4" i="1" s="1"/>
  <c r="Q5" i="1" s="1"/>
  <c r="P3" i="1"/>
  <c r="P4" i="1" s="1"/>
  <c r="P5" i="1" s="1"/>
  <c r="O3" i="1"/>
  <c r="I7" i="1" l="1"/>
  <c r="C5" i="1" s="1"/>
  <c r="B4" i="1"/>
  <c r="B5" i="1"/>
  <c r="B9" i="1"/>
  <c r="B8" i="1"/>
  <c r="B13" i="1"/>
  <c r="B12" i="1"/>
  <c r="C12" i="1" l="1"/>
  <c r="C9" i="1"/>
  <c r="C3" i="1"/>
  <c r="C8" i="1"/>
  <c r="C13" i="1"/>
  <c r="C7" i="1"/>
  <c r="C4" i="1"/>
  <c r="J7" i="1"/>
  <c r="C11" i="1"/>
  <c r="D12" i="1" l="1"/>
  <c r="D7" i="1"/>
  <c r="D8" i="1"/>
  <c r="D9" i="1"/>
  <c r="D3" i="1"/>
  <c r="D5" i="1"/>
  <c r="D11" i="1"/>
  <c r="K7" i="1"/>
  <c r="D4" i="1"/>
  <c r="D13" i="1"/>
  <c r="E11" i="1" l="1"/>
  <c r="E5" i="1"/>
  <c r="E12" i="1"/>
  <c r="E4" i="1"/>
  <c r="E9" i="1"/>
  <c r="E8" i="1"/>
  <c r="E13" i="1"/>
  <c r="E3" i="1"/>
  <c r="E7" i="1"/>
</calcChain>
</file>

<file path=xl/sharedStrings.xml><?xml version="1.0" encoding="utf-8"?>
<sst xmlns="http://schemas.openxmlformats.org/spreadsheetml/2006/main" count="41" uniqueCount="20">
  <si>
    <t>Squat</t>
  </si>
  <si>
    <t>Deadlift</t>
  </si>
  <si>
    <t>Press</t>
  </si>
  <si>
    <t>Bench</t>
  </si>
  <si>
    <t>E1rm</t>
  </si>
  <si>
    <t>Week 1</t>
  </si>
  <si>
    <t>Week 2</t>
  </si>
  <si>
    <t>Week 3</t>
  </si>
  <si>
    <t>Week 4</t>
  </si>
  <si>
    <t>Set 1</t>
  </si>
  <si>
    <t>Set 2</t>
  </si>
  <si>
    <t>Set 3</t>
  </si>
  <si>
    <t>Week 1(5s)</t>
  </si>
  <si>
    <t>Week 2(3s)</t>
  </si>
  <si>
    <t>Week 3(1s)</t>
  </si>
  <si>
    <t>Week 4(deload)</t>
  </si>
  <si>
    <t>Historic e1RM</t>
  </si>
  <si>
    <t>Field calculation of e1rm</t>
  </si>
  <si>
    <t>Day</t>
  </si>
  <si>
    <t>*Use dropdown to update 1rm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</si>
</sst>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 indent="1"/>
    </xf>
    <xf numFmtId="16" fontId="2" fillId="0" borderId="0" xfId="0" applyNumberFormat="1" applyFont="1"/>
    <xf numFmtId="0" fontId="2" fillId="0" borderId="1" xfId="0" applyFont="1" applyBorder="1"/>
    <xf numFmtId="9" fontId="0" fillId="0" borderId="0" xfId="1" applyFont="1"/>
    <xf numFmtId="9" fontId="0" fillId="0" borderId="0" xfId="1" applyNumberFormat="1" applyFont="1"/>
    <xf numFmtId="0" fontId="0" fillId="0" borderId="0" xfId="0" applyBorder="1"/>
    <xf numFmtId="0" fontId="2" fillId="0" borderId="0" xfId="0" applyFont="1" applyBorder="1"/>
    <xf numFmtId="16" fontId="3" fillId="0" borderId="0" xfId="0" applyNumberFormat="1" applyFont="1"/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4" fontId="7" fillId="0" borderId="0" xfId="0" applyNumberFormat="1" applyFont="1" applyBorder="1" applyAlignment="1">
      <alignment horizontal="right" wrapText="1"/>
    </xf>
    <xf numFmtId="16" fontId="5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CCEA-25C9-45A3-9E98-DFC2429B4CE0}">
  <dimension ref="A1:S14"/>
  <sheetViews>
    <sheetView tabSelected="1" workbookViewId="0">
      <selection activeCell="O13" sqref="O13"/>
    </sheetView>
  </sheetViews>
  <sheetFormatPr defaultRowHeight="14.5" x14ac:dyDescent="0.35"/>
  <cols>
    <col min="1" max="1" width="14.1796875" bestFit="1" customWidth="1"/>
    <col min="14" max="14" width="8.7265625" customWidth="1"/>
    <col min="15" max="15" width="21.453125" bestFit="1" customWidth="1"/>
  </cols>
  <sheetData>
    <row r="1" spans="1:19" s="1" customFormat="1" x14ac:dyDescent="0.35">
      <c r="B1" s="7" t="s">
        <v>0</v>
      </c>
      <c r="C1" s="7" t="s">
        <v>2</v>
      </c>
      <c r="D1" s="7" t="s">
        <v>1</v>
      </c>
      <c r="E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O1" s="7" t="s">
        <v>17</v>
      </c>
      <c r="P1" s="7" t="s">
        <v>0</v>
      </c>
      <c r="Q1" s="7" t="s">
        <v>2</v>
      </c>
      <c r="R1" s="7" t="s">
        <v>1</v>
      </c>
      <c r="S1" s="7" t="s">
        <v>3</v>
      </c>
    </row>
    <row r="2" spans="1:19" x14ac:dyDescent="0.35">
      <c r="A2" s="1" t="s">
        <v>12</v>
      </c>
      <c r="G2" s="1" t="s">
        <v>9</v>
      </c>
      <c r="H2" s="8">
        <v>0.65</v>
      </c>
      <c r="I2" s="8">
        <v>0.7</v>
      </c>
      <c r="J2" s="8">
        <v>0.75</v>
      </c>
      <c r="K2" s="8">
        <v>0.4</v>
      </c>
      <c r="M2" s="11"/>
      <c r="N2" s="8"/>
      <c r="O2" s="6">
        <v>43752</v>
      </c>
      <c r="P2" s="3">
        <v>197</v>
      </c>
      <c r="Q2" s="2">
        <v>83</v>
      </c>
      <c r="R2" s="3">
        <v>196</v>
      </c>
      <c r="S2" s="3">
        <v>112</v>
      </c>
    </row>
    <row r="3" spans="1:19" x14ac:dyDescent="0.35">
      <c r="A3" s="5" t="s">
        <v>9</v>
      </c>
      <c r="B3">
        <f>(H$7*0.9)*$H2</f>
        <v>115.245</v>
      </c>
      <c r="C3">
        <f t="shared" ref="C3:E3" si="0">(I$7*0.9)*$H2</f>
        <v>48.555000000000007</v>
      </c>
      <c r="D3">
        <f t="shared" si="0"/>
        <v>114.66000000000001</v>
      </c>
      <c r="E3">
        <f t="shared" si="0"/>
        <v>65.52</v>
      </c>
      <c r="G3" s="1" t="s">
        <v>10</v>
      </c>
      <c r="H3" s="8">
        <v>0.75</v>
      </c>
      <c r="I3" s="9">
        <v>0.8</v>
      </c>
      <c r="J3" s="9">
        <v>0.85</v>
      </c>
      <c r="K3" s="9">
        <v>0.5</v>
      </c>
      <c r="M3" s="11"/>
      <c r="N3" s="8"/>
      <c r="O3" s="6">
        <f>O2+7*3</f>
        <v>43773</v>
      </c>
      <c r="P3">
        <f>P2+5</f>
        <v>202</v>
      </c>
      <c r="Q3">
        <f t="shared" ref="Q3:S5" si="1">Q2+5</f>
        <v>88</v>
      </c>
      <c r="R3">
        <f t="shared" si="1"/>
        <v>201</v>
      </c>
      <c r="S3">
        <f t="shared" si="1"/>
        <v>117</v>
      </c>
    </row>
    <row r="4" spans="1:19" x14ac:dyDescent="0.35">
      <c r="A4" s="5" t="s">
        <v>10</v>
      </c>
      <c r="B4">
        <f t="shared" ref="B4:B5" si="2">(H$7*0.9)*$H3</f>
        <v>132.97500000000002</v>
      </c>
      <c r="C4">
        <f t="shared" ref="C4:C5" si="3">(I$7*0.9)*$H3</f>
        <v>56.025000000000006</v>
      </c>
      <c r="D4">
        <f t="shared" ref="D4:D5" si="4">(J$7*0.9)*$H3</f>
        <v>132.30000000000001</v>
      </c>
      <c r="E4">
        <f t="shared" ref="E4:E5" si="5">(K$7*0.9)*$H3</f>
        <v>75.599999999999994</v>
      </c>
      <c r="G4" s="1" t="s">
        <v>11</v>
      </c>
      <c r="H4" s="8">
        <v>0.85</v>
      </c>
      <c r="I4" s="9">
        <v>0.9</v>
      </c>
      <c r="J4" s="9">
        <v>0.95</v>
      </c>
      <c r="K4" s="9">
        <v>0.6</v>
      </c>
      <c r="M4" s="11"/>
      <c r="N4" s="8"/>
      <c r="O4" s="6">
        <f t="shared" ref="O4:O5" si="6">O3+7*3</f>
        <v>43794</v>
      </c>
      <c r="P4">
        <f t="shared" ref="P4:P5" si="7">P3+5</f>
        <v>207</v>
      </c>
      <c r="Q4">
        <f t="shared" si="1"/>
        <v>93</v>
      </c>
      <c r="R4">
        <f t="shared" si="1"/>
        <v>206</v>
      </c>
      <c r="S4">
        <f t="shared" si="1"/>
        <v>122</v>
      </c>
    </row>
    <row r="5" spans="1:19" x14ac:dyDescent="0.35">
      <c r="A5" s="5" t="s">
        <v>11</v>
      </c>
      <c r="B5">
        <f t="shared" si="2"/>
        <v>150.70500000000001</v>
      </c>
      <c r="C5">
        <f t="shared" si="3"/>
        <v>63.494999999999997</v>
      </c>
      <c r="D5">
        <f t="shared" si="4"/>
        <v>149.94</v>
      </c>
      <c r="E5">
        <f t="shared" si="5"/>
        <v>85.679999999999993</v>
      </c>
      <c r="G5" s="1"/>
      <c r="H5" s="3"/>
      <c r="I5" s="1"/>
      <c r="J5" s="1"/>
      <c r="M5" s="11"/>
      <c r="N5" s="8"/>
      <c r="O5" s="6">
        <f t="shared" si="6"/>
        <v>43815</v>
      </c>
      <c r="P5">
        <f t="shared" si="7"/>
        <v>212</v>
      </c>
      <c r="Q5">
        <f t="shared" si="1"/>
        <v>98</v>
      </c>
      <c r="R5">
        <f t="shared" si="1"/>
        <v>211</v>
      </c>
      <c r="S5">
        <f t="shared" si="1"/>
        <v>127</v>
      </c>
    </row>
    <row r="6" spans="1:19" x14ac:dyDescent="0.35">
      <c r="A6" s="1" t="s">
        <v>13</v>
      </c>
      <c r="G6" s="7" t="s">
        <v>4</v>
      </c>
      <c r="H6" s="7" t="s">
        <v>0</v>
      </c>
      <c r="I6" s="7" t="s">
        <v>2</v>
      </c>
      <c r="J6" s="7" t="s">
        <v>1</v>
      </c>
      <c r="K6" s="7" t="s">
        <v>3</v>
      </c>
      <c r="M6" s="10"/>
      <c r="O6" s="6"/>
    </row>
    <row r="7" spans="1:19" x14ac:dyDescent="0.35">
      <c r="A7" s="5" t="s">
        <v>9</v>
      </c>
      <c r="B7">
        <f>(H$7*0.9)*$I2</f>
        <v>124.11</v>
      </c>
      <c r="C7">
        <f t="shared" ref="C7:E7" si="8">(I$7*0.9)*$I2</f>
        <v>52.29</v>
      </c>
      <c r="D7">
        <f t="shared" si="8"/>
        <v>123.47999999999999</v>
      </c>
      <c r="E7">
        <f t="shared" si="8"/>
        <v>70.559999999999988</v>
      </c>
      <c r="G7" s="6">
        <v>43752</v>
      </c>
      <c r="H7" s="3">
        <f>VLOOKUP(G7,O2:S7, 2, FALSE)</f>
        <v>197</v>
      </c>
      <c r="I7" s="3">
        <f t="shared" ref="I7:K7" si="9">VLOOKUP(H7,P2:T7, 2, FALSE)</f>
        <v>83</v>
      </c>
      <c r="J7" s="3">
        <f t="shared" si="9"/>
        <v>196</v>
      </c>
      <c r="K7" s="3">
        <f t="shared" si="9"/>
        <v>112</v>
      </c>
      <c r="M7" s="10"/>
      <c r="O7" s="6"/>
    </row>
    <row r="8" spans="1:19" x14ac:dyDescent="0.35">
      <c r="A8" s="5" t="s">
        <v>10</v>
      </c>
      <c r="B8">
        <f t="shared" ref="B8:B9" si="10">(H$7*0.9)*$I3</f>
        <v>141.84</v>
      </c>
      <c r="C8">
        <f t="shared" ref="C8:C9" si="11">(I$7*0.9)*$I3</f>
        <v>59.760000000000005</v>
      </c>
      <c r="D8">
        <f t="shared" ref="D8:D9" si="12">(J$7*0.9)*$I3</f>
        <v>141.12</v>
      </c>
      <c r="E8">
        <f t="shared" ref="E8:E9" si="13">(K$7*0.9)*$I3</f>
        <v>80.64</v>
      </c>
      <c r="G8" s="12" t="s">
        <v>19</v>
      </c>
      <c r="H8" s="3"/>
      <c r="I8" s="3"/>
      <c r="J8" s="3"/>
      <c r="K8" s="3"/>
      <c r="O8" s="6"/>
    </row>
    <row r="9" spans="1:19" x14ac:dyDescent="0.35">
      <c r="A9" s="5" t="s">
        <v>11</v>
      </c>
      <c r="B9">
        <f t="shared" si="10"/>
        <v>159.57000000000002</v>
      </c>
      <c r="C9">
        <f t="shared" si="11"/>
        <v>67.23</v>
      </c>
      <c r="D9">
        <f t="shared" si="12"/>
        <v>158.76000000000002</v>
      </c>
      <c r="E9">
        <f t="shared" si="13"/>
        <v>90.72</v>
      </c>
      <c r="G9" s="6"/>
      <c r="H9" s="3"/>
      <c r="I9" s="3"/>
      <c r="J9" s="3"/>
      <c r="K9" s="3"/>
      <c r="O9" s="6"/>
    </row>
    <row r="10" spans="1:19" x14ac:dyDescent="0.35">
      <c r="A10" s="1" t="s">
        <v>14</v>
      </c>
      <c r="O10" s="6"/>
    </row>
    <row r="11" spans="1:19" x14ac:dyDescent="0.35">
      <c r="A11" s="5" t="s">
        <v>9</v>
      </c>
      <c r="B11">
        <f>(H$7*0.9)*$J2</f>
        <v>132.97500000000002</v>
      </c>
      <c r="C11">
        <f t="shared" ref="C11:E11" si="14">(I$7*0.9)*$J2</f>
        <v>56.025000000000006</v>
      </c>
      <c r="D11">
        <f t="shared" si="14"/>
        <v>132.30000000000001</v>
      </c>
      <c r="E11">
        <f t="shared" si="14"/>
        <v>75.599999999999994</v>
      </c>
      <c r="O11" s="6"/>
    </row>
    <row r="12" spans="1:19" x14ac:dyDescent="0.35">
      <c r="A12" s="5" t="s">
        <v>10</v>
      </c>
      <c r="B12">
        <f t="shared" ref="B12:B13" si="15">(H$7*0.9)*$J3</f>
        <v>150.70500000000001</v>
      </c>
      <c r="C12">
        <f t="shared" ref="C12:C13" si="16">(I$7*0.9)*$J3</f>
        <v>63.494999999999997</v>
      </c>
      <c r="D12">
        <f t="shared" ref="D12:D13" si="17">(J$7*0.9)*$J3</f>
        <v>149.94</v>
      </c>
      <c r="E12">
        <f t="shared" ref="E12:E13" si="18">(K$7*0.9)*$J3</f>
        <v>85.679999999999993</v>
      </c>
      <c r="H12" s="4"/>
      <c r="O12" s="6"/>
    </row>
    <row r="13" spans="1:19" x14ac:dyDescent="0.35">
      <c r="A13" s="5" t="s">
        <v>11</v>
      </c>
      <c r="B13">
        <f t="shared" si="15"/>
        <v>168.435</v>
      </c>
      <c r="C13">
        <f t="shared" si="16"/>
        <v>70.965000000000003</v>
      </c>
      <c r="D13">
        <f t="shared" si="17"/>
        <v>167.57999999999998</v>
      </c>
      <c r="E13">
        <f t="shared" si="18"/>
        <v>95.759999999999991</v>
      </c>
      <c r="O13" s="6"/>
    </row>
    <row r="14" spans="1:19" x14ac:dyDescent="0.35">
      <c r="A14" s="1" t="s">
        <v>15</v>
      </c>
    </row>
  </sheetData>
  <phoneticPr fontId="4" type="noConversion"/>
  <dataValidations count="1">
    <dataValidation type="list" allowBlank="1" showInputMessage="1" showErrorMessage="1" sqref="G7" xr:uid="{DDEDE48D-096E-45C3-9F53-03FB6A4B70BA}">
      <formula1>$O$2:$O$7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1C16-96B2-404E-BFD0-CDEBA420761C}">
  <dimension ref="A1:Z1000"/>
  <sheetViews>
    <sheetView workbookViewId="0">
      <selection activeCell="H8" sqref="H8"/>
    </sheetView>
  </sheetViews>
  <sheetFormatPr defaultRowHeight="14.5" x14ac:dyDescent="0.35"/>
  <cols>
    <col min="1" max="1" width="9.453125" style="10" bestFit="1" customWidth="1"/>
    <col min="2" max="10" width="8.7265625" style="10"/>
    <col min="11" max="11" width="12" style="10" bestFit="1" customWidth="1"/>
    <col min="12" max="16384" width="8.7265625" style="10"/>
  </cols>
  <sheetData>
    <row r="1" spans="1:26" x14ac:dyDescent="0.3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4"/>
      <c r="K1" s="15" t="s">
        <v>16</v>
      </c>
      <c r="L1" s="15"/>
      <c r="M1" s="15"/>
      <c r="N1" s="15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5">
      <c r="A2" s="16">
        <v>43770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3" t="s">
        <v>0</v>
      </c>
      <c r="M2" s="13" t="s">
        <v>2</v>
      </c>
      <c r="N2" s="13" t="s">
        <v>1</v>
      </c>
      <c r="O2" s="13" t="s">
        <v>3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7">
        <v>43752</v>
      </c>
      <c r="L3" s="18">
        <v>197</v>
      </c>
      <c r="M3" s="18">
        <v>83</v>
      </c>
      <c r="N3" s="18">
        <v>196</v>
      </c>
      <c r="O3" s="18">
        <v>112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7">
        <v>43773</v>
      </c>
      <c r="L4" s="14">
        <v>202</v>
      </c>
      <c r="M4" s="14">
        <v>88</v>
      </c>
      <c r="N4" s="14">
        <v>201</v>
      </c>
      <c r="O4" s="14">
        <v>117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531 calculation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Cox</dc:creator>
  <cp:lastModifiedBy>Patrick Cox</cp:lastModifiedBy>
  <dcterms:created xsi:type="dcterms:W3CDTF">2019-11-01T20:58:46Z</dcterms:created>
  <dcterms:modified xsi:type="dcterms:W3CDTF">2019-11-04T14:59:42Z</dcterms:modified>
</cp:coreProperties>
</file>