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forecasting-ses\database\"/>
    </mc:Choice>
  </mc:AlternateContent>
  <bookViews>
    <workbookView xWindow="0" yWindow="0" windowWidth="23040" windowHeight="9180"/>
  </bookViews>
  <sheets>
    <sheet name="simple exponential smoothing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6" l="1"/>
  <c r="F18" i="6"/>
  <c r="L8" i="6" l="1"/>
  <c r="J8" i="6"/>
  <c r="J9" i="6"/>
  <c r="J10" i="6"/>
  <c r="J11" i="6"/>
  <c r="J12" i="6"/>
  <c r="J13" i="6"/>
  <c r="J14" i="6"/>
  <c r="J15" i="6"/>
  <c r="J16" i="6"/>
  <c r="J17" i="6"/>
  <c r="J7" i="6"/>
  <c r="L5" i="6"/>
  <c r="L7" i="6"/>
  <c r="L6" i="6"/>
  <c r="I7" i="6" l="1"/>
  <c r="H7" i="6"/>
  <c r="G7" i="6"/>
  <c r="E17" i="6" l="1"/>
  <c r="E18" i="6"/>
  <c r="E19" i="6"/>
  <c r="E20" i="6"/>
  <c r="D17" i="6"/>
  <c r="C17" i="6"/>
  <c r="C18" i="6"/>
  <c r="C19" i="6"/>
  <c r="C20" i="6"/>
  <c r="F8" i="6"/>
  <c r="G8" i="6" s="1"/>
  <c r="D16" i="6"/>
  <c r="D15" i="6"/>
  <c r="E15" i="6"/>
  <c r="E16" i="6"/>
  <c r="C15" i="6"/>
  <c r="C16" i="6"/>
  <c r="H8" i="6" l="1"/>
  <c r="I8" i="6" s="1"/>
  <c r="E14" i="6"/>
  <c r="C14" i="6"/>
  <c r="F7" i="6"/>
  <c r="E7" i="6"/>
  <c r="E8" i="6"/>
  <c r="E9" i="6"/>
  <c r="E10" i="6"/>
  <c r="E11" i="6"/>
  <c r="E12" i="6"/>
  <c r="E13" i="6"/>
  <c r="D7" i="6"/>
  <c r="D8" i="6"/>
  <c r="D9" i="6"/>
  <c r="D10" i="6"/>
  <c r="D11" i="6"/>
  <c r="D12" i="6"/>
  <c r="D13" i="6"/>
  <c r="C7" i="6"/>
  <c r="C8" i="6"/>
  <c r="C9" i="6"/>
  <c r="C10" i="6"/>
  <c r="C11" i="6"/>
  <c r="C12" i="6"/>
  <c r="C13" i="6"/>
  <c r="F9" i="6" l="1"/>
  <c r="F10" i="6" l="1"/>
  <c r="G9" i="6"/>
  <c r="H9" i="6" l="1"/>
  <c r="I9" i="6" s="1"/>
  <c r="F11" i="6"/>
  <c r="G10" i="6"/>
  <c r="H10" i="6" s="1"/>
  <c r="I10" i="6" s="1"/>
  <c r="F12" i="6" l="1"/>
  <c r="G11" i="6"/>
  <c r="H11" i="6" s="1"/>
  <c r="I11" i="6" s="1"/>
  <c r="F13" i="6" l="1"/>
  <c r="G12" i="6"/>
  <c r="H12" i="6" s="1"/>
  <c r="I12" i="6" s="1"/>
  <c r="F14" i="6" l="1"/>
  <c r="G13" i="6"/>
  <c r="H13" i="6" s="1"/>
  <c r="I13" i="6" s="1"/>
  <c r="D14" i="6" l="1"/>
  <c r="F15" i="6" s="1"/>
  <c r="G14" i="6"/>
  <c r="H14" i="6" s="1"/>
  <c r="I14" i="6" s="1"/>
  <c r="G15" i="6" l="1"/>
  <c r="H15" i="6" s="1"/>
  <c r="I15" i="6" s="1"/>
  <c r="F16" i="6"/>
  <c r="G16" i="6" l="1"/>
  <c r="H16" i="6" s="1"/>
  <c r="I16" i="6" s="1"/>
  <c r="F17" i="6"/>
  <c r="G17" i="6" l="1"/>
  <c r="B18" i="6"/>
  <c r="D18" i="6" s="1"/>
  <c r="B19" i="6"/>
  <c r="D19" i="6" s="1"/>
  <c r="H17" i="6" l="1"/>
  <c r="I17" i="6" s="1"/>
  <c r="B20" i="6"/>
  <c r="D20" i="6" s="1"/>
  <c r="F20" i="6"/>
</calcChain>
</file>

<file path=xl/sharedStrings.xml><?xml version="1.0" encoding="utf-8"?>
<sst xmlns="http://schemas.openxmlformats.org/spreadsheetml/2006/main" count="19" uniqueCount="18">
  <si>
    <t>Yt</t>
  </si>
  <si>
    <t>Ft</t>
  </si>
  <si>
    <t>Periode</t>
  </si>
  <si>
    <t>Alpha</t>
  </si>
  <si>
    <t>AlphaYt</t>
  </si>
  <si>
    <t>1-Alpha</t>
  </si>
  <si>
    <t>Error</t>
  </si>
  <si>
    <t>Abs Error</t>
  </si>
  <si>
    <t>ErrSquare</t>
  </si>
  <si>
    <t>MAD</t>
  </si>
  <si>
    <t>Mean Absolute Deviation</t>
  </si>
  <si>
    <t>MSE</t>
  </si>
  <si>
    <t>Mean Square Error</t>
  </si>
  <si>
    <t>RMSE</t>
  </si>
  <si>
    <t>MAPE</t>
  </si>
  <si>
    <t>Root Mean Square Error</t>
  </si>
  <si>
    <t>Mean Absolute Percent Error</t>
  </si>
  <si>
    <t>ErrPerYt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</si>
</sst>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3" fillId="4" borderId="0" xfId="3"/>
    <xf numFmtId="0" fontId="2" fillId="3" borderId="0" xfId="2"/>
    <xf numFmtId="10" fontId="3" fillId="4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137160</xdr:rowOff>
    </xdr:from>
    <xdr:to>
      <xdr:col>12</xdr:col>
      <xdr:colOff>563880</xdr:colOff>
      <xdr:row>2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Line Callout 1 3"/>
            <xdr:cNvSpPr/>
          </xdr:nvSpPr>
          <xdr:spPr>
            <a:xfrm>
              <a:off x="3535680" y="137160"/>
              <a:ext cx="3642360" cy="320040"/>
            </a:xfrm>
            <a:prstGeom prst="borderCallout1">
              <a:avLst>
                <a:gd name="adj1" fmla="val 56889"/>
                <a:gd name="adj2" fmla="val -371"/>
                <a:gd name="adj3" fmla="val 332268"/>
                <a:gd name="adj4" fmla="val -2139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0&lt;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≤3 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≥3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Line Callout 1 3"/>
            <xdr:cNvSpPr/>
          </xdr:nvSpPr>
          <xdr:spPr>
            <a:xfrm>
              <a:off x="3535680" y="137160"/>
              <a:ext cx="3642360" cy="320040"/>
            </a:xfrm>
            <a:prstGeom prst="borderCallout1">
              <a:avLst>
                <a:gd name="adj1" fmla="val 56889"/>
                <a:gd name="adj2" fmla="val -371"/>
                <a:gd name="adj3" fmla="val 332268"/>
                <a:gd name="adj4" fmla="val -2139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+(1−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0&lt;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𝛼≤3 𝑡≥3</a:t>
              </a:r>
              <a:endParaRPr lang="id-ID" sz="1100"/>
            </a:p>
          </xdr:txBody>
        </xdr:sp>
      </mc:Fallback>
    </mc:AlternateContent>
    <xdr:clientData/>
  </xdr:twoCellAnchor>
  <xdr:twoCellAnchor>
    <xdr:from>
      <xdr:col>6</xdr:col>
      <xdr:colOff>502920</xdr:colOff>
      <xdr:row>22</xdr:row>
      <xdr:rowOff>160020</xdr:rowOff>
    </xdr:from>
    <xdr:to>
      <xdr:col>11</xdr:col>
      <xdr:colOff>487680</xdr:colOff>
      <xdr:row>24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Line Callout 1 2"/>
            <xdr:cNvSpPr/>
          </xdr:nvSpPr>
          <xdr:spPr>
            <a:xfrm>
              <a:off x="3459480" y="4183380"/>
              <a:ext cx="3032760" cy="365760"/>
            </a:xfrm>
            <a:prstGeom prst="borderCallout1">
              <a:avLst>
                <a:gd name="adj1" fmla="val 56889"/>
                <a:gd name="adj2" fmla="val -371"/>
                <a:gd name="adj3" fmla="val -282017"/>
                <a:gd name="adj4" fmla="val -2520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𝑜𝑟𝑖𝑔𝑖𝑛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Line Callout 1 2"/>
            <xdr:cNvSpPr/>
          </xdr:nvSpPr>
          <xdr:spPr>
            <a:xfrm>
              <a:off x="3459480" y="4183380"/>
              <a:ext cx="3032760" cy="365760"/>
            </a:xfrm>
            <a:prstGeom prst="borderCallout1">
              <a:avLst>
                <a:gd name="adj1" fmla="val 56889"/>
                <a:gd name="adj2" fmla="val -371"/>
                <a:gd name="adj3" fmla="val -282017"/>
                <a:gd name="adj4" fmla="val -2520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𝑜𝑟𝑖𝑔𝑖𝑛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+(1−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id-ID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5" sqref="A5:J20"/>
    </sheetView>
  </sheetViews>
  <sheetFormatPr defaultRowHeight="14.4" x14ac:dyDescent="0.3"/>
  <cols>
    <col min="1" max="1" width="7.21875" bestFit="1" customWidth="1"/>
    <col min="2" max="2" width="7" bestFit="1" customWidth="1"/>
    <col min="3" max="3" width="5.5546875" bestFit="1" customWidth="1"/>
    <col min="4" max="5" width="7.21875" bestFit="1" customWidth="1"/>
  </cols>
  <sheetData>
    <row r="1" spans="1:14" x14ac:dyDescent="0.3">
      <c r="A1" t="s">
        <v>3</v>
      </c>
      <c r="B1">
        <v>0.1</v>
      </c>
    </row>
    <row r="5" spans="1:14" x14ac:dyDescent="0.3">
      <c r="A5" s="1" t="s">
        <v>2</v>
      </c>
      <c r="B5" s="1" t="s">
        <v>0</v>
      </c>
      <c r="C5" s="1" t="s">
        <v>3</v>
      </c>
      <c r="D5" s="3" t="s">
        <v>4</v>
      </c>
      <c r="E5" s="3" t="s">
        <v>5</v>
      </c>
      <c r="F5" s="3" t="s">
        <v>1</v>
      </c>
      <c r="G5" s="3" t="s">
        <v>6</v>
      </c>
      <c r="H5" s="3" t="s">
        <v>7</v>
      </c>
      <c r="I5" s="3" t="s">
        <v>8</v>
      </c>
      <c r="J5" s="3" t="s">
        <v>17</v>
      </c>
      <c r="K5" s="6"/>
      <c r="L5" s="8">
        <f>AVERAGE(H7:H17)</f>
        <v>3.8187554663727252</v>
      </c>
      <c r="M5" s="9" t="s">
        <v>9</v>
      </c>
      <c r="N5" t="s">
        <v>10</v>
      </c>
    </row>
    <row r="6" spans="1:14" x14ac:dyDescent="0.3">
      <c r="A6" s="1">
        <v>2005</v>
      </c>
      <c r="B6" s="2">
        <v>71</v>
      </c>
      <c r="C6" s="2"/>
      <c r="D6" s="1"/>
      <c r="E6" s="1"/>
      <c r="F6" s="1"/>
      <c r="G6" s="1"/>
      <c r="H6" s="1"/>
      <c r="I6" s="1"/>
      <c r="J6" s="1"/>
      <c r="K6" s="7"/>
      <c r="L6" s="8">
        <f>AVERAGE(I7:I17)</f>
        <v>18.983491791422477</v>
      </c>
      <c r="M6" s="9" t="s">
        <v>11</v>
      </c>
      <c r="N6" t="s">
        <v>12</v>
      </c>
    </row>
    <row r="7" spans="1:14" x14ac:dyDescent="0.3">
      <c r="A7" s="1">
        <v>2006</v>
      </c>
      <c r="B7" s="2">
        <v>70</v>
      </c>
      <c r="C7" s="2">
        <f t="shared" ref="C7:C20" si="0">$B$1</f>
        <v>0.1</v>
      </c>
      <c r="D7" s="1">
        <f t="shared" ref="D7:D20" si="1">B7*C7</f>
        <v>7</v>
      </c>
      <c r="E7" s="1">
        <f t="shared" ref="E7:E20" si="2">1-$B$1</f>
        <v>0.9</v>
      </c>
      <c r="F7" s="1">
        <f>B6</f>
        <v>71</v>
      </c>
      <c r="G7" s="1">
        <f>F7-B7</f>
        <v>1</v>
      </c>
      <c r="H7" s="1">
        <f>ABS(G7)</f>
        <v>1</v>
      </c>
      <c r="I7" s="1">
        <f>H7^2</f>
        <v>1</v>
      </c>
      <c r="J7" s="1">
        <f>H7/B7</f>
        <v>1.4285714285714285E-2</v>
      </c>
      <c r="K7" s="7"/>
      <c r="L7" s="8">
        <f>SQRT(AVERAGE(I7:I17))</f>
        <v>4.3570049106493416</v>
      </c>
      <c r="M7" s="9" t="s">
        <v>13</v>
      </c>
      <c r="N7" t="s">
        <v>15</v>
      </c>
    </row>
    <row r="8" spans="1:14" x14ac:dyDescent="0.3">
      <c r="A8" s="1">
        <v>2007</v>
      </c>
      <c r="B8" s="2">
        <v>69</v>
      </c>
      <c r="C8" s="2">
        <f t="shared" si="0"/>
        <v>0.1</v>
      </c>
      <c r="D8" s="1">
        <f t="shared" si="1"/>
        <v>6.9</v>
      </c>
      <c r="E8" s="1">
        <f t="shared" si="2"/>
        <v>0.9</v>
      </c>
      <c r="F8" s="1">
        <f t="shared" ref="F8:F15" si="3">D7+E7*F7</f>
        <v>70.900000000000006</v>
      </c>
      <c r="G8" s="1">
        <f t="shared" ref="G8:G17" si="4">F8-B8</f>
        <v>1.9000000000000057</v>
      </c>
      <c r="H8" s="1">
        <f t="shared" ref="H8:H17" si="5">ABS(G8)</f>
        <v>1.9000000000000057</v>
      </c>
      <c r="I8" s="1">
        <f t="shared" ref="I8:I17" si="6">H8^2</f>
        <v>3.6100000000000216</v>
      </c>
      <c r="J8" s="1">
        <f t="shared" ref="J8:J17" si="7">H8/B8</f>
        <v>2.7536231884058054E-2</v>
      </c>
      <c r="K8" s="7"/>
      <c r="L8" s="10">
        <f>AVERAGE(J7:J17)</f>
        <v>5.3664782505135171E-2</v>
      </c>
      <c r="M8" s="9" t="s">
        <v>14</v>
      </c>
      <c r="N8" t="s">
        <v>16</v>
      </c>
    </row>
    <row r="9" spans="1:14" x14ac:dyDescent="0.3">
      <c r="A9" s="1">
        <v>2008</v>
      </c>
      <c r="B9" s="2">
        <v>68</v>
      </c>
      <c r="C9" s="2">
        <f t="shared" si="0"/>
        <v>0.1</v>
      </c>
      <c r="D9" s="1">
        <f t="shared" si="1"/>
        <v>6.8000000000000007</v>
      </c>
      <c r="E9" s="1">
        <f t="shared" si="2"/>
        <v>0.9</v>
      </c>
      <c r="F9" s="1">
        <f t="shared" si="3"/>
        <v>70.710000000000008</v>
      </c>
      <c r="G9" s="1">
        <f t="shared" si="4"/>
        <v>2.710000000000008</v>
      </c>
      <c r="H9" s="1">
        <f t="shared" si="5"/>
        <v>2.710000000000008</v>
      </c>
      <c r="I9" s="1">
        <f t="shared" si="6"/>
        <v>7.3441000000000427</v>
      </c>
      <c r="J9" s="1">
        <f t="shared" si="7"/>
        <v>3.9852941176470702E-2</v>
      </c>
      <c r="K9" s="7"/>
    </row>
    <row r="10" spans="1:14" x14ac:dyDescent="0.3">
      <c r="A10" s="1">
        <v>2009</v>
      </c>
      <c r="B10" s="2">
        <v>64</v>
      </c>
      <c r="C10" s="2">
        <f t="shared" si="0"/>
        <v>0.1</v>
      </c>
      <c r="D10" s="1">
        <f t="shared" si="1"/>
        <v>6.4</v>
      </c>
      <c r="E10" s="1">
        <f t="shared" si="2"/>
        <v>0.9</v>
      </c>
      <c r="F10" s="1">
        <f t="shared" si="3"/>
        <v>70.439000000000007</v>
      </c>
      <c r="G10" s="1">
        <f t="shared" si="4"/>
        <v>6.4390000000000072</v>
      </c>
      <c r="H10" s="1">
        <f t="shared" si="5"/>
        <v>6.4390000000000072</v>
      </c>
      <c r="I10" s="1">
        <f t="shared" si="6"/>
        <v>41.460721000000092</v>
      </c>
      <c r="J10" s="1">
        <f t="shared" si="7"/>
        <v>0.10060937500000011</v>
      </c>
      <c r="K10" s="7"/>
    </row>
    <row r="11" spans="1:14" x14ac:dyDescent="0.3">
      <c r="A11" s="1">
        <v>2010</v>
      </c>
      <c r="B11" s="2">
        <v>65</v>
      </c>
      <c r="C11" s="2">
        <f t="shared" si="0"/>
        <v>0.1</v>
      </c>
      <c r="D11" s="1">
        <f t="shared" si="1"/>
        <v>6.5</v>
      </c>
      <c r="E11" s="1">
        <f t="shared" si="2"/>
        <v>0.9</v>
      </c>
      <c r="F11" s="1">
        <f t="shared" si="3"/>
        <v>69.795100000000005</v>
      </c>
      <c r="G11" s="1">
        <f t="shared" si="4"/>
        <v>4.795100000000005</v>
      </c>
      <c r="H11" s="1">
        <f t="shared" si="5"/>
        <v>4.795100000000005</v>
      </c>
      <c r="I11" s="1">
        <f t="shared" si="6"/>
        <v>22.992984010000047</v>
      </c>
      <c r="J11" s="1">
        <f t="shared" si="7"/>
        <v>7.3770769230769306E-2</v>
      </c>
      <c r="K11" s="7"/>
    </row>
    <row r="12" spans="1:14" x14ac:dyDescent="0.3">
      <c r="A12" s="1">
        <v>2011</v>
      </c>
      <c r="B12" s="2">
        <v>72</v>
      </c>
      <c r="C12" s="2">
        <f t="shared" si="0"/>
        <v>0.1</v>
      </c>
      <c r="D12" s="1">
        <f t="shared" si="1"/>
        <v>7.2</v>
      </c>
      <c r="E12" s="1">
        <f t="shared" si="2"/>
        <v>0.9</v>
      </c>
      <c r="F12" s="1">
        <f t="shared" si="3"/>
        <v>69.315590000000014</v>
      </c>
      <c r="G12" s="1">
        <f t="shared" si="4"/>
        <v>-2.6844099999999855</v>
      </c>
      <c r="H12" s="1">
        <f t="shared" si="5"/>
        <v>2.6844099999999855</v>
      </c>
      <c r="I12" s="1">
        <f t="shared" si="6"/>
        <v>7.2060570480999226</v>
      </c>
      <c r="J12" s="1">
        <f t="shared" si="7"/>
        <v>3.7283472222222024E-2</v>
      </c>
      <c r="K12" s="7"/>
    </row>
    <row r="13" spans="1:14" x14ac:dyDescent="0.3">
      <c r="A13" s="1">
        <v>2012</v>
      </c>
      <c r="B13" s="2">
        <v>78</v>
      </c>
      <c r="C13" s="2">
        <f t="shared" si="0"/>
        <v>0.1</v>
      </c>
      <c r="D13" s="1">
        <f t="shared" si="1"/>
        <v>7.8000000000000007</v>
      </c>
      <c r="E13" s="1">
        <f t="shared" si="2"/>
        <v>0.9</v>
      </c>
      <c r="F13" s="1">
        <f t="shared" si="3"/>
        <v>69.58403100000001</v>
      </c>
      <c r="G13" s="1">
        <f t="shared" si="4"/>
        <v>-8.4159689999999898</v>
      </c>
      <c r="H13" s="1">
        <f t="shared" si="5"/>
        <v>8.4159689999999898</v>
      </c>
      <c r="I13" s="1">
        <f t="shared" si="6"/>
        <v>70.828534208960832</v>
      </c>
      <c r="J13" s="1">
        <f t="shared" si="7"/>
        <v>0.10789703846153834</v>
      </c>
      <c r="K13" s="7"/>
    </row>
    <row r="14" spans="1:14" x14ac:dyDescent="0.3">
      <c r="A14" s="1">
        <v>2013</v>
      </c>
      <c r="B14" s="1">
        <v>75</v>
      </c>
      <c r="C14" s="2">
        <f t="shared" si="0"/>
        <v>0.1</v>
      </c>
      <c r="D14" s="1">
        <f t="shared" si="1"/>
        <v>7.5</v>
      </c>
      <c r="E14" s="1">
        <f t="shared" si="2"/>
        <v>0.9</v>
      </c>
      <c r="F14" s="1">
        <f t="shared" si="3"/>
        <v>70.425627900000009</v>
      </c>
      <c r="G14" s="1">
        <f t="shared" si="4"/>
        <v>-4.5743720999999908</v>
      </c>
      <c r="H14" s="1">
        <f t="shared" si="5"/>
        <v>4.5743720999999908</v>
      </c>
      <c r="I14" s="1">
        <f t="shared" si="6"/>
        <v>20.924880109258325</v>
      </c>
      <c r="J14" s="1">
        <f t="shared" si="7"/>
        <v>6.0991627999999881E-2</v>
      </c>
      <c r="K14" s="7"/>
    </row>
    <row r="15" spans="1:14" x14ac:dyDescent="0.3">
      <c r="A15" s="1">
        <v>2014</v>
      </c>
      <c r="B15" s="1">
        <v>75</v>
      </c>
      <c r="C15" s="2">
        <f t="shared" si="0"/>
        <v>0.1</v>
      </c>
      <c r="D15" s="1">
        <f t="shared" si="1"/>
        <v>7.5</v>
      </c>
      <c r="E15" s="1">
        <f t="shared" si="2"/>
        <v>0.9</v>
      </c>
      <c r="F15" s="1">
        <f t="shared" si="3"/>
        <v>70.883065110000018</v>
      </c>
      <c r="G15" s="1">
        <f t="shared" si="4"/>
        <v>-4.1169348899999818</v>
      </c>
      <c r="H15" s="1">
        <f t="shared" si="5"/>
        <v>4.1169348899999818</v>
      </c>
      <c r="I15" s="1">
        <f t="shared" si="6"/>
        <v>16.949152888499164</v>
      </c>
      <c r="J15" s="1">
        <f t="shared" si="7"/>
        <v>5.4892465199999754E-2</v>
      </c>
      <c r="K15" s="7"/>
    </row>
    <row r="16" spans="1:14" x14ac:dyDescent="0.3">
      <c r="A16" s="1">
        <v>2015</v>
      </c>
      <c r="B16" s="1">
        <v>75</v>
      </c>
      <c r="C16" s="2">
        <f t="shared" si="0"/>
        <v>0.1</v>
      </c>
      <c r="D16" s="1">
        <f t="shared" si="1"/>
        <v>7.5</v>
      </c>
      <c r="E16" s="1">
        <f t="shared" si="2"/>
        <v>0.9</v>
      </c>
      <c r="F16" s="1">
        <f t="shared" ref="F16:F17" si="8">D15+E15*F15</f>
        <v>71.294758599000019</v>
      </c>
      <c r="G16" s="1">
        <f t="shared" si="4"/>
        <v>-3.7052414009999808</v>
      </c>
      <c r="H16" s="1">
        <f t="shared" si="5"/>
        <v>3.7052414009999808</v>
      </c>
      <c r="I16" s="1">
        <f t="shared" si="6"/>
        <v>13.7288138396843</v>
      </c>
      <c r="J16" s="1">
        <f t="shared" si="7"/>
        <v>4.9403218679999743E-2</v>
      </c>
      <c r="K16" s="7"/>
    </row>
    <row r="17" spans="1:11" x14ac:dyDescent="0.3">
      <c r="A17" s="1">
        <v>2016</v>
      </c>
      <c r="B17" s="1">
        <v>70</v>
      </c>
      <c r="C17" s="2">
        <f t="shared" si="0"/>
        <v>0.1</v>
      </c>
      <c r="D17" s="1">
        <f t="shared" si="1"/>
        <v>7</v>
      </c>
      <c r="E17" s="1">
        <f t="shared" si="2"/>
        <v>0.9</v>
      </c>
      <c r="F17" s="1">
        <f t="shared" si="8"/>
        <v>71.665282739100022</v>
      </c>
      <c r="G17" s="1">
        <f t="shared" si="4"/>
        <v>1.6652827391000216</v>
      </c>
      <c r="H17" s="1">
        <f t="shared" si="5"/>
        <v>1.6652827391000216</v>
      </c>
      <c r="I17" s="1">
        <f t="shared" si="6"/>
        <v>2.7731666011444704</v>
      </c>
      <c r="J17" s="1">
        <f t="shared" si="7"/>
        <v>2.3789753415714595E-2</v>
      </c>
      <c r="K17" s="7"/>
    </row>
    <row r="18" spans="1:11" x14ac:dyDescent="0.3">
      <c r="A18" s="4">
        <v>2017</v>
      </c>
      <c r="B18" s="4">
        <f>F17</f>
        <v>71.665282739100022</v>
      </c>
      <c r="C18" s="5">
        <f t="shared" si="0"/>
        <v>0.1</v>
      </c>
      <c r="D18" s="4">
        <f t="shared" si="1"/>
        <v>7.1665282739100027</v>
      </c>
      <c r="E18" s="4">
        <f t="shared" si="2"/>
        <v>0.9</v>
      </c>
      <c r="F18" s="4">
        <f>D17+E17*F17</f>
        <v>71.498754465190018</v>
      </c>
      <c r="G18" s="4"/>
      <c r="H18" s="4"/>
      <c r="I18" s="4"/>
      <c r="J18" s="4"/>
    </row>
    <row r="19" spans="1:11" x14ac:dyDescent="0.3">
      <c r="A19" s="4">
        <v>2018</v>
      </c>
      <c r="B19" s="4">
        <f t="shared" ref="B19:B20" si="9">F18</f>
        <v>71.498754465190018</v>
      </c>
      <c r="C19" s="5">
        <f t="shared" si="0"/>
        <v>0.1</v>
      </c>
      <c r="D19" s="4">
        <f t="shared" si="1"/>
        <v>7.149875446519002</v>
      </c>
      <c r="E19" s="4">
        <f t="shared" si="2"/>
        <v>0.9</v>
      </c>
      <c r="F19" s="4">
        <f>D18+E18*F18</f>
        <v>71.515407292581017</v>
      </c>
      <c r="G19" s="4"/>
      <c r="H19" s="4"/>
      <c r="I19" s="4"/>
      <c r="J19" s="4"/>
    </row>
    <row r="20" spans="1:11" x14ac:dyDescent="0.3">
      <c r="A20" s="4">
        <v>2019</v>
      </c>
      <c r="B20" s="4">
        <f t="shared" si="9"/>
        <v>71.515407292581017</v>
      </c>
      <c r="C20" s="5">
        <f t="shared" si="0"/>
        <v>0.1</v>
      </c>
      <c r="D20" s="4">
        <f t="shared" si="1"/>
        <v>7.1515407292581017</v>
      </c>
      <c r="E20" s="4">
        <f t="shared" si="2"/>
        <v>0.9</v>
      </c>
      <c r="F20" s="4">
        <f t="shared" ref="F19:F20" si="10">D19+E19*F19</f>
        <v>71.51374200984192</v>
      </c>
      <c r="G20" s="4"/>
      <c r="H20" s="4"/>
      <c r="I20" s="4"/>
      <c r="J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HERDI</cp:lastModifiedBy>
  <dcterms:created xsi:type="dcterms:W3CDTF">2019-07-15T07:08:51Z</dcterms:created>
  <dcterms:modified xsi:type="dcterms:W3CDTF">2020-06-09T14:57:03Z</dcterms:modified>
</cp:coreProperties>
</file>