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125"/>
  </bookViews>
  <sheets>
    <sheet name="Sheet4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7" i="4" l="1"/>
  <c r="AA457" i="4"/>
  <c r="Z457" i="4"/>
  <c r="Y457" i="4"/>
  <c r="X457" i="4"/>
  <c r="AB456" i="4"/>
  <c r="AA456" i="4"/>
  <c r="Z456" i="4"/>
  <c r="Y456" i="4"/>
  <c r="X456" i="4"/>
  <c r="AB455" i="4"/>
  <c r="AA455" i="4"/>
  <c r="Z455" i="4"/>
  <c r="Y455" i="4"/>
  <c r="X455" i="4"/>
  <c r="AB454" i="4"/>
  <c r="AA454" i="4"/>
  <c r="Z454" i="4"/>
  <c r="Y454" i="4"/>
  <c r="X454" i="4"/>
  <c r="AB453" i="4"/>
  <c r="AA453" i="4"/>
  <c r="Z453" i="4"/>
  <c r="Y453" i="4"/>
  <c r="X453" i="4"/>
  <c r="AB452" i="4"/>
  <c r="AA452" i="4"/>
  <c r="Z452" i="4"/>
  <c r="Y452" i="4"/>
  <c r="X452" i="4"/>
  <c r="AB451" i="4"/>
  <c r="AA451" i="4"/>
  <c r="Z451" i="4"/>
  <c r="Y451" i="4"/>
  <c r="X451" i="4"/>
  <c r="AB450" i="4"/>
  <c r="AA450" i="4"/>
  <c r="Z450" i="4"/>
  <c r="Y450" i="4"/>
  <c r="X450" i="4"/>
  <c r="AB449" i="4"/>
  <c r="AA449" i="4"/>
  <c r="Z449" i="4"/>
  <c r="Y449" i="4"/>
  <c r="X449" i="4"/>
  <c r="AB448" i="4"/>
  <c r="AA448" i="4"/>
  <c r="Z448" i="4"/>
  <c r="Y448" i="4"/>
  <c r="X448" i="4"/>
  <c r="AB447" i="4"/>
  <c r="AA447" i="4"/>
  <c r="Z447" i="4"/>
  <c r="Y447" i="4"/>
  <c r="X447" i="4"/>
  <c r="AB446" i="4"/>
  <c r="AA446" i="4"/>
  <c r="Z446" i="4"/>
  <c r="Y446" i="4"/>
  <c r="X446" i="4"/>
  <c r="AB445" i="4"/>
  <c r="AA445" i="4"/>
  <c r="Z445" i="4"/>
  <c r="Y445" i="4"/>
  <c r="X445" i="4"/>
  <c r="AB444" i="4"/>
  <c r="AA444" i="4"/>
  <c r="Z444" i="4"/>
  <c r="Y444" i="4"/>
  <c r="X444" i="4"/>
  <c r="AB443" i="4"/>
  <c r="AA443" i="4"/>
  <c r="Z443" i="4"/>
  <c r="Y443" i="4"/>
  <c r="X443" i="4"/>
  <c r="AB442" i="4"/>
  <c r="AA442" i="4"/>
  <c r="Z442" i="4"/>
  <c r="Y442" i="4"/>
  <c r="X442" i="4"/>
  <c r="AB441" i="4"/>
  <c r="AA441" i="4"/>
  <c r="Z441" i="4"/>
  <c r="Y441" i="4"/>
  <c r="X441" i="4"/>
  <c r="AB440" i="4"/>
  <c r="AA440" i="4"/>
  <c r="Z440" i="4"/>
  <c r="Y440" i="4"/>
  <c r="X440" i="4"/>
  <c r="AB439" i="4"/>
  <c r="AA439" i="4"/>
  <c r="Z439" i="4"/>
  <c r="Y439" i="4"/>
  <c r="X439" i="4"/>
  <c r="AB438" i="4"/>
  <c r="AA438" i="4"/>
  <c r="Z438" i="4"/>
  <c r="Y438" i="4"/>
  <c r="X438" i="4"/>
  <c r="AB437" i="4"/>
  <c r="AA437" i="4"/>
  <c r="Z437" i="4"/>
  <c r="Y437" i="4"/>
  <c r="X437" i="4"/>
  <c r="AB436" i="4"/>
  <c r="AA436" i="4"/>
  <c r="Z436" i="4"/>
  <c r="Y436" i="4"/>
  <c r="X436" i="4"/>
  <c r="AB435" i="4"/>
  <c r="AA435" i="4"/>
  <c r="Z435" i="4"/>
  <c r="Y435" i="4"/>
  <c r="X435" i="4"/>
  <c r="AB434" i="4"/>
  <c r="AA434" i="4"/>
  <c r="Z434" i="4"/>
  <c r="Y434" i="4"/>
  <c r="X434" i="4"/>
  <c r="AB433" i="4"/>
  <c r="AA433" i="4"/>
  <c r="Z433" i="4"/>
  <c r="Y433" i="4"/>
  <c r="X433" i="4"/>
  <c r="AB432" i="4"/>
  <c r="AA432" i="4"/>
  <c r="Z432" i="4"/>
  <c r="Y432" i="4"/>
  <c r="X432" i="4"/>
  <c r="AB431" i="4"/>
  <c r="AA431" i="4"/>
  <c r="Z431" i="4"/>
  <c r="Y431" i="4"/>
  <c r="X431" i="4"/>
  <c r="AB430" i="4"/>
  <c r="AA430" i="4"/>
  <c r="Z430" i="4"/>
  <c r="Y430" i="4"/>
  <c r="X430" i="4"/>
  <c r="AB429" i="4"/>
  <c r="AA429" i="4"/>
  <c r="Z429" i="4"/>
  <c r="Y429" i="4"/>
  <c r="X429" i="4"/>
  <c r="AB428" i="4"/>
  <c r="AA428" i="4"/>
  <c r="Z428" i="4"/>
  <c r="Y428" i="4"/>
  <c r="X428" i="4"/>
  <c r="AB427" i="4"/>
  <c r="AA427" i="4"/>
  <c r="Z427" i="4"/>
  <c r="Y427" i="4"/>
  <c r="X427" i="4"/>
  <c r="AB426" i="4"/>
  <c r="AA426" i="4"/>
  <c r="Z426" i="4"/>
  <c r="Y426" i="4"/>
  <c r="X426" i="4"/>
  <c r="AB425" i="4"/>
  <c r="AA425" i="4"/>
  <c r="Z425" i="4"/>
  <c r="Y425" i="4"/>
  <c r="X425" i="4"/>
  <c r="AB424" i="4"/>
  <c r="AA424" i="4"/>
  <c r="Z424" i="4"/>
  <c r="Y424" i="4"/>
  <c r="X424" i="4"/>
  <c r="AB423" i="4"/>
  <c r="AA423" i="4"/>
  <c r="Z423" i="4"/>
  <c r="Y423" i="4"/>
  <c r="X423" i="4"/>
  <c r="AB422" i="4"/>
  <c r="AA422" i="4"/>
  <c r="Z422" i="4"/>
  <c r="Y422" i="4"/>
  <c r="X422" i="4"/>
  <c r="AB421" i="4"/>
  <c r="AA421" i="4"/>
  <c r="Z421" i="4"/>
  <c r="Y421" i="4"/>
  <c r="X421" i="4"/>
  <c r="AB420" i="4"/>
  <c r="AA420" i="4"/>
  <c r="Z420" i="4"/>
  <c r="Y420" i="4"/>
  <c r="X420" i="4"/>
  <c r="AB419" i="4"/>
  <c r="AA419" i="4"/>
  <c r="Z419" i="4"/>
  <c r="Y419" i="4"/>
  <c r="X419" i="4"/>
  <c r="AB418" i="4"/>
  <c r="AA418" i="4"/>
  <c r="Z418" i="4"/>
  <c r="Y418" i="4"/>
  <c r="X418" i="4"/>
  <c r="AB417" i="4"/>
  <c r="AA417" i="4"/>
  <c r="Z417" i="4"/>
  <c r="Y417" i="4"/>
  <c r="X417" i="4"/>
  <c r="AB416" i="4"/>
  <c r="AA416" i="4"/>
  <c r="Z416" i="4"/>
  <c r="Y416" i="4"/>
  <c r="X416" i="4"/>
  <c r="AB415" i="4"/>
  <c r="AA415" i="4"/>
  <c r="Z415" i="4"/>
  <c r="Y415" i="4"/>
  <c r="X415" i="4"/>
  <c r="AB414" i="4"/>
  <c r="AA414" i="4"/>
  <c r="Z414" i="4"/>
  <c r="Y414" i="4"/>
  <c r="X414" i="4"/>
  <c r="AB413" i="4"/>
  <c r="AA413" i="4"/>
  <c r="Z413" i="4"/>
  <c r="Y413" i="4"/>
  <c r="X413" i="4"/>
  <c r="AB412" i="4"/>
  <c r="AA412" i="4"/>
  <c r="Z412" i="4"/>
  <c r="Y412" i="4"/>
  <c r="X412" i="4"/>
  <c r="AB411" i="4"/>
  <c r="AA411" i="4"/>
  <c r="Z411" i="4"/>
  <c r="Y411" i="4"/>
  <c r="X411" i="4"/>
  <c r="AB410" i="4"/>
  <c r="AA410" i="4"/>
  <c r="Z410" i="4"/>
  <c r="Y410" i="4"/>
  <c r="X410" i="4"/>
  <c r="AB409" i="4"/>
  <c r="AA409" i="4"/>
  <c r="Z409" i="4"/>
  <c r="Y409" i="4"/>
  <c r="X409" i="4"/>
  <c r="AB408" i="4"/>
  <c r="AA408" i="4"/>
  <c r="Z408" i="4"/>
  <c r="Y408" i="4"/>
  <c r="X408" i="4"/>
  <c r="AB407" i="4"/>
  <c r="AA407" i="4"/>
  <c r="Z407" i="4"/>
  <c r="Y407" i="4"/>
  <c r="X407" i="4"/>
  <c r="AB406" i="4"/>
  <c r="AA406" i="4"/>
  <c r="Z406" i="4"/>
  <c r="Y406" i="4"/>
  <c r="X406" i="4"/>
  <c r="AB405" i="4"/>
  <c r="AA405" i="4"/>
  <c r="Z405" i="4"/>
  <c r="Y405" i="4"/>
  <c r="X405" i="4"/>
  <c r="AB404" i="4"/>
  <c r="AA404" i="4"/>
  <c r="Z404" i="4"/>
  <c r="Y404" i="4"/>
  <c r="X404" i="4"/>
  <c r="AB403" i="4"/>
  <c r="AA403" i="4"/>
  <c r="Z403" i="4"/>
  <c r="Y403" i="4"/>
  <c r="X403" i="4"/>
  <c r="AB402" i="4"/>
  <c r="AA402" i="4"/>
  <c r="Z402" i="4"/>
  <c r="Y402" i="4"/>
  <c r="X402" i="4"/>
  <c r="AB401" i="4"/>
  <c r="AA401" i="4"/>
  <c r="Z401" i="4"/>
  <c r="Y401" i="4"/>
  <c r="X401" i="4"/>
  <c r="AB400" i="4"/>
  <c r="AA400" i="4"/>
  <c r="Z400" i="4"/>
  <c r="Y400" i="4"/>
  <c r="X400" i="4"/>
  <c r="AB399" i="4"/>
  <c r="AA399" i="4"/>
  <c r="Z399" i="4"/>
  <c r="Y399" i="4"/>
  <c r="X399" i="4"/>
  <c r="AB398" i="4"/>
  <c r="AA398" i="4"/>
  <c r="Z398" i="4"/>
  <c r="Y398" i="4"/>
  <c r="X398" i="4"/>
  <c r="AB397" i="4"/>
  <c r="AA397" i="4"/>
  <c r="Z397" i="4"/>
  <c r="Y397" i="4"/>
  <c r="X397" i="4"/>
  <c r="AB396" i="4"/>
  <c r="AA396" i="4"/>
  <c r="Z396" i="4"/>
  <c r="Y396" i="4"/>
  <c r="X396" i="4"/>
  <c r="AB395" i="4"/>
  <c r="AA395" i="4"/>
  <c r="Z395" i="4"/>
  <c r="Y395" i="4"/>
  <c r="X395" i="4"/>
  <c r="AB394" i="4"/>
  <c r="AA394" i="4"/>
  <c r="Z394" i="4"/>
  <c r="Y394" i="4"/>
  <c r="X394" i="4"/>
  <c r="AB393" i="4"/>
  <c r="AA393" i="4"/>
  <c r="Z393" i="4"/>
  <c r="Y393" i="4"/>
  <c r="X393" i="4"/>
  <c r="AB392" i="4"/>
  <c r="AA392" i="4"/>
  <c r="Z392" i="4"/>
  <c r="Y392" i="4"/>
  <c r="X392" i="4"/>
  <c r="AB391" i="4"/>
  <c r="AA391" i="4"/>
  <c r="Z391" i="4"/>
  <c r="Y391" i="4"/>
  <c r="X391" i="4"/>
  <c r="AB390" i="4"/>
  <c r="AA390" i="4"/>
  <c r="Z390" i="4"/>
  <c r="Y390" i="4"/>
  <c r="X390" i="4"/>
  <c r="AB389" i="4"/>
  <c r="AA389" i="4"/>
  <c r="Z389" i="4"/>
  <c r="Y389" i="4"/>
  <c r="X389" i="4"/>
  <c r="AB388" i="4"/>
  <c r="AA388" i="4"/>
  <c r="Z388" i="4"/>
  <c r="Y388" i="4"/>
  <c r="X388" i="4"/>
  <c r="AB387" i="4"/>
  <c r="AA387" i="4"/>
  <c r="Z387" i="4"/>
  <c r="Y387" i="4"/>
  <c r="X387" i="4"/>
  <c r="AB386" i="4"/>
  <c r="AA386" i="4"/>
  <c r="Z386" i="4"/>
  <c r="Y386" i="4"/>
  <c r="X386" i="4"/>
  <c r="AB385" i="4"/>
  <c r="AA385" i="4"/>
  <c r="Z385" i="4"/>
  <c r="Y385" i="4"/>
  <c r="X385" i="4"/>
  <c r="AB384" i="4"/>
  <c r="AA384" i="4"/>
  <c r="Z384" i="4"/>
  <c r="Y384" i="4"/>
  <c r="X384" i="4"/>
  <c r="AB383" i="4"/>
  <c r="AA383" i="4"/>
  <c r="Z383" i="4"/>
  <c r="Y383" i="4"/>
  <c r="X383" i="4"/>
  <c r="AB382" i="4"/>
  <c r="AA382" i="4"/>
  <c r="Z382" i="4"/>
  <c r="Y382" i="4"/>
  <c r="X382" i="4"/>
  <c r="AB381" i="4"/>
  <c r="AA381" i="4"/>
  <c r="Z381" i="4"/>
  <c r="Y381" i="4"/>
  <c r="X381" i="4"/>
  <c r="AB380" i="4"/>
  <c r="AA380" i="4"/>
  <c r="Z380" i="4"/>
  <c r="Y380" i="4"/>
  <c r="X380" i="4"/>
  <c r="AB379" i="4"/>
  <c r="AA379" i="4"/>
  <c r="Z379" i="4"/>
  <c r="Y379" i="4"/>
  <c r="X379" i="4"/>
  <c r="AB378" i="4"/>
  <c r="AA378" i="4"/>
  <c r="Z378" i="4"/>
  <c r="Y378" i="4"/>
  <c r="X378" i="4"/>
  <c r="AB377" i="4"/>
  <c r="AA377" i="4"/>
  <c r="Z377" i="4"/>
  <c r="Y377" i="4"/>
  <c r="X377" i="4"/>
  <c r="AB376" i="4"/>
  <c r="AA376" i="4"/>
  <c r="Z376" i="4"/>
  <c r="Y376" i="4"/>
  <c r="X376" i="4"/>
  <c r="AB375" i="4"/>
  <c r="AA375" i="4"/>
  <c r="Z375" i="4"/>
  <c r="Y375" i="4"/>
  <c r="X375" i="4"/>
  <c r="AB374" i="4"/>
  <c r="AA374" i="4"/>
  <c r="Z374" i="4"/>
  <c r="Y374" i="4"/>
  <c r="X374" i="4"/>
  <c r="AB373" i="4"/>
  <c r="AA373" i="4"/>
  <c r="Z373" i="4"/>
  <c r="Y373" i="4"/>
  <c r="X373" i="4"/>
  <c r="AB372" i="4"/>
  <c r="AA372" i="4"/>
  <c r="Z372" i="4"/>
  <c r="Y372" i="4"/>
  <c r="X372" i="4"/>
  <c r="AB371" i="4"/>
  <c r="AA371" i="4"/>
  <c r="Z371" i="4"/>
  <c r="Y371" i="4"/>
  <c r="X371" i="4"/>
  <c r="AB370" i="4"/>
  <c r="AA370" i="4"/>
  <c r="Z370" i="4"/>
  <c r="Y370" i="4"/>
  <c r="X370" i="4"/>
  <c r="AB369" i="4"/>
  <c r="AA369" i="4"/>
  <c r="Z369" i="4"/>
  <c r="Y369" i="4"/>
  <c r="X369" i="4"/>
  <c r="AB368" i="4"/>
  <c r="AA368" i="4"/>
  <c r="Z368" i="4"/>
  <c r="Y368" i="4"/>
  <c r="X368" i="4"/>
  <c r="AB367" i="4"/>
  <c r="AA367" i="4"/>
  <c r="Z367" i="4"/>
  <c r="Y367" i="4"/>
  <c r="X367" i="4"/>
  <c r="AB366" i="4"/>
  <c r="AA366" i="4"/>
  <c r="Z366" i="4"/>
  <c r="Y366" i="4"/>
  <c r="X366" i="4"/>
  <c r="AB365" i="4"/>
  <c r="AA365" i="4"/>
  <c r="Z365" i="4"/>
  <c r="Y365" i="4"/>
  <c r="X365" i="4"/>
  <c r="AB364" i="4"/>
  <c r="AA364" i="4"/>
  <c r="Z364" i="4"/>
  <c r="Y364" i="4"/>
  <c r="X364" i="4"/>
  <c r="AB363" i="4"/>
  <c r="AA363" i="4"/>
  <c r="Z363" i="4"/>
  <c r="Y363" i="4"/>
  <c r="X363" i="4"/>
  <c r="AB362" i="4"/>
  <c r="AA362" i="4"/>
  <c r="Z362" i="4"/>
  <c r="Y362" i="4"/>
  <c r="X362" i="4"/>
  <c r="AB361" i="4"/>
  <c r="AA361" i="4"/>
  <c r="Z361" i="4"/>
  <c r="Y361" i="4"/>
  <c r="X361" i="4"/>
  <c r="AB360" i="4"/>
  <c r="AA360" i="4"/>
  <c r="Z360" i="4"/>
  <c r="Y360" i="4"/>
  <c r="X360" i="4"/>
  <c r="AB359" i="4"/>
  <c r="AA359" i="4"/>
  <c r="Z359" i="4"/>
  <c r="Y359" i="4"/>
  <c r="X359" i="4"/>
  <c r="AB358" i="4"/>
  <c r="AA358" i="4"/>
  <c r="Z358" i="4"/>
  <c r="Y358" i="4"/>
  <c r="X358" i="4"/>
  <c r="AB357" i="4"/>
  <c r="AA357" i="4"/>
  <c r="Z357" i="4"/>
  <c r="Y357" i="4"/>
  <c r="X357" i="4"/>
  <c r="AB356" i="4"/>
  <c r="AA356" i="4"/>
  <c r="Z356" i="4"/>
  <c r="Y356" i="4"/>
  <c r="X356" i="4"/>
  <c r="AB355" i="4"/>
  <c r="AA355" i="4"/>
  <c r="Z355" i="4"/>
  <c r="Y355" i="4"/>
  <c r="X355" i="4"/>
  <c r="AB354" i="4"/>
  <c r="AA354" i="4"/>
  <c r="Z354" i="4"/>
  <c r="Y354" i="4"/>
  <c r="X354" i="4"/>
  <c r="AB353" i="4"/>
  <c r="AA353" i="4"/>
  <c r="Z353" i="4"/>
  <c r="Y353" i="4"/>
  <c r="X353" i="4"/>
  <c r="AB352" i="4"/>
  <c r="AA352" i="4"/>
  <c r="Z352" i="4"/>
  <c r="Y352" i="4"/>
  <c r="X352" i="4"/>
  <c r="AB351" i="4"/>
  <c r="AA351" i="4"/>
  <c r="Z351" i="4"/>
  <c r="Y351" i="4"/>
  <c r="X351" i="4"/>
  <c r="AB350" i="4"/>
  <c r="AA350" i="4"/>
  <c r="Z350" i="4"/>
  <c r="Y350" i="4"/>
  <c r="X350" i="4"/>
  <c r="AB349" i="4"/>
  <c r="AA349" i="4"/>
  <c r="Z349" i="4"/>
  <c r="Y349" i="4"/>
  <c r="X349" i="4"/>
  <c r="AB348" i="4"/>
  <c r="AA348" i="4"/>
  <c r="Z348" i="4"/>
  <c r="Y348" i="4"/>
  <c r="X348" i="4"/>
  <c r="AB347" i="4"/>
  <c r="AA347" i="4"/>
  <c r="Z347" i="4"/>
  <c r="Y347" i="4"/>
  <c r="X347" i="4"/>
  <c r="AB346" i="4"/>
  <c r="AA346" i="4"/>
  <c r="Z346" i="4"/>
  <c r="Y346" i="4"/>
  <c r="X346" i="4"/>
  <c r="AB345" i="4"/>
  <c r="AA345" i="4"/>
  <c r="Z345" i="4"/>
  <c r="Y345" i="4"/>
  <c r="X345" i="4"/>
  <c r="AB344" i="4"/>
  <c r="AA344" i="4"/>
  <c r="Z344" i="4"/>
  <c r="Y344" i="4"/>
  <c r="X344" i="4"/>
  <c r="AB343" i="4"/>
  <c r="AA343" i="4"/>
  <c r="Z343" i="4"/>
  <c r="Y343" i="4"/>
  <c r="X343" i="4"/>
  <c r="AB342" i="4"/>
  <c r="AA342" i="4"/>
  <c r="Z342" i="4"/>
  <c r="Y342" i="4"/>
  <c r="X342" i="4"/>
  <c r="AB341" i="4"/>
  <c r="AA341" i="4"/>
  <c r="Z341" i="4"/>
  <c r="Y341" i="4"/>
  <c r="X341" i="4"/>
  <c r="AB340" i="4"/>
  <c r="AA340" i="4"/>
  <c r="Z340" i="4"/>
  <c r="Y340" i="4"/>
  <c r="X340" i="4"/>
  <c r="AB339" i="4"/>
  <c r="AA339" i="4"/>
  <c r="Z339" i="4"/>
  <c r="Y339" i="4"/>
  <c r="X339" i="4"/>
  <c r="AB338" i="4"/>
  <c r="AA338" i="4"/>
  <c r="Z338" i="4"/>
  <c r="Y338" i="4"/>
  <c r="X338" i="4"/>
  <c r="AB337" i="4"/>
  <c r="AA337" i="4"/>
  <c r="Z337" i="4"/>
  <c r="Y337" i="4"/>
  <c r="X337" i="4"/>
  <c r="AB336" i="4"/>
  <c r="AA336" i="4"/>
  <c r="Z336" i="4"/>
  <c r="Y336" i="4"/>
  <c r="X336" i="4"/>
  <c r="AB335" i="4"/>
  <c r="AA335" i="4"/>
  <c r="Z335" i="4"/>
  <c r="Y335" i="4"/>
  <c r="X335" i="4"/>
  <c r="AB334" i="4"/>
  <c r="AA334" i="4"/>
  <c r="Z334" i="4"/>
  <c r="Y334" i="4"/>
  <c r="X334" i="4"/>
  <c r="AB333" i="4"/>
  <c r="AA333" i="4"/>
  <c r="Z333" i="4"/>
  <c r="Y333" i="4"/>
  <c r="X333" i="4"/>
  <c r="AB332" i="4"/>
  <c r="AA332" i="4"/>
  <c r="Z332" i="4"/>
  <c r="Y332" i="4"/>
  <c r="X332" i="4"/>
  <c r="AB331" i="4"/>
  <c r="AA331" i="4"/>
  <c r="Z331" i="4"/>
  <c r="Y331" i="4"/>
  <c r="X331" i="4"/>
  <c r="AB330" i="4"/>
  <c r="AA330" i="4"/>
  <c r="Z330" i="4"/>
  <c r="Y330" i="4"/>
  <c r="X330" i="4"/>
  <c r="AB329" i="4"/>
  <c r="AA329" i="4"/>
  <c r="Z329" i="4"/>
  <c r="Y329" i="4"/>
  <c r="X329" i="4"/>
  <c r="AB328" i="4"/>
  <c r="AA328" i="4"/>
  <c r="Z328" i="4"/>
  <c r="Y328" i="4"/>
  <c r="X328" i="4"/>
  <c r="AB327" i="4"/>
  <c r="AA327" i="4"/>
  <c r="Z327" i="4"/>
  <c r="Y327" i="4"/>
  <c r="X327" i="4"/>
  <c r="AB326" i="4"/>
  <c r="AA326" i="4"/>
  <c r="Z326" i="4"/>
  <c r="Y326" i="4"/>
  <c r="X326" i="4"/>
  <c r="AB325" i="4"/>
  <c r="AA325" i="4"/>
  <c r="Z325" i="4"/>
  <c r="Y325" i="4"/>
  <c r="X325" i="4"/>
  <c r="AB324" i="4"/>
  <c r="AA324" i="4"/>
  <c r="Z324" i="4"/>
  <c r="Y324" i="4"/>
  <c r="X324" i="4"/>
  <c r="AB323" i="4"/>
  <c r="AA323" i="4"/>
  <c r="Z323" i="4"/>
  <c r="Y323" i="4"/>
  <c r="X323" i="4"/>
  <c r="AB322" i="4"/>
  <c r="AA322" i="4"/>
  <c r="Z322" i="4"/>
  <c r="Y322" i="4"/>
  <c r="X322" i="4"/>
  <c r="AB321" i="4"/>
  <c r="AA321" i="4"/>
  <c r="Z321" i="4"/>
  <c r="Y321" i="4"/>
  <c r="X321" i="4"/>
  <c r="AB320" i="4"/>
  <c r="AA320" i="4"/>
  <c r="Z320" i="4"/>
  <c r="Y320" i="4"/>
  <c r="X320" i="4"/>
  <c r="AB319" i="4"/>
  <c r="AA319" i="4"/>
  <c r="Z319" i="4"/>
  <c r="Y319" i="4"/>
  <c r="X319" i="4"/>
  <c r="AB318" i="4"/>
  <c r="AA318" i="4"/>
  <c r="Z318" i="4"/>
  <c r="Y318" i="4"/>
  <c r="X318" i="4"/>
  <c r="AB317" i="4"/>
  <c r="AA317" i="4"/>
  <c r="Z317" i="4"/>
  <c r="Y317" i="4"/>
  <c r="X317" i="4"/>
  <c r="AB316" i="4"/>
  <c r="AA316" i="4"/>
  <c r="Z316" i="4"/>
  <c r="Y316" i="4"/>
  <c r="X316" i="4"/>
  <c r="AB315" i="4"/>
  <c r="AA315" i="4"/>
  <c r="Z315" i="4"/>
  <c r="Y315" i="4"/>
  <c r="X315" i="4"/>
  <c r="AB314" i="4"/>
  <c r="AA314" i="4"/>
  <c r="Z314" i="4"/>
  <c r="Y314" i="4"/>
  <c r="X314" i="4"/>
  <c r="AB313" i="4"/>
  <c r="AA313" i="4"/>
  <c r="Z313" i="4"/>
  <c r="Y313" i="4"/>
  <c r="X313" i="4"/>
  <c r="AB312" i="4"/>
  <c r="AA312" i="4"/>
  <c r="Z312" i="4"/>
  <c r="Y312" i="4"/>
  <c r="X312" i="4"/>
  <c r="AB311" i="4"/>
  <c r="AA311" i="4"/>
  <c r="Z311" i="4"/>
  <c r="Y311" i="4"/>
  <c r="X311" i="4"/>
  <c r="AB310" i="4"/>
  <c r="AA310" i="4"/>
  <c r="Z310" i="4"/>
  <c r="Y310" i="4"/>
  <c r="X310" i="4"/>
  <c r="AB309" i="4"/>
  <c r="AA309" i="4"/>
  <c r="Z309" i="4"/>
  <c r="Y309" i="4"/>
  <c r="X309" i="4"/>
  <c r="AB308" i="4"/>
  <c r="AA308" i="4"/>
  <c r="Z308" i="4"/>
  <c r="Y308" i="4"/>
  <c r="X308" i="4"/>
  <c r="AB307" i="4"/>
  <c r="AA307" i="4"/>
  <c r="Z307" i="4"/>
  <c r="Y307" i="4"/>
  <c r="X307" i="4"/>
  <c r="AB306" i="4"/>
  <c r="AA306" i="4"/>
  <c r="Z306" i="4"/>
  <c r="Y306" i="4"/>
  <c r="X306" i="4"/>
  <c r="AB305" i="4"/>
  <c r="AA305" i="4"/>
  <c r="Z305" i="4"/>
  <c r="Y305" i="4"/>
  <c r="X305" i="4"/>
  <c r="AB304" i="4"/>
  <c r="AA304" i="4"/>
  <c r="Z304" i="4"/>
  <c r="Y304" i="4"/>
  <c r="X304" i="4"/>
  <c r="AB303" i="4"/>
  <c r="AA303" i="4"/>
  <c r="Z303" i="4"/>
  <c r="Y303" i="4"/>
  <c r="X303" i="4"/>
  <c r="AB302" i="4"/>
  <c r="AA302" i="4"/>
  <c r="Z302" i="4"/>
  <c r="Y302" i="4"/>
  <c r="X302" i="4"/>
  <c r="AB301" i="4"/>
  <c r="AA301" i="4"/>
  <c r="Z301" i="4"/>
  <c r="Y301" i="4"/>
  <c r="X301" i="4"/>
  <c r="AB300" i="4"/>
  <c r="AA300" i="4"/>
  <c r="Z300" i="4"/>
  <c r="Y300" i="4"/>
  <c r="X300" i="4"/>
  <c r="AB299" i="4"/>
  <c r="AA299" i="4"/>
  <c r="Z299" i="4"/>
  <c r="Y299" i="4"/>
  <c r="X299" i="4"/>
  <c r="AB298" i="4"/>
  <c r="AA298" i="4"/>
  <c r="Z298" i="4"/>
  <c r="Y298" i="4"/>
  <c r="X298" i="4"/>
  <c r="AB297" i="4"/>
  <c r="AA297" i="4"/>
  <c r="Z297" i="4"/>
  <c r="Y297" i="4"/>
  <c r="X297" i="4"/>
  <c r="AB296" i="4"/>
  <c r="AA296" i="4"/>
  <c r="Z296" i="4"/>
  <c r="Y296" i="4"/>
  <c r="X296" i="4"/>
  <c r="AB295" i="4"/>
  <c r="AA295" i="4"/>
  <c r="Z295" i="4"/>
  <c r="Y295" i="4"/>
  <c r="X295" i="4"/>
  <c r="AB294" i="4"/>
  <c r="AA294" i="4"/>
  <c r="Z294" i="4"/>
  <c r="Y294" i="4"/>
  <c r="X294" i="4"/>
  <c r="AB293" i="4"/>
  <c r="AA293" i="4"/>
  <c r="Z293" i="4"/>
  <c r="Y293" i="4"/>
  <c r="X293" i="4"/>
  <c r="AB292" i="4"/>
  <c r="AA292" i="4"/>
  <c r="Z292" i="4"/>
  <c r="Y292" i="4"/>
  <c r="X292" i="4"/>
  <c r="AB291" i="4"/>
  <c r="AA291" i="4"/>
  <c r="Z291" i="4"/>
  <c r="Y291" i="4"/>
  <c r="X291" i="4"/>
  <c r="AB290" i="4"/>
  <c r="AA290" i="4"/>
  <c r="Z290" i="4"/>
  <c r="Y290" i="4"/>
  <c r="X290" i="4"/>
  <c r="AB289" i="4"/>
  <c r="AA289" i="4"/>
  <c r="Z289" i="4"/>
  <c r="Y289" i="4"/>
  <c r="X289" i="4"/>
  <c r="AB288" i="4"/>
  <c r="AA288" i="4"/>
  <c r="Z288" i="4"/>
  <c r="Y288" i="4"/>
  <c r="X288" i="4"/>
  <c r="AB287" i="4"/>
  <c r="AA287" i="4"/>
  <c r="Z287" i="4"/>
  <c r="Y287" i="4"/>
  <c r="X287" i="4"/>
  <c r="AB286" i="4"/>
  <c r="AA286" i="4"/>
  <c r="Z286" i="4"/>
  <c r="Y286" i="4"/>
  <c r="X286" i="4"/>
  <c r="AB285" i="4"/>
  <c r="AA285" i="4"/>
  <c r="Z285" i="4"/>
  <c r="Y285" i="4"/>
  <c r="X285" i="4"/>
  <c r="AB284" i="4"/>
  <c r="AA284" i="4"/>
  <c r="Z284" i="4"/>
  <c r="Y284" i="4"/>
  <c r="X284" i="4"/>
  <c r="AB283" i="4"/>
  <c r="AA283" i="4"/>
  <c r="Z283" i="4"/>
  <c r="Y283" i="4"/>
  <c r="X283" i="4"/>
  <c r="AB282" i="4"/>
  <c r="AA282" i="4"/>
  <c r="Z282" i="4"/>
  <c r="Y282" i="4"/>
  <c r="X282" i="4"/>
  <c r="AB281" i="4"/>
  <c r="AA281" i="4"/>
  <c r="Z281" i="4"/>
  <c r="Y281" i="4"/>
  <c r="X281" i="4"/>
  <c r="AB280" i="4"/>
  <c r="AA280" i="4"/>
  <c r="Z280" i="4"/>
  <c r="Y280" i="4"/>
  <c r="X280" i="4"/>
  <c r="AB279" i="4"/>
  <c r="AA279" i="4"/>
  <c r="Z279" i="4"/>
  <c r="Y279" i="4"/>
  <c r="X279" i="4"/>
  <c r="AB278" i="4"/>
  <c r="AA278" i="4"/>
  <c r="Z278" i="4"/>
  <c r="Y278" i="4"/>
  <c r="X278" i="4"/>
  <c r="AB277" i="4"/>
  <c r="AA277" i="4"/>
  <c r="Z277" i="4"/>
  <c r="Y277" i="4"/>
  <c r="X277" i="4"/>
  <c r="AB276" i="4"/>
  <c r="AA276" i="4"/>
  <c r="Z276" i="4"/>
  <c r="Y276" i="4"/>
  <c r="X276" i="4"/>
  <c r="AB275" i="4"/>
  <c r="AA275" i="4"/>
  <c r="Z275" i="4"/>
  <c r="Y275" i="4"/>
  <c r="X275" i="4"/>
  <c r="AB274" i="4"/>
  <c r="AA274" i="4"/>
  <c r="Z274" i="4"/>
  <c r="Y274" i="4"/>
  <c r="X274" i="4"/>
  <c r="AB273" i="4"/>
  <c r="AA273" i="4"/>
  <c r="Z273" i="4"/>
  <c r="Y273" i="4"/>
  <c r="X273" i="4"/>
  <c r="AB272" i="4"/>
  <c r="AA272" i="4"/>
  <c r="Z272" i="4"/>
  <c r="Y272" i="4"/>
  <c r="X272" i="4"/>
  <c r="AB271" i="4"/>
  <c r="AA271" i="4"/>
  <c r="Z271" i="4"/>
  <c r="Y271" i="4"/>
  <c r="X271" i="4"/>
  <c r="AB270" i="4"/>
  <c r="AA270" i="4"/>
  <c r="Z270" i="4"/>
  <c r="Y270" i="4"/>
  <c r="X270" i="4"/>
  <c r="AB269" i="4"/>
  <c r="AA269" i="4"/>
  <c r="Z269" i="4"/>
  <c r="Y269" i="4"/>
  <c r="X269" i="4"/>
  <c r="AB268" i="4"/>
  <c r="AA268" i="4"/>
  <c r="Z268" i="4"/>
  <c r="Y268" i="4"/>
  <c r="X268" i="4"/>
  <c r="AB267" i="4"/>
  <c r="AA267" i="4"/>
  <c r="Z267" i="4"/>
  <c r="Y267" i="4"/>
  <c r="X267" i="4"/>
  <c r="AB266" i="4"/>
  <c r="AA266" i="4"/>
  <c r="Z266" i="4"/>
  <c r="Y266" i="4"/>
  <c r="X266" i="4"/>
  <c r="AB265" i="4"/>
  <c r="AA265" i="4"/>
  <c r="Z265" i="4"/>
  <c r="Y265" i="4"/>
  <c r="X265" i="4"/>
  <c r="AB264" i="4"/>
  <c r="AA264" i="4"/>
  <c r="Z264" i="4"/>
  <c r="Y264" i="4"/>
  <c r="X264" i="4"/>
  <c r="AB263" i="4"/>
  <c r="AA263" i="4"/>
  <c r="Z263" i="4"/>
  <c r="Y263" i="4"/>
  <c r="X263" i="4"/>
  <c r="AB262" i="4"/>
  <c r="AA262" i="4"/>
  <c r="Z262" i="4"/>
  <c r="Y262" i="4"/>
  <c r="X262" i="4"/>
  <c r="AB261" i="4"/>
  <c r="AA261" i="4"/>
  <c r="Z261" i="4"/>
  <c r="Y261" i="4"/>
  <c r="X261" i="4"/>
  <c r="AB260" i="4"/>
  <c r="AA260" i="4"/>
  <c r="Z260" i="4"/>
  <c r="Y260" i="4"/>
  <c r="X260" i="4"/>
  <c r="AB259" i="4"/>
  <c r="AA259" i="4"/>
  <c r="Z259" i="4"/>
  <c r="Y259" i="4"/>
  <c r="X259" i="4"/>
  <c r="AB258" i="4"/>
  <c r="AA258" i="4"/>
  <c r="Z258" i="4"/>
  <c r="Y258" i="4"/>
  <c r="X258" i="4"/>
  <c r="AB257" i="4"/>
  <c r="AA257" i="4"/>
  <c r="Z257" i="4"/>
  <c r="Y257" i="4"/>
  <c r="X257" i="4"/>
  <c r="AB256" i="4"/>
  <c r="AA256" i="4"/>
  <c r="Z256" i="4"/>
  <c r="Y256" i="4"/>
  <c r="X256" i="4"/>
  <c r="AB255" i="4"/>
  <c r="AA255" i="4"/>
  <c r="Z255" i="4"/>
  <c r="Y255" i="4"/>
  <c r="X255" i="4"/>
  <c r="AB254" i="4"/>
  <c r="AA254" i="4"/>
  <c r="Z254" i="4"/>
  <c r="Y254" i="4"/>
  <c r="X254" i="4"/>
  <c r="AB253" i="4"/>
  <c r="AA253" i="4"/>
  <c r="Z253" i="4"/>
  <c r="Y253" i="4"/>
  <c r="X253" i="4"/>
  <c r="AB252" i="4"/>
  <c r="AA252" i="4"/>
  <c r="Z252" i="4"/>
  <c r="Y252" i="4"/>
  <c r="X252" i="4"/>
  <c r="AB251" i="4"/>
  <c r="AA251" i="4"/>
  <c r="Z251" i="4"/>
  <c r="Y251" i="4"/>
  <c r="X251" i="4"/>
  <c r="AB250" i="4"/>
  <c r="AA250" i="4"/>
  <c r="Z250" i="4"/>
  <c r="Y250" i="4"/>
  <c r="X250" i="4"/>
  <c r="AB249" i="4"/>
  <c r="AA249" i="4"/>
  <c r="Z249" i="4"/>
  <c r="Y249" i="4"/>
  <c r="X249" i="4"/>
  <c r="AB248" i="4"/>
  <c r="AA248" i="4"/>
  <c r="Z248" i="4"/>
  <c r="Y248" i="4"/>
  <c r="X248" i="4"/>
  <c r="AB247" i="4"/>
  <c r="AA247" i="4"/>
  <c r="Z247" i="4"/>
  <c r="Y247" i="4"/>
  <c r="X247" i="4"/>
  <c r="AB246" i="4"/>
  <c r="AA246" i="4"/>
  <c r="Z246" i="4"/>
  <c r="Y246" i="4"/>
  <c r="X246" i="4"/>
  <c r="AB245" i="4"/>
  <c r="AA245" i="4"/>
  <c r="Z245" i="4"/>
  <c r="Y245" i="4"/>
  <c r="X245" i="4"/>
  <c r="AB244" i="4"/>
  <c r="AA244" i="4"/>
  <c r="Z244" i="4"/>
  <c r="Y244" i="4"/>
  <c r="X244" i="4"/>
  <c r="AB243" i="4"/>
  <c r="AA243" i="4"/>
  <c r="Z243" i="4"/>
  <c r="Y243" i="4"/>
  <c r="X243" i="4"/>
  <c r="AB242" i="4"/>
  <c r="AA242" i="4"/>
  <c r="Z242" i="4"/>
  <c r="Y242" i="4"/>
  <c r="X242" i="4"/>
  <c r="AB241" i="4"/>
  <c r="AA241" i="4"/>
  <c r="Z241" i="4"/>
  <c r="Y241" i="4"/>
  <c r="X241" i="4"/>
  <c r="AB240" i="4"/>
  <c r="AA240" i="4"/>
  <c r="Z240" i="4"/>
  <c r="Y240" i="4"/>
  <c r="X240" i="4"/>
  <c r="AB239" i="4"/>
  <c r="AA239" i="4"/>
  <c r="Z239" i="4"/>
  <c r="Y239" i="4"/>
  <c r="X239" i="4"/>
  <c r="AB238" i="4"/>
  <c r="AA238" i="4"/>
  <c r="Z238" i="4"/>
  <c r="Y238" i="4"/>
  <c r="X238" i="4"/>
  <c r="AB237" i="4"/>
  <c r="AA237" i="4"/>
  <c r="Z237" i="4"/>
  <c r="Y237" i="4"/>
  <c r="X237" i="4"/>
  <c r="AB236" i="4"/>
  <c r="AA236" i="4"/>
  <c r="Z236" i="4"/>
  <c r="Y236" i="4"/>
  <c r="X236" i="4"/>
  <c r="AB235" i="4"/>
  <c r="AA235" i="4"/>
  <c r="Z235" i="4"/>
  <c r="Y235" i="4"/>
  <c r="X235" i="4"/>
  <c r="AB234" i="4"/>
  <c r="AA234" i="4"/>
  <c r="Z234" i="4"/>
  <c r="Y234" i="4"/>
  <c r="X234" i="4"/>
  <c r="AB233" i="4"/>
  <c r="AA233" i="4"/>
  <c r="Z233" i="4"/>
  <c r="Y233" i="4"/>
  <c r="X233" i="4"/>
  <c r="AB232" i="4"/>
  <c r="AA232" i="4"/>
  <c r="Z232" i="4"/>
  <c r="Y232" i="4"/>
  <c r="X232" i="4"/>
  <c r="AB231" i="4"/>
  <c r="AA231" i="4"/>
  <c r="Z231" i="4"/>
  <c r="Y231" i="4"/>
  <c r="X231" i="4"/>
  <c r="AB230" i="4"/>
  <c r="AA230" i="4"/>
  <c r="Z230" i="4"/>
  <c r="Y230" i="4"/>
  <c r="X230" i="4"/>
  <c r="AB229" i="4"/>
  <c r="AA229" i="4"/>
  <c r="Z229" i="4"/>
  <c r="Y229" i="4"/>
  <c r="X229" i="4"/>
  <c r="AB228" i="4"/>
  <c r="AA228" i="4"/>
  <c r="Z228" i="4"/>
  <c r="Y228" i="4"/>
  <c r="X228" i="4"/>
  <c r="AB227" i="4"/>
  <c r="AA227" i="4"/>
  <c r="Z227" i="4"/>
  <c r="Y227" i="4"/>
  <c r="X227" i="4"/>
  <c r="AB226" i="4"/>
  <c r="AA226" i="4"/>
  <c r="Z226" i="4"/>
  <c r="Y226" i="4"/>
  <c r="X226" i="4"/>
  <c r="AB225" i="4"/>
  <c r="AA225" i="4"/>
  <c r="Z225" i="4"/>
  <c r="Y225" i="4"/>
  <c r="X225" i="4"/>
  <c r="AB224" i="4"/>
  <c r="AA224" i="4"/>
  <c r="Z224" i="4"/>
  <c r="Y224" i="4"/>
  <c r="X224" i="4"/>
  <c r="AB223" i="4"/>
  <c r="AA223" i="4"/>
  <c r="Z223" i="4"/>
  <c r="Y223" i="4"/>
  <c r="X223" i="4"/>
  <c r="AB222" i="4"/>
  <c r="AA222" i="4"/>
  <c r="Z222" i="4"/>
  <c r="Y222" i="4"/>
  <c r="X222" i="4"/>
  <c r="AB221" i="4"/>
  <c r="AA221" i="4"/>
  <c r="Z221" i="4"/>
  <c r="Y221" i="4"/>
  <c r="X221" i="4"/>
  <c r="AB220" i="4"/>
  <c r="AA220" i="4"/>
  <c r="Z220" i="4"/>
  <c r="Y220" i="4"/>
  <c r="X220" i="4"/>
  <c r="AB219" i="4"/>
  <c r="AA219" i="4"/>
  <c r="Z219" i="4"/>
  <c r="Y219" i="4"/>
  <c r="X219" i="4"/>
  <c r="AB218" i="4"/>
  <c r="AA218" i="4"/>
  <c r="Z218" i="4"/>
  <c r="Y218" i="4"/>
  <c r="X218" i="4"/>
  <c r="AB217" i="4"/>
  <c r="AA217" i="4"/>
  <c r="Z217" i="4"/>
  <c r="Y217" i="4"/>
  <c r="X217" i="4"/>
  <c r="AB216" i="4"/>
  <c r="AA216" i="4"/>
  <c r="Z216" i="4"/>
  <c r="Y216" i="4"/>
  <c r="X216" i="4"/>
  <c r="AB215" i="4"/>
  <c r="AA215" i="4"/>
  <c r="Z215" i="4"/>
  <c r="Y215" i="4"/>
  <c r="X215" i="4"/>
  <c r="AB214" i="4"/>
  <c r="AA214" i="4"/>
  <c r="Z214" i="4"/>
  <c r="Y214" i="4"/>
  <c r="X214" i="4"/>
  <c r="AB213" i="4"/>
  <c r="AA213" i="4"/>
  <c r="Z213" i="4"/>
  <c r="Y213" i="4"/>
  <c r="X213" i="4"/>
  <c r="AB212" i="4"/>
  <c r="AA212" i="4"/>
  <c r="Z212" i="4"/>
  <c r="Y212" i="4"/>
  <c r="X212" i="4"/>
  <c r="AB211" i="4"/>
  <c r="AA211" i="4"/>
  <c r="Z211" i="4"/>
  <c r="Y211" i="4"/>
  <c r="X211" i="4"/>
  <c r="AB210" i="4"/>
  <c r="AA210" i="4"/>
  <c r="Z210" i="4"/>
  <c r="Y210" i="4"/>
  <c r="X210" i="4"/>
  <c r="AB209" i="4"/>
  <c r="AA209" i="4"/>
  <c r="Z209" i="4"/>
  <c r="Y209" i="4"/>
  <c r="X209" i="4"/>
  <c r="AB208" i="4"/>
  <c r="AA208" i="4"/>
  <c r="Z208" i="4"/>
  <c r="Y208" i="4"/>
  <c r="X208" i="4"/>
  <c r="AB207" i="4"/>
  <c r="AA207" i="4"/>
  <c r="Z207" i="4"/>
  <c r="Y207" i="4"/>
  <c r="X207" i="4"/>
  <c r="AB206" i="4"/>
  <c r="AA206" i="4"/>
  <c r="Z206" i="4"/>
  <c r="Y206" i="4"/>
  <c r="X206" i="4"/>
  <c r="AB205" i="4"/>
  <c r="AA205" i="4"/>
  <c r="Z205" i="4"/>
  <c r="Y205" i="4"/>
  <c r="X205" i="4"/>
  <c r="AB204" i="4"/>
  <c r="AA204" i="4"/>
  <c r="Z204" i="4"/>
  <c r="Y204" i="4"/>
  <c r="X204" i="4"/>
  <c r="AB203" i="4"/>
  <c r="AA203" i="4"/>
  <c r="Z203" i="4"/>
  <c r="Y203" i="4"/>
  <c r="X203" i="4"/>
  <c r="AB202" i="4"/>
  <c r="AA202" i="4"/>
  <c r="Z202" i="4"/>
  <c r="Y202" i="4"/>
  <c r="X202" i="4"/>
  <c r="AB201" i="4"/>
  <c r="AA201" i="4"/>
  <c r="Z201" i="4"/>
  <c r="Y201" i="4"/>
  <c r="X201" i="4"/>
  <c r="AB200" i="4"/>
  <c r="AA200" i="4"/>
  <c r="Z200" i="4"/>
  <c r="Y200" i="4"/>
  <c r="X200" i="4"/>
  <c r="AB199" i="4"/>
  <c r="AA199" i="4"/>
  <c r="Z199" i="4"/>
  <c r="Y199" i="4"/>
  <c r="X199" i="4"/>
  <c r="AB198" i="4"/>
  <c r="AA198" i="4"/>
  <c r="Z198" i="4"/>
  <c r="Y198" i="4"/>
  <c r="X198" i="4"/>
  <c r="AB197" i="4"/>
  <c r="AA197" i="4"/>
  <c r="Z197" i="4"/>
  <c r="Y197" i="4"/>
  <c r="X197" i="4"/>
  <c r="AB196" i="4"/>
  <c r="AA196" i="4"/>
  <c r="Z196" i="4"/>
  <c r="Y196" i="4"/>
  <c r="X196" i="4"/>
  <c r="AB195" i="4"/>
  <c r="AA195" i="4"/>
  <c r="Z195" i="4"/>
  <c r="Y195" i="4"/>
  <c r="X195" i="4"/>
  <c r="AB194" i="4"/>
  <c r="AA194" i="4"/>
  <c r="Z194" i="4"/>
  <c r="Y194" i="4"/>
  <c r="X194" i="4"/>
  <c r="AB193" i="4"/>
  <c r="AA193" i="4"/>
  <c r="Z193" i="4"/>
  <c r="Y193" i="4"/>
  <c r="X193" i="4"/>
  <c r="AB192" i="4"/>
  <c r="AA192" i="4"/>
  <c r="Z192" i="4"/>
  <c r="Y192" i="4"/>
  <c r="X192" i="4"/>
  <c r="AB191" i="4"/>
  <c r="AA191" i="4"/>
  <c r="Z191" i="4"/>
  <c r="Y191" i="4"/>
  <c r="X191" i="4"/>
  <c r="AB190" i="4"/>
  <c r="AA190" i="4"/>
  <c r="Z190" i="4"/>
  <c r="Y190" i="4"/>
  <c r="X190" i="4"/>
  <c r="AB189" i="4"/>
  <c r="AA189" i="4"/>
  <c r="Z189" i="4"/>
  <c r="Y189" i="4"/>
  <c r="X189" i="4"/>
  <c r="AB188" i="4"/>
  <c r="AA188" i="4"/>
  <c r="Z188" i="4"/>
  <c r="Y188" i="4"/>
  <c r="X188" i="4"/>
  <c r="AB187" i="4"/>
  <c r="AA187" i="4"/>
  <c r="Z187" i="4"/>
  <c r="Y187" i="4"/>
  <c r="X187" i="4"/>
  <c r="AB186" i="4"/>
  <c r="AA186" i="4"/>
  <c r="Z186" i="4"/>
  <c r="Y186" i="4"/>
  <c r="X186" i="4"/>
  <c r="AB185" i="4"/>
  <c r="AA185" i="4"/>
  <c r="Z185" i="4"/>
  <c r="Y185" i="4"/>
  <c r="X185" i="4"/>
  <c r="AB184" i="4"/>
  <c r="AA184" i="4"/>
  <c r="Z184" i="4"/>
  <c r="Y184" i="4"/>
  <c r="X184" i="4"/>
  <c r="AB183" i="4"/>
  <c r="AA183" i="4"/>
  <c r="Z183" i="4"/>
  <c r="Y183" i="4"/>
  <c r="X183" i="4"/>
  <c r="AB182" i="4"/>
  <c r="AA182" i="4"/>
  <c r="Z182" i="4"/>
  <c r="Y182" i="4"/>
  <c r="X182" i="4"/>
  <c r="AB181" i="4"/>
  <c r="AA181" i="4"/>
  <c r="Z181" i="4"/>
  <c r="Y181" i="4"/>
  <c r="X181" i="4"/>
  <c r="AB180" i="4"/>
  <c r="AA180" i="4"/>
  <c r="Z180" i="4"/>
  <c r="Y180" i="4"/>
  <c r="X180" i="4"/>
  <c r="AB179" i="4"/>
  <c r="AA179" i="4"/>
  <c r="Z179" i="4"/>
  <c r="Y179" i="4"/>
  <c r="X179" i="4"/>
  <c r="AB178" i="4"/>
  <c r="AA178" i="4"/>
  <c r="Z178" i="4"/>
  <c r="Y178" i="4"/>
  <c r="X178" i="4"/>
  <c r="AB177" i="4"/>
  <c r="AA177" i="4"/>
  <c r="Z177" i="4"/>
  <c r="Y177" i="4"/>
  <c r="X177" i="4"/>
  <c r="AB176" i="4"/>
  <c r="AA176" i="4"/>
  <c r="Z176" i="4"/>
  <c r="Y176" i="4"/>
  <c r="X176" i="4"/>
  <c r="AB175" i="4"/>
  <c r="AA175" i="4"/>
  <c r="Z175" i="4"/>
  <c r="Y175" i="4"/>
  <c r="X175" i="4"/>
  <c r="AB174" i="4"/>
  <c r="AA174" i="4"/>
  <c r="Z174" i="4"/>
  <c r="Y174" i="4"/>
  <c r="X174" i="4"/>
  <c r="AB173" i="4"/>
  <c r="AA173" i="4"/>
  <c r="Z173" i="4"/>
  <c r="Y173" i="4"/>
  <c r="X173" i="4"/>
  <c r="AB172" i="4"/>
  <c r="AA172" i="4"/>
  <c r="Z172" i="4"/>
  <c r="Y172" i="4"/>
  <c r="X172" i="4"/>
  <c r="AB171" i="4"/>
  <c r="AA171" i="4"/>
  <c r="Z171" i="4"/>
  <c r="Y171" i="4"/>
  <c r="X171" i="4"/>
  <c r="AB170" i="4"/>
  <c r="AA170" i="4"/>
  <c r="Z170" i="4"/>
  <c r="Y170" i="4"/>
  <c r="X170" i="4"/>
  <c r="AB169" i="4"/>
  <c r="AA169" i="4"/>
  <c r="Z169" i="4"/>
  <c r="Y169" i="4"/>
  <c r="X169" i="4"/>
  <c r="AB168" i="4"/>
  <c r="AA168" i="4"/>
  <c r="Z168" i="4"/>
  <c r="Y168" i="4"/>
  <c r="X168" i="4"/>
  <c r="AB167" i="4"/>
  <c r="AA167" i="4"/>
  <c r="Z167" i="4"/>
  <c r="Y167" i="4"/>
  <c r="X167" i="4"/>
  <c r="AB166" i="4"/>
  <c r="AA166" i="4"/>
  <c r="Z166" i="4"/>
  <c r="Y166" i="4"/>
  <c r="X166" i="4"/>
  <c r="AB165" i="4"/>
  <c r="AA165" i="4"/>
  <c r="Z165" i="4"/>
  <c r="Y165" i="4"/>
  <c r="X165" i="4"/>
  <c r="AB164" i="4"/>
  <c r="AA164" i="4"/>
  <c r="Z164" i="4"/>
  <c r="Y164" i="4"/>
  <c r="X164" i="4"/>
  <c r="AB163" i="4"/>
  <c r="AA163" i="4"/>
  <c r="Z163" i="4"/>
  <c r="Y163" i="4"/>
  <c r="X163" i="4"/>
  <c r="AB162" i="4"/>
  <c r="AA162" i="4"/>
  <c r="Z162" i="4"/>
  <c r="Y162" i="4"/>
  <c r="X162" i="4"/>
  <c r="AB161" i="4"/>
  <c r="AA161" i="4"/>
  <c r="Z161" i="4"/>
  <c r="Y161" i="4"/>
  <c r="X161" i="4"/>
  <c r="AB160" i="4"/>
  <c r="AA160" i="4"/>
  <c r="Z160" i="4"/>
  <c r="Y160" i="4"/>
  <c r="X160" i="4"/>
  <c r="AB159" i="4"/>
  <c r="AA159" i="4"/>
  <c r="Z159" i="4"/>
  <c r="Y159" i="4"/>
  <c r="X159" i="4"/>
  <c r="AB158" i="4"/>
  <c r="AA158" i="4"/>
  <c r="Z158" i="4"/>
  <c r="Y158" i="4"/>
  <c r="X158" i="4"/>
  <c r="AB157" i="4"/>
  <c r="AA157" i="4"/>
  <c r="Z157" i="4"/>
  <c r="Y157" i="4"/>
  <c r="X157" i="4"/>
  <c r="AB156" i="4"/>
  <c r="AA156" i="4"/>
  <c r="Z156" i="4"/>
  <c r="Y156" i="4"/>
  <c r="X156" i="4"/>
  <c r="AB155" i="4"/>
  <c r="AA155" i="4"/>
  <c r="Z155" i="4"/>
  <c r="Y155" i="4"/>
  <c r="X155" i="4"/>
  <c r="AB154" i="4"/>
  <c r="AA154" i="4"/>
  <c r="Z154" i="4"/>
  <c r="Y154" i="4"/>
  <c r="X154" i="4"/>
  <c r="AB153" i="4"/>
  <c r="AA153" i="4"/>
  <c r="Z153" i="4"/>
  <c r="Y153" i="4"/>
  <c r="X153" i="4"/>
  <c r="AB152" i="4"/>
  <c r="AA152" i="4"/>
  <c r="Z152" i="4"/>
  <c r="Y152" i="4"/>
  <c r="X152" i="4"/>
  <c r="AB151" i="4"/>
  <c r="AA151" i="4"/>
  <c r="Z151" i="4"/>
  <c r="Y151" i="4"/>
  <c r="X151" i="4"/>
  <c r="AB150" i="4"/>
  <c r="AA150" i="4"/>
  <c r="Z150" i="4"/>
  <c r="Y150" i="4"/>
  <c r="X150" i="4"/>
  <c r="AB149" i="4"/>
  <c r="AA149" i="4"/>
  <c r="Z149" i="4"/>
  <c r="Y149" i="4"/>
  <c r="X149" i="4"/>
  <c r="AB148" i="4"/>
  <c r="AA148" i="4"/>
  <c r="Z148" i="4"/>
  <c r="Y148" i="4"/>
  <c r="X148" i="4"/>
  <c r="AB147" i="4"/>
  <c r="AA147" i="4"/>
  <c r="Z147" i="4"/>
  <c r="Y147" i="4"/>
  <c r="X147" i="4"/>
  <c r="AB146" i="4"/>
  <c r="AA146" i="4"/>
  <c r="Z146" i="4"/>
  <c r="Y146" i="4"/>
  <c r="X146" i="4"/>
  <c r="AB145" i="4"/>
  <c r="AA145" i="4"/>
  <c r="Z145" i="4"/>
  <c r="Y145" i="4"/>
  <c r="X145" i="4"/>
  <c r="AB144" i="4"/>
  <c r="AA144" i="4"/>
  <c r="Z144" i="4"/>
  <c r="Y144" i="4"/>
  <c r="X144" i="4"/>
  <c r="AB143" i="4"/>
  <c r="AA143" i="4"/>
  <c r="Z143" i="4"/>
  <c r="Y143" i="4"/>
  <c r="X143" i="4"/>
  <c r="AB142" i="4"/>
  <c r="AA142" i="4"/>
  <c r="Z142" i="4"/>
  <c r="Y142" i="4"/>
  <c r="X142" i="4"/>
  <c r="AB141" i="4"/>
  <c r="AA141" i="4"/>
  <c r="Z141" i="4"/>
  <c r="Y141" i="4"/>
  <c r="X141" i="4"/>
  <c r="AB140" i="4"/>
  <c r="AA140" i="4"/>
  <c r="Z140" i="4"/>
  <c r="Y140" i="4"/>
  <c r="X140" i="4"/>
  <c r="AB139" i="4"/>
  <c r="AA139" i="4"/>
  <c r="Z139" i="4"/>
  <c r="Y139" i="4"/>
  <c r="X139" i="4"/>
  <c r="AB138" i="4"/>
  <c r="AA138" i="4"/>
  <c r="Z138" i="4"/>
  <c r="Y138" i="4"/>
  <c r="X138" i="4"/>
  <c r="AB137" i="4"/>
  <c r="AA137" i="4"/>
  <c r="Z137" i="4"/>
  <c r="Y137" i="4"/>
  <c r="X137" i="4"/>
  <c r="AB136" i="4"/>
  <c r="AA136" i="4"/>
  <c r="Z136" i="4"/>
  <c r="Y136" i="4"/>
  <c r="X136" i="4"/>
  <c r="AB135" i="4"/>
  <c r="AA135" i="4"/>
  <c r="Z135" i="4"/>
  <c r="Y135" i="4"/>
  <c r="X135" i="4"/>
  <c r="AB134" i="4"/>
  <c r="AA134" i="4"/>
  <c r="Z134" i="4"/>
  <c r="Y134" i="4"/>
  <c r="X134" i="4"/>
  <c r="AB133" i="4"/>
  <c r="AA133" i="4"/>
  <c r="Z133" i="4"/>
  <c r="Y133" i="4"/>
  <c r="X133" i="4"/>
  <c r="AB132" i="4"/>
  <c r="AA132" i="4"/>
  <c r="Z132" i="4"/>
  <c r="Y132" i="4"/>
  <c r="X132" i="4"/>
  <c r="AB131" i="4"/>
  <c r="AA131" i="4"/>
  <c r="Z131" i="4"/>
  <c r="Y131" i="4"/>
  <c r="X131" i="4"/>
  <c r="AB130" i="4"/>
  <c r="AA130" i="4"/>
  <c r="Z130" i="4"/>
  <c r="Y130" i="4"/>
  <c r="X130" i="4"/>
  <c r="AB129" i="4"/>
  <c r="AA129" i="4"/>
  <c r="Z129" i="4"/>
  <c r="Y129" i="4"/>
  <c r="X129" i="4"/>
  <c r="AB128" i="4"/>
  <c r="AA128" i="4"/>
  <c r="Z128" i="4"/>
  <c r="Y128" i="4"/>
  <c r="X128" i="4"/>
  <c r="AB127" i="4"/>
  <c r="AA127" i="4"/>
  <c r="Z127" i="4"/>
  <c r="Y127" i="4"/>
  <c r="X127" i="4"/>
  <c r="AB126" i="4"/>
  <c r="AA126" i="4"/>
  <c r="Z126" i="4"/>
  <c r="Y126" i="4"/>
  <c r="X126" i="4"/>
  <c r="AB125" i="4"/>
  <c r="AA125" i="4"/>
  <c r="Z125" i="4"/>
  <c r="Y125" i="4"/>
  <c r="X125" i="4"/>
  <c r="AB124" i="4"/>
  <c r="AA124" i="4"/>
  <c r="Z124" i="4"/>
  <c r="Y124" i="4"/>
  <c r="X124" i="4"/>
  <c r="AB123" i="4"/>
  <c r="AA123" i="4"/>
  <c r="Z123" i="4"/>
  <c r="Y123" i="4"/>
  <c r="X123" i="4"/>
  <c r="AB122" i="4"/>
  <c r="AA122" i="4"/>
  <c r="Z122" i="4"/>
  <c r="Y122" i="4"/>
  <c r="X122" i="4"/>
  <c r="AB121" i="4"/>
  <c r="AA121" i="4"/>
  <c r="Z121" i="4"/>
  <c r="Y121" i="4"/>
  <c r="X121" i="4"/>
  <c r="AB120" i="4"/>
  <c r="AA120" i="4"/>
  <c r="Z120" i="4"/>
  <c r="Y120" i="4"/>
  <c r="X120" i="4"/>
  <c r="AB119" i="4"/>
  <c r="AA119" i="4"/>
  <c r="Z119" i="4"/>
  <c r="Y119" i="4"/>
  <c r="X119" i="4"/>
  <c r="AB118" i="4"/>
  <c r="AA118" i="4"/>
  <c r="Z118" i="4"/>
  <c r="Y118" i="4"/>
  <c r="X118" i="4"/>
  <c r="AB117" i="4"/>
  <c r="AA117" i="4"/>
  <c r="Z117" i="4"/>
  <c r="Y117" i="4"/>
  <c r="X117" i="4"/>
  <c r="AB116" i="4"/>
  <c r="AA116" i="4"/>
  <c r="Z116" i="4"/>
  <c r="Y116" i="4"/>
  <c r="X116" i="4"/>
  <c r="AB115" i="4"/>
  <c r="AA115" i="4"/>
  <c r="Z115" i="4"/>
  <c r="Y115" i="4"/>
  <c r="X115" i="4"/>
  <c r="AB114" i="4"/>
  <c r="AA114" i="4"/>
  <c r="Z114" i="4"/>
  <c r="Y114" i="4"/>
  <c r="X114" i="4"/>
  <c r="AB113" i="4"/>
  <c r="AA113" i="4"/>
  <c r="Z113" i="4"/>
  <c r="Y113" i="4"/>
  <c r="X113" i="4"/>
  <c r="AB112" i="4"/>
  <c r="AA112" i="4"/>
  <c r="Z112" i="4"/>
  <c r="Y112" i="4"/>
  <c r="X112" i="4"/>
  <c r="AB111" i="4"/>
  <c r="AA111" i="4"/>
  <c r="Z111" i="4"/>
  <c r="Y111" i="4"/>
  <c r="X111" i="4"/>
  <c r="AB110" i="4"/>
  <c r="AA110" i="4"/>
  <c r="Z110" i="4"/>
  <c r="Y110" i="4"/>
  <c r="X110" i="4"/>
  <c r="AB109" i="4"/>
  <c r="AA109" i="4"/>
  <c r="Z109" i="4"/>
  <c r="Y109" i="4"/>
  <c r="X109" i="4"/>
  <c r="AB108" i="4"/>
  <c r="AA108" i="4"/>
  <c r="Z108" i="4"/>
  <c r="Y108" i="4"/>
  <c r="X108" i="4"/>
  <c r="AB107" i="4"/>
  <c r="AA107" i="4"/>
  <c r="Z107" i="4"/>
  <c r="Y107" i="4"/>
  <c r="X107" i="4"/>
  <c r="AB106" i="4"/>
  <c r="AA106" i="4"/>
  <c r="Z106" i="4"/>
  <c r="Y106" i="4"/>
  <c r="X106" i="4"/>
  <c r="AB105" i="4"/>
  <c r="AA105" i="4"/>
  <c r="Z105" i="4"/>
  <c r="Y105" i="4"/>
  <c r="X105" i="4"/>
  <c r="AB104" i="4"/>
  <c r="AA104" i="4"/>
  <c r="Z104" i="4"/>
  <c r="Y104" i="4"/>
  <c r="X104" i="4"/>
  <c r="AB103" i="4"/>
  <c r="AA103" i="4"/>
  <c r="Z103" i="4"/>
  <c r="Y103" i="4"/>
  <c r="X103" i="4"/>
  <c r="AB102" i="4"/>
  <c r="AA102" i="4"/>
  <c r="Z102" i="4"/>
  <c r="Y102" i="4"/>
  <c r="X102" i="4"/>
  <c r="AB101" i="4"/>
  <c r="AA101" i="4"/>
  <c r="Z101" i="4"/>
  <c r="Y101" i="4"/>
  <c r="X101" i="4"/>
  <c r="AB100" i="4"/>
  <c r="AA100" i="4"/>
  <c r="Z100" i="4"/>
  <c r="Y100" i="4"/>
  <c r="X100" i="4"/>
  <c r="AB99" i="4"/>
  <c r="AA99" i="4"/>
  <c r="Z99" i="4"/>
  <c r="Y99" i="4"/>
  <c r="X99" i="4"/>
  <c r="AB98" i="4"/>
  <c r="AA98" i="4"/>
  <c r="Z98" i="4"/>
  <c r="Y98" i="4"/>
  <c r="X98" i="4"/>
  <c r="AB97" i="4"/>
  <c r="AA97" i="4"/>
  <c r="Z97" i="4"/>
  <c r="Y97" i="4"/>
  <c r="X97" i="4"/>
  <c r="AB96" i="4"/>
  <c r="AA96" i="4"/>
  <c r="Z96" i="4"/>
  <c r="Y96" i="4"/>
  <c r="X96" i="4"/>
  <c r="AB95" i="4"/>
  <c r="AA95" i="4"/>
  <c r="Z95" i="4"/>
  <c r="Y95" i="4"/>
  <c r="X95" i="4"/>
  <c r="AB94" i="4"/>
  <c r="AA94" i="4"/>
  <c r="Z94" i="4"/>
  <c r="Y94" i="4"/>
  <c r="X94" i="4"/>
  <c r="AB93" i="4"/>
  <c r="AA93" i="4"/>
  <c r="Z93" i="4"/>
  <c r="Y93" i="4"/>
  <c r="X93" i="4"/>
  <c r="AB92" i="4"/>
  <c r="AA92" i="4"/>
  <c r="Z92" i="4"/>
  <c r="Y92" i="4"/>
  <c r="X92" i="4"/>
  <c r="AB91" i="4"/>
  <c r="AA91" i="4"/>
  <c r="Z91" i="4"/>
  <c r="Y91" i="4"/>
  <c r="X91" i="4"/>
  <c r="AB90" i="4"/>
  <c r="AA90" i="4"/>
  <c r="Z90" i="4"/>
  <c r="Y90" i="4"/>
  <c r="X90" i="4"/>
  <c r="AB89" i="4"/>
  <c r="AA89" i="4"/>
  <c r="Z89" i="4"/>
  <c r="Y89" i="4"/>
  <c r="X89" i="4"/>
  <c r="AB88" i="4"/>
  <c r="AA88" i="4"/>
  <c r="Z88" i="4"/>
  <c r="Y88" i="4"/>
  <c r="X88" i="4"/>
  <c r="AB87" i="4"/>
  <c r="AA87" i="4"/>
  <c r="Z87" i="4"/>
  <c r="Y87" i="4"/>
  <c r="X87" i="4"/>
  <c r="AB86" i="4"/>
  <c r="AA86" i="4"/>
  <c r="Z86" i="4"/>
  <c r="Y86" i="4"/>
  <c r="X86" i="4"/>
  <c r="AB85" i="4"/>
  <c r="AA85" i="4"/>
  <c r="Z85" i="4"/>
  <c r="Y85" i="4"/>
  <c r="X85" i="4"/>
  <c r="AB84" i="4"/>
  <c r="AA84" i="4"/>
  <c r="Z84" i="4"/>
  <c r="Y84" i="4"/>
  <c r="X84" i="4"/>
  <c r="AB83" i="4"/>
  <c r="AA83" i="4"/>
  <c r="Z83" i="4"/>
  <c r="Y83" i="4"/>
  <c r="X83" i="4"/>
  <c r="AB82" i="4"/>
  <c r="AA82" i="4"/>
  <c r="Z82" i="4"/>
  <c r="Y82" i="4"/>
  <c r="X82" i="4"/>
  <c r="AB81" i="4"/>
  <c r="AA81" i="4"/>
  <c r="Z81" i="4"/>
  <c r="Y81" i="4"/>
  <c r="X81" i="4"/>
  <c r="AB80" i="4"/>
  <c r="AA80" i="4"/>
  <c r="Z80" i="4"/>
  <c r="Y80" i="4"/>
  <c r="X80" i="4"/>
  <c r="AB79" i="4"/>
  <c r="AA79" i="4"/>
  <c r="Z79" i="4"/>
  <c r="Y79" i="4"/>
  <c r="X79" i="4"/>
  <c r="AB78" i="4"/>
  <c r="AA78" i="4"/>
  <c r="Z78" i="4"/>
  <c r="Y78" i="4"/>
  <c r="X78" i="4"/>
  <c r="AB77" i="4"/>
  <c r="AA77" i="4"/>
  <c r="Z77" i="4"/>
  <c r="Y77" i="4"/>
  <c r="X77" i="4"/>
  <c r="AB76" i="4"/>
  <c r="AA76" i="4"/>
  <c r="Z76" i="4"/>
  <c r="Y76" i="4"/>
  <c r="X76" i="4"/>
  <c r="AB75" i="4"/>
  <c r="AA75" i="4"/>
  <c r="Z75" i="4"/>
  <c r="Y75" i="4"/>
  <c r="X75" i="4"/>
  <c r="AB74" i="4"/>
  <c r="AA74" i="4"/>
  <c r="Z74" i="4"/>
  <c r="Y74" i="4"/>
  <c r="X74" i="4"/>
  <c r="AB73" i="4"/>
  <c r="AA73" i="4"/>
  <c r="Z73" i="4"/>
  <c r="Y73" i="4"/>
  <c r="X73" i="4"/>
  <c r="AB72" i="4"/>
  <c r="AA72" i="4"/>
  <c r="Z72" i="4"/>
  <c r="Y72" i="4"/>
  <c r="X72" i="4"/>
  <c r="AB71" i="4"/>
  <c r="AA71" i="4"/>
  <c r="Z71" i="4"/>
  <c r="Y71" i="4"/>
  <c r="X71" i="4"/>
  <c r="AB70" i="4"/>
  <c r="AA70" i="4"/>
  <c r="Z70" i="4"/>
  <c r="Y70" i="4"/>
  <c r="X70" i="4"/>
  <c r="AB69" i="4"/>
  <c r="AA69" i="4"/>
  <c r="Z69" i="4"/>
  <c r="Y69" i="4"/>
  <c r="X69" i="4"/>
  <c r="AB68" i="4"/>
  <c r="AA68" i="4"/>
  <c r="Z68" i="4"/>
  <c r="Y68" i="4"/>
  <c r="X68" i="4"/>
  <c r="AB67" i="4"/>
  <c r="AA67" i="4"/>
  <c r="Z67" i="4"/>
  <c r="Y67" i="4"/>
  <c r="X67" i="4"/>
  <c r="AB66" i="4"/>
  <c r="AA66" i="4"/>
  <c r="Z66" i="4"/>
  <c r="Y66" i="4"/>
  <c r="X66" i="4"/>
  <c r="AB65" i="4"/>
  <c r="AA65" i="4"/>
  <c r="Z65" i="4"/>
  <c r="Y65" i="4"/>
  <c r="X65" i="4"/>
  <c r="AB64" i="4"/>
  <c r="AA64" i="4"/>
  <c r="Z64" i="4"/>
  <c r="Y64" i="4"/>
  <c r="X64" i="4"/>
  <c r="AB63" i="4"/>
  <c r="AA63" i="4"/>
  <c r="Z63" i="4"/>
  <c r="Y63" i="4"/>
  <c r="X63" i="4"/>
  <c r="AB62" i="4"/>
  <c r="AA62" i="4"/>
  <c r="Z62" i="4"/>
  <c r="Y62" i="4"/>
  <c r="X62" i="4"/>
  <c r="AB61" i="4"/>
  <c r="AA61" i="4"/>
  <c r="Z61" i="4"/>
  <c r="Y61" i="4"/>
  <c r="X61" i="4"/>
  <c r="AB60" i="4"/>
  <c r="AA60" i="4"/>
  <c r="Z60" i="4"/>
  <c r="Y60" i="4"/>
  <c r="X60" i="4"/>
  <c r="AB59" i="4"/>
  <c r="AA59" i="4"/>
  <c r="Z59" i="4"/>
  <c r="Y59" i="4"/>
  <c r="X59" i="4"/>
  <c r="AB58" i="4"/>
  <c r="AA58" i="4"/>
  <c r="Z58" i="4"/>
  <c r="Y58" i="4"/>
  <c r="X58" i="4"/>
  <c r="AB57" i="4"/>
  <c r="AA57" i="4"/>
  <c r="Z57" i="4"/>
  <c r="Y57" i="4"/>
  <c r="X57" i="4"/>
  <c r="AB56" i="4"/>
  <c r="AA56" i="4"/>
  <c r="Z56" i="4"/>
  <c r="Y56" i="4"/>
  <c r="X56" i="4"/>
  <c r="AB55" i="4"/>
  <c r="AA55" i="4"/>
  <c r="Z55" i="4"/>
  <c r="Y55" i="4"/>
  <c r="X55" i="4"/>
  <c r="AB54" i="4"/>
  <c r="AA54" i="4"/>
  <c r="Z54" i="4"/>
  <c r="Y54" i="4"/>
  <c r="X54" i="4"/>
  <c r="AB52" i="4"/>
  <c r="AA52" i="4"/>
  <c r="Z52" i="4"/>
  <c r="Y52" i="4"/>
  <c r="X52" i="4"/>
  <c r="AB51" i="4"/>
  <c r="AA51" i="4"/>
  <c r="Z51" i="4"/>
  <c r="Y51" i="4"/>
  <c r="X51" i="4"/>
  <c r="AB50" i="4"/>
  <c r="AA50" i="4"/>
  <c r="Z50" i="4"/>
  <c r="Y50" i="4"/>
  <c r="X50" i="4"/>
  <c r="AB49" i="4"/>
  <c r="AA49" i="4"/>
  <c r="Z49" i="4"/>
  <c r="Y49" i="4"/>
  <c r="X49" i="4"/>
  <c r="AB48" i="4"/>
  <c r="AA48" i="4"/>
  <c r="Z48" i="4"/>
  <c r="Y48" i="4"/>
  <c r="X48" i="4"/>
  <c r="AB47" i="4"/>
  <c r="AA47" i="4"/>
  <c r="Z47" i="4"/>
  <c r="Y47" i="4"/>
  <c r="X47" i="4"/>
  <c r="AB46" i="4"/>
  <c r="AA46" i="4"/>
  <c r="Z46" i="4"/>
  <c r="Y46" i="4"/>
  <c r="X46" i="4"/>
  <c r="AB45" i="4"/>
  <c r="AA45" i="4"/>
  <c r="Z45" i="4"/>
  <c r="Y45" i="4"/>
  <c r="X45" i="4"/>
  <c r="AB44" i="4"/>
  <c r="AA44" i="4"/>
  <c r="Z44" i="4"/>
  <c r="Y44" i="4"/>
  <c r="X44" i="4"/>
  <c r="AB43" i="4"/>
  <c r="AA43" i="4"/>
  <c r="Z43" i="4"/>
  <c r="Y43" i="4"/>
  <c r="X43" i="4"/>
  <c r="AB42" i="4"/>
  <c r="AA42" i="4"/>
  <c r="Z42" i="4"/>
  <c r="Y42" i="4"/>
  <c r="X42" i="4"/>
  <c r="AB41" i="4"/>
  <c r="AA41" i="4"/>
  <c r="Z41" i="4"/>
  <c r="Y41" i="4"/>
  <c r="X41" i="4"/>
  <c r="AB40" i="4"/>
  <c r="AA40" i="4"/>
  <c r="Z40" i="4"/>
  <c r="Y40" i="4"/>
  <c r="X40" i="4"/>
  <c r="AB39" i="4"/>
  <c r="AA39" i="4"/>
  <c r="Z39" i="4"/>
  <c r="Y39" i="4"/>
  <c r="X39" i="4"/>
  <c r="AB38" i="4"/>
  <c r="AA38" i="4"/>
  <c r="Z38" i="4"/>
  <c r="Y38" i="4"/>
  <c r="X38" i="4"/>
  <c r="AB37" i="4"/>
  <c r="AA37" i="4"/>
  <c r="Z37" i="4"/>
  <c r="Y37" i="4"/>
  <c r="X37" i="4"/>
  <c r="AB36" i="4"/>
  <c r="AA36" i="4"/>
  <c r="Z36" i="4"/>
  <c r="Y36" i="4"/>
  <c r="X36" i="4"/>
  <c r="AB35" i="4"/>
  <c r="AA35" i="4"/>
  <c r="Z35" i="4"/>
  <c r="Y35" i="4"/>
  <c r="X35" i="4"/>
  <c r="AB34" i="4"/>
  <c r="AA34" i="4"/>
  <c r="Z34" i="4"/>
  <c r="Y34" i="4"/>
  <c r="X34" i="4"/>
  <c r="AB33" i="4"/>
  <c r="AA33" i="4"/>
  <c r="Z33" i="4"/>
  <c r="Y33" i="4"/>
  <c r="X33" i="4"/>
  <c r="AB32" i="4"/>
  <c r="AA32" i="4"/>
  <c r="Z32" i="4"/>
  <c r="Y32" i="4"/>
  <c r="X32" i="4"/>
  <c r="AB31" i="4"/>
  <c r="AA31" i="4"/>
  <c r="Z31" i="4"/>
  <c r="Y31" i="4"/>
  <c r="X31" i="4"/>
  <c r="AB30" i="4"/>
  <c r="AA30" i="4"/>
  <c r="Z30" i="4"/>
  <c r="Y30" i="4"/>
  <c r="X30" i="4"/>
  <c r="AB29" i="4"/>
  <c r="AA29" i="4"/>
  <c r="Z29" i="4"/>
  <c r="Y29" i="4"/>
  <c r="X29" i="4"/>
  <c r="AB28" i="4"/>
  <c r="AA28" i="4"/>
  <c r="Z28" i="4"/>
  <c r="Y28" i="4"/>
  <c r="X28" i="4"/>
  <c r="AB27" i="4"/>
  <c r="AA27" i="4"/>
  <c r="Z27" i="4"/>
  <c r="Y27" i="4"/>
  <c r="X27" i="4"/>
  <c r="AB26" i="4"/>
  <c r="AA26" i="4"/>
  <c r="Z26" i="4"/>
  <c r="Y26" i="4"/>
  <c r="X26" i="4"/>
  <c r="AB25" i="4"/>
  <c r="AA25" i="4"/>
  <c r="Z25" i="4"/>
  <c r="Y25" i="4"/>
  <c r="X25" i="4"/>
  <c r="AB24" i="4"/>
  <c r="AA24" i="4"/>
  <c r="Z24" i="4"/>
  <c r="Y24" i="4"/>
  <c r="X24" i="4"/>
  <c r="AB23" i="4"/>
  <c r="AA23" i="4"/>
  <c r="Z23" i="4"/>
  <c r="Y23" i="4"/>
  <c r="X23" i="4"/>
  <c r="AB22" i="4"/>
  <c r="AA22" i="4"/>
  <c r="Z22" i="4"/>
  <c r="Y22" i="4"/>
  <c r="X22" i="4"/>
  <c r="AB21" i="4"/>
  <c r="AA21" i="4"/>
  <c r="Z21" i="4"/>
  <c r="Y21" i="4"/>
  <c r="X21" i="4"/>
  <c r="AB20" i="4"/>
  <c r="AA20" i="4"/>
  <c r="Z20" i="4"/>
  <c r="Y20" i="4"/>
  <c r="X20" i="4"/>
  <c r="AB19" i="4"/>
  <c r="AA19" i="4"/>
  <c r="Z19" i="4"/>
  <c r="Y19" i="4"/>
  <c r="X19" i="4"/>
  <c r="AB18" i="4"/>
  <c r="AA18" i="4"/>
  <c r="Z18" i="4"/>
  <c r="Y18" i="4"/>
  <c r="X18" i="4"/>
  <c r="AB17" i="4"/>
  <c r="AA17" i="4"/>
  <c r="Z17" i="4"/>
  <c r="Y17" i="4"/>
  <c r="X17" i="4"/>
  <c r="AB16" i="4"/>
  <c r="AA16" i="4"/>
  <c r="Z16" i="4"/>
  <c r="Y16" i="4"/>
  <c r="X16" i="4"/>
  <c r="AB15" i="4"/>
  <c r="AA15" i="4"/>
  <c r="Z15" i="4"/>
  <c r="Y15" i="4"/>
  <c r="X15" i="4"/>
  <c r="AB14" i="4"/>
  <c r="AA14" i="4"/>
  <c r="Z14" i="4"/>
  <c r="Y14" i="4"/>
  <c r="X14" i="4"/>
  <c r="AB13" i="4"/>
  <c r="AA13" i="4"/>
  <c r="Z13" i="4"/>
  <c r="Y13" i="4"/>
  <c r="X13" i="4"/>
  <c r="AB12" i="4"/>
  <c r="AA12" i="4"/>
  <c r="Z12" i="4"/>
  <c r="Y12" i="4"/>
  <c r="X12" i="4"/>
  <c r="AB11" i="4"/>
  <c r="AA11" i="4"/>
  <c r="Z11" i="4"/>
  <c r="Y11" i="4"/>
  <c r="X11" i="4"/>
  <c r="AB10" i="4"/>
  <c r="AA10" i="4"/>
  <c r="Z10" i="4"/>
  <c r="Y10" i="4"/>
  <c r="X10" i="4"/>
  <c r="AB9" i="4"/>
  <c r="AA9" i="4"/>
  <c r="Z9" i="4"/>
  <c r="Y9" i="4"/>
  <c r="X9" i="4"/>
  <c r="AB8" i="4"/>
  <c r="AA8" i="4"/>
  <c r="Z8" i="4"/>
  <c r="Y8" i="4"/>
  <c r="X8" i="4"/>
  <c r="AB7" i="4"/>
  <c r="AA7" i="4"/>
  <c r="Z7" i="4"/>
  <c r="Y7" i="4"/>
  <c r="X7" i="4"/>
  <c r="AB6" i="4"/>
  <c r="AA6" i="4"/>
  <c r="Z6" i="4"/>
  <c r="Y6" i="4"/>
  <c r="X6" i="4"/>
  <c r="AB5" i="4"/>
  <c r="AA5" i="4"/>
  <c r="Z5" i="4"/>
  <c r="Y5" i="4"/>
  <c r="X5" i="4"/>
  <c r="AB4" i="4"/>
  <c r="AA4" i="4"/>
  <c r="Z4" i="4"/>
  <c r="Y4" i="4"/>
  <c r="X4" i="4"/>
  <c r="AB3" i="4"/>
  <c r="AA3" i="4"/>
  <c r="Z3" i="4"/>
  <c r="Y3" i="4"/>
  <c r="X3" i="4"/>
  <c r="AB2" i="4"/>
  <c r="AA2" i="4"/>
  <c r="Z2" i="4"/>
  <c r="Y2" i="4"/>
  <c r="X2" i="4"/>
</calcChain>
</file>

<file path=xl/sharedStrings.xml><?xml version="1.0" encoding="utf-8"?>
<sst xmlns="http://schemas.openxmlformats.org/spreadsheetml/2006/main" count="7055" uniqueCount="2491">
  <si>
    <t>date</t>
  </si>
  <si>
    <t>name</t>
  </si>
  <si>
    <t>number</t>
  </si>
  <si>
    <t>p_number</t>
  </si>
  <si>
    <t>v_number</t>
  </si>
  <si>
    <t>Vehicle</t>
  </si>
  <si>
    <t>c_number</t>
  </si>
  <si>
    <t>e_number</t>
  </si>
  <si>
    <t>Location</t>
  </si>
  <si>
    <t>HP_bank</t>
  </si>
  <si>
    <t>business_type</t>
  </si>
  <si>
    <t>insurance_type</t>
  </si>
  <si>
    <t>insurance_portal</t>
  </si>
  <si>
    <t>I_company</t>
  </si>
  <si>
    <t>payment</t>
  </si>
  <si>
    <t>payment_sos</t>
  </si>
  <si>
    <t>PS_date</t>
  </si>
  <si>
    <t>PE_date</t>
  </si>
  <si>
    <t>Ncb</t>
  </si>
  <si>
    <t>Premium</t>
  </si>
  <si>
    <t>odNetPremium</t>
  </si>
  <si>
    <t>commissionPercentage</t>
  </si>
  <si>
    <t>PayoutDiscount</t>
  </si>
  <si>
    <t>payout_discount</t>
  </si>
  <si>
    <t>profit</t>
  </si>
  <si>
    <t>tdsPercentage</t>
  </si>
  <si>
    <t>profit_after_tds</t>
  </si>
  <si>
    <t>net_profit</t>
  </si>
  <si>
    <t>Executive</t>
  </si>
  <si>
    <t>DSA</t>
  </si>
  <si>
    <t>DIPIKA DEVANG BHATT</t>
  </si>
  <si>
    <t>VADODARA</t>
  </si>
  <si>
    <t>NA</t>
  </si>
  <si>
    <t>New</t>
  </si>
  <si>
    <t>Full</t>
  </si>
  <si>
    <t>MintPro</t>
  </si>
  <si>
    <t>BAJAJ</t>
  </si>
  <si>
    <t>SELF</t>
  </si>
  <si>
    <t>NIRAV</t>
  </si>
  <si>
    <t>AU</t>
  </si>
  <si>
    <t>HERO</t>
  </si>
  <si>
    <t>Data</t>
  </si>
  <si>
    <t>Agency</t>
  </si>
  <si>
    <t>TATA AIG</t>
  </si>
  <si>
    <t>TP</t>
  </si>
  <si>
    <t>LIBERTY</t>
  </si>
  <si>
    <t>ANAND</t>
  </si>
  <si>
    <t>CHETAN SIR</t>
  </si>
  <si>
    <t>ACTIVA 4G</t>
  </si>
  <si>
    <t>SPLENDOR PLUS</t>
  </si>
  <si>
    <t>KHEDA</t>
  </si>
  <si>
    <t>HIREN KAKKAD</t>
  </si>
  <si>
    <t>YES BANK</t>
  </si>
  <si>
    <t>EECO 5 STR CNG</t>
  </si>
  <si>
    <t>Ahmedabad</t>
  </si>
  <si>
    <t>ACTIVA 3G</t>
  </si>
  <si>
    <t>SBI</t>
  </si>
  <si>
    <t>PORBANDAR</t>
  </si>
  <si>
    <t>HDFC</t>
  </si>
  <si>
    <t>HDFC ERGO</t>
  </si>
  <si>
    <t>JUPITER</t>
  </si>
  <si>
    <t>SUPER SPLENDOR</t>
  </si>
  <si>
    <t>MBLJA05EE99J03936</t>
  </si>
  <si>
    <t>JA05EA99J03953</t>
  </si>
  <si>
    <t>SWIFT VXI</t>
  </si>
  <si>
    <t>ME4JF50AHKA061378</t>
  </si>
  <si>
    <t>JF50EA0061185</t>
  </si>
  <si>
    <t>SOD</t>
  </si>
  <si>
    <t>MD2A18AY8JPB61612</t>
  </si>
  <si>
    <t>DUYPJB55080</t>
  </si>
  <si>
    <t>RAJKOT</t>
  </si>
  <si>
    <t>MD2A55FZ2FCG54169</t>
  </si>
  <si>
    <t>JLZCFG64766</t>
  </si>
  <si>
    <t>MB8CF4CAAG8730630</t>
  </si>
  <si>
    <t>F4862904614</t>
  </si>
  <si>
    <t>PARMAR DIVYESH PARSOTTAMBHAI</t>
  </si>
  <si>
    <t>GJ-06-JM-6646</t>
  </si>
  <si>
    <t>JITENDRA TULSHIDAS KAKKAD</t>
  </si>
  <si>
    <t>IRSS</t>
  </si>
  <si>
    <t>NANO TWIST XT</t>
  </si>
  <si>
    <t>MBLJA12AEGGC01014</t>
  </si>
  <si>
    <t>JA12ABGGC04270</t>
  </si>
  <si>
    <t>SPLENDOR PRO</t>
  </si>
  <si>
    <t>MBLHA10BFEHK88045</t>
  </si>
  <si>
    <t>HA10EREHK49834</t>
  </si>
  <si>
    <t>MBJ11JV4007567606</t>
  </si>
  <si>
    <t>2KDU835135</t>
  </si>
  <si>
    <t>FATEHSINGH HAMIRSINGH PADHIYAR</t>
  </si>
  <si>
    <t>PLATINA</t>
  </si>
  <si>
    <t>ME4JF504LFT911406</t>
  </si>
  <si>
    <t>JF50ET2910496</t>
  </si>
  <si>
    <t>SPLENDOR/STD</t>
  </si>
  <si>
    <t>AMD</t>
  </si>
  <si>
    <t>NEW</t>
  </si>
  <si>
    <t>ALTO LXI</t>
  </si>
  <si>
    <t>BODELI</t>
  </si>
  <si>
    <t>SURAT</t>
  </si>
  <si>
    <t>BREZZA VDI</t>
  </si>
  <si>
    <t>KARJAN</t>
  </si>
  <si>
    <t>EON ERA</t>
  </si>
  <si>
    <t>DAHOD</t>
  </si>
  <si>
    <t>AU SMALL</t>
  </si>
  <si>
    <t>GJ-06-LK-8360</t>
  </si>
  <si>
    <t>D4FCJM559796</t>
  </si>
  <si>
    <t>ALPESH DINESHBHAI PATANWADIYA</t>
  </si>
  <si>
    <t>MBLHA10AWDHK93486</t>
  </si>
  <si>
    <t>HA10ENDHK18314</t>
  </si>
  <si>
    <t>ACCESS</t>
  </si>
  <si>
    <t>MB8DP11ABJ8755316</t>
  </si>
  <si>
    <t>AF215048778</t>
  </si>
  <si>
    <t>ACTIVA/3G</t>
  </si>
  <si>
    <t>MBLHA10ADBHM12636</t>
  </si>
  <si>
    <t>HA10EHBHM14703</t>
  </si>
  <si>
    <t>MANISH RAMESH MEHTA</t>
  </si>
  <si>
    <t>GJ-01-RE-7812</t>
  </si>
  <si>
    <t>Renewal</t>
  </si>
  <si>
    <t>EECO 5 STR</t>
  </si>
  <si>
    <t>HDFC BANK</t>
  </si>
  <si>
    <t>GPAY</t>
  </si>
  <si>
    <t>MA3CZF63SLA643252</t>
  </si>
  <si>
    <t>K12MN9076805</t>
  </si>
  <si>
    <t>Probus</t>
  </si>
  <si>
    <t>ACCENT/GLE</t>
  </si>
  <si>
    <t>ME4JF50CCJU156203</t>
  </si>
  <si>
    <t>JF50EU9156259</t>
  </si>
  <si>
    <t>ACTIVA/STD</t>
  </si>
  <si>
    <t>MARUTI OMNI E</t>
  </si>
  <si>
    <t>NURUDDIN HARUNALI PETIWALA</t>
  </si>
  <si>
    <t>KALPESH BHAI</t>
  </si>
  <si>
    <t>05B27F08642</t>
  </si>
  <si>
    <t>05B27E10049</t>
  </si>
  <si>
    <t>PASSION</t>
  </si>
  <si>
    <t>JAMJODHPUR</t>
  </si>
  <si>
    <t>ALTO 800/LXi</t>
  </si>
  <si>
    <t>GANESHRAM HAMIRARAM SUTHAR</t>
  </si>
  <si>
    <t>KARAN GOPALBHAI GHEVARIYA</t>
  </si>
  <si>
    <t>MA3JMT31SLG312447</t>
  </si>
  <si>
    <t>K10BN8381992</t>
  </si>
  <si>
    <t>ACTIVA/5G</t>
  </si>
  <si>
    <t>JAYESH HARSHADBHAI TAUNK</t>
  </si>
  <si>
    <t>MBLJF16ESGGA06370</t>
  </si>
  <si>
    <t>JF33AAGGA07780</t>
  </si>
  <si>
    <t>OMNI E MPI STD</t>
  </si>
  <si>
    <t>TATA ANAND</t>
  </si>
  <si>
    <t>CASH</t>
  </si>
  <si>
    <t>MB8DP11AFH8445964</t>
  </si>
  <si>
    <t>AF211341956</t>
  </si>
  <si>
    <t>HIREN VRAJLAL KAKKAD</t>
  </si>
  <si>
    <t>ACTIVA/4G</t>
  </si>
  <si>
    <t>ME4JF507FHU295436</t>
  </si>
  <si>
    <t>JF50EU5295497</t>
  </si>
  <si>
    <t>MD2A37CZ5DPK71027</t>
  </si>
  <si>
    <t>JEZPCJ89419</t>
  </si>
  <si>
    <t>HF DELUX</t>
  </si>
  <si>
    <t>HELLI CARS</t>
  </si>
  <si>
    <t>ABHI</t>
  </si>
  <si>
    <t>SINGH KRISHNA BIHARI</t>
  </si>
  <si>
    <t>VIVEK RAMESHBHAI KAKKAD</t>
  </si>
  <si>
    <t>ACTIVA 5G</t>
  </si>
  <si>
    <t>ME4JF50ADJU085042</t>
  </si>
  <si>
    <t>JF50EU7085094</t>
  </si>
  <si>
    <t>ME4JC36KGE7471615</t>
  </si>
  <si>
    <t>JC36E73563820</t>
  </si>
  <si>
    <t>PASSION PRO</t>
  </si>
  <si>
    <t>ME4JF509AHU144768</t>
  </si>
  <si>
    <t>JF50EU6144710</t>
  </si>
  <si>
    <t>DIO</t>
  </si>
  <si>
    <t>ME4JF118KB8159345</t>
  </si>
  <si>
    <t>JF11E4159411</t>
  </si>
  <si>
    <t>ME4JF50CMHT073731</t>
  </si>
  <si>
    <t>JF50ET9073424</t>
  </si>
  <si>
    <t>MBLHAR185J5C01151</t>
  </si>
  <si>
    <t>HA10ACJ5C01013</t>
  </si>
  <si>
    <t>PLEASURE</t>
  </si>
  <si>
    <t>16ECAGA02773</t>
  </si>
  <si>
    <t>16EAAGA02029</t>
  </si>
  <si>
    <t>S CROSS ZETA 1.3</t>
  </si>
  <si>
    <t>MA3FNEB1S00138868</t>
  </si>
  <si>
    <t>D13A5322519</t>
  </si>
  <si>
    <t>GJ06LS4385</t>
  </si>
  <si>
    <t>ROYAL</t>
  </si>
  <si>
    <t>GJ25K5160</t>
  </si>
  <si>
    <t>HA10EJCHM25358</t>
  </si>
  <si>
    <t>PENDING</t>
  </si>
  <si>
    <t>KANDHAL RAMDE KADACHHA</t>
  </si>
  <si>
    <t>SPLENDOR</t>
  </si>
  <si>
    <t>MBLHA10AMCHM05239</t>
  </si>
  <si>
    <t>KADACHH</t>
  </si>
  <si>
    <t>ICICI BANK</t>
  </si>
  <si>
    <t>LINK</t>
  </si>
  <si>
    <t>RELIANCE</t>
  </si>
  <si>
    <t>SPLENDOR NXG</t>
  </si>
  <si>
    <t>ARNAB SARKAR</t>
  </si>
  <si>
    <t>MA6TF694JAH026127</t>
  </si>
  <si>
    <t>F14D37801631</t>
  </si>
  <si>
    <t>GJ-06-DQ-7238</t>
  </si>
  <si>
    <t>GO DIGIT</t>
  </si>
  <si>
    <t>GJ16BN4194</t>
  </si>
  <si>
    <t>CELERIO VDI</t>
  </si>
  <si>
    <t>FG</t>
  </si>
  <si>
    <t>KOTAK MAHINDRA PRIME LTD</t>
  </si>
  <si>
    <t>NARENDRA SHANTILAL KOTECHA</t>
  </si>
  <si>
    <t>GJ25S0349</t>
  </si>
  <si>
    <t>HF DELUXE</t>
  </si>
  <si>
    <t>VIVEK KAKKAD</t>
  </si>
  <si>
    <t>MA3JMT31SLK367002</t>
  </si>
  <si>
    <t>K10BN8431487</t>
  </si>
  <si>
    <t>UJWAL KIRANKUMAR GANDHI</t>
  </si>
  <si>
    <t>K10BN8156162</t>
  </si>
  <si>
    <t>SATISHKUMAR RAMPRASAD PANDYA</t>
  </si>
  <si>
    <t>GJ06EH7952</t>
  </si>
  <si>
    <t>Insurance Dekho</t>
  </si>
  <si>
    <t>GJ06VD26022016</t>
  </si>
  <si>
    <t>3JJ97429</t>
  </si>
  <si>
    <t>AKHIL BHAI</t>
  </si>
  <si>
    <t>GJ06KG0667</t>
  </si>
  <si>
    <t>ME4JF505GGU243646</t>
  </si>
  <si>
    <t>JF50EU3243114</t>
  </si>
  <si>
    <t>GAURANG INDRAVADAN JOSHI</t>
  </si>
  <si>
    <t>ALLARAKHABHAI HASANBHAI SINDHA</t>
  </si>
  <si>
    <t>GJ06HB9361</t>
  </si>
  <si>
    <t>DISCOVER</t>
  </si>
  <si>
    <t>MD2A51BZ9DPE10085</t>
  </si>
  <si>
    <t>PAZPDE88993</t>
  </si>
  <si>
    <t>ACTIVA</t>
  </si>
  <si>
    <t>PARESHBHAI DEVCHANDBHAI PATEL</t>
  </si>
  <si>
    <t>GJ05JH7262</t>
  </si>
  <si>
    <t>MAKDD472JEN000431</t>
  </si>
  <si>
    <t>L15Z11703019</t>
  </si>
  <si>
    <t>UTPAL KETANKUMAR GANATRA</t>
  </si>
  <si>
    <t>GJ23CD1122</t>
  </si>
  <si>
    <t>KOTAK</t>
  </si>
  <si>
    <t>NAYAN CHIMANLAL BHATT</t>
  </si>
  <si>
    <t>GJ25M5372</t>
  </si>
  <si>
    <t>MBLHA10BWFHH15919</t>
  </si>
  <si>
    <t>HA10EWFHH09051</t>
  </si>
  <si>
    <t>LALABHAI JAGABHAI RAVAL</t>
  </si>
  <si>
    <t>GJ06DQ6407</t>
  </si>
  <si>
    <t>MA3EWDE1S00169004</t>
  </si>
  <si>
    <t>K10BN1298769</t>
  </si>
  <si>
    <t>BHAVESH SURESHBHAI SHITOLE</t>
  </si>
  <si>
    <t>GJ06KD9846</t>
  </si>
  <si>
    <t>AMITKUMAR D MAKWANA</t>
  </si>
  <si>
    <t>MA3EXGL1S00353210</t>
  </si>
  <si>
    <t>K15BN1005676</t>
  </si>
  <si>
    <t>HALOL</t>
  </si>
  <si>
    <t>CREDIT CARD</t>
  </si>
  <si>
    <t>DEEPAK KUMAR SINGH</t>
  </si>
  <si>
    <t>MH12FU8826</t>
  </si>
  <si>
    <t>G4HGAM950870</t>
  </si>
  <si>
    <t>PRITIBEN A KOTECHA</t>
  </si>
  <si>
    <t>GJ25N7989</t>
  </si>
  <si>
    <t>JF50EU6035994</t>
  </si>
  <si>
    <t>GJ11CB5671</t>
  </si>
  <si>
    <t>HA10AGJ5M07625</t>
  </si>
  <si>
    <t>JUNAGADH</t>
  </si>
  <si>
    <t>CHOLA MS</t>
  </si>
  <si>
    <t>RAJESHREEBEN BHAVESHKUMAR PATEL</t>
  </si>
  <si>
    <t>K12MN2286576</t>
  </si>
  <si>
    <t>RAMESHCHANDRA KARAMSHIBHAI TANK</t>
  </si>
  <si>
    <t>GJ06JH8079</t>
  </si>
  <si>
    <t>JF50E72134305</t>
  </si>
  <si>
    <t>MAGARAJ SUKHARAM SUTHAR</t>
  </si>
  <si>
    <t>GJ23AN2651</t>
  </si>
  <si>
    <t>AXIS BANK</t>
  </si>
  <si>
    <t>L12B42003429</t>
  </si>
  <si>
    <t>KOGTA</t>
  </si>
  <si>
    <t>Ensorsement</t>
  </si>
  <si>
    <t>PRAKSHBHAI UDESINGH PADHIYAR</t>
  </si>
  <si>
    <t>MAKDF255DE4002666</t>
  </si>
  <si>
    <t>N15A11403376</t>
  </si>
  <si>
    <t>CT 100</t>
  </si>
  <si>
    <t>KHODABHAI FULABHAI RABARI</t>
  </si>
  <si>
    <t>MA3NYFB1SJJ436936</t>
  </si>
  <si>
    <t>D13A5718998</t>
  </si>
  <si>
    <t>TATA LPT 1512G CNG</t>
  </si>
  <si>
    <t>38SGI81KYX806732</t>
  </si>
  <si>
    <t>GJ06LC9833</t>
  </si>
  <si>
    <t>GODIYA SURESHKUMAR MUNNABHAI</t>
  </si>
  <si>
    <t>HERO FINCORP</t>
  </si>
  <si>
    <t>SACHIN TAUNK</t>
  </si>
  <si>
    <t>GJ06MG8242</t>
  </si>
  <si>
    <t>ALTO/LX</t>
  </si>
  <si>
    <t>GJ06KL6128</t>
  </si>
  <si>
    <t>MD2A14AZ6DPH27725</t>
  </si>
  <si>
    <t>JBZPDC41863</t>
  </si>
  <si>
    <t>GJ03CN0811</t>
  </si>
  <si>
    <t>ME120P02792001110</t>
  </si>
  <si>
    <t>20P1021935</t>
  </si>
  <si>
    <t>ANILBHAI BHAGVANJIBHAI PAUN</t>
  </si>
  <si>
    <t>RLJ6871</t>
  </si>
  <si>
    <t>10106P</t>
  </si>
  <si>
    <t>KETANKUMAR JAYANTILAL JADAV</t>
  </si>
  <si>
    <t>GJ06BL2722</t>
  </si>
  <si>
    <t>SANTRO XL</t>
  </si>
  <si>
    <t>MALAA51HR5M709447</t>
  </si>
  <si>
    <t>G4HG5M637156</t>
  </si>
  <si>
    <t>GJ06FH4824</t>
  </si>
  <si>
    <t>ME4JC447HC8129861</t>
  </si>
  <si>
    <t>JC44E2240813</t>
  </si>
  <si>
    <t>GJ23CB8105</t>
  </si>
  <si>
    <t>MAT626350LKA02361</t>
  </si>
  <si>
    <t>GJ03KL9520</t>
  </si>
  <si>
    <t>GJ03JD0952</t>
  </si>
  <si>
    <t>GJ03JA0952</t>
  </si>
  <si>
    <t>FULL</t>
  </si>
  <si>
    <t>MA3EVB11S01310421</t>
  </si>
  <si>
    <t>F8BIN4407105</t>
  </si>
  <si>
    <t>MA3ERLF1S00443644</t>
  </si>
  <si>
    <t>G12BN420418</t>
  </si>
  <si>
    <t>GJ06AH1195</t>
  </si>
  <si>
    <t>LINK SEND</t>
  </si>
  <si>
    <t>GJ06FJ1887</t>
  </si>
  <si>
    <t>ME4JF391FC8039237</t>
  </si>
  <si>
    <t>JF39E0039266</t>
  </si>
  <si>
    <t>DILIPKAKA</t>
  </si>
  <si>
    <t>GJ03JC0952</t>
  </si>
  <si>
    <t>SAMEERKANT AYODHYAPRASAD JHA</t>
  </si>
  <si>
    <t>GJ06PC6195</t>
  </si>
  <si>
    <t>ERTIGA VXI</t>
  </si>
  <si>
    <t>K15BN1122262</t>
  </si>
  <si>
    <t>GJ06FE0287</t>
  </si>
  <si>
    <t>GJ06FD8492</t>
  </si>
  <si>
    <t>GJ06JP8974</t>
  </si>
  <si>
    <t>GJ23BG1628</t>
  </si>
  <si>
    <t>GJ06LF3835</t>
  </si>
  <si>
    <t>AVIATOR 110</t>
  </si>
  <si>
    <t>ME4JF21DHH8037859</t>
  </si>
  <si>
    <t>JF21E82066312</t>
  </si>
  <si>
    <t>GJ23BJ4883</t>
  </si>
  <si>
    <t>ME4JF39AKGU022484</t>
  </si>
  <si>
    <t>JF39EU1099481</t>
  </si>
  <si>
    <t>SURENDRANAGAR</t>
  </si>
  <si>
    <t>ME4JC36JJC7168719</t>
  </si>
  <si>
    <t>JC36E7253642</t>
  </si>
  <si>
    <t>MALC381CLGM160477</t>
  </si>
  <si>
    <t>G4FGGW517572</t>
  </si>
  <si>
    <t>TANMAY</t>
  </si>
  <si>
    <t>AHMEDABAD</t>
  </si>
  <si>
    <t>SHRIRAM</t>
  </si>
  <si>
    <t>GJ25H3482</t>
  </si>
  <si>
    <t>ME4JC36KDC7008792</t>
  </si>
  <si>
    <t>JC36E7030154</t>
  </si>
  <si>
    <t>GJ01UY7905</t>
  </si>
  <si>
    <t>ME4JF49NKKW001473</t>
  </si>
  <si>
    <t>GJ05HV1581</t>
  </si>
  <si>
    <t>JF91ED3010376</t>
  </si>
  <si>
    <t>GJ06JQ7684</t>
  </si>
  <si>
    <t>MA6MF481KAT071354</t>
  </si>
  <si>
    <t>B10S1599900KC2</t>
  </si>
  <si>
    <t>RAHULSINH PRATAPSINH MAKWANA</t>
  </si>
  <si>
    <t>GJ01RQ1978</t>
  </si>
  <si>
    <t>GJ27CQ0613</t>
  </si>
  <si>
    <t>GJ06HE6749</t>
  </si>
  <si>
    <t>GJ25K3143</t>
  </si>
  <si>
    <t>GJ25E3079</t>
  </si>
  <si>
    <t>G00964</t>
  </si>
  <si>
    <t>G76114</t>
  </si>
  <si>
    <t>CLASSIC 350</t>
  </si>
  <si>
    <t>BHUPATBHAI BACHUBHAI CHAVDA</t>
  </si>
  <si>
    <t>GJ05RD3946</t>
  </si>
  <si>
    <t>IDBI BANK</t>
  </si>
  <si>
    <t>GJ06PC1575</t>
  </si>
  <si>
    <t>NET BANKING</t>
  </si>
  <si>
    <t>GPAY CHETAN SIR</t>
  </si>
  <si>
    <t>ASHOKKUMAR VASUDEVAN</t>
  </si>
  <si>
    <t>GJ06FC0928</t>
  </si>
  <si>
    <t>M084153</t>
  </si>
  <si>
    <t>BM802877</t>
  </si>
  <si>
    <t>VENTO-COMFORTLINE DIESEL</t>
  </si>
  <si>
    <t>GJ06DQ1744</t>
  </si>
  <si>
    <t>ALTO/LXi</t>
  </si>
  <si>
    <t>MA3EAA61S01681254</t>
  </si>
  <si>
    <t>F8DN4440062</t>
  </si>
  <si>
    <t>ACCESS/125</t>
  </si>
  <si>
    <t>PRASHANT BALVANTRAI GODESHWAR</t>
  </si>
  <si>
    <t>MA3EWDE1S00668907</t>
  </si>
  <si>
    <t>UJJWAL</t>
  </si>
  <si>
    <t>GJ06LN1728</t>
  </si>
  <si>
    <t>MORBI</t>
  </si>
  <si>
    <t>MP38MK4107</t>
  </si>
  <si>
    <t>CHEQUE</t>
  </si>
  <si>
    <t>GJ06NF7399</t>
  </si>
  <si>
    <t xml:space="preserve">NETBANKING </t>
  </si>
  <si>
    <t>WAGON R LXI</t>
  </si>
  <si>
    <t>GJ06AW4289</t>
  </si>
  <si>
    <t>GJ11AB7603</t>
  </si>
  <si>
    <t>PRADIPBHAI AMARSHIBHAI KOSHIYA</t>
  </si>
  <si>
    <t>CB SHINE</t>
  </si>
  <si>
    <t>ME4JC65ABJT018472</t>
  </si>
  <si>
    <t>JC65ET2030117</t>
  </si>
  <si>
    <t>PRANAY</t>
  </si>
  <si>
    <t>Package</t>
  </si>
  <si>
    <t>GJ06DA4160</t>
  </si>
  <si>
    <t>GJ06BJ2237</t>
  </si>
  <si>
    <t>ACTIVA - 3G</t>
  </si>
  <si>
    <t>ME4JF505EGU149945</t>
  </si>
  <si>
    <t>JF50EU3149955</t>
  </si>
  <si>
    <t>GJ25J4216</t>
  </si>
  <si>
    <t>MA3EUA61S00988103</t>
  </si>
  <si>
    <t>F8DN5747165</t>
  </si>
  <si>
    <t>WVWD14606ET076065</t>
  </si>
  <si>
    <t>CFW446977</t>
  </si>
  <si>
    <t>ICICI</t>
  </si>
  <si>
    <t>GHEVARIA JAGDISHBHAI LAXMIDAS</t>
  </si>
  <si>
    <t>GJ11AA6560</t>
  </si>
  <si>
    <t>03J20C31863</t>
  </si>
  <si>
    <t>03J18M04829</t>
  </si>
  <si>
    <t>GJ07DB3126</t>
  </si>
  <si>
    <t>MA3CZF63SJF359653</t>
  </si>
  <si>
    <t>K12MN2215770</t>
  </si>
  <si>
    <t>NADIAD</t>
  </si>
  <si>
    <t>JIGNESH BHAI</t>
  </si>
  <si>
    <t>VITHLANI PANKAJBHAI HIMATLAL</t>
  </si>
  <si>
    <t>GJ06ED5938</t>
  </si>
  <si>
    <t>MA3EMDE1S00344773</t>
  </si>
  <si>
    <t>K10BN4240632</t>
  </si>
  <si>
    <t>GJ06PD5330</t>
  </si>
  <si>
    <t>MAJAXXMRKALA08482</t>
  </si>
  <si>
    <t>LA08482</t>
  </si>
  <si>
    <t>GJ06EH3862</t>
  </si>
  <si>
    <t>i10/1.1 Era</t>
  </si>
  <si>
    <t>MALAM51BLBM979766</t>
  </si>
  <si>
    <t>G4HGBM336772</t>
  </si>
  <si>
    <t>GJ07CJ3638</t>
  </si>
  <si>
    <t>MBLKCS309HGA00513</t>
  </si>
  <si>
    <t>KC10EJHGA00393</t>
  </si>
  <si>
    <t>SWIFT VDI</t>
  </si>
  <si>
    <t>PASSION PLUS/STD</t>
  </si>
  <si>
    <t>MA3EZLF1T00205210</t>
  </si>
  <si>
    <t>G12BN968792</t>
  </si>
  <si>
    <t>HARSH</t>
  </si>
  <si>
    <t>MAKGK776FG4100427</t>
  </si>
  <si>
    <t>EECO / 5 STR CNG</t>
  </si>
  <si>
    <t>ACTIVA 5G STD</t>
  </si>
  <si>
    <t>ACTIVA 6G DLX</t>
  </si>
  <si>
    <t>ME4JF916AMD010316</t>
  </si>
  <si>
    <t>NILESHKUMAR NATVARLAL SHAH</t>
  </si>
  <si>
    <t>GJ 07 DC 2315</t>
  </si>
  <si>
    <t>MA3ERLF1S00699952</t>
  </si>
  <si>
    <t>ACTIVA/5G STD</t>
  </si>
  <si>
    <t>ME4JF50ACJU017827</t>
  </si>
  <si>
    <t>JF50EU7017015</t>
  </si>
  <si>
    <t>GANDHINAGAR</t>
  </si>
  <si>
    <t>GJ23BN0131</t>
  </si>
  <si>
    <t>TARAPUR</t>
  </si>
  <si>
    <t>ALTO 800 LXI</t>
  </si>
  <si>
    <t>GJ25R5184</t>
  </si>
  <si>
    <t>PATHAN AARIFKHAN KAMALKHAN</t>
  </si>
  <si>
    <t>WAGON R/VXi</t>
  </si>
  <si>
    <t>ME4JF507GHU377259</t>
  </si>
  <si>
    <t>JF50EU5377306</t>
  </si>
  <si>
    <t>TVS / JUPITER</t>
  </si>
  <si>
    <t>KAMAL SIR</t>
  </si>
  <si>
    <t>GJ32J7754</t>
  </si>
  <si>
    <t>ME4JC677EJ8156697</t>
  </si>
  <si>
    <t>JC67E84162089</t>
  </si>
  <si>
    <t>AU FINANCE</t>
  </si>
  <si>
    <t>GJ07CH7609</t>
  </si>
  <si>
    <t>MBLHA10BSGHF71221</t>
  </si>
  <si>
    <t>HA10EVGHF57376</t>
  </si>
  <si>
    <t>GJ06LC2875</t>
  </si>
  <si>
    <t>ME4JF507GHU431359</t>
  </si>
  <si>
    <t>JF50EU5433691</t>
  </si>
  <si>
    <t>MUNDRIKAPRASAD SATAPRASAD SAHANI</t>
  </si>
  <si>
    <t>HUNK</t>
  </si>
  <si>
    <t>MBLKC13EA7GM08845</t>
  </si>
  <si>
    <t>KC13EA7GM08667</t>
  </si>
  <si>
    <t>GRAND I10 / MAGNA 1.2</t>
  </si>
  <si>
    <t xml:space="preserve">HDFC </t>
  </si>
  <si>
    <t>GJ06EP5628</t>
  </si>
  <si>
    <t>DIO/DLX</t>
  </si>
  <si>
    <t>GJ06HQ3329</t>
  </si>
  <si>
    <t>GJ 06 LP 3992</t>
  </si>
  <si>
    <t>SANJAYKUMAR CHANDUBHAI PARMAR</t>
  </si>
  <si>
    <t>ALTO / VXI</t>
  </si>
  <si>
    <t>F8DN6530620</t>
  </si>
  <si>
    <t>MB8DP11ADG8114519</t>
  </si>
  <si>
    <t>AF211017383</t>
  </si>
  <si>
    <t>GJ06BE663</t>
  </si>
  <si>
    <t>BOXER/STD</t>
  </si>
  <si>
    <t>D4FBLB56597</t>
  </si>
  <si>
    <t>D4MBLB09202</t>
  </si>
  <si>
    <t>GJ06LN6874</t>
  </si>
  <si>
    <t>ME4JF50ADJU052026</t>
  </si>
  <si>
    <t>JF50EU7052045</t>
  </si>
  <si>
    <t>PRAMOD P MAHALE</t>
  </si>
  <si>
    <t>GJ06LS2074</t>
  </si>
  <si>
    <t>SWIFT/VXi</t>
  </si>
  <si>
    <t>MBHCZC63SJG228745</t>
  </si>
  <si>
    <t>SHRAVANKUMAR AMRITLAL PATEL</t>
  </si>
  <si>
    <t>GJ06LS0140</t>
  </si>
  <si>
    <t>KWID/1.0 RXT</t>
  </si>
  <si>
    <t>MEEBBA000J6597576</t>
  </si>
  <si>
    <t>B4DA404E133532</t>
  </si>
  <si>
    <t>SUTHAR CHIRAGBHAI BABUBHAI</t>
  </si>
  <si>
    <t>GJ18AC6139</t>
  </si>
  <si>
    <t>SWIFT/LXi</t>
  </si>
  <si>
    <t>PRAKASH RAM ANOPA RAM</t>
  </si>
  <si>
    <t>GJ06KD4736</t>
  </si>
  <si>
    <t>GHANSHYAMBHAI BHAGVANBHAI LAKHANI</t>
  </si>
  <si>
    <t>GJ06JE6299</t>
  </si>
  <si>
    <t>M3FHEB1S00734134</t>
  </si>
  <si>
    <t>D13A520854</t>
  </si>
  <si>
    <t>GJ06DM7212</t>
  </si>
  <si>
    <t>Pleasure / Std</t>
  </si>
  <si>
    <t>ANILBHAI BABUBHAI MOKARIYA</t>
  </si>
  <si>
    <t>GJ25N2048</t>
  </si>
  <si>
    <t>ME4JF505CGU034669</t>
  </si>
  <si>
    <t>JF50EU3034943</t>
  </si>
  <si>
    <t>HARIER</t>
  </si>
  <si>
    <t>SHETHJI WAREHOUSING AND LOGISTICS</t>
  </si>
  <si>
    <t>GJ-03-BY-9520</t>
  </si>
  <si>
    <t>TRUCKS - PRO 2114XP L CBC 22FT CNG</t>
  </si>
  <si>
    <t>PAGHDAR RIDHAM DIPAKBHAI</t>
  </si>
  <si>
    <t>GJ06EL5965</t>
  </si>
  <si>
    <t>MBLHA10ABBHF19533</t>
  </si>
  <si>
    <t>HA10EGBHF23882</t>
  </si>
  <si>
    <t>SALIMBHAI M VOHRA</t>
  </si>
  <si>
    <t>GJ-06-ED-8391</t>
  </si>
  <si>
    <t>INDICA VISTA/TERRA 1.4</t>
  </si>
  <si>
    <t>MAT608523APN89920</t>
  </si>
  <si>
    <t>475IDT14NZYP97847</t>
  </si>
  <si>
    <t>BHAUMIK GANATRA</t>
  </si>
  <si>
    <t>GJ18BF1162</t>
  </si>
  <si>
    <t>BALENO DELTA 1.2</t>
  </si>
  <si>
    <t>DAMOR RAJENDRAKUMAR SOKALABHAI</t>
  </si>
  <si>
    <t>GJ06RED5134</t>
  </si>
  <si>
    <t>I20 1.2 MAGNA</t>
  </si>
  <si>
    <t>DIPIKA PAREKH</t>
  </si>
  <si>
    <t>GJ06NH5281</t>
  </si>
  <si>
    <t>JUPITER/BSIV</t>
  </si>
  <si>
    <t>MD626CG5XM3G11194</t>
  </si>
  <si>
    <t>CG5GM3102770</t>
  </si>
  <si>
    <t>TRIVEDI ROHAN DHARMENDRABHAI</t>
  </si>
  <si>
    <t>GJ01HF3671</t>
  </si>
  <si>
    <t>WAGON R/VXI</t>
  </si>
  <si>
    <t>AJAY MAHAVIRPRASAD SHARMA</t>
  </si>
  <si>
    <t>GJ06PB1281</t>
  </si>
  <si>
    <t>S PRESSO/VXI+</t>
  </si>
  <si>
    <t>MA3RFL41SKK108792</t>
  </si>
  <si>
    <t>K10BN2269658</t>
  </si>
  <si>
    <t>MAHESHBHAI AMBUBHAI GOHIL</t>
  </si>
  <si>
    <t>GJ-06-FK-8013</t>
  </si>
  <si>
    <t xml:space="preserve"> EECO 5 STR CNG</t>
  </si>
  <si>
    <t>MA3ERLF1S00296428</t>
  </si>
  <si>
    <t>G12BN272427</t>
  </si>
  <si>
    <t>MANISH BHALIYA</t>
  </si>
  <si>
    <t>AGRAWAL JAYRAJ DWARKESH</t>
  </si>
  <si>
    <t>GJ06LQ0784</t>
  </si>
  <si>
    <t>ME3U3S5C2JE174196</t>
  </si>
  <si>
    <t>U3S5C2JE135978</t>
  </si>
  <si>
    <t>SONI BHIM GOPALBAHADUR</t>
  </si>
  <si>
    <t>GJ06BA3119</t>
  </si>
  <si>
    <t>NEW CITY/1.5 E</t>
  </si>
  <si>
    <t>MAKGD852E408109168</t>
  </si>
  <si>
    <t>L150730015832</t>
  </si>
  <si>
    <t>PATEL DIPAKKUMAR VINUBHAI</t>
  </si>
  <si>
    <t>GJ 06 LS 1718</t>
  </si>
  <si>
    <t>INNOVA 2.5 G 7</t>
  </si>
  <si>
    <t>MBJ11JV4007329380</t>
  </si>
  <si>
    <t>2KDU020435</t>
  </si>
  <si>
    <t>SAVLI</t>
  </si>
  <si>
    <t>HEMANT DUBEY</t>
  </si>
  <si>
    <t>GA 03 Y 5714</t>
  </si>
  <si>
    <t>GRAND I10 SPORTZ</t>
  </si>
  <si>
    <t>MALA851CLHM749540</t>
  </si>
  <si>
    <t>G4LAHM675566</t>
  </si>
  <si>
    <t>MAYANK THAKKAR</t>
  </si>
  <si>
    <t>GJ06MD4032</t>
  </si>
  <si>
    <t>000ERLF1S00673786</t>
  </si>
  <si>
    <t>000BN655894</t>
  </si>
  <si>
    <t xml:space="preserve">AU SMALL </t>
  </si>
  <si>
    <t>RAJUBHAI PATEL</t>
  </si>
  <si>
    <t>GJ 06 PC 4047</t>
  </si>
  <si>
    <t>SELTOS / HTK PLUS 1.5 DIESEL</t>
  </si>
  <si>
    <t>N102623</t>
  </si>
  <si>
    <t>M989451</t>
  </si>
  <si>
    <t xml:space="preserve">NA </t>
  </si>
  <si>
    <t>ADVANI PRAKASH DHARAMDAS</t>
  </si>
  <si>
    <t>GJ 13 AR 7030</t>
  </si>
  <si>
    <t>BALENO / ZETA 1.2</t>
  </si>
  <si>
    <t>MBHEWB22SLJ521187</t>
  </si>
  <si>
    <t>K12MP4067382</t>
  </si>
  <si>
    <t>TALALA</t>
  </si>
  <si>
    <t>KATARIA BHAVINKUMAR HARIBHAI</t>
  </si>
  <si>
    <t>GJ 32 B 6766</t>
  </si>
  <si>
    <t>CRETA / CRDI 1.6</t>
  </si>
  <si>
    <t>MALC381ULGM082455</t>
  </si>
  <si>
    <t>D4FBGM043433</t>
  </si>
  <si>
    <t>BARIA VIMALKUMAR RANJITBHAI</t>
  </si>
  <si>
    <t>GJ06DR0994</t>
  </si>
  <si>
    <t>MBLHA10EJA9E09889</t>
  </si>
  <si>
    <t>HA10EAA9E14130</t>
  </si>
  <si>
    <t>DUNGARRAM NATHARAMJI SUTHAR</t>
  </si>
  <si>
    <t>GJ06MH7764</t>
  </si>
  <si>
    <t>LIVO</t>
  </si>
  <si>
    <t>ME4JC719CKT010485</t>
  </si>
  <si>
    <t>JC71ET3159710</t>
  </si>
  <si>
    <t>GJ06LP1831</t>
  </si>
  <si>
    <t>BAJAJ CT 100</t>
  </si>
  <si>
    <t>MD2B37AY1JPM21614</t>
  </si>
  <si>
    <t>PFYPJM65829</t>
  </si>
  <si>
    <t>BHIKHABHAI PUNJABHAI CHAUHAN</t>
  </si>
  <si>
    <t>GJ07DB0249</t>
  </si>
  <si>
    <t>FARMTRAC CHAMPION</t>
  </si>
  <si>
    <t>T052398335DF</t>
  </si>
  <si>
    <t>E2404053</t>
  </si>
  <si>
    <t>DILPESHKUMAR THAKORBHAI PATEL</t>
  </si>
  <si>
    <t>GJ23AN9741</t>
  </si>
  <si>
    <t>MOBILIO / S</t>
  </si>
  <si>
    <t>MAKDD575HFN011399</t>
  </si>
  <si>
    <t>N15A11326322</t>
  </si>
  <si>
    <t>TUSHAR DESAI</t>
  </si>
  <si>
    <t>GJ23DC1436</t>
  </si>
  <si>
    <t>ME4JF50ALJU390915</t>
  </si>
  <si>
    <t>JF50EU7390958</t>
  </si>
  <si>
    <t>NARENDRABHAI AMBALAL PATEL</t>
  </si>
  <si>
    <t>GJ06JM 2705</t>
  </si>
  <si>
    <t>MA3ELMG1S00350432</t>
  </si>
  <si>
    <t>K14BN4016529</t>
  </si>
  <si>
    <t>CBI</t>
  </si>
  <si>
    <t>MAHERAJKUMAR JAYNTILAL PANCHAL</t>
  </si>
  <si>
    <t>GJ06BA8145</t>
  </si>
  <si>
    <t>AKASH AUTO</t>
  </si>
  <si>
    <t>SHRUTIBEN JAYANTIBHAI SOLANKI</t>
  </si>
  <si>
    <t>GJ07CL9710</t>
  </si>
  <si>
    <t>JUPITER/STD</t>
  </si>
  <si>
    <t>MD626EG45H3L88066</t>
  </si>
  <si>
    <t>EG4LH2995040</t>
  </si>
  <si>
    <t>AMITKUMAR CHANRAVADAN SHAH</t>
  </si>
  <si>
    <t>GJ07BJ2768</t>
  </si>
  <si>
    <t>TVS WEGO</t>
  </si>
  <si>
    <t>MD626AG47B1L53847</t>
  </si>
  <si>
    <t>0G4LB1247535</t>
  </si>
  <si>
    <t>JITENDRABHAI MAHENDRABHAI PATEL</t>
  </si>
  <si>
    <t>GJ23Z4812</t>
  </si>
  <si>
    <t>ATUL SHAKTI</t>
  </si>
  <si>
    <t>MCG50CHDKH1768503</t>
  </si>
  <si>
    <t>A7G1113178</t>
  </si>
  <si>
    <t>KALPESHBHAI JSN</t>
  </si>
  <si>
    <t>BHAVINKUMAR MAHESHBHAI PATEL</t>
  </si>
  <si>
    <t>GJ-16-BN-4194</t>
  </si>
  <si>
    <t>MA3FTAH1S00336068</t>
  </si>
  <si>
    <t>E08ANNIRAV51</t>
  </si>
  <si>
    <t>THAKOR DIPESHSINH JAGDISHSINH</t>
  </si>
  <si>
    <t>GJ23AF6678</t>
  </si>
  <si>
    <t>VERNA VGT SX</t>
  </si>
  <si>
    <t>MALCU41ULBM023770</t>
  </si>
  <si>
    <t>D4FBBU985171</t>
  </si>
  <si>
    <t>KALPESH JSN</t>
  </si>
  <si>
    <t>GJ 03 LR 0952</t>
  </si>
  <si>
    <t>WAGON R / 1.0 LXI CNG</t>
  </si>
  <si>
    <t>ABHIJITSINH M ZALA</t>
  </si>
  <si>
    <t>GJ03ME5650</t>
  </si>
  <si>
    <t>INNOVA CRYSTA/2.4 Z AT</t>
  </si>
  <si>
    <t>MBJAB3EM3025581431021</t>
  </si>
  <si>
    <t>2GDA557191</t>
  </si>
  <si>
    <t>LALO RAJKOT</t>
  </si>
  <si>
    <t>SWATI SANJAY BHALEKAR</t>
  </si>
  <si>
    <t>GJ 06 KD 7491</t>
  </si>
  <si>
    <t>WAGON R VXI O</t>
  </si>
  <si>
    <t>MA3EWDE1S00B37843</t>
  </si>
  <si>
    <t>K10BN4841797</t>
  </si>
  <si>
    <t>ANAND SIR REF</t>
  </si>
  <si>
    <t>GEETIKA VIPIN GUPTA</t>
  </si>
  <si>
    <t>GJ07DC4577</t>
  </si>
  <si>
    <t>DZIRE/VXi</t>
  </si>
  <si>
    <t>MA3CZF63SKK596770</t>
  </si>
  <si>
    <t>K12MN9033528</t>
  </si>
  <si>
    <t>SPLENDOR PLUS/</t>
  </si>
  <si>
    <t>KANDHO</t>
  </si>
  <si>
    <t>MBLHAR051H9C20306</t>
  </si>
  <si>
    <t>HA11EPH9C20387</t>
  </si>
  <si>
    <t>N MAMA</t>
  </si>
  <si>
    <t>CITY/S</t>
  </si>
  <si>
    <t>MAKGM252KBN215261</t>
  </si>
  <si>
    <t>L15A72241759</t>
  </si>
  <si>
    <t>GJ 06 MD 2352</t>
  </si>
  <si>
    <t>CELERIO GREEN VXI</t>
  </si>
  <si>
    <t>MA3ETDE1S00575868</t>
  </si>
  <si>
    <t>GJ06JF1992</t>
  </si>
  <si>
    <t>EXCAVATOR</t>
  </si>
  <si>
    <t>AF1ARG40CCL008797</t>
  </si>
  <si>
    <t>4H33062020270</t>
  </si>
  <si>
    <t xml:space="preserve"> DIGIT</t>
  </si>
  <si>
    <t>VACHHANI NIPUL JAMNADAS</t>
  </si>
  <si>
    <t>GJ06CM8147</t>
  </si>
  <si>
    <t>SANTRO/GLS</t>
  </si>
  <si>
    <t>MALAA51HR8M326234</t>
  </si>
  <si>
    <t>G4F1G8M530949</t>
  </si>
  <si>
    <t>GJ06LJ7126</t>
  </si>
  <si>
    <t>ACTIVA - 4G</t>
  </si>
  <si>
    <t>ME4JF50CMHT037324</t>
  </si>
  <si>
    <t>JF50ET9037389</t>
  </si>
  <si>
    <t>ASHVINBHAI KARAMASHIBHAI TANK</t>
  </si>
  <si>
    <t>GJ06EH6994</t>
  </si>
  <si>
    <t>MAKGM252KBN215061</t>
  </si>
  <si>
    <t>L15A72241652</t>
  </si>
  <si>
    <t>vADODARA</t>
  </si>
  <si>
    <t>BHIMANI HASMUKHBHAI GOPALBHAI</t>
  </si>
  <si>
    <t>GJ06HS9774</t>
  </si>
  <si>
    <t>AMAZE / 1.5 S</t>
  </si>
  <si>
    <t>BHAVIN HASMUKHBHAI PATEL</t>
  </si>
  <si>
    <t>TIAGO XZ PLUS</t>
  </si>
  <si>
    <t>5% CHETAN SIR 332</t>
  </si>
  <si>
    <t>SHETHJI WAREHOUSING AND LOGISTICS PVT LTD</t>
  </si>
  <si>
    <t>GJ-03-BY-9521</t>
  </si>
  <si>
    <t>TRUCKS - PRO 2114XP L</t>
  </si>
  <si>
    <t>MC2ESLRC0MJ196170</t>
  </si>
  <si>
    <t>E426CCMJ362321</t>
  </si>
  <si>
    <t>OFFLINE HDFC ERGO</t>
  </si>
  <si>
    <t>GJ-03-BY-9522</t>
  </si>
  <si>
    <t>MC2ESLRC0MJ196228</t>
  </si>
  <si>
    <t>E426CCMJ362489</t>
  </si>
  <si>
    <t>DISCOVER/ELECTRIC</t>
  </si>
  <si>
    <t>Mobilio S MT</t>
  </si>
  <si>
    <t>IDFC BANK</t>
  </si>
  <si>
    <t>MEHTA VISHALKUMAR</t>
  </si>
  <si>
    <t>GJ06LS3599</t>
  </si>
  <si>
    <t>MERCEDES BENZ E CLASS E 200</t>
  </si>
  <si>
    <t>BUTANI JEMINKUMAR RAMESHBHAI</t>
  </si>
  <si>
    <t>GJ01KL4769</t>
  </si>
  <si>
    <t>POLO/1.2 Trendline</t>
  </si>
  <si>
    <t>WVWD11607BT056028</t>
  </si>
  <si>
    <t>CJL036417</t>
  </si>
  <si>
    <t>ARJANBHAI KHIMABHAI KADCHHA</t>
  </si>
  <si>
    <t>GJ09BB2323</t>
  </si>
  <si>
    <t>INNOVA 2.5 V</t>
  </si>
  <si>
    <t>MBJ11JV4007330360</t>
  </si>
  <si>
    <t>2KDU024505</t>
  </si>
  <si>
    <t>shriram</t>
  </si>
  <si>
    <t>VINODBHAI KAILSHBHAI KAUSAUDHAN</t>
  </si>
  <si>
    <t>GJ23AT7228</t>
  </si>
  <si>
    <t>Super Carry/CNG</t>
  </si>
  <si>
    <t>MA3EZLF1T00218358</t>
  </si>
  <si>
    <t>G12BN1020609</t>
  </si>
  <si>
    <t xml:space="preserve">CHETAN SIR </t>
  </si>
  <si>
    <t>KETANKUMAR HASMUKHBHAI CHAUHAN</t>
  </si>
  <si>
    <t>GJ06JL9748</t>
  </si>
  <si>
    <t>GIXXER/SF</t>
  </si>
  <si>
    <t>MB8NG4BBJF8119273</t>
  </si>
  <si>
    <t>BGA1196485</t>
  </si>
  <si>
    <t>DIGIT</t>
  </si>
  <si>
    <t>INDUMATI CHANDULAL DAWDA</t>
  </si>
  <si>
    <t>MH 05 EJ 5628</t>
  </si>
  <si>
    <t>ERTIGA / VXI CNG</t>
  </si>
  <si>
    <t>MA3BNC22SLL286439</t>
  </si>
  <si>
    <t>K15BN1156346</t>
  </si>
  <si>
    <t>MAHARASTRA</t>
  </si>
  <si>
    <t>JIVANBHAI JANKABHAI RATHWA</t>
  </si>
  <si>
    <t>GJ06EH5479</t>
  </si>
  <si>
    <t>MAKGM252EBN209270</t>
  </si>
  <si>
    <t>L15A72228557</t>
  </si>
  <si>
    <t>KAMLESH JITENDRA JHAVERI</t>
  </si>
  <si>
    <t>GJ-06-FQ-0969</t>
  </si>
  <si>
    <t>CRUZE/2.0 LTZ</t>
  </si>
  <si>
    <t>MA6JADCDDCH003523</t>
  </si>
  <si>
    <t>Z20D1169431K</t>
  </si>
  <si>
    <t>NIRAV5</t>
  </si>
  <si>
    <t>GJ-23-AN-1938</t>
  </si>
  <si>
    <t>ALTO 800-LXI</t>
  </si>
  <si>
    <t>DIVYESH DHARMESH INAMDAR</t>
  </si>
  <si>
    <t>GJ 23 AF 3678</t>
  </si>
  <si>
    <t>ALTO 800 / LXI</t>
  </si>
  <si>
    <t>MA3EUA61S00303647</t>
  </si>
  <si>
    <t>F8DN5089262</t>
  </si>
  <si>
    <t>PRITESH RASIKBHAI PAREKH</t>
  </si>
  <si>
    <t>GJ‐05‐RL‐1349</t>
  </si>
  <si>
    <t>LODGY ‐ 85 PS RXE 8 STR</t>
  </si>
  <si>
    <t>4F9000081</t>
  </si>
  <si>
    <t>E025182</t>
  </si>
  <si>
    <t>SODHAPARMAR ASHVINBHAI DOLATSINH</t>
  </si>
  <si>
    <t>GJ07BA1597</t>
  </si>
  <si>
    <t>5M13254</t>
  </si>
  <si>
    <t>GJ06LE5004</t>
  </si>
  <si>
    <t>CRETA/1.6 Dual VTVT 6SP SX</t>
  </si>
  <si>
    <t>MALC381CLHM336401</t>
  </si>
  <si>
    <t>G4FGHW602349</t>
  </si>
  <si>
    <t>POONAWALA</t>
  </si>
  <si>
    <t>i10 Grand Kappa Sportz</t>
  </si>
  <si>
    <t>BAJAJ FINANCE</t>
  </si>
  <si>
    <t>MOHANDAS LAXMANDAS SADHWANI</t>
  </si>
  <si>
    <t>GJ07CB9200</t>
  </si>
  <si>
    <t>ME4JF502LET602115</t>
  </si>
  <si>
    <t>JF50ET1603926</t>
  </si>
  <si>
    <t>VEERSINGH SITARAM KUSHWAHA</t>
  </si>
  <si>
    <t>GJ 06 HS 1410</t>
  </si>
  <si>
    <t>EECO / 5 STR</t>
  </si>
  <si>
    <t>MA3ERLF1S00370227</t>
  </si>
  <si>
    <t>G12BN346645</t>
  </si>
  <si>
    <t>S.K FINANCE</t>
  </si>
  <si>
    <t>i10/1.2 Kappa Magna</t>
  </si>
  <si>
    <t>MALAM51BLAM536177A</t>
  </si>
  <si>
    <t>VIPULKUMAR NAI</t>
  </si>
  <si>
    <t>i20/1.2 Magna</t>
  </si>
  <si>
    <t>MALBM51BLJM591924</t>
  </si>
  <si>
    <t>G4LAJM999821</t>
  </si>
  <si>
    <t>GJ 06 MD 0257</t>
  </si>
  <si>
    <t>SWIFT DZIRE / VXI O</t>
  </si>
  <si>
    <t>MA3CZF63SJL451275</t>
  </si>
  <si>
    <t>ME4JF509LGU35519</t>
  </si>
  <si>
    <t>LALA MAMA PBR</t>
  </si>
  <si>
    <t>GJ03BY9523</t>
  </si>
  <si>
    <t>EICHER  PRO 2 114  CNG</t>
  </si>
  <si>
    <t>MC2ESLRC0ML199045</t>
  </si>
  <si>
    <t>E426CCML371871</t>
  </si>
  <si>
    <t>GJ03BY9524</t>
  </si>
  <si>
    <t xml:space="preserve">EICHER  PRO 2 114 CNG </t>
  </si>
  <si>
    <t>MC2ESLRC0ML199043</t>
  </si>
  <si>
    <t>E426CCML371854</t>
  </si>
  <si>
    <t>MEHUL.HARSHAD. THAKKAR</t>
  </si>
  <si>
    <t>MH48V5989</t>
  </si>
  <si>
    <t>SHINE</t>
  </si>
  <si>
    <t>ME4JC36JHD7593044</t>
  </si>
  <si>
    <t>JC36E77884389</t>
  </si>
  <si>
    <t>SANDEEP BHIKHARAMBHAI GARUD</t>
  </si>
  <si>
    <t>GJ23A5144</t>
  </si>
  <si>
    <t>WAGON R/LX</t>
  </si>
  <si>
    <t>MA3EED81S00370493</t>
  </si>
  <si>
    <t>F10DN4194099</t>
  </si>
  <si>
    <t>MEET SONI</t>
  </si>
  <si>
    <t>GJ06PD1623</t>
  </si>
  <si>
    <t>TIAGO XZA+</t>
  </si>
  <si>
    <t>RAHEJA</t>
  </si>
  <si>
    <t>GULABBHAI CHHOTUBHAI PATEL</t>
  </si>
  <si>
    <t>GJ06DQ4631</t>
  </si>
  <si>
    <t>I10 1.1 MAGNA</t>
  </si>
  <si>
    <t>MALAM51BLAM717270</t>
  </si>
  <si>
    <t>G4HGAM089909</t>
  </si>
  <si>
    <t>GIRIRAJ DATA</t>
  </si>
  <si>
    <t>VIPULBHAI BECHARBHAI AAL</t>
  </si>
  <si>
    <t>GJ23AS4430</t>
  </si>
  <si>
    <t>CB TRIGGER/STD</t>
  </si>
  <si>
    <t>ME4KC192KE8020802</t>
  </si>
  <si>
    <t>KC19E80085996</t>
  </si>
  <si>
    <t>PATHAN SARTAJKHAN MUMTAJALI</t>
  </si>
  <si>
    <t>GJ06HA7034</t>
  </si>
  <si>
    <t>ME4JF501GD7327021</t>
  </si>
  <si>
    <t>JF50E70327087</t>
  </si>
  <si>
    <t>VIRAMBHAI RAMABHAI DASA</t>
  </si>
  <si>
    <t>8511186794/9737969997</t>
  </si>
  <si>
    <t>GJ25U9907</t>
  </si>
  <si>
    <t>Tata/Lpt &amp; 3118 Tc 3str</t>
  </si>
  <si>
    <t>MAT466422D5J09179</t>
  </si>
  <si>
    <t>31H84125336</t>
  </si>
  <si>
    <t>Hdb Financial</t>
  </si>
  <si>
    <t>OFFLINE RELIANCE</t>
  </si>
  <si>
    <t>GAURANG PBR</t>
  </si>
  <si>
    <t>GJ 06 LS 9620</t>
  </si>
  <si>
    <t>CIAZ / 1.5SMART HYBRID DELTA</t>
  </si>
  <si>
    <t>JAGDISHBHAI JESANGBHAI PATEL</t>
  </si>
  <si>
    <t>GJ-06-DG-0087</t>
  </si>
  <si>
    <t>TAVERA/NY ELITE LT L19 SEATER BS</t>
  </si>
  <si>
    <t>JOSHI TILOTTAMA PRITESH</t>
  </si>
  <si>
    <t>GJ07AR6251</t>
  </si>
  <si>
    <t>SX4 VDI</t>
  </si>
  <si>
    <t>MA3FFEB1S00182209</t>
  </si>
  <si>
    <t>D13A1567607</t>
  </si>
  <si>
    <t>KANUBHAI GOHIL</t>
  </si>
  <si>
    <t>GJ31N5566</t>
  </si>
  <si>
    <t>SAFARI XZ+ 2.0</t>
  </si>
  <si>
    <t>YES DATA</t>
  </si>
  <si>
    <t>PATEL JAY VIPULBHAI</t>
  </si>
  <si>
    <t>GJ06PF3597</t>
  </si>
  <si>
    <t>GRAND I 1O NIOS</t>
  </si>
  <si>
    <t>PRAKASHBHAI PARMAR</t>
  </si>
  <si>
    <t>GJ06LE8376</t>
  </si>
  <si>
    <t>C15549</t>
  </si>
  <si>
    <t>HAMIRBHAI KANABHAI ODEDARA</t>
  </si>
  <si>
    <t>GJ-05-JE-0718</t>
  </si>
  <si>
    <t>BEAT 1.0 LS TCDI</t>
  </si>
  <si>
    <t>MA6BFBHNDCT068156</t>
  </si>
  <si>
    <t>10FCDZ132450221</t>
  </si>
  <si>
    <t>AMARA RAM</t>
  </si>
  <si>
    <t>GJ06DB0259</t>
  </si>
  <si>
    <t>SANTRO XG E-2</t>
  </si>
  <si>
    <t>MALAA51HR8M354715H</t>
  </si>
  <si>
    <t>G4HG8M590658</t>
  </si>
  <si>
    <t>6200073206 01 00</t>
  </si>
  <si>
    <t>GJ 23 AN 2546</t>
  </si>
  <si>
    <t>SANJAYBHAI LAKHSMANBHAI PARMAR</t>
  </si>
  <si>
    <t>3001/A/273972137/00/B00</t>
  </si>
  <si>
    <t>GJ06EQ4101</t>
  </si>
  <si>
    <t>MALA251ALCM039722</t>
  </si>
  <si>
    <t>G3HABM032844</t>
  </si>
  <si>
    <t>MAHIPALSINH</t>
  </si>
  <si>
    <t>RATANPARA PARESH JETHABHAI</t>
  </si>
  <si>
    <t>6200961186 00 00</t>
  </si>
  <si>
    <t>GJ 06 PB 2051</t>
  </si>
  <si>
    <t>BREZZA / VDI</t>
  </si>
  <si>
    <t>MA3NYFB1SKG566235</t>
  </si>
  <si>
    <t>D13A5849515</t>
  </si>
  <si>
    <t>VAKYA</t>
  </si>
  <si>
    <t>NETBANKING ICICI</t>
  </si>
  <si>
    <t xml:space="preserve">GIRIRAJ </t>
  </si>
  <si>
    <t>D088670546</t>
  </si>
  <si>
    <t>GJ06HE3914</t>
  </si>
  <si>
    <t>CD DELUXE</t>
  </si>
  <si>
    <t>MBLHA11ETD9J02803</t>
  </si>
  <si>
    <t>HA11EGD9J19258</t>
  </si>
  <si>
    <t>NETBANKING</t>
  </si>
  <si>
    <t>D088671661</t>
  </si>
  <si>
    <t>ME4JF504EF7134270</t>
  </si>
  <si>
    <t>HARSHADBHAI MANUBHAI PARMAR</t>
  </si>
  <si>
    <t>3005/O/274106947/00/B00</t>
  </si>
  <si>
    <t>GJ07ED4452</t>
  </si>
  <si>
    <t>SPLENDOR PLUS I3S</t>
  </si>
  <si>
    <t>MBLHAW128L5L92025</t>
  </si>
  <si>
    <t>HA11EYL5L10373</t>
  </si>
  <si>
    <t>SHAH VINODCHANDRA</t>
  </si>
  <si>
    <t>GJ23CB9799</t>
  </si>
  <si>
    <t>ALTRAS G4</t>
  </si>
  <si>
    <t>A29729</t>
  </si>
  <si>
    <t>MAHESH DAHYABHAI PATEL</t>
  </si>
  <si>
    <t>MS269439</t>
  </si>
  <si>
    <t>GJ06AA7515</t>
  </si>
  <si>
    <t>MAHINDRA CLASSIC JEEP</t>
  </si>
  <si>
    <t>DU31246</t>
  </si>
  <si>
    <t>OFFLINE IFKO</t>
  </si>
  <si>
    <t>0FCDZ132450221</t>
  </si>
  <si>
    <t>KADACHHA KANDHAL LILA</t>
  </si>
  <si>
    <t>D089116084</t>
  </si>
  <si>
    <t>GJ25M7876</t>
  </si>
  <si>
    <t>MBLHA10BSFHG27648</t>
  </si>
  <si>
    <t>HA10EVFHG60410</t>
  </si>
  <si>
    <t>VPC1574944000101</t>
  </si>
  <si>
    <t>i10 Grand Sportz</t>
  </si>
  <si>
    <t>DEEPAKKUMAR VINUBHAI PATEL</t>
  </si>
  <si>
    <t>6200966641 00 00</t>
  </si>
  <si>
    <t>GJ 05 JC 4478</t>
  </si>
  <si>
    <t>INNOVA /2.5 VX 8</t>
  </si>
  <si>
    <t>MBJ11JV4007374392</t>
  </si>
  <si>
    <t>2KDU176262</t>
  </si>
  <si>
    <t>MIHIR MAHENDRABHAI BHIMANI</t>
  </si>
  <si>
    <t>6200976136 00 00</t>
  </si>
  <si>
    <t>GJ 02 BP 7845</t>
  </si>
  <si>
    <t>SAFARI / 2.2 LX</t>
  </si>
  <si>
    <t>MAT403715ENC02593</t>
  </si>
  <si>
    <t>22LDICOR09CVYJ04489</t>
  </si>
  <si>
    <t>NATHBAVA MITHUNNATH BANSHINATH</t>
  </si>
  <si>
    <t>GJ-06-MD-3284</t>
  </si>
  <si>
    <t>DZIRE/VDI</t>
  </si>
  <si>
    <t>MA3CZF03SJJ425227</t>
  </si>
  <si>
    <t>D13A3399015</t>
  </si>
  <si>
    <t>HARISHBHAI HALOL</t>
  </si>
  <si>
    <t>GHANSHYAMBHAI LIMBABHAI PATEL</t>
  </si>
  <si>
    <t>GJ-23-AF-9914</t>
  </si>
  <si>
    <t>ISTA/VX</t>
  </si>
  <si>
    <t>MAT611450CLK20040</t>
  </si>
  <si>
    <t>100A20000312742</t>
  </si>
  <si>
    <t>TAPI</t>
  </si>
  <si>
    <t>GIRIRAJ</t>
  </si>
  <si>
    <t>ODEDARA JETHABHAI SAJANBHAI</t>
  </si>
  <si>
    <t>3001/A/274776779/00/B00</t>
  </si>
  <si>
    <t>GJ10AP5060</t>
  </si>
  <si>
    <t>MA3EYD81S01538318</t>
  </si>
  <si>
    <t>F8DN4330440</t>
  </si>
  <si>
    <t xml:space="preserve">PATEL HARDIK </t>
  </si>
  <si>
    <t>GJ23BL8284</t>
  </si>
  <si>
    <t>Endeavour / 3.2l</t>
  </si>
  <si>
    <t>GL59806</t>
  </si>
  <si>
    <t>PARMAR RAJENDRASINH BHIMSINH</t>
  </si>
  <si>
    <t>3001/A/275207210/00/B00</t>
  </si>
  <si>
    <t>GJ06EQ3249</t>
  </si>
  <si>
    <t>FIGO 1.4 ZXI</t>
  </si>
  <si>
    <t>MAJ1XXMRJ1BP24073</t>
  </si>
  <si>
    <t>BP24073</t>
  </si>
  <si>
    <t>PANCHOLI SANJAY</t>
  </si>
  <si>
    <t>3001/A/275191376/00/B00</t>
  </si>
  <si>
    <t>GJ06DB6995</t>
  </si>
  <si>
    <t>AVEO UVA 1.2</t>
  </si>
  <si>
    <t>9H023066</t>
  </si>
  <si>
    <t>9601KC2</t>
  </si>
  <si>
    <t>RAVI POKIYA</t>
  </si>
  <si>
    <t>V9962180</t>
  </si>
  <si>
    <t>GJ06PA6414</t>
  </si>
  <si>
    <t>ECOSPORTTITANIUM</t>
  </si>
  <si>
    <t>MAJAXXMRKAKC28801</t>
  </si>
  <si>
    <t>KC28801</t>
  </si>
  <si>
    <t>KARGATIA RAJUBHAI ARJANBHAI</t>
  </si>
  <si>
    <t>8511186794/ 9664646749</t>
  </si>
  <si>
    <t>D090105590</t>
  </si>
  <si>
    <t>GJ23BG8149</t>
  </si>
  <si>
    <t>SHINE/ES</t>
  </si>
  <si>
    <t>ME4JC651EGT252332</t>
  </si>
  <si>
    <t>JC65ET0374617</t>
  </si>
  <si>
    <t>GO DIGIT OFFLINE</t>
  </si>
  <si>
    <t>NETBANKIMG</t>
  </si>
  <si>
    <t>SHETHJI WAREHOUSING &amp; LOGISTIC PVT LTD</t>
  </si>
  <si>
    <t>0162831135 01 00</t>
  </si>
  <si>
    <t>GJ 03 BY 9526</t>
  </si>
  <si>
    <t>MAT563016M5K14911</t>
  </si>
  <si>
    <t>THAKKAR AMITBHAI VASANTBHAI</t>
  </si>
  <si>
    <t>3001/A/275500953/00/B00</t>
  </si>
  <si>
    <t>GJ06DQ3108</t>
  </si>
  <si>
    <t>SANTRO GS</t>
  </si>
  <si>
    <t>MALAA51HLAM554784</t>
  </si>
  <si>
    <t>G4HGAM048176</t>
  </si>
  <si>
    <t>KADACHHA SAMATBHAI ARBHMBHAI</t>
  </si>
  <si>
    <t>D090161428</t>
  </si>
  <si>
    <t>GJ25N5297</t>
  </si>
  <si>
    <t>FZ/S FI V2</t>
  </si>
  <si>
    <t>ME1RG0725G0214038</t>
  </si>
  <si>
    <t>G3C8E0326040</t>
  </si>
  <si>
    <t>D089945498</t>
  </si>
  <si>
    <t>MB8DP11AJJ8044828</t>
  </si>
  <si>
    <t>AF216013956</t>
  </si>
  <si>
    <t>PUROHIT KAILASH GAMNAJI</t>
  </si>
  <si>
    <t>D089798215</t>
  </si>
  <si>
    <t>GJ06JD6665</t>
  </si>
  <si>
    <t>MESTRO DLX</t>
  </si>
  <si>
    <t>MBLJF32ADFGB27394</t>
  </si>
  <si>
    <t>JF32AAFGB41378</t>
  </si>
  <si>
    <t>ARVINDVBHAI P GOKANI</t>
  </si>
  <si>
    <t>D090260081</t>
  </si>
  <si>
    <t>GJ25H4098</t>
  </si>
  <si>
    <t>MBLJF16EDCGE01464</t>
  </si>
  <si>
    <t>JF16EBCGE01321</t>
  </si>
  <si>
    <t>BHALODIYA JAYANTIBHAI GANDUBHAI</t>
  </si>
  <si>
    <t>620NIRAV903 00 00</t>
  </si>
  <si>
    <t>GJ 06 MD 7209</t>
  </si>
  <si>
    <t>VERNA 1.6 CRDI SX</t>
  </si>
  <si>
    <t>MALC841DLJM064928</t>
  </si>
  <si>
    <t>D4FBJM584102</t>
  </si>
  <si>
    <t>MANSUKHBHAI VADODARIYA</t>
  </si>
  <si>
    <t>DCCR00476708553/02</t>
  </si>
  <si>
    <t>GJ01KS9557</t>
  </si>
  <si>
    <t>Mahindra Quanto</t>
  </si>
  <si>
    <t>L59976</t>
  </si>
  <si>
    <t>L17373</t>
  </si>
  <si>
    <t>ACKO</t>
  </si>
  <si>
    <t>PATEL VIPULKUMAR</t>
  </si>
  <si>
    <t>3101070917 01 00</t>
  </si>
  <si>
    <t>GJ 06 PC 3448</t>
  </si>
  <si>
    <t>HARRIER / XT</t>
  </si>
  <si>
    <t>MAT631123LPB51224</t>
  </si>
  <si>
    <t>46336890-4041367</t>
  </si>
  <si>
    <t>ALKABEN AJITKUMAR PATEL</t>
  </si>
  <si>
    <t>D090415918</t>
  </si>
  <si>
    <t>GJ07CB5797</t>
  </si>
  <si>
    <t>ME4JF502MET685956</t>
  </si>
  <si>
    <t>JF50ET1687751</t>
  </si>
  <si>
    <t>PARMAR MALDEBHAI</t>
  </si>
  <si>
    <t>MS628213</t>
  </si>
  <si>
    <t>GJ10D4583</t>
  </si>
  <si>
    <t>1944289FX</t>
  </si>
  <si>
    <t>1709H</t>
  </si>
  <si>
    <t>IFCKO</t>
  </si>
  <si>
    <t>D090448839</t>
  </si>
  <si>
    <t>ME4JF507HHU493991</t>
  </si>
  <si>
    <t>JF50EU5493994</t>
  </si>
  <si>
    <t>VAGHELA SANJAYBHAI BHAILALBHAI</t>
  </si>
  <si>
    <t>D054798515</t>
  </si>
  <si>
    <t>GJ07BN9666</t>
  </si>
  <si>
    <t>MA3EUA61S00555839</t>
  </si>
  <si>
    <t>F8DN5339582</t>
  </si>
  <si>
    <t>BHIMSINH BHAKTBHAI VAGHELA</t>
  </si>
  <si>
    <t>D054497753</t>
  </si>
  <si>
    <t>GJ07AR0136</t>
  </si>
  <si>
    <t>F8DN4322014</t>
  </si>
  <si>
    <t>DESAI BHAGVANJI GOVINDBHAI</t>
  </si>
  <si>
    <t>3001/A/276019194/00/B00</t>
  </si>
  <si>
    <t>GJ06JM0019</t>
  </si>
  <si>
    <t>EON ERA PLUS</t>
  </si>
  <si>
    <t>MALA251ALFM399389</t>
  </si>
  <si>
    <t>G3HAFM360405</t>
  </si>
  <si>
    <t>RAMANBHAI RAVJIBHAI PATEL</t>
  </si>
  <si>
    <t>3001/A/276029069/00/B00</t>
  </si>
  <si>
    <t>GJ06EQ1727</t>
  </si>
  <si>
    <t>MA3FHEB1S00175061</t>
  </si>
  <si>
    <t>D13A1753438</t>
  </si>
  <si>
    <t>D090696698</t>
  </si>
  <si>
    <t>WAGON R/lxi</t>
  </si>
  <si>
    <t>SABAR KANTHA</t>
  </si>
  <si>
    <t>RAVJIBHAI SHANKARBHAI</t>
  </si>
  <si>
    <t>3001/A/276431533/00/B00</t>
  </si>
  <si>
    <t>GJ01KN9962</t>
  </si>
  <si>
    <t>EON D LITE PLUS</t>
  </si>
  <si>
    <t>MALA151ALCM039412</t>
  </si>
  <si>
    <t>patanvadiya chandrakant mangalbhai</t>
  </si>
  <si>
    <t>6201013487 00 00</t>
  </si>
  <si>
    <t>GJ 06 MD 1411</t>
  </si>
  <si>
    <t>DZIRE / VXI</t>
  </si>
  <si>
    <t>MA3CZF63SJL454133</t>
  </si>
  <si>
    <t>K12MN2293154</t>
  </si>
  <si>
    <t>MANIT</t>
  </si>
  <si>
    <t>RAJU DHIRUBHAI LUDARIYA</t>
  </si>
  <si>
    <t>D090716909</t>
  </si>
  <si>
    <t>GJ25N9290</t>
  </si>
  <si>
    <t>MD626BG44G1K05121</t>
  </si>
  <si>
    <t>BG4KG1099158</t>
  </si>
  <si>
    <t>MISTRI ARVINDBHAI POPATBHAI</t>
  </si>
  <si>
    <t>D091204604</t>
  </si>
  <si>
    <t>GJ07CC7861</t>
  </si>
  <si>
    <t>MB8CF4CALE8491514</t>
  </si>
  <si>
    <t>F4862662312</t>
  </si>
  <si>
    <t>DIPANKUMAR PATEL</t>
  </si>
  <si>
    <t>3005/O/276993597/00/B00</t>
  </si>
  <si>
    <t>GJ07EF2000</t>
  </si>
  <si>
    <t>ME4JF914GMW398654</t>
  </si>
  <si>
    <t>JF91EW1398795</t>
  </si>
  <si>
    <t>6200103045 01 00</t>
  </si>
  <si>
    <t>GJ 06 FK 2147</t>
  </si>
  <si>
    <t>EON SPOTRZ</t>
  </si>
  <si>
    <t>MALA351ALCM054486</t>
  </si>
  <si>
    <t>G3HACM045287</t>
  </si>
  <si>
    <t>GJ10TX4120</t>
  </si>
  <si>
    <t>BADA DOST/I4/OPEN</t>
  </si>
  <si>
    <t>BHALODIYA KUMANDAS MAHIDAS</t>
  </si>
  <si>
    <t>GJ-06-EQ-5248</t>
  </si>
  <si>
    <t xml:space="preserve">VOLKSWAGEN/POLO  </t>
  </si>
  <si>
    <t>WVWB1260CT029416</t>
  </si>
  <si>
    <t>CFW246234</t>
  </si>
  <si>
    <t>ARJANBHAI NAGABHAI KADCHHA</t>
  </si>
  <si>
    <t>GJ25T2211</t>
  </si>
  <si>
    <t>AUTO/SHAKTI</t>
  </si>
  <si>
    <t>SAG0312008</t>
  </si>
  <si>
    <t>R7L0465004</t>
  </si>
  <si>
    <t>BHOJANI CHANDUBHAI LAKHABHAI</t>
  </si>
  <si>
    <t>GJ07DA6908</t>
  </si>
  <si>
    <t>Swaraj &amp; 735 Fe</t>
  </si>
  <si>
    <t>MAHUDHA</t>
  </si>
  <si>
    <t>RELIANCE OFFLINE</t>
  </si>
  <si>
    <t>HARDIK ARVINDBHAI GORASIYA</t>
  </si>
  <si>
    <t>3005/O/277847572/00/B00</t>
  </si>
  <si>
    <t>GJ05HZ1210</t>
  </si>
  <si>
    <t>ME4JF914GMG545377</t>
  </si>
  <si>
    <t>JF91EG1544405</t>
  </si>
  <si>
    <t>GAURAVKUMAR THAKRAR</t>
  </si>
  <si>
    <t>3001/277961415/00/000</t>
  </si>
  <si>
    <t>TIAGO REVOTRON XZ PLUS</t>
  </si>
  <si>
    <t>REVTRN08AZXK03012</t>
  </si>
  <si>
    <t>UMESHBHAI MISTRY</t>
  </si>
  <si>
    <t>MS878360</t>
  </si>
  <si>
    <t>GJ23BD0454</t>
  </si>
  <si>
    <t>SCORPIO S4 IH 9 STR</t>
  </si>
  <si>
    <t>MA1TA2SJXF2K16562</t>
  </si>
  <si>
    <t>SJF4K18807</t>
  </si>
  <si>
    <t>KRISHNA</t>
  </si>
  <si>
    <t>UKANI CHANDULAL KARAMSHI</t>
  </si>
  <si>
    <t>D092485426</t>
  </si>
  <si>
    <t>MANUBHAI BACHUBHAI PARMAR</t>
  </si>
  <si>
    <t>2302 2052 0295 5600 000</t>
  </si>
  <si>
    <t>GJ-06-HL-4346</t>
  </si>
  <si>
    <t>XUV 500-W8 AWD</t>
  </si>
  <si>
    <t>MA1YT2HJUE6F11835</t>
  </si>
  <si>
    <t>HJE4G10177</t>
  </si>
  <si>
    <t>SHETHJI WAREHOUSING AND LOGISTICS PRIVATE LIMITED</t>
  </si>
  <si>
    <t>MS932717</t>
  </si>
  <si>
    <t>GJ03BY9529</t>
  </si>
  <si>
    <t>Pro 2114XP / Pro2114XP L 22 CNG</t>
  </si>
  <si>
    <t>MC2ESLRC0ML198653</t>
  </si>
  <si>
    <t>E426CCML370875</t>
  </si>
  <si>
    <t>MS929189</t>
  </si>
  <si>
    <t>GJ03BY9528</t>
  </si>
  <si>
    <t>MC2ESLRC0ML199058</t>
  </si>
  <si>
    <t>E426CCML371801</t>
  </si>
  <si>
    <t>MS932710</t>
  </si>
  <si>
    <t>GJ03BY9527</t>
  </si>
  <si>
    <t>MC2ESLRC0ML199049</t>
  </si>
  <si>
    <t>E426CCML371866</t>
  </si>
  <si>
    <t>3001/A/278950526/00/B00</t>
  </si>
  <si>
    <t>CHAWADAGOR HETALBEN RAMANIKBHAI</t>
  </si>
  <si>
    <t>D092892101</t>
  </si>
  <si>
    <t>GJ16BK2889</t>
  </si>
  <si>
    <t>i20 ACTIVE/1.2 S</t>
  </si>
  <si>
    <t>MALBM51BLFM124350</t>
  </si>
  <si>
    <t>G4LAFM715208</t>
  </si>
  <si>
    <t>SEN DEEPAKKUMAR UDAILAL</t>
  </si>
  <si>
    <t>3001/279052761/00/000</t>
  </si>
  <si>
    <t>GJ03FD4929</t>
  </si>
  <si>
    <t>FABIA ELEGANCE 1.2 TDI</t>
  </si>
  <si>
    <t>TMBFKB5J2DG010317</t>
  </si>
  <si>
    <t>CFW356681</t>
  </si>
  <si>
    <t>CHIRAGKUMAR NAVINBHAI THAKKAR</t>
  </si>
  <si>
    <t>D092913514</t>
  </si>
  <si>
    <t>GJ23CC9100</t>
  </si>
  <si>
    <t>CRETA/1.5 U2 CRDI SX</t>
  </si>
  <si>
    <t>MALPC813LMM129426</t>
  </si>
  <si>
    <t>D4FAMM179563</t>
  </si>
  <si>
    <t>KIRANBHAI PATNI</t>
  </si>
  <si>
    <t>MS960556</t>
  </si>
  <si>
    <t>GJ06CB1876</t>
  </si>
  <si>
    <t>OMNI E MPI</t>
  </si>
  <si>
    <t>JAYABEN FARSUBHAI KHAKHARIYA</t>
  </si>
  <si>
    <t>3008/279286966/00/000</t>
  </si>
  <si>
    <t>GJ10BJ1310</t>
  </si>
  <si>
    <t>JOHN DEERE</t>
  </si>
  <si>
    <t>KANDHAL RAMDE KADACHH</t>
  </si>
  <si>
    <t>D093066237</t>
  </si>
  <si>
    <t>YZF R15/YZF R15</t>
  </si>
  <si>
    <t>ANURAG AGARWAL</t>
  </si>
  <si>
    <t>HP 63 B 9969</t>
  </si>
  <si>
    <t>JAZZ / 1.2 V CVT I-VTEC</t>
  </si>
  <si>
    <t>MAKGK78FHJ4200774</t>
  </si>
  <si>
    <t>L12B46003754</t>
  </si>
  <si>
    <t>SHAILESHKUMAR NATVARLAL MAHIDA</t>
  </si>
  <si>
    <t>D093407926</t>
  </si>
  <si>
    <t>GJ06CM3854</t>
  </si>
  <si>
    <t>WAGON R/LXi</t>
  </si>
  <si>
    <t>MA3EED81S00640558</t>
  </si>
  <si>
    <t>F10DN4464806</t>
  </si>
  <si>
    <t>YUNUS BHAI</t>
  </si>
  <si>
    <t>MANOJBHAI P LAKHANI</t>
  </si>
  <si>
    <t>D093317196</t>
  </si>
  <si>
    <t>KADACHHA JAKHARABHAI RAMBHAI</t>
  </si>
  <si>
    <t>D093407563</t>
  </si>
  <si>
    <t>GJ25E8971</t>
  </si>
  <si>
    <t>NRV CREDIT CARD</t>
  </si>
  <si>
    <t>MANUBHAI ARJANBHAI DHARSANDA</t>
  </si>
  <si>
    <t>D093861943</t>
  </si>
  <si>
    <t>GJ11P6467</t>
  </si>
  <si>
    <t>01A20F22449</t>
  </si>
  <si>
    <t>01A18E22374</t>
  </si>
  <si>
    <t>KUCHHADIYA HITESH DILIPBHAI</t>
  </si>
  <si>
    <t>9925531548/8511186794</t>
  </si>
  <si>
    <t>D093932359</t>
  </si>
  <si>
    <t>GJ25A1838</t>
  </si>
  <si>
    <t>A STAR/VXi</t>
  </si>
  <si>
    <t>MA3EPDE1S00264040</t>
  </si>
  <si>
    <t>K10BN1164244</t>
  </si>
  <si>
    <t>MOKARIYA KIRANBHAI ARJANBHAI</t>
  </si>
  <si>
    <t>D093934304</t>
  </si>
  <si>
    <t>GJ03D6620</t>
  </si>
  <si>
    <t>CD 100/STD</t>
  </si>
  <si>
    <t>G12F005400</t>
  </si>
  <si>
    <t>G10E595334</t>
  </si>
  <si>
    <t>PRATAPSINH AATAJI CHAUHAN</t>
  </si>
  <si>
    <t>GJ 07 DC 5107</t>
  </si>
  <si>
    <t>MA3ERLF1500773281</t>
  </si>
  <si>
    <t>GJ12BN757094</t>
  </si>
  <si>
    <t>MAHEMDABAD</t>
  </si>
  <si>
    <t>HETALBEN KAMLESHBHAI KOTECHA</t>
  </si>
  <si>
    <t>GJ25R7089</t>
  </si>
  <si>
    <t>Activa / 4g</t>
  </si>
  <si>
    <t>ME4JF507JHU597606</t>
  </si>
  <si>
    <t>JF50EU5597644</t>
  </si>
  <si>
    <t>RICHA HIRENBHAI JOSHI</t>
  </si>
  <si>
    <t>GJ 06 JQ 0115</t>
  </si>
  <si>
    <t>BALENO SIGMA</t>
  </si>
  <si>
    <t>MA3EWB22SGB140889</t>
  </si>
  <si>
    <t>K12MN4139204</t>
  </si>
  <si>
    <t>ZALA SURESHBHAI DESAIBHAI</t>
  </si>
  <si>
    <t>3379/03421107/000/00</t>
  </si>
  <si>
    <t>GJ-07-YY-2241</t>
  </si>
  <si>
    <t>BOLERO - MAXI TRUCK BSIV</t>
  </si>
  <si>
    <t>MA1ZP2TAKE2A50891</t>
  </si>
  <si>
    <t>M86942</t>
  </si>
  <si>
    <t>OFFLINE CHOLA MS</t>
  </si>
  <si>
    <t>3005/A/281236230/00/B00</t>
  </si>
  <si>
    <t>ANIL RAJENDRABHAI VITHLANI</t>
  </si>
  <si>
    <t>D095157338</t>
  </si>
  <si>
    <t>GJ10DK0335</t>
  </si>
  <si>
    <t>V15/STD</t>
  </si>
  <si>
    <t>MD626EG58M1F00232</t>
  </si>
  <si>
    <t>GG5FM1000085</t>
  </si>
  <si>
    <t>JAMNAGAR</t>
  </si>
  <si>
    <t>ANIL</t>
  </si>
  <si>
    <t>JAYNTIBHAI GANDUBHAI BHALODIA</t>
  </si>
  <si>
    <t>3005/O/281618945/00/B00</t>
  </si>
  <si>
    <t>GJ06NE3952</t>
  </si>
  <si>
    <t>ME4JF914BMW289659</t>
  </si>
  <si>
    <t>JF91EW1289824</t>
  </si>
  <si>
    <t>GJ 38 BA 0991</t>
  </si>
  <si>
    <t>OFFLINE TATA AIG</t>
  </si>
  <si>
    <t>DILIPKUMAR BHAVANISHANKAR MAHESHWARI</t>
  </si>
  <si>
    <t>D095000119</t>
  </si>
  <si>
    <t>GJ23CC6217</t>
  </si>
  <si>
    <t>MALPC813LMM135600</t>
  </si>
  <si>
    <t>D4FAMM191846</t>
  </si>
  <si>
    <t>KALUPUR</t>
  </si>
  <si>
    <t>SARFARAZNAWAZ IJAZHUSSAIN GHORI</t>
  </si>
  <si>
    <t>7405382770/9898078669</t>
  </si>
  <si>
    <t>3005/A/281986598/00/B00</t>
  </si>
  <si>
    <t>GJ23AD4676</t>
  </si>
  <si>
    <t>ME4JC448DB8191009</t>
  </si>
  <si>
    <t>JC44E1302079</t>
  </si>
  <si>
    <t>D095424540</t>
  </si>
  <si>
    <t>GJ10CP9652</t>
  </si>
  <si>
    <t>MD2A74BY2HRF03446</t>
  </si>
  <si>
    <t>JHYRHF19194</t>
  </si>
  <si>
    <t>DURGESH RAJESHBHAI CHAVAN</t>
  </si>
  <si>
    <t>D095427763</t>
  </si>
  <si>
    <t>GJ03JG5217</t>
  </si>
  <si>
    <t>MBLHA10BSGHG26011</t>
  </si>
  <si>
    <t>HA10EVGHG29376</t>
  </si>
  <si>
    <t>SHREEJI AGRI COMMODITY PRIVATE LIMITED</t>
  </si>
  <si>
    <t>D095339482</t>
  </si>
  <si>
    <t>CT 100/STD</t>
  </si>
  <si>
    <t>OG-23-1901-1802-00033678</t>
  </si>
  <si>
    <t>PULSAR 200 AS</t>
  </si>
  <si>
    <t>JIVABHAI NARANBHAI VAJA</t>
  </si>
  <si>
    <t>3005/A/282052099/00/B00</t>
  </si>
  <si>
    <t>GJ25M3580</t>
  </si>
  <si>
    <t>ME4JF504EFT402948</t>
  </si>
  <si>
    <t>JF50ET2403849</t>
  </si>
  <si>
    <t>GJ 03 LM 5650</t>
  </si>
  <si>
    <t>DISCOVERY SPORT 2.0 HSE 7 STR</t>
  </si>
  <si>
    <t>SALCA2AN5KL963874</t>
  </si>
  <si>
    <t>181221P0002204DTF</t>
  </si>
  <si>
    <t>PATEL DEEPA VASANT</t>
  </si>
  <si>
    <t>GJ 06 PA 7979</t>
  </si>
  <si>
    <t>ECOSPORT TITANIUM 1.5 PLUS</t>
  </si>
  <si>
    <t>MAJAXXMRKAKK37907</t>
  </si>
  <si>
    <t>K379907</t>
  </si>
  <si>
    <t>UNION</t>
  </si>
  <si>
    <t>YASINBHAI SIRAJBHAI VOHRA</t>
  </si>
  <si>
    <t>3005/A/282638605/00/B00</t>
  </si>
  <si>
    <t>JAROD</t>
  </si>
  <si>
    <t>D095672747</t>
  </si>
  <si>
    <t>ERTIGA/VXI CNG</t>
  </si>
  <si>
    <t>MA3BNC22SLG244331</t>
  </si>
  <si>
    <t>UJJVAL PATEL</t>
  </si>
  <si>
    <t>3005/A/282857120/00/B00</t>
  </si>
  <si>
    <t>PAYOUT</t>
  </si>
  <si>
    <t>VPC1609655000101</t>
  </si>
  <si>
    <t>INNOVA 2.5 VX BS-III 7 STR</t>
  </si>
  <si>
    <t>ZAINAB MOHSINALI CHOTIYAWALA</t>
  </si>
  <si>
    <t>3005/A/283097833/00/B00</t>
  </si>
  <si>
    <t>GJ06MB6254</t>
  </si>
  <si>
    <t>ME4JF50AJJU285118</t>
  </si>
  <si>
    <t>JF50EU7285127</t>
  </si>
  <si>
    <t>Chandrapal Ashok Karshanbhai</t>
  </si>
  <si>
    <t>VPTP365040000100</t>
  </si>
  <si>
    <t>GJ-06-ED-3620</t>
  </si>
  <si>
    <t>VENTO 1.6L TRENDLINE</t>
  </si>
  <si>
    <t>WVWM10609BT024157</t>
  </si>
  <si>
    <t>CLS049977</t>
  </si>
  <si>
    <t>PRAKASH BHAI</t>
  </si>
  <si>
    <t>KADACHHA NAGABHAI ABHABHAI</t>
  </si>
  <si>
    <t>D096560962</t>
  </si>
  <si>
    <t>SHINE/ELEC ST DISC</t>
  </si>
  <si>
    <t>G PAY</t>
  </si>
  <si>
    <t>ROHIT JITENDRABHAI</t>
  </si>
  <si>
    <t>3005/A/283918116/00/B00</t>
  </si>
  <si>
    <t>VIKASH BHAI</t>
  </si>
  <si>
    <t>GAURAVKUMAR SURESHBHAI THAKRAR</t>
  </si>
  <si>
    <t>D096561759</t>
  </si>
  <si>
    <t>PASSION/STD</t>
  </si>
  <si>
    <t>SANJAY BHAGWANDAS KAHAR</t>
  </si>
  <si>
    <t>GJ 01 RF 8077</t>
  </si>
  <si>
    <t>NANO / CNG EMAX LX</t>
  </si>
  <si>
    <t>MAT612354EKE10759</t>
  </si>
  <si>
    <t>273MPFI31EVYK10559</t>
  </si>
  <si>
    <t>TIKAMBHAI PRABHUDAS VADHWANI</t>
  </si>
  <si>
    <t>GJ 07 DD 7979</t>
  </si>
  <si>
    <t>GRAND I10 NIOS / SPORTZ AMT 1.2 KAPPA</t>
  </si>
  <si>
    <t>MALB351CLMM159710</t>
  </si>
  <si>
    <t>G4LAMM853488</t>
  </si>
  <si>
    <t>Vaghasiya Harshaben Dineshbhai</t>
  </si>
  <si>
    <t>VPTP368018000100</t>
  </si>
  <si>
    <t>GJ-06-KH-8141</t>
  </si>
  <si>
    <t>CRETA 1.6 SX PLUS</t>
  </si>
  <si>
    <t>DINESH KUMAR MISHRI LAL</t>
  </si>
  <si>
    <t>D096554603</t>
  </si>
  <si>
    <t>RJ22KS1952</t>
  </si>
  <si>
    <t>CB SHINE/ELEC ST</t>
  </si>
  <si>
    <t>ME4JC65ACJ7034568</t>
  </si>
  <si>
    <t>JC65E72054375</t>
  </si>
  <si>
    <t>THAKOR SHAILESHBHAI SHANTILAL</t>
  </si>
  <si>
    <t>D096865510</t>
  </si>
  <si>
    <t>DIO/STD</t>
  </si>
  <si>
    <t>SHAHIDKHAN BISMILLAKHAN PATHAN</t>
  </si>
  <si>
    <t>OG-23-1901-1806-00054316</t>
  </si>
  <si>
    <t>GJ07CQ4741</t>
  </si>
  <si>
    <t>APACHE RTR 160</t>
  </si>
  <si>
    <t>MD637AE73J2L11117</t>
  </si>
  <si>
    <t>AE7LJ2807597</t>
  </si>
  <si>
    <t>VOHRA AMINBHAI</t>
  </si>
  <si>
    <t>3005/A/284157810/00/B00</t>
  </si>
  <si>
    <t>GJ06EL9911</t>
  </si>
  <si>
    <t>ME4JC448FB8313584</t>
  </si>
  <si>
    <t>JC44E1424603</t>
  </si>
  <si>
    <t>ROHIT ISHWARBHAI BHAGWANBHAI</t>
  </si>
  <si>
    <t>D096891840</t>
  </si>
  <si>
    <t>GJ06EP8995</t>
  </si>
  <si>
    <t>DISCOVER/DTS-S</t>
  </si>
  <si>
    <t>MD2DSPAZZUPG02641</t>
  </si>
  <si>
    <t>JBUBUG74600</t>
  </si>
  <si>
    <t>JOSHI GAURANG INDRAVADAN</t>
  </si>
  <si>
    <t>D096904119</t>
  </si>
  <si>
    <t>ME4JF391DC8016191</t>
  </si>
  <si>
    <t>JF39E0016205</t>
  </si>
  <si>
    <t>D096897456</t>
  </si>
  <si>
    <t>ME4JC448BC8766625</t>
  </si>
  <si>
    <t>JC44E1877770</t>
  </si>
  <si>
    <t>VORA KUSHANT JAYSUKHBHAI</t>
  </si>
  <si>
    <t xml:space="preserve"> 98793 20581</t>
  </si>
  <si>
    <t>D096993540</t>
  </si>
  <si>
    <t>SPARK/1.0 LS</t>
  </si>
  <si>
    <t>D097401041</t>
  </si>
  <si>
    <t>GJ06FL1164</t>
  </si>
  <si>
    <t>CB SHINE/STD BSIV</t>
  </si>
  <si>
    <t>VIJAY KARSHANBHAI PATEL</t>
  </si>
  <si>
    <t>MT681720</t>
  </si>
  <si>
    <t>GJ23X2479</t>
  </si>
  <si>
    <t>AMBULANCE</t>
  </si>
  <si>
    <t>MA3EVB11S01441422</t>
  </si>
  <si>
    <t>F8BIN4605482</t>
  </si>
  <si>
    <t>AJIT BALDEVBHAI PATEL</t>
  </si>
  <si>
    <t>D097392127</t>
  </si>
  <si>
    <t>GJ07CJ4049</t>
  </si>
  <si>
    <t>b</t>
  </si>
  <si>
    <t>JF50EU6151376</t>
  </si>
  <si>
    <t>SHAMBHUBHAI J PADHIYAR</t>
  </si>
  <si>
    <t>OG-23-1901-1806-00054802</t>
  </si>
  <si>
    <t>GJ07CQ9815</t>
  </si>
  <si>
    <t>MBLHAC02XK9B10042</t>
  </si>
  <si>
    <t>HA11EMK9B16503</t>
  </si>
  <si>
    <t>MUKESH BHAI</t>
  </si>
  <si>
    <t>GJ-06-MD-4229</t>
  </si>
  <si>
    <t>OMNI/E</t>
  </si>
  <si>
    <t>/EECO/5 STR</t>
  </si>
  <si>
    <t>NITIN YASVANT SONGADE</t>
  </si>
  <si>
    <t>DN09R9358</t>
  </si>
  <si>
    <t>ACE/XL</t>
  </si>
  <si>
    <t>E32627</t>
  </si>
  <si>
    <t>S78339</t>
  </si>
  <si>
    <t>DADRA NAGAR</t>
  </si>
  <si>
    <t>TATA MOTORS</t>
  </si>
  <si>
    <t>TATA AIG OFFLINE</t>
  </si>
  <si>
    <t>NEEL</t>
  </si>
  <si>
    <t>BROKER</t>
  </si>
  <si>
    <t>HARISH SURESHCHANDRA BHATT</t>
  </si>
  <si>
    <t>OG-23-1901-1802-00035556</t>
  </si>
  <si>
    <t>GJ06LN6184</t>
  </si>
  <si>
    <t>MT756728</t>
  </si>
  <si>
    <t>GJ03BY9530</t>
  </si>
  <si>
    <t>Pro 2114XP CNG</t>
  </si>
  <si>
    <t>MC2ESLRC0ML198806</t>
  </si>
  <si>
    <t>E426CCML371151</t>
  </si>
  <si>
    <t>PAREKH ANIKET KIRITKUMAR</t>
  </si>
  <si>
    <t>OG-23-1901-1802-00035678</t>
  </si>
  <si>
    <t>GJ07CA9967</t>
  </si>
  <si>
    <t>CB SHINE DISC</t>
  </si>
  <si>
    <t>ME4JC36PKE7057332</t>
  </si>
  <si>
    <t>JC36E73756021</t>
  </si>
  <si>
    <t>RAVI GOBARBHAI POKIYA</t>
  </si>
  <si>
    <t>3001/285219079/00/B00</t>
  </si>
  <si>
    <t>ECOSPORT 1.5 MT TITANIUM</t>
  </si>
  <si>
    <t>C28801</t>
  </si>
  <si>
    <t>OMPRAKASH TILARAM</t>
  </si>
  <si>
    <t>VB483191</t>
  </si>
  <si>
    <t>GJ23BL1528</t>
  </si>
  <si>
    <t>CRETA1.6 SX O CRDI</t>
  </si>
  <si>
    <t>MALC381ULHM213432</t>
  </si>
  <si>
    <t>D4FBHM251168</t>
  </si>
  <si>
    <t>DHARMESH BHIKHABHAI MEGHANI</t>
  </si>
  <si>
    <t>2302 2053 3126 3500 000</t>
  </si>
  <si>
    <t>CRETA-1.5 EX DIESEL</t>
  </si>
  <si>
    <t>MALC181RLJM392832</t>
  </si>
  <si>
    <t>HARSHITKUMAR BHUPENDRABHAI PATEL</t>
  </si>
  <si>
    <t>OG-23-1901-1806-00055548</t>
  </si>
  <si>
    <t>GJ06HR2915</t>
  </si>
  <si>
    <t>FZS 153</t>
  </si>
  <si>
    <t>ME121C0L4E2010067</t>
  </si>
  <si>
    <t>21CL010195</t>
  </si>
  <si>
    <t>PATEL RAJENDRAKUMAR MANILAL</t>
  </si>
  <si>
    <t>GJ 07 DA 3732</t>
  </si>
  <si>
    <t>MALA851CLHM590096</t>
  </si>
  <si>
    <t>G4LHM323282</t>
  </si>
  <si>
    <t>KAPADVANJ</t>
  </si>
  <si>
    <t>LAKHANI DEEP MANOJKUMAR</t>
  </si>
  <si>
    <t>3005/A/285916695/00/B00</t>
  </si>
  <si>
    <t>GJ06FM1479</t>
  </si>
  <si>
    <t>ME4JC448LC7669252</t>
  </si>
  <si>
    <t>JC44E5669363</t>
  </si>
  <si>
    <t>KAKKAD ABHAYKUMAR MUKESHKUMAR</t>
  </si>
  <si>
    <t>D097935431</t>
  </si>
  <si>
    <t>GJ25L8319</t>
  </si>
  <si>
    <t>RAVI BHARATKUMAR PAREKH</t>
  </si>
  <si>
    <t>D098715398</t>
  </si>
  <si>
    <t>GJ23BJ7883</t>
  </si>
  <si>
    <t>SPLENDOR iSMART</t>
  </si>
  <si>
    <t>MBLJA06AXGHK24687</t>
  </si>
  <si>
    <t>JA06EPGHK28002</t>
  </si>
  <si>
    <t>PRAKASHBHAI PUNJABHAI MAKVANA</t>
  </si>
  <si>
    <t>OG-24-1901-1802-00000101</t>
  </si>
  <si>
    <t>GJ07ED2293</t>
  </si>
  <si>
    <t>ME4JC856KLD040849</t>
  </si>
  <si>
    <t>JC85ED0184506</t>
  </si>
  <si>
    <t>DAVDA</t>
  </si>
  <si>
    <t>OG-24-2224-1801-00000005</t>
  </si>
  <si>
    <t>i 10 1.2 MAGNA</t>
  </si>
  <si>
    <t>LAVKESHKUMAR J PATEL</t>
  </si>
  <si>
    <t>GJ-06-KH-5674</t>
  </si>
  <si>
    <t>MARUTI/OMNI/E</t>
  </si>
  <si>
    <t>MA3EVB11S01746237</t>
  </si>
  <si>
    <t>F8BIN4960413</t>
  </si>
  <si>
    <t>SUNNY GAS</t>
  </si>
  <si>
    <t>RAHISHKHAN M PATHAN</t>
  </si>
  <si>
    <t>D099137276</t>
  </si>
  <si>
    <t>1107FX PLUS ROAD ROLLER</t>
  </si>
  <si>
    <t>NKJ1107EHHKT00889</t>
  </si>
  <si>
    <t>SHAH ENGINEERING COMPANY</t>
  </si>
  <si>
    <t>D099140246</t>
  </si>
  <si>
    <t>GD 511 A-1 MOTOR GRADER</t>
  </si>
  <si>
    <t>D099137930</t>
  </si>
  <si>
    <t>3DX XTRA JCB</t>
  </si>
  <si>
    <t>HAR3DXXTJ01495878</t>
  </si>
  <si>
    <t>H00112210</t>
  </si>
  <si>
    <t>JAGDISH BHIMA KADACHHA</t>
  </si>
  <si>
    <t>D099497413</t>
  </si>
  <si>
    <t>SAVSANI DEEP RAMESHBHAI</t>
  </si>
  <si>
    <t>GJ 06 EH 7502</t>
  </si>
  <si>
    <t>VENTO / 1.6 DIESEL HIGHLINE</t>
  </si>
  <si>
    <t>WVWJ11602CT007114</t>
  </si>
  <si>
    <t>CLN172906</t>
  </si>
  <si>
    <t>DANGIWALA GULAMNABI MOHAMMED KHALIL</t>
  </si>
  <si>
    <t>OG-24-1901-1806-00001066</t>
  </si>
  <si>
    <t>GJ06EP8894</t>
  </si>
  <si>
    <t>FZ FI</t>
  </si>
  <si>
    <t>ME145S07AB2023955</t>
  </si>
  <si>
    <t>45S7023702</t>
  </si>
  <si>
    <t>SHAIKH KAMRUZZAMA TAHIRBHAI</t>
  </si>
  <si>
    <t>D099761298</t>
  </si>
  <si>
    <t>GJ06KQ7645</t>
  </si>
  <si>
    <t>NAVI/STD</t>
  </si>
  <si>
    <t>ME4JF651JG7038619</t>
  </si>
  <si>
    <t>JF65E70038647</t>
  </si>
  <si>
    <t>VB580766</t>
  </si>
  <si>
    <t>XCENTS CRDI</t>
  </si>
  <si>
    <t>MALA841ELHM296831</t>
  </si>
  <si>
    <t>D3FBHM485330</t>
  </si>
  <si>
    <t>RAJESHKUMAR BHIKHABHAI PADHIYAR</t>
  </si>
  <si>
    <t>8780790750/9737224613</t>
  </si>
  <si>
    <t>D100072347KK</t>
  </si>
  <si>
    <t>GJ06PE9179</t>
  </si>
  <si>
    <t>EECO/5STR AC CNG</t>
  </si>
  <si>
    <t>MA3ERLF1S00926778</t>
  </si>
  <si>
    <t>G12BN942859</t>
  </si>
  <si>
    <t>DHIREN BHAI</t>
  </si>
  <si>
    <t>MITESH GHANSHYAMBHAI PATEL</t>
  </si>
  <si>
    <t>GJ06LE9710</t>
  </si>
  <si>
    <t>BREZAA ZDI PLUSE DT</t>
  </si>
  <si>
    <t xml:space="preserve">TATA </t>
  </si>
  <si>
    <t xml:space="preserve">VIPUL RAJA </t>
  </si>
  <si>
    <t>KUKADIYA SARASWATIBEN BHARATBHAI</t>
  </si>
  <si>
    <t>3005/O/288045418/00/B00</t>
  </si>
  <si>
    <t>DARPAN A KANAKIA</t>
  </si>
  <si>
    <t>3005/O/287948893/00/B00</t>
  </si>
  <si>
    <t>ACTIVA 125 DRUM ALLOY</t>
  </si>
  <si>
    <t>JF49EW4003697</t>
  </si>
  <si>
    <t>GAPY</t>
  </si>
  <si>
    <t>RANAWAT ASHVINKUMAR KHUMANSINH</t>
  </si>
  <si>
    <t>3005/A/288245199/00/B00</t>
  </si>
  <si>
    <t>GJ17M2075</t>
  </si>
  <si>
    <t>04A16C06517</t>
  </si>
  <si>
    <t>04A15M19021</t>
  </si>
  <si>
    <t>SONI RIKEN BHAI</t>
  </si>
  <si>
    <t>GJ06HS0676</t>
  </si>
  <si>
    <t>E404662</t>
  </si>
  <si>
    <t>YK04309</t>
  </si>
  <si>
    <t>SARDA KANT DALABEDRA</t>
  </si>
  <si>
    <t>GJ06HD1758</t>
  </si>
  <si>
    <t>i 10 2013</t>
  </si>
  <si>
    <t>DM513922</t>
  </si>
  <si>
    <t>DM748571</t>
  </si>
  <si>
    <t>TATA</t>
  </si>
  <si>
    <t>SUTHAR PRAGNESHKUMAR</t>
  </si>
  <si>
    <t>GJ06DQ5297</t>
  </si>
  <si>
    <t>I 10 2011</t>
  </si>
  <si>
    <t>AM726176</t>
  </si>
  <si>
    <t>AM20615</t>
  </si>
  <si>
    <t>PATEL PRAKASHBHAI</t>
  </si>
  <si>
    <t>GJ06DG0453</t>
  </si>
  <si>
    <t>MARUTI</t>
  </si>
  <si>
    <t>GOREL</t>
  </si>
  <si>
    <t>BINABEN HEMALKUMAR MAKWANA</t>
  </si>
  <si>
    <t>GJ06HL7817</t>
  </si>
  <si>
    <t>GRAND I 10 AUTO</t>
  </si>
  <si>
    <t>Kamlesh Kumar Ram Nath</t>
  </si>
  <si>
    <t>VB621346</t>
  </si>
  <si>
    <t>ERTIGAVDI 1.5</t>
  </si>
  <si>
    <t>MA3BNC52SKL208060</t>
  </si>
  <si>
    <t>MEENABEN ASHWINBHAI PATEL</t>
  </si>
  <si>
    <t>D101225635</t>
  </si>
  <si>
    <t>GJ06BL2585</t>
  </si>
  <si>
    <t>MALCG41GR5M1380J</t>
  </si>
  <si>
    <t>G4EB5M123416</t>
  </si>
  <si>
    <t>PATEL FALGUNIBEN</t>
  </si>
  <si>
    <t>3005/O/288518741/00/B00</t>
  </si>
  <si>
    <t>GJ23DN0431</t>
  </si>
  <si>
    <t>ME4JF91ABND010725</t>
  </si>
  <si>
    <t>JF91ED7010737</t>
  </si>
  <si>
    <t>MALEK ZUBER SALIM</t>
  </si>
  <si>
    <t>D101316483</t>
  </si>
  <si>
    <t>GJ07BE4443</t>
  </si>
  <si>
    <t>MB8CF4CAFA8156836</t>
  </si>
  <si>
    <t>F486392138</t>
  </si>
  <si>
    <t>CHANDRAKANTBHAI MANGALBHAI PATANVADIYA</t>
  </si>
  <si>
    <t>GJ06BV4731</t>
  </si>
  <si>
    <t>Dzire &amp; Vxi Amt</t>
  </si>
  <si>
    <t>MANISHBHAI MEHTA</t>
  </si>
  <si>
    <t>GJ 06 JR 7196</t>
  </si>
  <si>
    <t>ME4JF504LFT982367</t>
  </si>
  <si>
    <t>JF50ET2182944</t>
  </si>
  <si>
    <t>2311 2027 5944 0104 000</t>
  </si>
  <si>
    <t>TEKLE AMOL ASHOKRAO</t>
  </si>
  <si>
    <t>D101510641</t>
  </si>
  <si>
    <t>GJ06FP0824</t>
  </si>
  <si>
    <t>MD2A51BZ2DPK52654</t>
  </si>
  <si>
    <t>PAZPDK02752</t>
  </si>
  <si>
    <t>KABHSINH FATABHAI BARIA</t>
  </si>
  <si>
    <t>D101618231</t>
  </si>
  <si>
    <t>RE COMPACT/CNG</t>
  </si>
  <si>
    <t>MD2A27AZ1GWJ77226</t>
  </si>
  <si>
    <t>AZZWGJ92148</t>
  </si>
  <si>
    <t>SOLANKI AJAYSINH ARVINDSINH</t>
  </si>
  <si>
    <t>D101715384</t>
  </si>
  <si>
    <t>6200305323 01</t>
  </si>
  <si>
    <t>GJ 05 JF 1912</t>
  </si>
  <si>
    <t>WAGON R LXI 1.0</t>
  </si>
  <si>
    <t>YOMESH PATEL</t>
  </si>
  <si>
    <t>D101754456</t>
  </si>
  <si>
    <t>GJ23CC0453</t>
  </si>
  <si>
    <t>DZIRE/VXI BSVI</t>
  </si>
  <si>
    <t>VORA ARIF ANIWARBHAI</t>
  </si>
  <si>
    <t>GJ 06 KA 0661</t>
  </si>
  <si>
    <t>HONDA&amp;ACTIVA - 3G</t>
  </si>
  <si>
    <t>ME4JF505BG7057427</t>
  </si>
  <si>
    <t>JF50E73057426</t>
  </si>
  <si>
    <t>JAGANI SHARADKUMAR GOPALDAS</t>
  </si>
  <si>
    <t>D102311381</t>
  </si>
  <si>
    <t>GJ05CL5288</t>
  </si>
  <si>
    <t>MALCG41GR9M238009</t>
  </si>
  <si>
    <t>G4EB9M239891</t>
  </si>
  <si>
    <t>GJ 06 LF 2867</t>
  </si>
  <si>
    <t>MB8DP11AFH8457561</t>
  </si>
  <si>
    <t>AF211352885</t>
  </si>
  <si>
    <t>JAICLY ROBERT KAIRANNA</t>
  </si>
  <si>
    <t>D102449551</t>
  </si>
  <si>
    <t>PRATIKSHA JOSHI</t>
  </si>
  <si>
    <t>MU439468</t>
  </si>
  <si>
    <t>GJ06BL5324</t>
  </si>
  <si>
    <t>MA3EVB11S00745852</t>
  </si>
  <si>
    <t>F8BIN3551128</t>
  </si>
  <si>
    <t>KISHORBHAI CNG</t>
  </si>
  <si>
    <t>KHUSHAL SINGH HEM SINGH RATHORE</t>
  </si>
  <si>
    <t>D102397805</t>
  </si>
  <si>
    <t>GJ06DG7102</t>
  </si>
  <si>
    <t>i10/1.2 Kappa GLS Sportz (AT)</t>
  </si>
  <si>
    <t>MALAN51CMAM559685</t>
  </si>
  <si>
    <t>G4LAAM332369</t>
  </si>
  <si>
    <t>SOLANKI PRAVINBHAI JASHUBHAI</t>
  </si>
  <si>
    <t>D102464103</t>
  </si>
  <si>
    <t>GJ06EQ7761</t>
  </si>
  <si>
    <t>MALAA51HLCM744095</t>
  </si>
  <si>
    <t>G4HGCM440091</t>
  </si>
  <si>
    <t>THAKUR RANJITSINH RAMSING</t>
  </si>
  <si>
    <t>D103196694</t>
  </si>
  <si>
    <t>GJ06AQ4332</t>
  </si>
  <si>
    <t>M28012351</t>
  </si>
  <si>
    <t>E0013679</t>
  </si>
  <si>
    <t>YERA AMITKUMAR TRIVEDI</t>
  </si>
  <si>
    <t>D103400738</t>
  </si>
  <si>
    <t>GJ06PH6176</t>
  </si>
  <si>
    <t>HARRIER/XZ Plus DT</t>
  </si>
  <si>
    <t>MAT631138NPC60843</t>
  </si>
  <si>
    <t>IDFC FIRST BANK LTD</t>
  </si>
  <si>
    <t>D103819841</t>
  </si>
  <si>
    <t>GJ06LP4443</t>
  </si>
  <si>
    <t>ME4JF50ADJU063119</t>
  </si>
  <si>
    <t>JF50EU7062943</t>
  </si>
  <si>
    <t>MAKWANA BINABEN HEMALKUMAR</t>
  </si>
  <si>
    <t>D103804129</t>
  </si>
  <si>
    <t>GRAND i10/1.2AUTO</t>
  </si>
  <si>
    <t>MALA851CMEM119982</t>
  </si>
  <si>
    <t>G4LAEM306806</t>
  </si>
  <si>
    <t>Bipinbhai Jayantilal Gadara</t>
  </si>
  <si>
    <t>GJ 06 FQ 5744</t>
  </si>
  <si>
    <t>GRAND I10 / ASTA 1.1 CRDI</t>
  </si>
  <si>
    <t>MALA851DLDM010552</t>
  </si>
  <si>
    <t>D3FADM006462</t>
  </si>
  <si>
    <t>D K FIRE SERVICES PRIVATE LIMITED</t>
  </si>
  <si>
    <t>MU597947</t>
  </si>
  <si>
    <t>MBLHAR239H9K23804</t>
  </si>
  <si>
    <t>HA11ENH9K05989</t>
  </si>
  <si>
    <t>SINGH KRISHNA SINGH BIHARI</t>
  </si>
  <si>
    <t>OG-24-2224-1871-00000362</t>
  </si>
  <si>
    <t>I3S SELF START DRUM</t>
  </si>
  <si>
    <t>MBLHAW122M5D84684</t>
  </si>
  <si>
    <t>HA11EDM5D01447</t>
  </si>
  <si>
    <t>PATEL YUGALKUMAR ARVINDBHAI</t>
  </si>
  <si>
    <t>GJ 07 CG 7534</t>
  </si>
  <si>
    <t>ME4JF505GGU239097</t>
  </si>
  <si>
    <t>JF50EU3238861</t>
  </si>
  <si>
    <t>RANAVAYA HAMIR BHIMABHAI</t>
  </si>
  <si>
    <t>D104116689</t>
  </si>
  <si>
    <t>GJ25R3543</t>
  </si>
  <si>
    <t>CD 110 DREAM/</t>
  </si>
  <si>
    <t>ME4JC677DH8007258</t>
  </si>
  <si>
    <t>JC67E84008052</t>
  </si>
  <si>
    <t>BHUPAT S BHARVAD</t>
  </si>
  <si>
    <t>GJ 07 DC 7342</t>
  </si>
  <si>
    <t>VITARA BREZZA / ZDI PLUS</t>
  </si>
  <si>
    <t>MA3NYFB1SLA631586</t>
  </si>
  <si>
    <t>D13A5900548</t>
  </si>
  <si>
    <t>HANSAL KUMAR VYAS</t>
  </si>
  <si>
    <t>GJ 06 KP 5807</t>
  </si>
  <si>
    <t>IGNIS DELTA 1.2 MT</t>
  </si>
  <si>
    <t>MA3NFG81SHE128163</t>
  </si>
  <si>
    <t>K12MN4283914</t>
  </si>
  <si>
    <t>RITESH JOSHI</t>
  </si>
  <si>
    <t>D088009170</t>
  </si>
  <si>
    <t>GJ06JE1925</t>
  </si>
  <si>
    <t>MA3EWDE1S00867431</t>
  </si>
  <si>
    <t>K10BN742100</t>
  </si>
  <si>
    <t>DELVADIYA MOHITKUMAR VASANTBHAI</t>
  </si>
  <si>
    <t>D104454271</t>
  </si>
  <si>
    <t>GJ06FQ1504</t>
  </si>
  <si>
    <t>i20/1.2 Magna (O)</t>
  </si>
  <si>
    <t>MALBB51BLDM543913</t>
  </si>
  <si>
    <t>G4LADM998225</t>
  </si>
  <si>
    <t>GHEVARIYA JAGDISHKUMAR LAXMIDAS</t>
  </si>
  <si>
    <t>D104747058</t>
  </si>
  <si>
    <t>WAGON R/STINGRAY VXI</t>
  </si>
  <si>
    <t>MA3EWDE1S00656139</t>
  </si>
  <si>
    <t>K10BN4605122</t>
  </si>
  <si>
    <t>D105578906</t>
  </si>
  <si>
    <t>PATHAN RAFFAN IDA</t>
  </si>
  <si>
    <t>GJ 01 KF 7490</t>
  </si>
  <si>
    <t>SWIFT / VXI</t>
  </si>
  <si>
    <t>MA3EKKD1S00628655</t>
  </si>
  <si>
    <t>K12MN1078093</t>
  </si>
  <si>
    <t>RANJITKUMAR C PARMAR</t>
  </si>
  <si>
    <t>3005/O/294426008/00/B00</t>
  </si>
  <si>
    <t>GJ07EH2197</t>
  </si>
  <si>
    <t>MBLHAW121N5E80016</t>
  </si>
  <si>
    <t>HA11EDN5E08110</t>
  </si>
  <si>
    <t>RAMNIWAS CHHOTELAL GUPTA</t>
  </si>
  <si>
    <t>GJ 06 KC 8978</t>
  </si>
  <si>
    <t>D105190280</t>
  </si>
  <si>
    <t>Parmar Manojkumar Himmatsinh</t>
  </si>
  <si>
    <t>GJ 06 JE 2242</t>
  </si>
  <si>
    <t>WAGON R VXI 1.0</t>
  </si>
  <si>
    <t>MA3EWDE1S00880923</t>
  </si>
  <si>
    <t>K10BN4746015</t>
  </si>
  <si>
    <t>KALOL</t>
  </si>
  <si>
    <t>D106184254</t>
  </si>
  <si>
    <t>CD DAWN/KICK</t>
  </si>
  <si>
    <t>D106787310</t>
  </si>
  <si>
    <t>ALPESH KAKA</t>
  </si>
  <si>
    <t>GJ 03 KG 5143</t>
  </si>
  <si>
    <t>PATEL JAYESHKUMAR PUNAMBHAI</t>
  </si>
  <si>
    <t>3005/O/295765397/00/000</t>
  </si>
  <si>
    <t>GJ07EC1512</t>
  </si>
  <si>
    <t>JUPITER ZX</t>
  </si>
  <si>
    <t>MD626CG50L1C15771</t>
  </si>
  <si>
    <t>DG5CL1103059</t>
  </si>
  <si>
    <t>KAMALESHBHAI ISHWERBHAI PARMAR</t>
  </si>
  <si>
    <t>OG-24-9906-1805-00036159</t>
  </si>
  <si>
    <t>SWIFT DZIREVXI</t>
  </si>
  <si>
    <t>KAKKAD HIREN VRAJLAL</t>
  </si>
  <si>
    <t>OG-23-9910-1801-00112207</t>
  </si>
  <si>
    <t>GJ06CB0842</t>
  </si>
  <si>
    <t>MA3EYE41S00185081</t>
  </si>
  <si>
    <t>G13BBN319011</t>
  </si>
  <si>
    <t>CHAUDHRI MAHADEV LALJI</t>
  </si>
  <si>
    <t>3005/A/296038483/00/B00</t>
  </si>
  <si>
    <t>GJ06HM0816</t>
  </si>
  <si>
    <t>ME4JF501BE7609587</t>
  </si>
  <si>
    <t>JF50E70609629</t>
  </si>
  <si>
    <t>Dinkar Hathibhai Bhatt</t>
  </si>
  <si>
    <t>GJ 06 DB 1004</t>
  </si>
  <si>
    <t>A STAR VXI</t>
  </si>
  <si>
    <t>MA3EPDE1S00110864</t>
  </si>
  <si>
    <t>K10BN1010703</t>
  </si>
  <si>
    <t>DHRUVIL NAYAK</t>
  </si>
  <si>
    <t>2302 2054 9524 7000</t>
  </si>
  <si>
    <t>GJ-06-HL-5578</t>
  </si>
  <si>
    <t>CROSS POLO-1.2 TDI</t>
  </si>
  <si>
    <t>RAJENDRASINH ASHOKKUMAR PARMAR</t>
  </si>
  <si>
    <t>VB916977</t>
  </si>
  <si>
    <t>GJ07DB1477</t>
  </si>
  <si>
    <t>EECO5 STR</t>
  </si>
  <si>
    <t>MA3ERLF1S00596667</t>
  </si>
  <si>
    <t>G12BN574567</t>
  </si>
  <si>
    <t>KANUBHAI BHAI GOHIL</t>
  </si>
  <si>
    <t>2302 2055 2549 2800 000</t>
  </si>
  <si>
    <t>GJ-31-N-5566</t>
  </si>
  <si>
    <t>SAFARI-XZ PLUS MT</t>
  </si>
  <si>
    <t>MAT631548MPE67593</t>
  </si>
  <si>
    <t>46343885-4113282</t>
  </si>
  <si>
    <t>MILAN RAJESHBHAI PARMAR</t>
  </si>
  <si>
    <t>3005/O/297027582/00/000</t>
  </si>
  <si>
    <t>GJ06ML1471</t>
  </si>
  <si>
    <t>MD626EG47K3B47121</t>
  </si>
  <si>
    <t>EG4BK3300140</t>
  </si>
  <si>
    <t>RAVI HDFC</t>
  </si>
  <si>
    <t>VPC1757099000100</t>
  </si>
  <si>
    <t>GJ18BE0732</t>
  </si>
  <si>
    <t>New Vento 1.5 Higline</t>
  </si>
  <si>
    <t>MEXD15604FT095969</t>
  </si>
  <si>
    <t>CWX105298</t>
  </si>
  <si>
    <t>VB931448</t>
  </si>
  <si>
    <t>GJ11CD9520</t>
  </si>
  <si>
    <t>WAGON RLXI 1.0 CNG</t>
  </si>
  <si>
    <t>RAVIKUMAR MANOJKUMAR PATEL</t>
  </si>
  <si>
    <t>D107668021</t>
  </si>
  <si>
    <t>GJ07AR1714</t>
  </si>
  <si>
    <t>MA3EAA61S01724872</t>
  </si>
  <si>
    <t>F8DN4487089</t>
  </si>
  <si>
    <t>BHARAT VRAJLAL GANATRA</t>
  </si>
  <si>
    <t>MV196224</t>
  </si>
  <si>
    <t>BALENO DELTA</t>
  </si>
  <si>
    <t>GJ 06 KA 8242</t>
  </si>
  <si>
    <t>DUET VX</t>
  </si>
  <si>
    <t>GHEVARIYA KARAN GOPALBHAI</t>
  </si>
  <si>
    <t>3005/O/297460713/00/B00</t>
  </si>
  <si>
    <t>GJ11CB6560</t>
  </si>
  <si>
    <t>Dilipkumar F Khakharia</t>
  </si>
  <si>
    <t>VB943448</t>
  </si>
  <si>
    <t>FORD ECOSPORTTITANIUM +</t>
  </si>
  <si>
    <t>KRUNALSINH MAHIDA</t>
  </si>
  <si>
    <t>OG-24-9906-1802-00146126</t>
  </si>
  <si>
    <t>GJ07CK2586</t>
  </si>
  <si>
    <t>MD2A76AY1HWA03910</t>
  </si>
  <si>
    <t>PFYWHA38079</t>
  </si>
  <si>
    <t>MITALBEN VIKAS CHAUHAN</t>
  </si>
  <si>
    <t>D108049970</t>
  </si>
  <si>
    <t>NARBATBHAI RAMBHAI KADACHHA</t>
  </si>
  <si>
    <t>D108500205</t>
  </si>
  <si>
    <t>ALTO 800/LXi (SE)</t>
  </si>
  <si>
    <t>D108733118</t>
  </si>
  <si>
    <t>ESTILO NEW/1.0 LXi</t>
  </si>
  <si>
    <t>ARVINDKUMAR GULABSINH PAGI</t>
  </si>
  <si>
    <t>D108824327</t>
  </si>
  <si>
    <t>GJ06HL3750</t>
  </si>
  <si>
    <t>SAIL/1.2 Base</t>
  </si>
  <si>
    <t>MA6SFDC2EDT029033</t>
  </si>
  <si>
    <t>10CXDZ140790030</t>
  </si>
  <si>
    <t>GODHRA</t>
  </si>
  <si>
    <t>UPENDRA KHUMANSING CHAUHAN</t>
  </si>
  <si>
    <t>GJ 06 JQ 9556</t>
  </si>
  <si>
    <t>JAZZ / 1.2 SV MT I-VTEC</t>
  </si>
  <si>
    <t>PRAJAPATI CHANDRAKANT BHIKHABHAI</t>
  </si>
  <si>
    <t>3362/02675122/000/00</t>
  </si>
  <si>
    <t>GJ-06-EH-5153</t>
  </si>
  <si>
    <t>I 10 1.1 ERA CNG</t>
  </si>
  <si>
    <t>CHOLA</t>
  </si>
  <si>
    <t>VALAND VASUDEV</t>
  </si>
  <si>
    <t>OG-24-9906-1802-00164922</t>
  </si>
  <si>
    <t>GJ07CA7111</t>
  </si>
  <si>
    <t>MBLHA11AEE9G05910</t>
  </si>
  <si>
    <t>HA11EFE9G00534</t>
  </si>
  <si>
    <t>Parmar Manubhai Punambhai</t>
  </si>
  <si>
    <t>GJ 07 CL 5201</t>
  </si>
  <si>
    <t>HONDA&amp;ACTIVA - 4G</t>
  </si>
  <si>
    <t>ME4JF507FHU303065</t>
  </si>
  <si>
    <t>JF50EU5303050</t>
  </si>
  <si>
    <t>VIPIN SATISHKUMAR GUPTA</t>
  </si>
  <si>
    <t>OG-24-1901-1806-00011923</t>
  </si>
  <si>
    <t>ACHIEVER</t>
  </si>
  <si>
    <t>2315 2055 6112 1000</t>
  </si>
  <si>
    <t>GJ-03-BY-0952</t>
  </si>
  <si>
    <t>SUPER CARRY - STD CNG</t>
  </si>
  <si>
    <t>DIPAK KESHAVBHAI PAREKH</t>
  </si>
  <si>
    <t>D109427400</t>
  </si>
  <si>
    <t>GJ06KD0712</t>
  </si>
  <si>
    <t>BALENO NEW/1.2 DELTA</t>
  </si>
  <si>
    <t>MA3EWB22SGG206701</t>
  </si>
  <si>
    <t>K12MN4176029</t>
  </si>
  <si>
    <t>NIKUNJ PAREKH</t>
  </si>
  <si>
    <t>VPC1762508000100</t>
  </si>
  <si>
    <t>GJ06PA8612</t>
  </si>
  <si>
    <t>Wagon R ZXI</t>
  </si>
  <si>
    <t>F173777</t>
  </si>
  <si>
    <t>MAYURBHAI BALKRISHNA KANABAR</t>
  </si>
  <si>
    <t>GJ 01 RJ 0963</t>
  </si>
  <si>
    <t>I10 / 1.1 MAGNA</t>
  </si>
  <si>
    <t>MALAM51BLEM602180</t>
  </si>
  <si>
    <t>G4HGEM863252</t>
  </si>
  <si>
    <t>JAYESH RAMESHCHANDRA PANDYA</t>
  </si>
  <si>
    <t>3001/A/299493085/00/B00</t>
  </si>
  <si>
    <t>GJ06AB1636</t>
  </si>
  <si>
    <t>MARUTI / ZEN</t>
  </si>
  <si>
    <t>SURESHBHAI DESAIBHAI ZALA</t>
  </si>
  <si>
    <t>OG-24-1901-1802-00007901</t>
  </si>
  <si>
    <t>GJ07CB4905</t>
  </si>
  <si>
    <t>MBLHA11ALE9J55034</t>
  </si>
  <si>
    <t>HA11EJE9J62092</t>
  </si>
  <si>
    <t>PATEL ISHITA DIPAKBHAI</t>
  </si>
  <si>
    <t>3005/300097854/00/B00</t>
  </si>
  <si>
    <t>GJ07CE7879</t>
  </si>
  <si>
    <t>MAESTRO</t>
  </si>
  <si>
    <t>MBLJF32ADFGA20025</t>
  </si>
  <si>
    <t>JF32AAFGA28412</t>
  </si>
  <si>
    <t>CHITRANGNA MUKESHKUMAR VYAS</t>
  </si>
  <si>
    <t>3005/300059075/00/B00</t>
  </si>
  <si>
    <t>GJ06KC5392</t>
  </si>
  <si>
    <t>ACCESS 125 SE</t>
  </si>
  <si>
    <t>MB8DP11ADG8111251</t>
  </si>
  <si>
    <t>AF21NIRAV888</t>
  </si>
  <si>
    <t>SIKERWAR SANDEEP LAXMANSINGH</t>
  </si>
  <si>
    <t>3005/A/300186612/00/B00</t>
  </si>
  <si>
    <t>GJ06FS9570</t>
  </si>
  <si>
    <t>MBLJF32ABDGE20920</t>
  </si>
  <si>
    <t>JF32AADGE20905</t>
  </si>
  <si>
    <t>SANJAY RAMA VAJA</t>
  </si>
  <si>
    <t>D110588691</t>
  </si>
  <si>
    <t>SPLENDOR PLUS/KICK ST</t>
  </si>
  <si>
    <t>ARPITKUMAR DEVESHBHAI PANDYA</t>
  </si>
  <si>
    <t>D110704256</t>
  </si>
  <si>
    <t>GJ06LS0206</t>
  </si>
  <si>
    <t>MA3EUA61S00D02977</t>
  </si>
  <si>
    <t>F8DN6059000</t>
  </si>
  <si>
    <t>6200495148 01</t>
  </si>
  <si>
    <t>EECO / 5</t>
  </si>
  <si>
    <t>PRAVIN CHANDRA JOSHI</t>
  </si>
  <si>
    <t>3005/A/300687862/00/B00</t>
  </si>
  <si>
    <t>GJ06DK3225</t>
  </si>
  <si>
    <t>ME4JC445J98262649</t>
  </si>
  <si>
    <t>JC44E0280594</t>
  </si>
  <si>
    <t>PRAVINCHANDRA JOSHI</t>
  </si>
  <si>
    <t>OG-24-1901-1806-00015412</t>
  </si>
  <si>
    <t>GJ06KG3220</t>
  </si>
  <si>
    <t>PULSAR 150</t>
  </si>
  <si>
    <t>MD2A11CZ9GRD39313</t>
  </si>
  <si>
    <t>DHZRGD89619</t>
  </si>
  <si>
    <t>KISHANBHAI RASIKBHAI RAVAL</t>
  </si>
  <si>
    <t>99135 73147</t>
  </si>
  <si>
    <t>OG-24-1901-1806-00015605</t>
  </si>
  <si>
    <t>GJ07CG4460</t>
  </si>
  <si>
    <t>MD2A18AZ3FPG43596</t>
  </si>
  <si>
    <t>DUZPFG93714</t>
  </si>
  <si>
    <t>RATHOD VIPUL BHAGAVANJIBHAI</t>
  </si>
  <si>
    <t>3005/A/298948614/00/B00</t>
  </si>
  <si>
    <t>GJ06CD4787</t>
  </si>
  <si>
    <t>ME4JF082L68424330</t>
  </si>
  <si>
    <t>JF08E8602820</t>
  </si>
  <si>
    <t>VOHRA ASIFMOHAMED YASINMOHAMMED</t>
  </si>
  <si>
    <t>3005/A/299273541/00/B00</t>
  </si>
  <si>
    <t>GJ06JG8439</t>
  </si>
  <si>
    <t>ME4JF504DFT252974</t>
  </si>
  <si>
    <t>JF50ET2253965</t>
  </si>
  <si>
    <t>MACWAN RITESH SIMON</t>
  </si>
  <si>
    <t>D112069558</t>
  </si>
  <si>
    <t>GJ06CH5626</t>
  </si>
  <si>
    <t>07A16F05977</t>
  </si>
  <si>
    <t>07A15E27656</t>
  </si>
  <si>
    <t>PATEL RAKESHBHAI RAMESHBHAI</t>
  </si>
  <si>
    <t>GJ 06 EJ 3268</t>
  </si>
  <si>
    <t>MBLJF16EDBGC27743</t>
  </si>
  <si>
    <t>JF16EBBGC27598</t>
  </si>
  <si>
    <t>KAMLESHKUMAR GIJUBHAI VAJA</t>
  </si>
  <si>
    <t>D112391108</t>
  </si>
  <si>
    <t>GJ25S2850</t>
  </si>
  <si>
    <t>MD2B37AY6HPF10950</t>
  </si>
  <si>
    <t>PFYPHF11235</t>
  </si>
  <si>
    <t>BABLI</t>
  </si>
  <si>
    <t xml:space="preserve">RAJESH SHANKARLAL JOSHI </t>
  </si>
  <si>
    <t>MV689796</t>
  </si>
  <si>
    <t>GJ06DQ6045</t>
  </si>
  <si>
    <t>MA3EVB11S01241254</t>
  </si>
  <si>
    <t>F8BIN4305458</t>
  </si>
  <si>
    <t>MUKESHBHAI SOMABHAI PARMAR</t>
  </si>
  <si>
    <t>D113186405</t>
  </si>
  <si>
    <t>GJ23H9586</t>
  </si>
  <si>
    <t>MA3EWDE1S00246738</t>
  </si>
  <si>
    <t>K10BN7021981</t>
  </si>
  <si>
    <t xml:space="preserve">GPAY </t>
  </si>
  <si>
    <t>MUKESH KHEDA</t>
  </si>
  <si>
    <t>KOTECHA KAPILBHAI NARANDAS</t>
  </si>
  <si>
    <t>3005/A/301728184/00/B00</t>
  </si>
  <si>
    <t>GJ 06 FR 4979</t>
  </si>
  <si>
    <t>ALPIT RASIKLAL VACHHANI</t>
  </si>
  <si>
    <t>D112540168</t>
  </si>
  <si>
    <t>GJ01KP1833</t>
  </si>
  <si>
    <t>MAKGM252BCN301835</t>
  </si>
  <si>
    <t>L15A73206794</t>
  </si>
  <si>
    <t>ASLAMKHAN KARIMKHAN PATHAN</t>
  </si>
  <si>
    <t>MV831948</t>
  </si>
  <si>
    <t>GJ18H8149</t>
  </si>
  <si>
    <t>CRANES</t>
  </si>
  <si>
    <t>R07M1113</t>
  </si>
  <si>
    <t>IFCKO OFFLINE</t>
  </si>
  <si>
    <t>Mirza vasimbeg Najimbeg</t>
  </si>
  <si>
    <t>GJ 06 LS 5942</t>
  </si>
  <si>
    <t>BHARUCH</t>
  </si>
  <si>
    <t>ZUNO OFFLINE</t>
  </si>
  <si>
    <t>DUNGAR RAM</t>
  </si>
  <si>
    <t>3001/O/301269175/00/000</t>
  </si>
  <si>
    <t>GJ06PF8459</t>
  </si>
  <si>
    <t>TIAGO XTO 1.2</t>
  </si>
  <si>
    <t>MAT626365MKF45112</t>
  </si>
  <si>
    <t>REVTRN08FYXM03773</t>
  </si>
  <si>
    <t>RITESHKUMAR KIRITBHAI SOLANKI</t>
  </si>
  <si>
    <t>OG-24-1901-1806-00022106</t>
  </si>
  <si>
    <t>GJ23BH0492</t>
  </si>
  <si>
    <t>PLENDOR PLUS</t>
  </si>
  <si>
    <t>MBLHA10BWGHF66878</t>
  </si>
  <si>
    <t>HA10EWGHF20188</t>
  </si>
  <si>
    <t>BHAGIRATHI SAHOO</t>
  </si>
  <si>
    <t>3005/A/301035005/00/B00</t>
  </si>
  <si>
    <t>GJ06JG2135</t>
  </si>
  <si>
    <t>MB8CF4CABF8547208</t>
  </si>
  <si>
    <t>F4862721074</t>
  </si>
  <si>
    <t>AMITKUMAR SUDHAKAR PAREKH</t>
  </si>
  <si>
    <t>GJ 18 DB 3426</t>
  </si>
  <si>
    <t>KUBAVAT ANANDBHAI ASHOKBHAI</t>
  </si>
  <si>
    <t>D111589429</t>
  </si>
  <si>
    <t>SPLENDOR PLUS/KICK START</t>
  </si>
  <si>
    <t>3001/301858429/00/B00</t>
  </si>
  <si>
    <t>GJ27BE1343</t>
  </si>
  <si>
    <t>XCENT 1.1 CRDI SX OPTION</t>
  </si>
  <si>
    <t>MALA841DLFM132816</t>
  </si>
  <si>
    <t>D3FAFM398552</t>
  </si>
  <si>
    <t>JOSHI BHASKARBHAI PARSHOTTAMBHAI</t>
  </si>
  <si>
    <t>D112174171</t>
  </si>
  <si>
    <t>OG-24-1901-1802-00009635</t>
  </si>
  <si>
    <t>BAJAJ OFFLINE</t>
  </si>
  <si>
    <t>SONI SANJAY CHANDRAKANT</t>
  </si>
  <si>
    <t>GJ 01 NV 8642</t>
  </si>
  <si>
    <t>SOLANKI RATILAL LALLUBHAI</t>
  </si>
  <si>
    <t>OG-24-1901-1806-00020510</t>
  </si>
  <si>
    <t>GJ07BF7266</t>
  </si>
  <si>
    <t>MD2DSPAZZTDM10368</t>
  </si>
  <si>
    <t>JBMBTM89266</t>
  </si>
  <si>
    <t>ASHISH CHHAGANBHAI BHALODIYA</t>
  </si>
  <si>
    <t>GJ 10 DA 4256</t>
  </si>
  <si>
    <t>VENUE / S 1.2</t>
  </si>
  <si>
    <t>MALFC81BLKM032854</t>
  </si>
  <si>
    <t>G4LAKM375030</t>
  </si>
  <si>
    <t>BELIM MAJIDKHA IBRAHIMKHA</t>
  </si>
  <si>
    <t>D112753913</t>
  </si>
  <si>
    <t>GJ11BK5851</t>
  </si>
  <si>
    <t>MBLHA11ATG9F14321</t>
  </si>
  <si>
    <t>HA11EJG9F28207</t>
  </si>
  <si>
    <t>DAMOR RAHULKUMAR DILIPBHAI</t>
  </si>
  <si>
    <t>3001/304045579/00/B00</t>
  </si>
  <si>
    <t>GJ06FQ4304</t>
  </si>
  <si>
    <t>SCORPIO VLX</t>
  </si>
  <si>
    <t>B29315</t>
  </si>
  <si>
    <t>B21401</t>
  </si>
  <si>
    <t>PATEL RAJESHKUMAR NIRANJANBHAI</t>
  </si>
  <si>
    <t>D111138083</t>
  </si>
  <si>
    <t>GJ06LP7647</t>
  </si>
  <si>
    <t>MBLHAR186J5E00984</t>
  </si>
  <si>
    <t>HA10ACJ5E10314</t>
  </si>
  <si>
    <t>KADACHHA RAM BHIKHABHAI</t>
  </si>
  <si>
    <t>D111453155</t>
  </si>
  <si>
    <t>GJ10BL1699</t>
  </si>
  <si>
    <t>SPLENDOR PRO/</t>
  </si>
  <si>
    <t>MBLHA10ASCHD06515</t>
  </si>
  <si>
    <t>HA10ELCHD08544</t>
  </si>
  <si>
    <t>MUKESH</t>
  </si>
  <si>
    <t>KESHAVBHAI JETHABHAI KADACHHA</t>
  </si>
  <si>
    <t>GJ 03 ER 1900</t>
  </si>
  <si>
    <t>MA3FHEB1S00342150</t>
  </si>
  <si>
    <t>D13A0326321</t>
  </si>
  <si>
    <t>KADACHA RAMABHAI VIRAMBHAI</t>
  </si>
  <si>
    <t>D112227991</t>
  </si>
  <si>
    <t>GJ25D9165</t>
  </si>
  <si>
    <t>MBLHA10EEPPE11351</t>
  </si>
  <si>
    <t>HA10EA99E23336</t>
  </si>
  <si>
    <t>KADACHHA BHAVESH POLA</t>
  </si>
  <si>
    <t>D112348162</t>
  </si>
  <si>
    <t>GJ11BP8788</t>
  </si>
  <si>
    <t>MBLHA7171JHA00325</t>
  </si>
  <si>
    <t>HA10AFJHA00538</t>
  </si>
  <si>
    <t>RAHUL GANGA VAGH</t>
  </si>
  <si>
    <t>D112522964</t>
  </si>
  <si>
    <t>GJ11AQ9762</t>
  </si>
  <si>
    <t>MBLHA10AMEHD72565</t>
  </si>
  <si>
    <t>HA10EJEHD74343</t>
  </si>
  <si>
    <t>KANDHA SAVDASBHAI KADACHHA</t>
  </si>
  <si>
    <t>OG-24-1901-1806-00020895</t>
  </si>
  <si>
    <t>GJ25R7697</t>
  </si>
  <si>
    <t>ME3U3S5C1HF144036</t>
  </si>
  <si>
    <t>U3S5C1HF078102</t>
  </si>
  <si>
    <t>KADACHHA BHANUBHAI LILABHAI</t>
  </si>
  <si>
    <t>D112851857</t>
  </si>
  <si>
    <t>GJ25L9705</t>
  </si>
  <si>
    <t>MBLHA10AMEHK20830</t>
  </si>
  <si>
    <t>HA10EJEHK47117</t>
  </si>
  <si>
    <t>RAMESH HARDAS KADACHHA</t>
  </si>
  <si>
    <t>D112981384</t>
  </si>
  <si>
    <t>GJ11AL1122</t>
  </si>
  <si>
    <t>MBLHA10AMC9M11057</t>
  </si>
  <si>
    <t>HA10EJC9M16371</t>
  </si>
  <si>
    <t>VC168330</t>
  </si>
  <si>
    <t>GJ27AA8783</t>
  </si>
  <si>
    <t>SWIFTVDI</t>
  </si>
  <si>
    <t>MA3FHEB1SOO707497</t>
  </si>
  <si>
    <t>D13A0508164</t>
  </si>
  <si>
    <t>KADACHHA RAMESHBHAI MALDEBHAI</t>
  </si>
  <si>
    <t>D111316063</t>
  </si>
  <si>
    <t>GJ11BM5293</t>
  </si>
  <si>
    <t>SPLEND PLUS</t>
  </si>
  <si>
    <t>MBLHAR084HHC47368</t>
  </si>
  <si>
    <t>HA10AGHHCB0915</t>
  </si>
  <si>
    <t>GHANASHYAMBHAI KADACHHA</t>
  </si>
  <si>
    <t>MW074275</t>
  </si>
  <si>
    <t>GJ25J6383</t>
  </si>
  <si>
    <t>MA3NYFB1SGF124196</t>
  </si>
  <si>
    <t>D13A2845723</t>
  </si>
  <si>
    <t>PUSHPENDRAKUMAR RAMNARESH DWIVEDI</t>
  </si>
  <si>
    <t>3005/A/305044242/00/B00</t>
  </si>
  <si>
    <t>GJ06LD0214</t>
  </si>
  <si>
    <t>ME4JF507FHU359589</t>
  </si>
  <si>
    <t>JF50EU5359630</t>
  </si>
  <si>
    <t>GJ 06 CR 0044</t>
  </si>
  <si>
    <t>VITARA BREZZA VDI</t>
  </si>
  <si>
    <t xml:space="preserve">IFCKO </t>
  </si>
  <si>
    <t>NAKUM DINESHBHAI</t>
  </si>
  <si>
    <t>3005/305096992/00/B00</t>
  </si>
  <si>
    <t>PRADIPKUMAR ARAVINDBHAI RUPARELIYA</t>
  </si>
  <si>
    <t>OG-24-1901-1802-00011114</t>
  </si>
  <si>
    <t>HITENDRA KHUMANSINH SOLANKI</t>
  </si>
  <si>
    <t>OG-24-1901-1802-00011616</t>
  </si>
  <si>
    <t>GJ23BE0658</t>
  </si>
  <si>
    <t>BAJAJ PLATINA 100</t>
  </si>
  <si>
    <t>MD2A76AZ2FRE51139</t>
  </si>
  <si>
    <t>PFZRFE78610</t>
  </si>
  <si>
    <t>VACHHANI DHIRENKUMAR HARSUKHBHAI</t>
  </si>
  <si>
    <t>3001/305864012/00/B00</t>
  </si>
  <si>
    <t>GJ06EH1422</t>
  </si>
  <si>
    <t>VERNA 1.6 VTVT SX</t>
  </si>
  <si>
    <t>MAHESHKUMAR JUVANSINH PARMAR</t>
  </si>
  <si>
    <t>OG-24-1901-1802-00011988</t>
  </si>
  <si>
    <t>0173848212 02</t>
  </si>
  <si>
    <t>TATA OFFLINE</t>
  </si>
  <si>
    <t>GJ 07 DD 8621</t>
  </si>
  <si>
    <t>MA3EUA61S00H85445</t>
  </si>
  <si>
    <t>MEHUL HARSHAD THAKKAR</t>
  </si>
  <si>
    <t>OG-24-1901-1802-00012087</t>
  </si>
  <si>
    <t>MH48AN1089</t>
  </si>
  <si>
    <t>SUZUKI ACCESS</t>
  </si>
  <si>
    <t>GOHIL ABHESINH BALVAJI</t>
  </si>
  <si>
    <t>213001/31/24/017847</t>
  </si>
  <si>
    <t>GJ - 31 - X - 1651</t>
  </si>
  <si>
    <t>MAXIMA Z CNG</t>
  </si>
  <si>
    <t>MD2B17AY6JWK00277</t>
  </si>
  <si>
    <t>AZYWJK07161</t>
  </si>
  <si>
    <t>SHRIRAN OFFLINE</t>
  </si>
  <si>
    <t>KESHARAM TRIKAMAJI CHOUDHARY</t>
  </si>
  <si>
    <t>D115941611</t>
  </si>
  <si>
    <t>UMESHBHAI PURUSHOTTAM THAKRAR</t>
  </si>
  <si>
    <t>D115971682</t>
  </si>
  <si>
    <t>KHARVA KRUNAL DIPAKBHAI</t>
  </si>
  <si>
    <t>D114858664</t>
  </si>
  <si>
    <t>GJ16AA3905</t>
  </si>
  <si>
    <t>MA3EYD81S00656618</t>
  </si>
  <si>
    <t>F8DM3254663</t>
  </si>
  <si>
    <t>DOBARIYA NILESHBHAI BABUBHAI</t>
  </si>
  <si>
    <t>D116356527</t>
  </si>
  <si>
    <t>GJ06KD7174</t>
  </si>
  <si>
    <t>ZEST/Revotron XE</t>
  </si>
  <si>
    <t>MAT623202GPH28262</t>
  </si>
  <si>
    <t>REVTRN01HTYP29078</t>
  </si>
  <si>
    <t>KAMIYA KAMLESHKUMAR PATEL</t>
  </si>
  <si>
    <t>D116392848</t>
  </si>
  <si>
    <t>PATEL KAMLESH MANUBHAI</t>
  </si>
  <si>
    <t>GJ 06 KN 2886</t>
  </si>
  <si>
    <t>D116383242</t>
  </si>
  <si>
    <t>K12MN7299754</t>
  </si>
  <si>
    <t>PIYUSH BHIMJIBHAI VAJA</t>
  </si>
  <si>
    <t>D116603384</t>
  </si>
  <si>
    <t>GJ25M6424</t>
  </si>
  <si>
    <t>MBLHA10BFFHJ44369</t>
  </si>
  <si>
    <t>HA10ERFHJ46606</t>
  </si>
  <si>
    <t>VALAND SAMITBHAI VITTHALBHAI</t>
  </si>
  <si>
    <t>GJ 06 LM 8544</t>
  </si>
  <si>
    <t>Mr.PRAMOD PITAMBAR MAHALE</t>
  </si>
  <si>
    <t>GJ 06 LJ 2064</t>
  </si>
  <si>
    <t>KATARIYA RICHA BHAVINKUMAR</t>
  </si>
  <si>
    <t>D116648155</t>
  </si>
  <si>
    <t>GJ01HW7565</t>
  </si>
  <si>
    <t>VERNA/1.6 VTVT SX</t>
  </si>
  <si>
    <t>MALC841CLJM049163</t>
  </si>
  <si>
    <t>G4FGHU321346</t>
  </si>
  <si>
    <t>CHANDUBHAI UKABHAI VAGHASIYA</t>
  </si>
  <si>
    <t>GJ 03 FQ 7028</t>
  </si>
  <si>
    <t>ME4JC36KDET025610</t>
  </si>
  <si>
    <t>JC36ET7064717</t>
  </si>
  <si>
    <t>SUTHAR CHIRAGKUMAR BABUBHAI</t>
  </si>
  <si>
    <t>D116983184</t>
  </si>
  <si>
    <t>DHARMENDRA KUMAR PARMAR</t>
  </si>
  <si>
    <t>3001/307382432/00/B00</t>
  </si>
  <si>
    <t>GJ23BL5883</t>
  </si>
  <si>
    <t>EECO AC BS VI</t>
  </si>
  <si>
    <t>MODI HARSHIL PANKAJBHAI</t>
  </si>
  <si>
    <t>GJ 01 KN 9180</t>
  </si>
  <si>
    <t>SUN N Y XL PETROL CNG</t>
  </si>
  <si>
    <t>MDH BBAN 17B9001351</t>
  </si>
  <si>
    <t>H R15704560A</t>
  </si>
  <si>
    <t>MEHSANA</t>
  </si>
  <si>
    <t>RAJ BHOKHARIYA</t>
  </si>
  <si>
    <t>3101497019 02</t>
  </si>
  <si>
    <t>GJ 06 KD 4736</t>
  </si>
  <si>
    <t>S CROSS</t>
  </si>
  <si>
    <t>MA3FN EB1S00138868</t>
  </si>
  <si>
    <t xml:space="preserve">HERO </t>
  </si>
  <si>
    <t>LAKHANI GHANSHYAMBHAI BHAGVANBHAI</t>
  </si>
  <si>
    <t>GJ-06-JE-6299</t>
  </si>
  <si>
    <t>PHONE PAY</t>
  </si>
  <si>
    <t>Hiren Vrajlal Kakkad</t>
  </si>
  <si>
    <t>GJ 06 DM 7212</t>
  </si>
  <si>
    <t>ABHISHEK RAJENDRA GAUTAM</t>
  </si>
  <si>
    <t>D117933492</t>
  </si>
  <si>
    <t>GJ06JL4741</t>
  </si>
  <si>
    <t>LETS/STD</t>
  </si>
  <si>
    <t>MB8CE46ABF8153638</t>
  </si>
  <si>
    <t>AE211053167</t>
  </si>
  <si>
    <t>SHRIRAM GARAGE</t>
  </si>
  <si>
    <t>GJ 06 JN 5533</t>
  </si>
  <si>
    <t>MBLHA10BSFHJ16200</t>
  </si>
  <si>
    <t>HA10EVFHJ18683</t>
  </si>
  <si>
    <t>KHUSHAL SUTHAR</t>
  </si>
  <si>
    <t>2302 2057 3002 8700 000</t>
  </si>
  <si>
    <t>GJ-06-PD-4900</t>
  </si>
  <si>
    <t>SCORPIO-S11 2WD 7STR</t>
  </si>
  <si>
    <t>MA1TA2XM2L2H30915</t>
  </si>
  <si>
    <t>XML4H15431</t>
  </si>
  <si>
    <t>KESHU NATHA KADACHHA</t>
  </si>
  <si>
    <t>D118248072</t>
  </si>
  <si>
    <t>GJ25M3557</t>
  </si>
  <si>
    <t>MBLHA10BFFHF12663</t>
  </si>
  <si>
    <t>HA10ERFHF11540</t>
  </si>
  <si>
    <t>INDARPALSINGH PUNJABI</t>
  </si>
  <si>
    <t>GJ06LB1612</t>
  </si>
  <si>
    <t>MA3ERLF1S00556300</t>
  </si>
  <si>
    <t>G12BN0533600</t>
  </si>
  <si>
    <t>BAJAJ FIANNCE</t>
  </si>
  <si>
    <t xml:space="preserve">ZUNO </t>
  </si>
  <si>
    <t>RAJENDRA VASANTRAO JAGTAP</t>
  </si>
  <si>
    <t>2301 2057 3840 6800 000</t>
  </si>
  <si>
    <t>GJ-06-NR-9963</t>
  </si>
  <si>
    <t>ACTIVA-6G DLX</t>
  </si>
  <si>
    <t>ME4JF91AHNW362037</t>
  </si>
  <si>
    <t>JF91EW7362078</t>
  </si>
  <si>
    <t>BHONCHIYA RAMTUBHAI JERAMBHAI</t>
  </si>
  <si>
    <t>GJ 06 CB 7840</t>
  </si>
  <si>
    <t>THAKKAR RAJESHKUMAR</t>
  </si>
  <si>
    <t>OG-24-1901-1802-00014523</t>
  </si>
  <si>
    <t>GJ06HN7134</t>
  </si>
  <si>
    <t>MBLHA10A6EHE39725</t>
  </si>
  <si>
    <t>HA10ENEHE61743</t>
  </si>
  <si>
    <t>JADAV ASHOKBHAI</t>
  </si>
  <si>
    <t>GJ 06 ME 2110</t>
  </si>
  <si>
    <t>PASSION XTEC</t>
  </si>
  <si>
    <t>MBLJAR154JGJ02085</t>
  </si>
  <si>
    <t>JA06ETJGJ02769</t>
  </si>
  <si>
    <t xml:space="preserve">Sadrani Hardikkumar Sagunray </t>
  </si>
  <si>
    <t>GJ 05 NL 7648</t>
  </si>
  <si>
    <t>MBLHA10CGGHK53816</t>
  </si>
  <si>
    <t>HA10ERGHKA1734</t>
  </si>
  <si>
    <t>KADACHHA LILABHAI RAJABHAI</t>
  </si>
  <si>
    <t>OG-24-1901-1806-00034368</t>
  </si>
  <si>
    <t>GJ25C3085</t>
  </si>
  <si>
    <t>M04353</t>
  </si>
  <si>
    <t>ANIL BABUBHAI MOKARIYA</t>
  </si>
  <si>
    <t>3005/A/310949207/00/B00</t>
  </si>
  <si>
    <t>MW747769</t>
  </si>
  <si>
    <t>RADADIYA KETAN MOHANBHAI</t>
  </si>
  <si>
    <t>3001/311136036/00/B00</t>
  </si>
  <si>
    <t>GJ06LS1747</t>
  </si>
  <si>
    <t>ALTO K10 VXI</t>
  </si>
  <si>
    <t>MA3EZDE1S00452875</t>
  </si>
  <si>
    <t>K10BN8112020</t>
  </si>
  <si>
    <t>BHATT SURESHCHANDRA BHANUPRASD</t>
  </si>
  <si>
    <t>2302 2057 8281 5500 000</t>
  </si>
  <si>
    <t>GJ-07-DD-9331</t>
  </si>
  <si>
    <t>EECO-5 STR WITH A/C</t>
  </si>
  <si>
    <t>MA3ERLF1S00566585</t>
  </si>
  <si>
    <t>G12BN543809</t>
  </si>
  <si>
    <t>OG-24-1901-1802-00015445</t>
  </si>
  <si>
    <t>PRAGN ESH KUMAR GUN VAN TBH AI SUTH AR</t>
  </si>
  <si>
    <t>GJ 06 DQ 5297</t>
  </si>
  <si>
    <t>I 10 1.1 MAGNA</t>
  </si>
  <si>
    <t>MALAM51BLAM726176</t>
  </si>
  <si>
    <t>G4H GAM20615</t>
  </si>
  <si>
    <t>RAVAL KOMAL KETAN</t>
  </si>
  <si>
    <t>2301 2057 8458 2300 000</t>
  </si>
  <si>
    <t>GJ-06-NH-6984</t>
  </si>
  <si>
    <t>ACTIVA-125 DISC</t>
  </si>
  <si>
    <t>ME4JF49MHMW041037</t>
  </si>
  <si>
    <t>JF49EW4160964</t>
  </si>
  <si>
    <t>PRASHANTO KANAI GHOSH</t>
  </si>
  <si>
    <t>D120537646</t>
  </si>
  <si>
    <t>GJ02BP0022</t>
  </si>
  <si>
    <t>GO/T</t>
  </si>
  <si>
    <t>MDHZBAAD0E5007435</t>
  </si>
  <si>
    <t>746111A</t>
  </si>
  <si>
    <t>JITRNDRA KUMAR MOHANLALJI</t>
  </si>
  <si>
    <t>GJ 06 KR 7663</t>
  </si>
  <si>
    <t>GIXXER SF</t>
  </si>
  <si>
    <t>MB8NG4BBCH8303946</t>
  </si>
  <si>
    <t>BGA1376260</t>
  </si>
  <si>
    <t>SHRAVAN KUMAR PATEL</t>
  </si>
  <si>
    <t>2302 2057 6459 7000 000</t>
  </si>
  <si>
    <t>GJ-06-LS-0140</t>
  </si>
  <si>
    <t>KWID-1.0 RXT</t>
  </si>
  <si>
    <t>KHUSHAL SUKHRAM SUTHAR</t>
  </si>
  <si>
    <t>D091512716</t>
  </si>
  <si>
    <t>GJ06LQ7713</t>
  </si>
  <si>
    <t>BULLET/STD</t>
  </si>
  <si>
    <t>JA267134</t>
  </si>
  <si>
    <t>JA297956</t>
  </si>
  <si>
    <t>S K ASSOCIATE</t>
  </si>
  <si>
    <t>3003/236408701/01/000</t>
  </si>
  <si>
    <t>GJ06BT7403</t>
  </si>
  <si>
    <t>BOLERO MAXI TRUCK PLUS</t>
  </si>
  <si>
    <t>MA1ZP2TBKK6M36234</t>
  </si>
  <si>
    <t>TBK4M60763</t>
  </si>
  <si>
    <t>INDIAN BANK</t>
  </si>
  <si>
    <t>PATANVADIA JAYMINBHAI</t>
  </si>
  <si>
    <t>3001/310933303/00/B00</t>
  </si>
  <si>
    <t>GJ06MD5535</t>
  </si>
  <si>
    <t>EECO AC CNG</t>
  </si>
  <si>
    <t>MA3ERLF1S00682733</t>
  </si>
  <si>
    <t>G12BN662947</t>
  </si>
  <si>
    <t>MAHERAJKUMAR JAYANTILAL PANCHAL</t>
  </si>
  <si>
    <t>GJ 06 BA 8145</t>
  </si>
  <si>
    <t>ALTO LX</t>
  </si>
  <si>
    <t>PARMAR HARPALSINH GOVINDSINH</t>
  </si>
  <si>
    <t>P0024200003/4190/100848</t>
  </si>
  <si>
    <t>GJ06FK3026</t>
  </si>
  <si>
    <t>I 20 ASTA AT</t>
  </si>
  <si>
    <t>MAGMA</t>
  </si>
  <si>
    <t>Rajesh Yeole</t>
  </si>
  <si>
    <t>DN09G1691</t>
  </si>
  <si>
    <t>XYLO E8</t>
  </si>
  <si>
    <t>H22214</t>
  </si>
  <si>
    <t>H16897</t>
  </si>
  <si>
    <t>GULABBHAI RAMESHKUMAR DODEJA</t>
  </si>
  <si>
    <t>3001/A/311198690/00/B00</t>
  </si>
  <si>
    <t>GJ12BB9090</t>
  </si>
  <si>
    <t>FORTUNER 4X4 MT</t>
  </si>
  <si>
    <t>1G06362922</t>
  </si>
  <si>
    <t>GIR SOMNATH</t>
  </si>
  <si>
    <t>SOLANKI SHRUTIBEN JAYANTIBHAI</t>
  </si>
  <si>
    <t>GJ 07 CL 9710</t>
  </si>
  <si>
    <t>KADACHHA BHARAT</t>
  </si>
  <si>
    <t>OG-24-1901-1806-00035745</t>
  </si>
  <si>
    <t>GJ25N4174</t>
  </si>
  <si>
    <t>LIVO SELF DISC</t>
  </si>
  <si>
    <t>ME4JC711MFT047073</t>
  </si>
  <si>
    <t>JC71ET0074635</t>
  </si>
  <si>
    <t>BAMANAYA RAMESHBHAI BACHUBHAI</t>
  </si>
  <si>
    <t>P041110231146738</t>
  </si>
  <si>
    <t>GJ-06-AU-8294</t>
  </si>
  <si>
    <t>APE-3 SEATER</t>
  </si>
  <si>
    <t>MBX0000ZFSJ970405</t>
  </si>
  <si>
    <t>R4J2551479</t>
  </si>
  <si>
    <t>SBI OFFLINE</t>
  </si>
  <si>
    <t>VISHNU</t>
  </si>
  <si>
    <t>SHANI GOVARDHAN</t>
  </si>
  <si>
    <t>D121342820</t>
  </si>
  <si>
    <t>GJ06JA9206</t>
  </si>
  <si>
    <t>CD DELUXE/SELF ST</t>
  </si>
  <si>
    <t>MBLHA11ALE9J20450</t>
  </si>
  <si>
    <t>HA11EJE9J24100</t>
  </si>
  <si>
    <t>3005/262237178/01/000</t>
  </si>
  <si>
    <t>2302 NIRAV 1623 5401 000</t>
  </si>
  <si>
    <t>AVEO-1.4 LT</t>
  </si>
  <si>
    <t>HDFC OFFLINE</t>
  </si>
  <si>
    <t>D112752636</t>
  </si>
  <si>
    <t>PATEL HIRENKUMAR</t>
  </si>
  <si>
    <t>3001/312573367/00/B00</t>
  </si>
  <si>
    <t>GJ23BD7880</t>
  </si>
  <si>
    <t>ERTIGA VDI</t>
  </si>
  <si>
    <t>MA3FLEB1S00422840</t>
  </si>
  <si>
    <t>D13A5337061</t>
  </si>
  <si>
    <t>ATUL KAKA</t>
  </si>
  <si>
    <t>PATEL BHAVINKUMAR</t>
  </si>
  <si>
    <t>ZUNO</t>
  </si>
  <si>
    <t>SWETABEN SHIVANG DESAI</t>
  </si>
  <si>
    <t>3005/O/313014148/00/B00</t>
  </si>
  <si>
    <t>GJ07EE7875</t>
  </si>
  <si>
    <t>MD626EG51M1F00931</t>
  </si>
  <si>
    <t>GG5FM1700830</t>
  </si>
  <si>
    <t>MAKAVANA PRAKASHBHAI</t>
  </si>
  <si>
    <t>3005/O/313591590/00/B00</t>
  </si>
  <si>
    <t>GJ07EJ9608</t>
  </si>
  <si>
    <t>MBLHAW140N5J05698</t>
  </si>
  <si>
    <t>HA11ESN5J50548</t>
  </si>
  <si>
    <t>PARMAR PRITESHBHAI</t>
  </si>
  <si>
    <t>3362/02776014/000/00</t>
  </si>
  <si>
    <t>GJ‐01‐HX‐5598</t>
  </si>
  <si>
    <t>XCENT ‐ 1.1 CRDI</t>
  </si>
  <si>
    <t>MALA741DLGM198459G</t>
  </si>
  <si>
    <t>D3FAGM132142</t>
  </si>
  <si>
    <t xml:space="preserve">MAHINDRA </t>
  </si>
  <si>
    <t>6200781298 01</t>
  </si>
  <si>
    <t>WAGON R VXI (O)</t>
  </si>
  <si>
    <t>MADHURI HONARAO</t>
  </si>
  <si>
    <t>3001/313069857/00/B00</t>
  </si>
  <si>
    <t>GJ06PD2354</t>
  </si>
  <si>
    <t>CIVIC 1.8 ZX CVT</t>
  </si>
  <si>
    <t>MAKFC667HLN003085</t>
  </si>
  <si>
    <t>R18ZK1005109</t>
  </si>
  <si>
    <t>VITHALANI PARTH PANKAJBHAI</t>
  </si>
  <si>
    <t>GJ-01-KH-9258</t>
  </si>
  <si>
    <t>POLO/1.2 PETROL</t>
  </si>
  <si>
    <t>WVWC11606BT042245</t>
  </si>
  <si>
    <t>CJL030618</t>
  </si>
  <si>
    <t>BHISHMA HONARAO</t>
  </si>
  <si>
    <t>GJ06PD7016</t>
  </si>
  <si>
    <t>Polo / Comfortline 1.0l Mpi Bs6</t>
  </si>
  <si>
    <t>MEXL20609MT111821</t>
  </si>
  <si>
    <t>CHYM65635</t>
  </si>
  <si>
    <t>UJWAL KIRAN KUMAR GANDHI</t>
  </si>
  <si>
    <t>3101621424 02</t>
  </si>
  <si>
    <t>K10BN 8156162</t>
  </si>
  <si>
    <t>D122966631</t>
  </si>
  <si>
    <t>GJ 06 CM 8147</t>
  </si>
  <si>
    <t>SANTRO XINGGLS</t>
  </si>
  <si>
    <t>MALAA51H R8M326234</t>
  </si>
  <si>
    <t>GJ 06 LJ 7126</t>
  </si>
  <si>
    <t>OG-24-2202-1801-00019215</t>
  </si>
  <si>
    <t>GRAND i10 SPORTZ</t>
  </si>
  <si>
    <t>VINAY SINGH GAUTAM</t>
  </si>
  <si>
    <t>3005/A/314256993/00/B00</t>
  </si>
  <si>
    <t>GJ02CQ6997</t>
  </si>
  <si>
    <t>ME4JF50BEJU037460</t>
  </si>
  <si>
    <t>JF50EU8037080</t>
  </si>
  <si>
    <t>NARENDRABHAI SHANTILAL KOTECHA</t>
  </si>
  <si>
    <t>D123176746</t>
  </si>
  <si>
    <t>HF DELUXE/KICK ST</t>
  </si>
  <si>
    <t>Rajesh Chawda</t>
  </si>
  <si>
    <t>GJ07AR7497</t>
  </si>
  <si>
    <t>XUV 500</t>
  </si>
  <si>
    <t>MA1YL2HJUC6H80300</t>
  </si>
  <si>
    <t>HJC4H98561</t>
  </si>
  <si>
    <t>Ashvinkumar Karamsinh Tank</t>
  </si>
  <si>
    <t>GJ 06 EH 6994</t>
  </si>
  <si>
    <t>CITY 1.5 S MT</t>
  </si>
  <si>
    <t>MAKGM252KBN 215061</t>
  </si>
  <si>
    <t>D123261804</t>
  </si>
  <si>
    <t>AARIFKHAN KAMALKHAN PATHAN</t>
  </si>
  <si>
    <t>MX121055</t>
  </si>
  <si>
    <t>ARGO 4000 SLCM</t>
  </si>
  <si>
    <t>L008797</t>
  </si>
  <si>
    <t>RAMESHCHANDRA NARSINHADAS NATHWANI</t>
  </si>
  <si>
    <t>3005/O/314855226/00/B00</t>
  </si>
  <si>
    <t>SPLENDOR PLUS SELF DRUM</t>
  </si>
  <si>
    <t>MBLHAR071J5M04835</t>
  </si>
  <si>
    <t>PARMAR HASMUKHBHAI</t>
  </si>
  <si>
    <t>2302 2058 4584 2000 000</t>
  </si>
  <si>
    <t>GJ-23-CA-9694</t>
  </si>
  <si>
    <t>EECO-5 STR WITH A/C HTR</t>
  </si>
  <si>
    <t>MA3ERLF1S00689459</t>
  </si>
  <si>
    <t>G12BN669464</t>
  </si>
  <si>
    <t>KIRIT NAVINCHANDRA PATHAK</t>
  </si>
  <si>
    <t>2302 2058 4995 4300 000</t>
  </si>
  <si>
    <t>GJ-06-EQ-2336</t>
  </si>
  <si>
    <t>BEAT-1.2 LT</t>
  </si>
  <si>
    <t>MA6BFBL2BBT079923</t>
  </si>
  <si>
    <t>B12D110AJVZ111680131</t>
  </si>
  <si>
    <t>KETAN HASMUKHBHAI CHAUHAN</t>
  </si>
  <si>
    <t>GJ 06 JL 9748</t>
  </si>
  <si>
    <t>MERUBHAI ARAJANBHAI KADACHHA</t>
  </si>
  <si>
    <t>OG-24-1901-1806-00041504</t>
  </si>
  <si>
    <t>GJ25H401</t>
  </si>
  <si>
    <t>MBLHA10EZCHA30154</t>
  </si>
  <si>
    <t>HA10EFCHA10905</t>
  </si>
  <si>
    <t>Vaghasiya Dhaval Chandubhai</t>
  </si>
  <si>
    <t>GJ03JR8812</t>
  </si>
  <si>
    <t>XCENT CRDI SX</t>
  </si>
  <si>
    <t>MALA841ELHM275237</t>
  </si>
  <si>
    <t>D3FBHM386671</t>
  </si>
  <si>
    <t>GONDAL</t>
  </si>
  <si>
    <t>DHAVAL SHREEJI</t>
  </si>
  <si>
    <t>PRITESH PAREKH</t>
  </si>
  <si>
    <t>GJ 05 RL 1349</t>
  </si>
  <si>
    <t>MEEJSRBW4F9000081</t>
  </si>
  <si>
    <t>K9K830E025182</t>
  </si>
  <si>
    <t>BABUBHAI RATILAL PARMAR</t>
  </si>
  <si>
    <t>OG-24-1901-1802-00019182</t>
  </si>
  <si>
    <t>GJ07CQ3420</t>
  </si>
  <si>
    <t>MBLHAR209J5L02585</t>
  </si>
  <si>
    <t>HA11ENJ5L06629</t>
  </si>
  <si>
    <t>3001/268928200/01/000</t>
  </si>
  <si>
    <t>BHARGAV JAYNTIBHAI LIMBACHIYA</t>
  </si>
  <si>
    <t>D124545131</t>
  </si>
  <si>
    <t>GJ18BR1864</t>
  </si>
  <si>
    <t>NEW CITY (2004)/Exi</t>
  </si>
  <si>
    <t>MAKGD852G7N375673</t>
  </si>
  <si>
    <t>L15A30123707</t>
  </si>
  <si>
    <t>SOYAB IBRAHIMBHAI VORA</t>
  </si>
  <si>
    <t>GJ 06 HF 9834</t>
  </si>
  <si>
    <t>ME4JF501LD8623974</t>
  </si>
  <si>
    <t>JF50E80622826</t>
  </si>
  <si>
    <t>YOGESHKUMAR PATEL</t>
  </si>
  <si>
    <t>'D129494443</t>
  </si>
  <si>
    <t>GJ-23-BN-5913</t>
  </si>
  <si>
    <t>Anand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</si>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</sst>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yyyy/mm/dd;@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44" fontId="2" fillId="2" borderId="2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44" fontId="2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10" fontId="3" fillId="3" borderId="4" xfId="2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" fontId="3" fillId="4" borderId="4" xfId="0" applyNumberFormat="1" applyFont="1" applyFill="1" applyBorder="1" applyAlignment="1">
      <alignment horizontal="right"/>
    </xf>
    <xf numFmtId="10" fontId="3" fillId="4" borderId="4" xfId="2" applyNumberFormat="1" applyFont="1" applyFill="1" applyBorder="1" applyAlignment="1">
      <alignment horizontal="right"/>
    </xf>
    <xf numFmtId="166" fontId="3" fillId="4" borderId="4" xfId="0" applyNumberFormat="1" applyFont="1" applyFill="1" applyBorder="1" applyAlignment="1">
      <alignment horizontal="right"/>
    </xf>
    <xf numFmtId="164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right"/>
    </xf>
    <xf numFmtId="10" fontId="3" fillId="5" borderId="4" xfId="2" applyNumberFormat="1" applyFont="1" applyFill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0" fontId="3" fillId="6" borderId="4" xfId="0" applyFont="1" applyFill="1" applyBorder="1"/>
    <xf numFmtId="0" fontId="3" fillId="7" borderId="4" xfId="0" applyFont="1" applyFill="1" applyBorder="1"/>
    <xf numFmtId="0" fontId="3" fillId="3" borderId="4" xfId="0" applyFont="1" applyFill="1" applyBorder="1" applyAlignment="1">
      <alignment horizontal="left" vertical="top"/>
    </xf>
    <xf numFmtId="2" fontId="3" fillId="3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left" vertical="top"/>
    </xf>
    <xf numFmtId="2" fontId="3" fillId="5" borderId="4" xfId="0" applyNumberFormat="1" applyFont="1" applyFill="1" applyBorder="1" applyAlignment="1">
      <alignment horizontal="right"/>
    </xf>
    <xf numFmtId="14" fontId="3" fillId="3" borderId="4" xfId="0" applyNumberFormat="1" applyFont="1" applyFill="1" applyBorder="1"/>
    <xf numFmtId="14" fontId="3" fillId="5" borderId="4" xfId="0" applyNumberFormat="1" applyFont="1" applyFill="1" applyBorder="1"/>
    <xf numFmtId="0" fontId="3" fillId="8" borderId="4" xfId="0" applyFont="1" applyFill="1" applyBorder="1" applyAlignment="1">
      <alignment horizontal="left"/>
    </xf>
    <xf numFmtId="9" fontId="3" fillId="3" borderId="4" xfId="2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 wrapText="1"/>
    </xf>
    <xf numFmtId="10" fontId="2" fillId="2" borderId="2" xfId="2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 vertical="top"/>
    </xf>
    <xf numFmtId="164" fontId="3" fillId="6" borderId="4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right"/>
    </xf>
    <xf numFmtId="10" fontId="3" fillId="6" borderId="4" xfId="2" applyNumberFormat="1" applyFont="1" applyFill="1" applyBorder="1" applyAlignment="1">
      <alignment horizontal="right"/>
    </xf>
    <xf numFmtId="165" fontId="3" fillId="6" borderId="4" xfId="1" applyNumberFormat="1" applyFont="1" applyFill="1" applyBorder="1" applyAlignment="1">
      <alignment horizontal="right"/>
    </xf>
    <xf numFmtId="1" fontId="3" fillId="6" borderId="4" xfId="0" applyNumberFormat="1" applyFont="1" applyFill="1" applyBorder="1" applyAlignment="1">
      <alignment horizontal="right"/>
    </xf>
    <xf numFmtId="166" fontId="3" fillId="6" borderId="4" xfId="0" applyNumberFormat="1" applyFont="1" applyFill="1" applyBorder="1" applyAlignment="1">
      <alignment horizontal="right"/>
    </xf>
    <xf numFmtId="164" fontId="3" fillId="5" borderId="4" xfId="0" applyNumberFormat="1" applyFont="1" applyFill="1" applyBorder="1"/>
    <xf numFmtId="44" fontId="3" fillId="5" borderId="4" xfId="0" applyNumberFormat="1" applyFont="1" applyFill="1" applyBorder="1" applyAlignment="1">
      <alignment horizontal="right"/>
    </xf>
    <xf numFmtId="164" fontId="3" fillId="3" borderId="4" xfId="0" applyNumberFormat="1" applyFont="1" applyFill="1" applyBorder="1"/>
    <xf numFmtId="44" fontId="3" fillId="3" borderId="4" xfId="0" applyNumberFormat="1" applyFont="1" applyFill="1" applyBorder="1" applyAlignment="1">
      <alignment horizontal="right"/>
    </xf>
    <xf numFmtId="14" fontId="3" fillId="7" borderId="4" xfId="0" applyNumberFormat="1" applyFont="1" applyFill="1" applyBorder="1"/>
    <xf numFmtId="164" fontId="3" fillId="6" borderId="4" xfId="0" applyNumberFormat="1" applyFont="1" applyFill="1" applyBorder="1"/>
    <xf numFmtId="44" fontId="3" fillId="6" borderId="4" xfId="0" applyNumberFormat="1" applyFont="1" applyFill="1" applyBorder="1" applyAlignment="1">
      <alignment horizontal="right"/>
    </xf>
    <xf numFmtId="10" fontId="3" fillId="6" borderId="4" xfId="0" applyNumberFormat="1" applyFont="1" applyFill="1" applyBorder="1" applyAlignment="1">
      <alignment horizontal="right"/>
    </xf>
    <xf numFmtId="164" fontId="3" fillId="3" borderId="7" xfId="0" applyNumberFormat="1" applyFont="1" applyFill="1" applyBorder="1"/>
    <xf numFmtId="0" fontId="0" fillId="7" borderId="5" xfId="0" applyFont="1" applyFill="1" applyBorder="1"/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  <xf numFmtId="9" fontId="3" fillId="4" borderId="4" xfId="2" applyNumberFormat="1" applyFont="1" applyFill="1" applyBorder="1" applyAlignment="1">
      <alignment horizontal="right"/>
    </xf>
    <xf numFmtId="164" fontId="3" fillId="5" borderId="7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/>
    <xf numFmtId="165" fontId="3" fillId="3" borderId="4" xfId="1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66" fontId="3" fillId="3" borderId="4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164" fontId="3" fillId="9" borderId="4" xfId="0" applyNumberFormat="1" applyFont="1" applyFill="1" applyBorder="1"/>
    <xf numFmtId="0" fontId="3" fillId="9" borderId="4" xfId="0" applyFont="1" applyFill="1" applyBorder="1"/>
    <xf numFmtId="0" fontId="3" fillId="9" borderId="4" xfId="0" applyFont="1" applyFill="1" applyBorder="1" applyAlignment="1">
      <alignment horizontal="left"/>
    </xf>
    <xf numFmtId="164" fontId="3" fillId="9" borderId="4" xfId="0" applyNumberFormat="1" applyFont="1" applyFill="1" applyBorder="1" applyAlignment="1">
      <alignment horizontal="left"/>
    </xf>
    <xf numFmtId="44" fontId="3" fillId="9" borderId="4" xfId="0" applyNumberFormat="1" applyFont="1" applyFill="1" applyBorder="1" applyAlignment="1">
      <alignment horizontal="right"/>
    </xf>
    <xf numFmtId="10" fontId="3" fillId="9" borderId="4" xfId="0" applyNumberFormat="1" applyFont="1" applyFill="1" applyBorder="1" applyAlignment="1">
      <alignment horizontal="right"/>
    </xf>
    <xf numFmtId="165" fontId="3" fillId="9" borderId="4" xfId="1" applyNumberFormat="1" applyFont="1" applyFill="1" applyBorder="1" applyAlignment="1">
      <alignment horizontal="right"/>
    </xf>
    <xf numFmtId="1" fontId="3" fillId="9" borderId="4" xfId="0" applyNumberFormat="1" applyFont="1" applyFill="1" applyBorder="1" applyAlignment="1">
      <alignment horizontal="right"/>
    </xf>
    <xf numFmtId="10" fontId="3" fillId="9" borderId="4" xfId="2" applyNumberFormat="1" applyFont="1" applyFill="1" applyBorder="1" applyAlignment="1">
      <alignment horizontal="right"/>
    </xf>
    <xf numFmtId="166" fontId="3" fillId="9" borderId="4" xfId="0" applyNumberFormat="1" applyFont="1" applyFill="1" applyBorder="1" applyAlignment="1">
      <alignment horizontal="right"/>
    </xf>
    <xf numFmtId="14" fontId="3" fillId="7" borderId="4" xfId="0" applyNumberFormat="1" applyFont="1" applyFill="1" applyBorder="1" applyAlignment="1">
      <alignment horizontal="left"/>
    </xf>
    <xf numFmtId="164" fontId="3" fillId="3" borderId="8" xfId="0" applyNumberFormat="1" applyFont="1" applyFill="1" applyBorder="1"/>
    <xf numFmtId="0" fontId="3" fillId="7" borderId="8" xfId="0" applyFont="1" applyFill="1" applyBorder="1"/>
    <xf numFmtId="0" fontId="3" fillId="3" borderId="8" xfId="0" applyFont="1" applyFill="1" applyBorder="1" applyAlignment="1">
      <alignment horizontal="left"/>
    </xf>
    <xf numFmtId="164" fontId="3" fillId="8" borderId="4" xfId="0" applyNumberFormat="1" applyFont="1" applyFill="1" applyBorder="1"/>
    <xf numFmtId="0" fontId="3" fillId="8" borderId="4" xfId="0" applyFont="1" applyFill="1" applyBorder="1"/>
    <xf numFmtId="164" fontId="3" fillId="8" borderId="4" xfId="0" applyNumberFormat="1" applyFont="1" applyFill="1" applyBorder="1" applyAlignment="1">
      <alignment horizontal="left"/>
    </xf>
    <xf numFmtId="44" fontId="3" fillId="8" borderId="4" xfId="0" applyNumberFormat="1" applyFont="1" applyFill="1" applyBorder="1" applyAlignment="1">
      <alignment horizontal="right"/>
    </xf>
    <xf numFmtId="10" fontId="3" fillId="8" borderId="4" xfId="0" applyNumberFormat="1" applyFont="1" applyFill="1" applyBorder="1" applyAlignment="1">
      <alignment horizontal="right"/>
    </xf>
    <xf numFmtId="165" fontId="3" fillId="8" borderId="4" xfId="1" applyNumberFormat="1" applyFont="1" applyFill="1" applyBorder="1" applyAlignment="1">
      <alignment horizontal="right"/>
    </xf>
    <xf numFmtId="1" fontId="3" fillId="8" borderId="4" xfId="0" applyNumberFormat="1" applyFont="1" applyFill="1" applyBorder="1" applyAlignment="1">
      <alignment horizontal="right"/>
    </xf>
    <xf numFmtId="10" fontId="3" fillId="8" borderId="4" xfId="2" applyNumberFormat="1" applyFont="1" applyFill="1" applyBorder="1" applyAlignment="1">
      <alignment horizontal="right"/>
    </xf>
    <xf numFmtId="166" fontId="3" fillId="8" borderId="4" xfId="0" applyNumberFormat="1" applyFont="1" applyFill="1" applyBorder="1" applyAlignment="1">
      <alignment horizontal="right"/>
    </xf>
    <xf numFmtId="0" fontId="3" fillId="3" borderId="5" xfId="0" applyFont="1" applyFill="1" applyBorder="1"/>
    <xf numFmtId="1" fontId="3" fillId="3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/>
    <xf numFmtId="44" fontId="0" fillId="3" borderId="5" xfId="0" applyNumberFormat="1" applyFont="1" applyFill="1" applyBorder="1"/>
    <xf numFmtId="14" fontId="3" fillId="5" borderId="5" xfId="0" applyNumberFormat="1" applyFont="1" applyFill="1" applyBorder="1" applyAlignment="1">
      <alignment horizontal="left"/>
    </xf>
    <xf numFmtId="0" fontId="3" fillId="10" borderId="4" xfId="0" applyFont="1" applyFill="1" applyBorder="1"/>
    <xf numFmtId="14" fontId="3" fillId="6" borderId="5" xfId="0" applyNumberFormat="1" applyFont="1" applyFill="1" applyBorder="1" applyAlignment="1">
      <alignment horizontal="left"/>
    </xf>
    <xf numFmtId="0" fontId="3" fillId="11" borderId="4" xfId="0" applyFont="1" applyFill="1" applyBorder="1"/>
    <xf numFmtId="164" fontId="0" fillId="6" borderId="7" xfId="0" applyNumberFormat="1" applyFont="1" applyFill="1" applyBorder="1"/>
    <xf numFmtId="164" fontId="0" fillId="5" borderId="5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rav%20Work%20Fina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Final Sheet gOPAL"/>
      <sheetName val="Sheet8"/>
      <sheetName val="GIRIRAJ DATA"/>
      <sheetName val="RENEWAL"/>
      <sheetName val="MIS"/>
      <sheetName val="Sheet6"/>
      <sheetName val="Sheet2"/>
      <sheetName val="Sheet1"/>
      <sheetName val="Sheet3"/>
      <sheetName val="Sheet7"/>
      <sheetName val="Sheet4"/>
      <sheetName val="Sheet5"/>
      <sheetName val="Nirav Work Fina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7"/>
  <sheetViews>
    <sheetView tabSelected="1" topLeftCell="A449" zoomScaleNormal="100" workbookViewId="0">
      <selection activeCell="D461" sqref="D461"/>
    </sheetView>
  </sheetViews>
  <sheetFormatPr defaultRowHeight="15" x14ac:dyDescent="0.25"/>
  <cols>
    <col min="1" max="1" width="14.140625" customWidth="1"/>
    <col min="2" max="2" width="17.140625" customWidth="1"/>
    <col min="3" max="3" width="15.85546875" customWidth="1"/>
    <col min="30" max="30" width="14.42578125" customWidth="1"/>
  </cols>
  <sheetData>
    <row r="1" spans="1:30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37" t="s">
        <v>24</v>
      </c>
      <c r="Z1" s="38" t="s">
        <v>25</v>
      </c>
      <c r="AA1" s="7" t="s">
        <v>26</v>
      </c>
      <c r="AB1" s="7" t="s">
        <v>27</v>
      </c>
      <c r="AC1" s="2" t="s">
        <v>28</v>
      </c>
      <c r="AD1" s="8" t="s">
        <v>29</v>
      </c>
    </row>
    <row r="2" spans="1:30" ht="16.5" thickTop="1" x14ac:dyDescent="0.25">
      <c r="A2" s="9">
        <v>44827</v>
      </c>
      <c r="B2" s="10" t="s">
        <v>490</v>
      </c>
      <c r="C2" s="11">
        <v>9648318831</v>
      </c>
      <c r="D2" s="11"/>
      <c r="E2" s="11" t="s">
        <v>491</v>
      </c>
      <c r="F2" s="11" t="s">
        <v>492</v>
      </c>
      <c r="G2" s="11" t="s">
        <v>493</v>
      </c>
      <c r="H2" s="11" t="s">
        <v>494</v>
      </c>
      <c r="I2" s="11" t="s">
        <v>31</v>
      </c>
      <c r="J2" s="11" t="s">
        <v>264</v>
      </c>
      <c r="K2" s="11" t="s">
        <v>33</v>
      </c>
      <c r="L2" s="11" t="s">
        <v>305</v>
      </c>
      <c r="M2" s="11" t="s">
        <v>78</v>
      </c>
      <c r="N2" s="11" t="s">
        <v>36</v>
      </c>
      <c r="O2" s="11" t="s">
        <v>118</v>
      </c>
      <c r="P2" s="11" t="s">
        <v>383</v>
      </c>
      <c r="Q2" s="12">
        <v>44828</v>
      </c>
      <c r="R2" s="12">
        <v>45192</v>
      </c>
      <c r="S2" s="11">
        <v>0</v>
      </c>
      <c r="T2" s="13">
        <v>7985</v>
      </c>
      <c r="U2" s="13">
        <v>4167</v>
      </c>
      <c r="V2" s="14">
        <v>0.23</v>
      </c>
      <c r="W2" s="14">
        <v>0</v>
      </c>
      <c r="X2" s="15" t="e">
        <f>[1]!Table26[[#This Row],[odNetPremium]]*[1]!Table26[[#This Row],[Payout/ Discount %]]</f>
        <v>#REF!</v>
      </c>
      <c r="Y2" s="16" t="e">
        <f>[1]!Table26[[#This Row],[odNetPremium]]*[1]!Table26[[#This Row],[commissionPercentage]]</f>
        <v>#REF!</v>
      </c>
      <c r="Z2" s="17" t="e">
        <f>VLOOKUP([1]!Table26[[#This Row],[Insurance_portal]],[1]!Portal[#All],2,0)</f>
        <v>#REF!</v>
      </c>
      <c r="AA2" s="18" t="e">
        <f>[1]!Table26[[#This Row],[profit]]-([1]!Table26[[#This Row],[profit]]*[1]!Table26[[#This Row],[tdsPercentage]])</f>
        <v>#REF!</v>
      </c>
      <c r="AB2" s="18" t="e">
        <f>[1]!Table26[[#This Row],[profit_after_tds]]-[1]!Table26[[#This Row],[payout_discount]]</f>
        <v>#REF!</v>
      </c>
      <c r="AC2" s="11" t="s">
        <v>38</v>
      </c>
      <c r="AD2" s="11" t="s">
        <v>38</v>
      </c>
    </row>
    <row r="3" spans="1:30" ht="15.75" x14ac:dyDescent="0.25">
      <c r="A3" s="19">
        <v>44832</v>
      </c>
      <c r="B3" s="20" t="s">
        <v>495</v>
      </c>
      <c r="C3" s="21">
        <v>9714030258</v>
      </c>
      <c r="D3" s="21"/>
      <c r="E3" s="21" t="s">
        <v>496</v>
      </c>
      <c r="F3" s="21" t="s">
        <v>497</v>
      </c>
      <c r="G3" s="21">
        <v>346434</v>
      </c>
      <c r="H3" s="21">
        <v>442385</v>
      </c>
      <c r="I3" s="21" t="s">
        <v>50</v>
      </c>
      <c r="J3" s="21" t="s">
        <v>32</v>
      </c>
      <c r="K3" s="21" t="s">
        <v>33</v>
      </c>
      <c r="L3" s="21" t="s">
        <v>44</v>
      </c>
      <c r="M3" s="21" t="s">
        <v>211</v>
      </c>
      <c r="N3" s="21" t="s">
        <v>196</v>
      </c>
      <c r="O3" s="21" t="s">
        <v>118</v>
      </c>
      <c r="P3" s="21" t="s">
        <v>383</v>
      </c>
      <c r="Q3" s="22">
        <v>44833</v>
      </c>
      <c r="R3" s="22">
        <v>45197</v>
      </c>
      <c r="S3" s="21">
        <v>0</v>
      </c>
      <c r="T3" s="23">
        <v>4845</v>
      </c>
      <c r="U3" s="23">
        <v>4106</v>
      </c>
      <c r="V3" s="24">
        <v>0.35</v>
      </c>
      <c r="W3" s="24">
        <v>0</v>
      </c>
      <c r="X3" s="15" t="e">
        <f>[1]!Table26[[#This Row],[odNetPremium]]*[1]!Table26[[#This Row],[Payout/ Discount %]]</f>
        <v>#REF!</v>
      </c>
      <c r="Y3" s="16" t="e">
        <f>[1]!Table26[[#This Row],[odNetPremium]]*[1]!Table26[[#This Row],[commissionPercentage]]</f>
        <v>#REF!</v>
      </c>
      <c r="Z3" s="17" t="e">
        <f>VLOOKUP([1]!Table26[[#This Row],[Insurance_portal]],[1]!Portal[#All],2,0)</f>
        <v>#REF!</v>
      </c>
      <c r="AA3" s="18" t="e">
        <f>[1]!Table26[[#This Row],[profit]]-([1]!Table26[[#This Row],[profit]]*[1]!Table26[[#This Row],[tdsPercentage]])</f>
        <v>#REF!</v>
      </c>
      <c r="AB3" s="18" t="e">
        <f>[1]!Table26[[#This Row],[profit_after_tds]]-[1]!Table26[[#This Row],[payout_discount]]</f>
        <v>#REF!</v>
      </c>
      <c r="AC3" s="21" t="s">
        <v>38</v>
      </c>
      <c r="AD3" s="21" t="s">
        <v>412</v>
      </c>
    </row>
    <row r="4" spans="1:30" ht="15.75" x14ac:dyDescent="0.25">
      <c r="A4" s="9">
        <v>44832</v>
      </c>
      <c r="B4" s="10" t="s">
        <v>498</v>
      </c>
      <c r="C4" s="11">
        <v>9664668009</v>
      </c>
      <c r="D4" s="11"/>
      <c r="E4" s="11" t="s">
        <v>499</v>
      </c>
      <c r="F4" s="11" t="s">
        <v>176</v>
      </c>
      <c r="G4" s="11" t="s">
        <v>177</v>
      </c>
      <c r="H4" s="11" t="s">
        <v>178</v>
      </c>
      <c r="I4" s="11" t="s">
        <v>31</v>
      </c>
      <c r="J4" s="11" t="s">
        <v>279</v>
      </c>
      <c r="K4" s="11" t="s">
        <v>115</v>
      </c>
      <c r="L4" s="11" t="s">
        <v>305</v>
      </c>
      <c r="M4" s="11" t="s">
        <v>78</v>
      </c>
      <c r="N4" s="11" t="s">
        <v>43</v>
      </c>
      <c r="O4" s="11" t="s">
        <v>118</v>
      </c>
      <c r="P4" s="11" t="s">
        <v>383</v>
      </c>
      <c r="Q4" s="12">
        <v>44833</v>
      </c>
      <c r="R4" s="12">
        <v>45197</v>
      </c>
      <c r="S4" s="11">
        <v>20</v>
      </c>
      <c r="T4" s="13">
        <v>21429</v>
      </c>
      <c r="U4" s="13">
        <v>15848</v>
      </c>
      <c r="V4" s="14">
        <v>0.19</v>
      </c>
      <c r="W4" s="14">
        <v>0.15</v>
      </c>
      <c r="X4" s="15" t="e">
        <f>[1]!Table26[[#This Row],[odNetPremium]]*[1]!Table26[[#This Row],[Payout/ Discount %]]</f>
        <v>#REF!</v>
      </c>
      <c r="Y4" s="16" t="e">
        <f>[1]!Table26[[#This Row],[odNetPremium]]*[1]!Table26[[#This Row],[commissionPercentage]]</f>
        <v>#REF!</v>
      </c>
      <c r="Z4" s="17" t="e">
        <f>VLOOKUP([1]!Table26[[#This Row],[Insurance_portal]],[1]!Portal[#All],2,0)</f>
        <v>#REF!</v>
      </c>
      <c r="AA4" s="18" t="e">
        <f>[1]!Table26[[#This Row],[profit]]-([1]!Table26[[#This Row],[profit]]*[1]!Table26[[#This Row],[tdsPercentage]])</f>
        <v>#REF!</v>
      </c>
      <c r="AB4" s="18" t="e">
        <f>[1]!Table26[[#This Row],[profit_after_tds]]-[1]!Table26[[#This Row],[payout_discount]]</f>
        <v>#REF!</v>
      </c>
      <c r="AC4" s="11" t="s">
        <v>38</v>
      </c>
      <c r="AD4" s="11" t="s">
        <v>38</v>
      </c>
    </row>
    <row r="5" spans="1:30" ht="15.75" x14ac:dyDescent="0.25">
      <c r="A5" s="19">
        <v>44832</v>
      </c>
      <c r="B5" s="20" t="s">
        <v>500</v>
      </c>
      <c r="C5" s="21">
        <v>7984395077</v>
      </c>
      <c r="D5" s="21"/>
      <c r="E5" s="21" t="s">
        <v>501</v>
      </c>
      <c r="F5" s="21" t="s">
        <v>427</v>
      </c>
      <c r="G5" s="21" t="s">
        <v>502</v>
      </c>
      <c r="H5" s="21" t="s">
        <v>503</v>
      </c>
      <c r="I5" s="21" t="s">
        <v>96</v>
      </c>
      <c r="J5" s="21" t="s">
        <v>457</v>
      </c>
      <c r="K5" s="21" t="s">
        <v>33</v>
      </c>
      <c r="L5" s="21" t="s">
        <v>305</v>
      </c>
      <c r="M5" s="21" t="s">
        <v>78</v>
      </c>
      <c r="N5" s="21" t="s">
        <v>43</v>
      </c>
      <c r="O5" s="21" t="s">
        <v>118</v>
      </c>
      <c r="P5" s="21" t="s">
        <v>383</v>
      </c>
      <c r="Q5" s="22">
        <v>44833</v>
      </c>
      <c r="R5" s="22">
        <v>45197</v>
      </c>
      <c r="S5" s="21">
        <v>0</v>
      </c>
      <c r="T5" s="23">
        <v>12047</v>
      </c>
      <c r="U5" s="23">
        <v>6118</v>
      </c>
      <c r="V5" s="24">
        <v>0.19</v>
      </c>
      <c r="W5" s="24">
        <v>0</v>
      </c>
      <c r="X5" s="15" t="e">
        <f>[1]!Table26[[#This Row],[odNetPremium]]*[1]!Table26[[#This Row],[Payout/ Discount %]]</f>
        <v>#REF!</v>
      </c>
      <c r="Y5" s="16" t="e">
        <f>[1]!Table26[[#This Row],[odNetPremium]]*[1]!Table26[[#This Row],[commissionPercentage]]</f>
        <v>#REF!</v>
      </c>
      <c r="Z5" s="17" t="e">
        <f>VLOOKUP([1]!Table26[[#This Row],[Insurance_portal]],[1]!Portal[#All],2,0)</f>
        <v>#REF!</v>
      </c>
      <c r="AA5" s="18" t="e">
        <f>[1]!Table26[[#This Row],[profit]]-([1]!Table26[[#This Row],[profit]]*[1]!Table26[[#This Row],[tdsPercentage]])</f>
        <v>#REF!</v>
      </c>
      <c r="AB5" s="18" t="e">
        <f>[1]!Table26[[#This Row],[profit_after_tds]]-[1]!Table26[[#This Row],[payout_discount]]</f>
        <v>#REF!</v>
      </c>
      <c r="AC5" s="21" t="s">
        <v>38</v>
      </c>
      <c r="AD5" s="21" t="s">
        <v>38</v>
      </c>
    </row>
    <row r="6" spans="1:30" ht="15.75" x14ac:dyDescent="0.25">
      <c r="A6" s="9">
        <v>44832</v>
      </c>
      <c r="B6" s="10" t="s">
        <v>147</v>
      </c>
      <c r="C6" s="11">
        <v>8160808181</v>
      </c>
      <c r="D6" s="11"/>
      <c r="E6" s="11" t="s">
        <v>504</v>
      </c>
      <c r="F6" s="11" t="s">
        <v>505</v>
      </c>
      <c r="G6" s="11" t="s">
        <v>174</v>
      </c>
      <c r="H6" s="11" t="s">
        <v>175</v>
      </c>
      <c r="I6" s="11" t="s">
        <v>31</v>
      </c>
      <c r="J6" s="11" t="s">
        <v>32</v>
      </c>
      <c r="K6" s="11" t="s">
        <v>115</v>
      </c>
      <c r="L6" s="11" t="s">
        <v>305</v>
      </c>
      <c r="M6" s="11" t="s">
        <v>211</v>
      </c>
      <c r="N6" s="11" t="s">
        <v>190</v>
      </c>
      <c r="O6" s="11" t="s">
        <v>183</v>
      </c>
      <c r="P6" s="11" t="s">
        <v>383</v>
      </c>
      <c r="Q6" s="12">
        <v>44833</v>
      </c>
      <c r="R6" s="12">
        <v>45197</v>
      </c>
      <c r="S6" s="11">
        <v>0</v>
      </c>
      <c r="T6" s="13">
        <v>961</v>
      </c>
      <c r="U6" s="13">
        <v>814</v>
      </c>
      <c r="V6" s="14">
        <v>0.5</v>
      </c>
      <c r="W6" s="14">
        <v>0</v>
      </c>
      <c r="X6" s="15" t="e">
        <f>[1]!Table26[[#This Row],[odNetPremium]]*[1]!Table26[[#This Row],[Payout/ Discount %]]</f>
        <v>#REF!</v>
      </c>
      <c r="Y6" s="16" t="e">
        <f>[1]!Table26[[#This Row],[odNetPremium]]*[1]!Table26[[#This Row],[commissionPercentage]]</f>
        <v>#REF!</v>
      </c>
      <c r="Z6" s="17" t="e">
        <f>VLOOKUP([1]!Table26[[#This Row],[Insurance_portal]],[1]!Portal[#All],2,0)</f>
        <v>#REF!</v>
      </c>
      <c r="AA6" s="18" t="e">
        <f>[1]!Table26[[#This Row],[profit]]-([1]!Table26[[#This Row],[profit]]*[1]!Table26[[#This Row],[tdsPercentage]])</f>
        <v>#REF!</v>
      </c>
      <c r="AB6" s="18" t="e">
        <f>[1]!Table26[[#This Row],[profit_after_tds]]-[1]!Table26[[#This Row],[payout_discount]]</f>
        <v>#REF!</v>
      </c>
      <c r="AC6" s="11" t="s">
        <v>38</v>
      </c>
      <c r="AD6" s="11" t="s">
        <v>38</v>
      </c>
    </row>
    <row r="7" spans="1:30" ht="15.75" x14ac:dyDescent="0.25">
      <c r="A7" s="19">
        <v>44833</v>
      </c>
      <c r="B7" s="20" t="s">
        <v>506</v>
      </c>
      <c r="C7" s="21">
        <v>9662726530</v>
      </c>
      <c r="D7" s="21"/>
      <c r="E7" s="21" t="s">
        <v>507</v>
      </c>
      <c r="F7" s="21" t="s">
        <v>55</v>
      </c>
      <c r="G7" s="21" t="s">
        <v>508</v>
      </c>
      <c r="H7" s="21" t="s">
        <v>509</v>
      </c>
      <c r="I7" s="21" t="s">
        <v>57</v>
      </c>
      <c r="J7" s="21" t="s">
        <v>32</v>
      </c>
      <c r="K7" s="21" t="s">
        <v>33</v>
      </c>
      <c r="L7" s="21" t="s">
        <v>44</v>
      </c>
      <c r="M7" s="21" t="s">
        <v>211</v>
      </c>
      <c r="N7" s="21" t="s">
        <v>403</v>
      </c>
      <c r="O7" s="21" t="s">
        <v>118</v>
      </c>
      <c r="P7" s="21" t="s">
        <v>383</v>
      </c>
      <c r="Q7" s="22">
        <v>44806</v>
      </c>
      <c r="R7" s="22">
        <v>45170</v>
      </c>
      <c r="S7" s="21">
        <v>0</v>
      </c>
      <c r="T7" s="23">
        <v>843</v>
      </c>
      <c r="U7" s="23">
        <v>714</v>
      </c>
      <c r="V7" s="24">
        <v>0.48</v>
      </c>
      <c r="W7" s="24">
        <v>0.45</v>
      </c>
      <c r="X7" s="15" t="e">
        <f>[1]!Table26[[#This Row],[odNetPremium]]*[1]!Table26[[#This Row],[Payout/ Discount %]]</f>
        <v>#REF!</v>
      </c>
      <c r="Y7" s="16" t="e">
        <f>[1]!Table26[[#This Row],[odNetPremium]]*[1]!Table26[[#This Row],[commissionPercentage]]</f>
        <v>#REF!</v>
      </c>
      <c r="Z7" s="17" t="e">
        <f>VLOOKUP([1]!Table26[[#This Row],[Insurance_portal]],[1]!Portal[#All],2,0)</f>
        <v>#REF!</v>
      </c>
      <c r="AA7" s="18" t="e">
        <f>[1]!Table26[[#This Row],[profit]]-([1]!Table26[[#This Row],[profit]]*[1]!Table26[[#This Row],[tdsPercentage]])</f>
        <v>#REF!</v>
      </c>
      <c r="AB7" s="18" t="e">
        <f>[1]!Table26[[#This Row],[profit_after_tds]]-[1]!Table26[[#This Row],[payout_discount]]</f>
        <v>#REF!</v>
      </c>
      <c r="AC7" s="21" t="s">
        <v>38</v>
      </c>
      <c r="AD7" s="21" t="s">
        <v>38</v>
      </c>
    </row>
    <row r="8" spans="1:30" ht="15.75" x14ac:dyDescent="0.25">
      <c r="A8" s="9">
        <v>44835</v>
      </c>
      <c r="B8" s="10" t="s">
        <v>204</v>
      </c>
      <c r="C8" s="11">
        <v>9033570111</v>
      </c>
      <c r="D8" s="11"/>
      <c r="E8" s="11" t="s">
        <v>93</v>
      </c>
      <c r="F8" s="11" t="s">
        <v>510</v>
      </c>
      <c r="G8" s="11"/>
      <c r="H8" s="11"/>
      <c r="I8" s="11" t="s">
        <v>70</v>
      </c>
      <c r="J8" s="11" t="s">
        <v>32</v>
      </c>
      <c r="K8" s="11" t="s">
        <v>41</v>
      </c>
      <c r="L8" s="11" t="s">
        <v>392</v>
      </c>
      <c r="M8" s="11"/>
      <c r="N8" s="11"/>
      <c r="O8" s="11"/>
      <c r="P8" s="11"/>
      <c r="Q8" s="12">
        <v>44839</v>
      </c>
      <c r="R8" s="12">
        <v>45203</v>
      </c>
      <c r="S8" s="11"/>
      <c r="T8" s="13"/>
      <c r="U8" s="13"/>
      <c r="V8" s="30">
        <v>0</v>
      </c>
      <c r="W8" s="14">
        <v>0.13</v>
      </c>
      <c r="X8" s="15" t="e">
        <f>[1]!Table26[[#This Row],[odNetPremium]]*[1]!Table26[[#This Row],[Payout/ Discount %]]</f>
        <v>#REF!</v>
      </c>
      <c r="Y8" s="16" t="e">
        <f>[1]!Table26[[#This Row],[odNetPremium]]*[1]!Table26[[#This Row],[commissionPercentage]]</f>
        <v>#REF!</v>
      </c>
      <c r="Z8" s="17" t="e">
        <f>VLOOKUP([1]!Table26[[#This Row],[Insurance_portal]],[1]!Portal[#All],2,0)</f>
        <v>#REF!</v>
      </c>
      <c r="AA8" s="18" t="e">
        <f>[1]!Table26[[#This Row],[profit]]-([1]!Table26[[#This Row],[profit]]*[1]!Table26[[#This Row],[tdsPercentage]])</f>
        <v>#REF!</v>
      </c>
      <c r="AB8" s="18" t="e">
        <f>[1]!Table26[[#This Row],[profit_after_tds]]-[1]!Table26[[#This Row],[payout_discount]]</f>
        <v>#REF!</v>
      </c>
      <c r="AC8" s="11" t="s">
        <v>38</v>
      </c>
      <c r="AD8" s="11" t="s">
        <v>38</v>
      </c>
    </row>
    <row r="9" spans="1:30" ht="15.75" x14ac:dyDescent="0.25">
      <c r="A9" s="19">
        <v>44841</v>
      </c>
      <c r="B9" s="20" t="s">
        <v>511</v>
      </c>
      <c r="C9" s="21">
        <v>9033570111</v>
      </c>
      <c r="D9" s="21"/>
      <c r="E9" s="21" t="s">
        <v>512</v>
      </c>
      <c r="F9" s="21" t="s">
        <v>513</v>
      </c>
      <c r="G9" s="21">
        <v>96084</v>
      </c>
      <c r="H9" s="21">
        <v>61925</v>
      </c>
      <c r="I9" s="21" t="s">
        <v>70</v>
      </c>
      <c r="J9" s="21" t="s">
        <v>117</v>
      </c>
      <c r="K9" s="21" t="s">
        <v>33</v>
      </c>
      <c r="L9" s="21" t="s">
        <v>305</v>
      </c>
      <c r="M9" s="21" t="s">
        <v>121</v>
      </c>
      <c r="N9" s="21" t="s">
        <v>59</v>
      </c>
      <c r="O9" s="21" t="s">
        <v>363</v>
      </c>
      <c r="P9" s="21" t="s">
        <v>383</v>
      </c>
      <c r="Q9" s="22">
        <v>44842</v>
      </c>
      <c r="R9" s="22">
        <v>45206</v>
      </c>
      <c r="S9" s="21">
        <v>20</v>
      </c>
      <c r="T9" s="23">
        <v>62597</v>
      </c>
      <c r="U9" s="23">
        <v>54844</v>
      </c>
      <c r="V9" s="24">
        <v>0.25</v>
      </c>
      <c r="W9" s="24">
        <v>0</v>
      </c>
      <c r="X9" s="15" t="e">
        <f>[1]!Table26[[#This Row],[odNetPremium]]*[1]!Table26[[#This Row],[Payout/ Discount %]]</f>
        <v>#REF!</v>
      </c>
      <c r="Y9" s="16" t="e">
        <f>[1]!Table26[[#This Row],[odNetPremium]]*[1]!Table26[[#This Row],[commissionPercentage]]</f>
        <v>#REF!</v>
      </c>
      <c r="Z9" s="17" t="e">
        <f>VLOOKUP([1]!Table26[[#This Row],[Insurance_portal]],[1]!Portal[#All],2,0)</f>
        <v>#REF!</v>
      </c>
      <c r="AA9" s="18" t="e">
        <f>[1]!Table26[[#This Row],[profit]]-([1]!Table26[[#This Row],[profit]]*[1]!Table26[[#This Row],[tdsPercentage]])</f>
        <v>#REF!</v>
      </c>
      <c r="AB9" s="18" t="e">
        <f>[1]!Table26[[#This Row],[profit_after_tds]]-[1]!Table26[[#This Row],[payout_discount]]</f>
        <v>#REF!</v>
      </c>
      <c r="AC9" s="21" t="s">
        <v>38</v>
      </c>
      <c r="AD9" s="21" t="s">
        <v>431</v>
      </c>
    </row>
    <row r="10" spans="1:30" ht="15.75" x14ac:dyDescent="0.25">
      <c r="A10" s="9">
        <v>44841</v>
      </c>
      <c r="B10" s="10" t="s">
        <v>514</v>
      </c>
      <c r="C10" s="11">
        <v>8160808181</v>
      </c>
      <c r="D10" s="11"/>
      <c r="E10" s="11" t="s">
        <v>515</v>
      </c>
      <c r="F10" s="11" t="s">
        <v>82</v>
      </c>
      <c r="G10" s="11" t="s">
        <v>516</v>
      </c>
      <c r="H10" s="11" t="s">
        <v>517</v>
      </c>
      <c r="I10" s="11" t="s">
        <v>70</v>
      </c>
      <c r="J10" s="11" t="s">
        <v>32</v>
      </c>
      <c r="K10" s="11" t="s">
        <v>33</v>
      </c>
      <c r="L10" s="11" t="s">
        <v>44</v>
      </c>
      <c r="M10" s="11" t="s">
        <v>121</v>
      </c>
      <c r="N10" s="11" t="s">
        <v>196</v>
      </c>
      <c r="O10" s="11" t="s">
        <v>118</v>
      </c>
      <c r="P10" s="11" t="s">
        <v>246</v>
      </c>
      <c r="Q10" s="12">
        <v>44842</v>
      </c>
      <c r="R10" s="12">
        <v>45206</v>
      </c>
      <c r="S10" s="11">
        <v>0</v>
      </c>
      <c r="T10" s="13">
        <v>843</v>
      </c>
      <c r="U10" s="13">
        <v>714</v>
      </c>
      <c r="V10" s="14">
        <v>0.39</v>
      </c>
      <c r="W10" s="14">
        <v>0.09</v>
      </c>
      <c r="X10" s="15" t="e">
        <f>[1]!Table26[[#This Row],[odNetPremium]]*[1]!Table26[[#This Row],[Payout/ Discount %]]</f>
        <v>#REF!</v>
      </c>
      <c r="Y10" s="16" t="e">
        <f>[1]!Table26[[#This Row],[odNetPremium]]*[1]!Table26[[#This Row],[commissionPercentage]]</f>
        <v>#REF!</v>
      </c>
      <c r="Z10" s="17" t="e">
        <f>VLOOKUP([1]!Table26[[#This Row],[Insurance_portal]],[1]!Portal[#All],2,0)</f>
        <v>#REF!</v>
      </c>
      <c r="AA10" s="18" t="e">
        <f>[1]!Table26[[#This Row],[profit]]-([1]!Table26[[#This Row],[profit]]*[1]!Table26[[#This Row],[tdsPercentage]])</f>
        <v>#REF!</v>
      </c>
      <c r="AB10" s="18" t="e">
        <f>[1]!Table26[[#This Row],[profit_after_tds]]-[1]!Table26[[#This Row],[payout_discount]]</f>
        <v>#REF!</v>
      </c>
      <c r="AC10" s="11" t="s">
        <v>38</v>
      </c>
      <c r="AD10" s="11" t="s">
        <v>38</v>
      </c>
    </row>
    <row r="11" spans="1:30" ht="15.75" x14ac:dyDescent="0.25">
      <c r="A11" s="19">
        <v>44841</v>
      </c>
      <c r="B11" s="20" t="s">
        <v>518</v>
      </c>
      <c r="C11" s="21">
        <v>9825237592</v>
      </c>
      <c r="D11" s="21"/>
      <c r="E11" s="21" t="s">
        <v>519</v>
      </c>
      <c r="F11" s="21" t="s">
        <v>520</v>
      </c>
      <c r="G11" s="21" t="s">
        <v>521</v>
      </c>
      <c r="H11" s="21" t="s">
        <v>522</v>
      </c>
      <c r="I11" s="21" t="s">
        <v>31</v>
      </c>
      <c r="J11" s="21" t="s">
        <v>32</v>
      </c>
      <c r="K11" s="21" t="s">
        <v>33</v>
      </c>
      <c r="L11" s="21" t="s">
        <v>44</v>
      </c>
      <c r="M11" s="21" t="s">
        <v>121</v>
      </c>
      <c r="N11" s="21" t="s">
        <v>45</v>
      </c>
      <c r="O11" s="21" t="s">
        <v>118</v>
      </c>
      <c r="P11" s="21" t="s">
        <v>246</v>
      </c>
      <c r="Q11" s="22">
        <v>44843</v>
      </c>
      <c r="R11" s="22">
        <v>45207</v>
      </c>
      <c r="S11" s="21">
        <v>0</v>
      </c>
      <c r="T11" s="23">
        <v>4031</v>
      </c>
      <c r="U11" s="23">
        <v>3416</v>
      </c>
      <c r="V11" s="24">
        <v>0.3</v>
      </c>
      <c r="W11" s="24">
        <v>0.13</v>
      </c>
      <c r="X11" s="15" t="e">
        <f>[1]!Table26[[#This Row],[odNetPremium]]*[1]!Table26[[#This Row],[Payout/ Discount %]]</f>
        <v>#REF!</v>
      </c>
      <c r="Y11" s="16" t="e">
        <f>[1]!Table26[[#This Row],[odNetPremium]]*[1]!Table26[[#This Row],[commissionPercentage]]</f>
        <v>#REF!</v>
      </c>
      <c r="Z11" s="17" t="e">
        <f>VLOOKUP([1]!Table26[[#This Row],[Insurance_portal]],[1]!Portal[#All],2,0)</f>
        <v>#REF!</v>
      </c>
      <c r="AA11" s="18" t="e">
        <f>[1]!Table26[[#This Row],[profit]]-([1]!Table26[[#This Row],[profit]]*[1]!Table26[[#This Row],[tdsPercentage]])</f>
        <v>#REF!</v>
      </c>
      <c r="AB11" s="18" t="e">
        <f>[1]!Table26[[#This Row],[profit_after_tds]]-[1]!Table26[[#This Row],[payout_discount]]</f>
        <v>#REF!</v>
      </c>
      <c r="AC11" s="21" t="s">
        <v>38</v>
      </c>
      <c r="AD11" s="21" t="s">
        <v>38</v>
      </c>
    </row>
    <row r="12" spans="1:30" ht="15.75" x14ac:dyDescent="0.25">
      <c r="A12" s="9">
        <v>44743</v>
      </c>
      <c r="B12" s="27" t="s">
        <v>523</v>
      </c>
      <c r="C12" s="11">
        <v>9974864602</v>
      </c>
      <c r="D12" s="11"/>
      <c r="E12" s="11" t="s">
        <v>524</v>
      </c>
      <c r="F12" s="11" t="s">
        <v>525</v>
      </c>
      <c r="G12" s="11">
        <v>195605</v>
      </c>
      <c r="H12" s="11">
        <v>4168988</v>
      </c>
      <c r="I12" s="11" t="s">
        <v>31</v>
      </c>
      <c r="J12" s="11" t="s">
        <v>32</v>
      </c>
      <c r="K12" s="11" t="s">
        <v>41</v>
      </c>
      <c r="L12" s="11" t="s">
        <v>305</v>
      </c>
      <c r="M12" s="11" t="s">
        <v>42</v>
      </c>
      <c r="N12" s="11" t="s">
        <v>43</v>
      </c>
      <c r="O12" s="11" t="s">
        <v>32</v>
      </c>
      <c r="P12" s="11" t="s">
        <v>32</v>
      </c>
      <c r="Q12" s="12">
        <v>44748</v>
      </c>
      <c r="R12" s="12">
        <v>45112</v>
      </c>
      <c r="S12" s="11">
        <v>0</v>
      </c>
      <c r="T12" s="13">
        <v>8542</v>
      </c>
      <c r="U12" s="13">
        <v>3332</v>
      </c>
      <c r="V12" s="36">
        <v>0</v>
      </c>
      <c r="W12" s="14">
        <v>0.126</v>
      </c>
      <c r="X12" s="15" t="e">
        <f>[1]!Table26[[#This Row],[odNetPremium]]*[1]!Table26[[#This Row],[Payout/ Discount %]]</f>
        <v>#REF!</v>
      </c>
      <c r="Y12" s="16" t="e">
        <f>[1]!Table26[[#This Row],[odNetPremium]]*[1]!Table26[[#This Row],[commissionPercentage]]</f>
        <v>#REF!</v>
      </c>
      <c r="Z12" s="17" t="e">
        <f>VLOOKUP([1]!Table26[[#This Row],[Insurance_portal]],[1]!Portal[#All],2,0)</f>
        <v>#REF!</v>
      </c>
      <c r="AA12" s="18" t="e">
        <f>[1]!Table26[[#This Row],[profit]]-([1]!Table26[[#This Row],[profit]]*[1]!Table26[[#This Row],[tdsPercentage]])</f>
        <v>#REF!</v>
      </c>
      <c r="AB12" s="18" t="e">
        <f>[1]!Table26[[#This Row],[profit_after_tds]]-[1]!Table26[[#This Row],[payout_discount]]</f>
        <v>#REF!</v>
      </c>
      <c r="AC12" s="11" t="s">
        <v>38</v>
      </c>
      <c r="AD12" s="11" t="s">
        <v>38</v>
      </c>
    </row>
    <row r="13" spans="1:30" ht="15.75" x14ac:dyDescent="0.25">
      <c r="A13" s="19">
        <v>44843</v>
      </c>
      <c r="B13" s="20" t="s">
        <v>526</v>
      </c>
      <c r="C13" s="21">
        <v>8238263412</v>
      </c>
      <c r="D13" s="21"/>
      <c r="E13" s="21" t="s">
        <v>527</v>
      </c>
      <c r="F13" s="21" t="s">
        <v>528</v>
      </c>
      <c r="G13" s="21">
        <v>278133</v>
      </c>
      <c r="H13" s="21">
        <v>630424</v>
      </c>
      <c r="I13" s="21" t="s">
        <v>100</v>
      </c>
      <c r="J13" s="21" t="s">
        <v>32</v>
      </c>
      <c r="K13" s="21" t="s">
        <v>33</v>
      </c>
      <c r="L13" s="21" t="s">
        <v>44</v>
      </c>
      <c r="M13" s="21" t="s">
        <v>121</v>
      </c>
      <c r="N13" s="21" t="s">
        <v>196</v>
      </c>
      <c r="O13" s="21" t="s">
        <v>118</v>
      </c>
      <c r="P13" s="21" t="s">
        <v>383</v>
      </c>
      <c r="Q13" s="22">
        <v>44844</v>
      </c>
      <c r="R13" s="22">
        <v>45208</v>
      </c>
      <c r="S13" s="21">
        <v>0</v>
      </c>
      <c r="T13" s="23">
        <v>4030</v>
      </c>
      <c r="U13" s="23">
        <v>3416</v>
      </c>
      <c r="V13" s="24">
        <v>0.35</v>
      </c>
      <c r="W13" s="24">
        <v>0</v>
      </c>
      <c r="X13" s="15" t="e">
        <f>[1]!Table26[[#This Row],[odNetPremium]]*[1]!Table26[[#This Row],[Payout/ Discount %]]</f>
        <v>#REF!</v>
      </c>
      <c r="Y13" s="16" t="e">
        <f>[1]!Table26[[#This Row],[odNetPremium]]*[1]!Table26[[#This Row],[commissionPercentage]]</f>
        <v>#REF!</v>
      </c>
      <c r="Z13" s="17" t="e">
        <f>VLOOKUP([1]!Table26[[#This Row],[Insurance_portal]],[1]!Portal[#All],2,0)</f>
        <v>#REF!</v>
      </c>
      <c r="AA13" s="18" t="e">
        <f>[1]!Table26[[#This Row],[profit]]-([1]!Table26[[#This Row],[profit]]*[1]!Table26[[#This Row],[tdsPercentage]])</f>
        <v>#REF!</v>
      </c>
      <c r="AB13" s="18" t="e">
        <f>[1]!Table26[[#This Row],[profit_after_tds]]-[1]!Table26[[#This Row],[payout_discount]]</f>
        <v>#REF!</v>
      </c>
      <c r="AC13" s="21" t="s">
        <v>38</v>
      </c>
      <c r="AD13" s="21" t="s">
        <v>214</v>
      </c>
    </row>
    <row r="14" spans="1:30" ht="15.75" x14ac:dyDescent="0.25">
      <c r="A14" s="9">
        <v>44844</v>
      </c>
      <c r="B14" s="10" t="s">
        <v>529</v>
      </c>
      <c r="C14" s="11">
        <v>7400357288</v>
      </c>
      <c r="D14" s="11"/>
      <c r="E14" s="11" t="s">
        <v>530</v>
      </c>
      <c r="F14" s="11" t="s">
        <v>531</v>
      </c>
      <c r="G14" s="11" t="s">
        <v>532</v>
      </c>
      <c r="H14" s="11" t="s">
        <v>533</v>
      </c>
      <c r="I14" s="11" t="s">
        <v>31</v>
      </c>
      <c r="J14" s="11" t="s">
        <v>32</v>
      </c>
      <c r="K14" s="11" t="s">
        <v>33</v>
      </c>
      <c r="L14" s="11" t="s">
        <v>67</v>
      </c>
      <c r="M14" s="11" t="s">
        <v>42</v>
      </c>
      <c r="N14" s="11" t="s">
        <v>196</v>
      </c>
      <c r="O14" s="11" t="s">
        <v>118</v>
      </c>
      <c r="P14" s="11" t="s">
        <v>383</v>
      </c>
      <c r="Q14" s="12">
        <v>44844</v>
      </c>
      <c r="R14" s="12">
        <v>45208</v>
      </c>
      <c r="S14" s="11">
        <v>20</v>
      </c>
      <c r="T14" s="13">
        <v>1498</v>
      </c>
      <c r="U14" s="13">
        <v>1269</v>
      </c>
      <c r="V14" s="14">
        <v>0.3</v>
      </c>
      <c r="W14" s="14">
        <v>0.15</v>
      </c>
      <c r="X14" s="15" t="e">
        <f>[1]!Table26[[#This Row],[odNetPremium]]*[1]!Table26[[#This Row],[Payout/ Discount %]]</f>
        <v>#REF!</v>
      </c>
      <c r="Y14" s="16" t="e">
        <f>[1]!Table26[[#This Row],[odNetPremium]]*[1]!Table26[[#This Row],[commissionPercentage]]</f>
        <v>#REF!</v>
      </c>
      <c r="Z14" s="17" t="e">
        <f>VLOOKUP([1]!Table26[[#This Row],[Insurance_portal]],[1]!Portal[#All],2,0)</f>
        <v>#REF!</v>
      </c>
      <c r="AA14" s="18" t="e">
        <f>[1]!Table26[[#This Row],[profit]]-([1]!Table26[[#This Row],[profit]]*[1]!Table26[[#This Row],[tdsPercentage]])</f>
        <v>#REF!</v>
      </c>
      <c r="AB14" s="18" t="e">
        <f>[1]!Table26[[#This Row],[profit_after_tds]]-[1]!Table26[[#This Row],[payout_discount]]</f>
        <v>#REF!</v>
      </c>
      <c r="AC14" s="11" t="s">
        <v>38</v>
      </c>
      <c r="AD14" s="11" t="s">
        <v>412</v>
      </c>
    </row>
    <row r="15" spans="1:30" ht="15.75" x14ac:dyDescent="0.25">
      <c r="A15" s="19">
        <v>44844</v>
      </c>
      <c r="B15" s="20" t="s">
        <v>534</v>
      </c>
      <c r="C15" s="21">
        <v>9737766588</v>
      </c>
      <c r="D15" s="21"/>
      <c r="E15" s="21" t="s">
        <v>535</v>
      </c>
      <c r="F15" s="21" t="s">
        <v>536</v>
      </c>
      <c r="G15" s="21">
        <v>217602</v>
      </c>
      <c r="H15" s="21">
        <v>3122042</v>
      </c>
      <c r="I15" s="21" t="s">
        <v>46</v>
      </c>
      <c r="J15" s="21" t="s">
        <v>32</v>
      </c>
      <c r="K15" s="21" t="s">
        <v>115</v>
      </c>
      <c r="L15" s="21" t="s">
        <v>44</v>
      </c>
      <c r="M15" s="21" t="s">
        <v>121</v>
      </c>
      <c r="N15" s="21" t="s">
        <v>196</v>
      </c>
      <c r="O15" s="21" t="s">
        <v>118</v>
      </c>
      <c r="P15" s="21" t="s">
        <v>383</v>
      </c>
      <c r="Q15" s="22">
        <v>44858</v>
      </c>
      <c r="R15" s="22">
        <v>45222</v>
      </c>
      <c r="S15" s="21">
        <v>0</v>
      </c>
      <c r="T15" s="23">
        <v>4715</v>
      </c>
      <c r="U15" s="23">
        <v>3996</v>
      </c>
      <c r="V15" s="24">
        <v>0.35</v>
      </c>
      <c r="W15" s="24">
        <v>0.15</v>
      </c>
      <c r="X15" s="15" t="e">
        <f>[1]!Table26[[#This Row],[odNetPremium]]*[1]!Table26[[#This Row],[Payout/ Discount %]]</f>
        <v>#REF!</v>
      </c>
      <c r="Y15" s="16" t="e">
        <f>[1]!Table26[[#This Row],[odNetPremium]]*[1]!Table26[[#This Row],[commissionPercentage]]</f>
        <v>#REF!</v>
      </c>
      <c r="Z15" s="17" t="e">
        <f>VLOOKUP([1]!Table26[[#This Row],[Insurance_portal]],[1]!Portal[#All],2,0)</f>
        <v>#REF!</v>
      </c>
      <c r="AA15" s="18" t="e">
        <f>[1]!Table26[[#This Row],[profit]]-([1]!Table26[[#This Row],[profit]]*[1]!Table26[[#This Row],[tdsPercentage]])</f>
        <v>#REF!</v>
      </c>
      <c r="AB15" s="18" t="e">
        <f>[1]!Table26[[#This Row],[profit_after_tds]]-[1]!Table26[[#This Row],[payout_discount]]</f>
        <v>#REF!</v>
      </c>
      <c r="AC15" s="21" t="s">
        <v>38</v>
      </c>
      <c r="AD15" s="21" t="s">
        <v>47</v>
      </c>
    </row>
    <row r="16" spans="1:30" ht="15.75" x14ac:dyDescent="0.25">
      <c r="A16" s="9">
        <v>44846</v>
      </c>
      <c r="B16" s="10" t="s">
        <v>537</v>
      </c>
      <c r="C16" s="11">
        <v>9904922757</v>
      </c>
      <c r="D16" s="11"/>
      <c r="E16" s="11" t="s">
        <v>538</v>
      </c>
      <c r="F16" s="11" t="s">
        <v>539</v>
      </c>
      <c r="G16" s="11" t="s">
        <v>540</v>
      </c>
      <c r="H16" s="11" t="s">
        <v>541</v>
      </c>
      <c r="I16" s="11" t="s">
        <v>31</v>
      </c>
      <c r="J16" s="11" t="s">
        <v>117</v>
      </c>
      <c r="K16" s="11" t="s">
        <v>33</v>
      </c>
      <c r="L16" s="11" t="s">
        <v>305</v>
      </c>
      <c r="M16" s="11" t="s">
        <v>42</v>
      </c>
      <c r="N16" s="11" t="s">
        <v>196</v>
      </c>
      <c r="O16" s="11" t="s">
        <v>118</v>
      </c>
      <c r="P16" s="11" t="s">
        <v>383</v>
      </c>
      <c r="Q16" s="12">
        <v>44847</v>
      </c>
      <c r="R16" s="12">
        <v>45211</v>
      </c>
      <c r="S16" s="11">
        <v>20</v>
      </c>
      <c r="T16" s="13">
        <v>9135</v>
      </c>
      <c r="U16" s="13">
        <v>5018</v>
      </c>
      <c r="V16" s="14">
        <v>0.19</v>
      </c>
      <c r="W16" s="14">
        <v>0</v>
      </c>
      <c r="X16" s="15" t="e">
        <f>[1]!Table26[[#This Row],[odNetPremium]]*[1]!Table26[[#This Row],[Payout/ Discount %]]</f>
        <v>#REF!</v>
      </c>
      <c r="Y16" s="16" t="e">
        <f>[1]!Table26[[#This Row],[odNetPremium]]*[1]!Table26[[#This Row],[commissionPercentage]]</f>
        <v>#REF!</v>
      </c>
      <c r="Z16" s="17" t="e">
        <f>VLOOKUP([1]!Table26[[#This Row],[Insurance_portal]],[1]!Portal[#All],2,0)</f>
        <v>#REF!</v>
      </c>
      <c r="AA16" s="18" t="e">
        <f>[1]!Table26[[#This Row],[profit]]-([1]!Table26[[#This Row],[profit]]*[1]!Table26[[#This Row],[tdsPercentage]])</f>
        <v>#REF!</v>
      </c>
      <c r="AB16" s="18" t="e">
        <f>[1]!Table26[[#This Row],[profit_after_tds]]-[1]!Table26[[#This Row],[payout_discount]]</f>
        <v>#REF!</v>
      </c>
      <c r="AC16" s="11" t="s">
        <v>38</v>
      </c>
      <c r="AD16" s="11" t="s">
        <v>38</v>
      </c>
    </row>
    <row r="17" spans="1:30" ht="15.75" x14ac:dyDescent="0.25">
      <c r="A17" s="19">
        <v>44846</v>
      </c>
      <c r="B17" s="20" t="s">
        <v>542</v>
      </c>
      <c r="C17" s="21">
        <v>9106478617</v>
      </c>
      <c r="D17" s="21"/>
      <c r="E17" s="21" t="s">
        <v>543</v>
      </c>
      <c r="F17" s="21" t="s">
        <v>544</v>
      </c>
      <c r="G17" s="21" t="s">
        <v>545</v>
      </c>
      <c r="H17" s="21" t="s">
        <v>546</v>
      </c>
      <c r="I17" s="21" t="s">
        <v>31</v>
      </c>
      <c r="J17" s="21" t="s">
        <v>32</v>
      </c>
      <c r="K17" s="21" t="s">
        <v>33</v>
      </c>
      <c r="L17" s="21" t="s">
        <v>44</v>
      </c>
      <c r="M17" s="21" t="s">
        <v>121</v>
      </c>
      <c r="N17" s="21" t="s">
        <v>45</v>
      </c>
      <c r="O17" s="21" t="s">
        <v>37</v>
      </c>
      <c r="P17" s="21" t="s">
        <v>32</v>
      </c>
      <c r="Q17" s="22">
        <v>44848</v>
      </c>
      <c r="R17" s="22">
        <v>45212</v>
      </c>
      <c r="S17" s="21">
        <v>0</v>
      </c>
      <c r="T17" s="23">
        <v>4898</v>
      </c>
      <c r="U17" s="23">
        <v>4151</v>
      </c>
      <c r="V17" s="24">
        <v>0.3</v>
      </c>
      <c r="W17" s="24">
        <v>0</v>
      </c>
      <c r="X17" s="15" t="e">
        <f>[1]!Table26[[#This Row],[odNetPremium]]*[1]!Table26[[#This Row],[Payout/ Discount %]]</f>
        <v>#REF!</v>
      </c>
      <c r="Y17" s="16" t="e">
        <f>[1]!Table26[[#This Row],[odNetPremium]]*[1]!Table26[[#This Row],[commissionPercentage]]</f>
        <v>#REF!</v>
      </c>
      <c r="Z17" s="17" t="e">
        <f>VLOOKUP([1]!Table26[[#This Row],[Insurance_portal]],[1]!Portal[#All],2,0)</f>
        <v>#REF!</v>
      </c>
      <c r="AA17" s="18" t="e">
        <f>[1]!Table26[[#This Row],[profit]]-([1]!Table26[[#This Row],[profit]]*[1]!Table26[[#This Row],[tdsPercentage]])</f>
        <v>#REF!</v>
      </c>
      <c r="AB17" s="18" t="e">
        <f>[1]!Table26[[#This Row],[profit_after_tds]]-[1]!Table26[[#This Row],[payout_discount]]</f>
        <v>#REF!</v>
      </c>
      <c r="AC17" s="21" t="s">
        <v>38</v>
      </c>
      <c r="AD17" s="21" t="s">
        <v>547</v>
      </c>
    </row>
    <row r="18" spans="1:30" ht="15.75" x14ac:dyDescent="0.25">
      <c r="A18" s="9">
        <v>44846</v>
      </c>
      <c r="B18" s="10" t="s">
        <v>548</v>
      </c>
      <c r="C18" s="11">
        <v>9586413780</v>
      </c>
      <c r="D18" s="11"/>
      <c r="E18" s="11" t="s">
        <v>549</v>
      </c>
      <c r="F18" s="11" t="s">
        <v>358</v>
      </c>
      <c r="G18" s="11" t="s">
        <v>550</v>
      </c>
      <c r="H18" s="11" t="s">
        <v>551</v>
      </c>
      <c r="I18" s="11" t="s">
        <v>31</v>
      </c>
      <c r="J18" s="11" t="s">
        <v>32</v>
      </c>
      <c r="K18" s="11" t="s">
        <v>33</v>
      </c>
      <c r="L18" s="11" t="s">
        <v>305</v>
      </c>
      <c r="M18" s="11" t="s">
        <v>211</v>
      </c>
      <c r="N18" s="11" t="s">
        <v>403</v>
      </c>
      <c r="O18" s="11" t="s">
        <v>118</v>
      </c>
      <c r="P18" s="11" t="s">
        <v>246</v>
      </c>
      <c r="Q18" s="12">
        <v>44849</v>
      </c>
      <c r="R18" s="12">
        <v>45213</v>
      </c>
      <c r="S18" s="11">
        <v>0</v>
      </c>
      <c r="T18" s="13">
        <v>3389</v>
      </c>
      <c r="U18" s="13">
        <v>2872</v>
      </c>
      <c r="V18" s="14">
        <v>0.32</v>
      </c>
      <c r="W18" s="14">
        <v>0.1</v>
      </c>
      <c r="X18" s="15" t="e">
        <f>[1]!Table26[[#This Row],[odNetPremium]]*[1]!Table26[[#This Row],[Payout/ Discount %]]</f>
        <v>#REF!</v>
      </c>
      <c r="Y18" s="16" t="e">
        <f>[1]!Table26[[#This Row],[odNetPremium]]*[1]!Table26[[#This Row],[commissionPercentage]]</f>
        <v>#REF!</v>
      </c>
      <c r="Z18" s="17" t="e">
        <f>VLOOKUP([1]!Table26[[#This Row],[Insurance_portal]],[1]!Portal[#All],2,0)</f>
        <v>#REF!</v>
      </c>
      <c r="AA18" s="18" t="e">
        <f>[1]!Table26[[#This Row],[profit]]-([1]!Table26[[#This Row],[profit]]*[1]!Table26[[#This Row],[tdsPercentage]])</f>
        <v>#REF!</v>
      </c>
      <c r="AB18" s="18" t="e">
        <f>[1]!Table26[[#This Row],[profit_after_tds]]-[1]!Table26[[#This Row],[payout_discount]]</f>
        <v>#REF!</v>
      </c>
      <c r="AC18" s="11" t="s">
        <v>38</v>
      </c>
      <c r="AD18" s="11" t="s">
        <v>38</v>
      </c>
    </row>
    <row r="19" spans="1:30" ht="15.75" x14ac:dyDescent="0.25">
      <c r="A19" s="19">
        <v>44846</v>
      </c>
      <c r="B19" s="20" t="s">
        <v>552</v>
      </c>
      <c r="C19" s="21">
        <v>9316357210</v>
      </c>
      <c r="D19" s="21"/>
      <c r="E19" s="21" t="s">
        <v>553</v>
      </c>
      <c r="F19" s="21" t="s">
        <v>554</v>
      </c>
      <c r="G19" s="21" t="s">
        <v>555</v>
      </c>
      <c r="H19" s="21" t="s">
        <v>556</v>
      </c>
      <c r="I19" s="21" t="s">
        <v>31</v>
      </c>
      <c r="J19" s="21" t="s">
        <v>32</v>
      </c>
      <c r="K19" s="21" t="s">
        <v>33</v>
      </c>
      <c r="L19" s="21" t="s">
        <v>44</v>
      </c>
      <c r="M19" s="21" t="s">
        <v>121</v>
      </c>
      <c r="N19" s="21" t="s">
        <v>196</v>
      </c>
      <c r="O19" s="21" t="s">
        <v>118</v>
      </c>
      <c r="P19" s="21" t="s">
        <v>246</v>
      </c>
      <c r="Q19" s="22">
        <v>44847</v>
      </c>
      <c r="R19" s="22">
        <v>45211</v>
      </c>
      <c r="S19" s="21">
        <v>0</v>
      </c>
      <c r="T19" s="23">
        <v>4101</v>
      </c>
      <c r="U19" s="23">
        <v>3416</v>
      </c>
      <c r="V19" s="24">
        <v>0.35</v>
      </c>
      <c r="W19" s="24">
        <v>0.13550000000000001</v>
      </c>
      <c r="X19" s="15" t="e">
        <f>[1]!Table26[[#This Row],[odNetPremium]]*[1]!Table26[[#This Row],[Payout/ Discount %]]</f>
        <v>#REF!</v>
      </c>
      <c r="Y19" s="16" t="e">
        <f>[1]!Table26[[#This Row],[odNetPremium]]*[1]!Table26[[#This Row],[commissionPercentage]]</f>
        <v>#REF!</v>
      </c>
      <c r="Z19" s="17" t="e">
        <f>VLOOKUP([1]!Table26[[#This Row],[Insurance_portal]],[1]!Portal[#All],2,0)</f>
        <v>#REF!</v>
      </c>
      <c r="AA19" s="18" t="e">
        <f>[1]!Table26[[#This Row],[profit]]-([1]!Table26[[#This Row],[profit]]*[1]!Table26[[#This Row],[tdsPercentage]])</f>
        <v>#REF!</v>
      </c>
      <c r="AB19" s="18" t="e">
        <f>[1]!Table26[[#This Row],[profit_after_tds]]-[1]!Table26[[#This Row],[payout_discount]]</f>
        <v>#REF!</v>
      </c>
      <c r="AC19" s="21" t="s">
        <v>38</v>
      </c>
      <c r="AD19" s="21" t="s">
        <v>38</v>
      </c>
    </row>
    <row r="20" spans="1:30" ht="15.75" x14ac:dyDescent="0.25">
      <c r="A20" s="9">
        <v>44850</v>
      </c>
      <c r="B20" s="10" t="s">
        <v>557</v>
      </c>
      <c r="C20" s="11">
        <v>9825606096</v>
      </c>
      <c r="D20" s="11"/>
      <c r="E20" s="11" t="s">
        <v>558</v>
      </c>
      <c r="F20" s="11" t="s">
        <v>559</v>
      </c>
      <c r="G20" s="11" t="s">
        <v>560</v>
      </c>
      <c r="H20" s="11" t="s">
        <v>561</v>
      </c>
      <c r="I20" s="11" t="s">
        <v>562</v>
      </c>
      <c r="J20" s="11" t="s">
        <v>32</v>
      </c>
      <c r="K20" s="11" t="s">
        <v>33</v>
      </c>
      <c r="L20" s="11" t="s">
        <v>305</v>
      </c>
      <c r="M20" s="11" t="s">
        <v>42</v>
      </c>
      <c r="N20" s="11" t="s">
        <v>43</v>
      </c>
      <c r="O20" s="11" t="s">
        <v>37</v>
      </c>
      <c r="P20" s="11" t="s">
        <v>32</v>
      </c>
      <c r="Q20" s="12">
        <v>44856</v>
      </c>
      <c r="R20" s="12">
        <v>45220</v>
      </c>
      <c r="S20" s="11">
        <v>0</v>
      </c>
      <c r="T20" s="13">
        <v>14907</v>
      </c>
      <c r="U20" s="13">
        <v>3960</v>
      </c>
      <c r="V20" s="14">
        <v>0.19</v>
      </c>
      <c r="W20" s="14">
        <v>0.14649999999999999</v>
      </c>
      <c r="X20" s="15" t="e">
        <f>[1]!Table26[[#This Row],[odNetPremium]]*[1]!Table26[[#This Row],[Payout/ Discount %]]</f>
        <v>#REF!</v>
      </c>
      <c r="Y20" s="16" t="e">
        <f>[1]!Table26[[#This Row],[odNetPremium]]*[1]!Table26[[#This Row],[commissionPercentage]]</f>
        <v>#REF!</v>
      </c>
      <c r="Z20" s="17" t="e">
        <f>VLOOKUP([1]!Table26[[#This Row],[Insurance_portal]],[1]!Portal[#All],2,0)</f>
        <v>#REF!</v>
      </c>
      <c r="AA20" s="18" t="e">
        <f>[1]!Table26[[#This Row],[profit]]-([1]!Table26[[#This Row],[profit]]*[1]!Table26[[#This Row],[tdsPercentage]])</f>
        <v>#REF!</v>
      </c>
      <c r="AB20" s="18" t="e">
        <f>[1]!Table26[[#This Row],[profit_after_tds]]-[1]!Table26[[#This Row],[payout_discount]]</f>
        <v>#REF!</v>
      </c>
      <c r="AC20" s="11" t="s">
        <v>38</v>
      </c>
      <c r="AD20" s="11" t="s">
        <v>315</v>
      </c>
    </row>
    <row r="21" spans="1:30" ht="15.75" x14ac:dyDescent="0.25">
      <c r="A21" s="19">
        <v>44849</v>
      </c>
      <c r="B21" s="20" t="s">
        <v>563</v>
      </c>
      <c r="C21" s="21">
        <v>9631949059</v>
      </c>
      <c r="D21" s="21"/>
      <c r="E21" s="21" t="s">
        <v>564</v>
      </c>
      <c r="F21" s="21" t="s">
        <v>565</v>
      </c>
      <c r="G21" s="21" t="s">
        <v>566</v>
      </c>
      <c r="H21" s="21" t="s">
        <v>567</v>
      </c>
      <c r="I21" s="21" t="s">
        <v>31</v>
      </c>
      <c r="J21" s="21" t="s">
        <v>117</v>
      </c>
      <c r="K21" s="21" t="s">
        <v>33</v>
      </c>
      <c r="L21" s="21" t="s">
        <v>305</v>
      </c>
      <c r="M21" s="21" t="s">
        <v>78</v>
      </c>
      <c r="N21" s="21" t="s">
        <v>43</v>
      </c>
      <c r="O21" s="21" t="s">
        <v>118</v>
      </c>
      <c r="P21" s="21" t="s">
        <v>246</v>
      </c>
      <c r="Q21" s="22">
        <v>44849</v>
      </c>
      <c r="R21" s="22">
        <v>45213</v>
      </c>
      <c r="S21" s="21">
        <v>0</v>
      </c>
      <c r="T21" s="23">
        <v>12862</v>
      </c>
      <c r="U21" s="23">
        <v>6829</v>
      </c>
      <c r="V21" s="24">
        <v>0.19</v>
      </c>
      <c r="W21" s="24">
        <v>0.1</v>
      </c>
      <c r="X21" s="15" t="e">
        <f>[1]!Table26[[#This Row],[odNetPremium]]*[1]!Table26[[#This Row],[Payout/ Discount %]]</f>
        <v>#REF!</v>
      </c>
      <c r="Y21" s="16" t="e">
        <f>[1]!Table26[[#This Row],[odNetPremium]]*[1]!Table26[[#This Row],[commissionPercentage]]</f>
        <v>#REF!</v>
      </c>
      <c r="Z21" s="17" t="e">
        <f>VLOOKUP([1]!Table26[[#This Row],[Insurance_portal]],[1]!Portal[#All],2,0)</f>
        <v>#REF!</v>
      </c>
      <c r="AA21" s="18" t="e">
        <f>[1]!Table26[[#This Row],[profit]]-([1]!Table26[[#This Row],[profit]]*[1]!Table26[[#This Row],[tdsPercentage]])</f>
        <v>#REF!</v>
      </c>
      <c r="AB21" s="18" t="e">
        <f>[1]!Table26[[#This Row],[profit_after_tds]]-[1]!Table26[[#This Row],[payout_discount]]</f>
        <v>#REF!</v>
      </c>
      <c r="AC21" s="21" t="s">
        <v>38</v>
      </c>
      <c r="AD21" s="21" t="s">
        <v>214</v>
      </c>
    </row>
    <row r="22" spans="1:30" ht="15.75" x14ac:dyDescent="0.25">
      <c r="A22" s="9">
        <v>44562</v>
      </c>
      <c r="B22" s="10" t="s">
        <v>568</v>
      </c>
      <c r="C22" s="11">
        <v>9327716409</v>
      </c>
      <c r="D22" s="11"/>
      <c r="E22" s="11" t="s">
        <v>569</v>
      </c>
      <c r="F22" s="11" t="s">
        <v>53</v>
      </c>
      <c r="G22" s="11" t="s">
        <v>570</v>
      </c>
      <c r="H22" s="11" t="s">
        <v>571</v>
      </c>
      <c r="I22" s="11" t="s">
        <v>31</v>
      </c>
      <c r="J22" s="11" t="s">
        <v>572</v>
      </c>
      <c r="K22" s="11" t="s">
        <v>41</v>
      </c>
      <c r="L22" s="11" t="s">
        <v>305</v>
      </c>
      <c r="M22" s="11" t="s">
        <v>42</v>
      </c>
      <c r="N22" s="11" t="s">
        <v>36</v>
      </c>
      <c r="O22" s="11" t="s">
        <v>32</v>
      </c>
      <c r="P22" s="11" t="s">
        <v>32</v>
      </c>
      <c r="Q22" s="12">
        <v>44573</v>
      </c>
      <c r="R22" s="12">
        <v>44937</v>
      </c>
      <c r="S22" s="11">
        <v>0</v>
      </c>
      <c r="T22" s="13">
        <v>15488</v>
      </c>
      <c r="U22" s="13">
        <v>9214</v>
      </c>
      <c r="V22" s="30">
        <v>0</v>
      </c>
      <c r="W22" s="14">
        <v>0</v>
      </c>
      <c r="X22" s="15" t="e">
        <f>[1]!Table26[[#This Row],[odNetPremium]]*[1]!Table26[[#This Row],[Payout/ Discount %]]</f>
        <v>#REF!</v>
      </c>
      <c r="Y22" s="16" t="e">
        <f>[1]!Table26[[#This Row],[odNetPremium]]*[1]!Table26[[#This Row],[commissionPercentage]]</f>
        <v>#REF!</v>
      </c>
      <c r="Z22" s="17" t="e">
        <f>VLOOKUP([1]!Table26[[#This Row],[Insurance_portal]],[1]!Portal[#All],2,0)</f>
        <v>#REF!</v>
      </c>
      <c r="AA22" s="18" t="e">
        <f>[1]!Table26[[#This Row],[profit]]-([1]!Table26[[#This Row],[profit]]*[1]!Table26[[#This Row],[tdsPercentage]])</f>
        <v>#REF!</v>
      </c>
      <c r="AB22" s="18" t="e">
        <f>[1]!Table26[[#This Row],[profit_after_tds]]-[1]!Table26[[#This Row],[payout_discount]]</f>
        <v>#REF!</v>
      </c>
      <c r="AC22" s="11" t="s">
        <v>38</v>
      </c>
      <c r="AD22" s="11" t="s">
        <v>38</v>
      </c>
    </row>
    <row r="23" spans="1:30" ht="15.75" x14ac:dyDescent="0.25">
      <c r="A23" s="19">
        <v>44713</v>
      </c>
      <c r="B23" s="20" t="s">
        <v>573</v>
      </c>
      <c r="C23" s="21">
        <v>9824388000</v>
      </c>
      <c r="D23" s="21"/>
      <c r="E23" s="21" t="s">
        <v>574</v>
      </c>
      <c r="F23" s="21" t="s">
        <v>575</v>
      </c>
      <c r="G23" s="21" t="s">
        <v>576</v>
      </c>
      <c r="H23" s="21" t="s">
        <v>577</v>
      </c>
      <c r="I23" s="21" t="s">
        <v>31</v>
      </c>
      <c r="J23" s="21" t="s">
        <v>52</v>
      </c>
      <c r="K23" s="21" t="s">
        <v>41</v>
      </c>
      <c r="L23" s="21" t="s">
        <v>305</v>
      </c>
      <c r="M23" s="21" t="s">
        <v>42</v>
      </c>
      <c r="N23" s="21" t="s">
        <v>43</v>
      </c>
      <c r="O23" s="21" t="s">
        <v>578</v>
      </c>
      <c r="P23" s="21" t="s">
        <v>578</v>
      </c>
      <c r="Q23" s="22">
        <v>44742</v>
      </c>
      <c r="R23" s="22">
        <v>45106</v>
      </c>
      <c r="S23" s="21">
        <v>0</v>
      </c>
      <c r="T23" s="23">
        <v>21811</v>
      </c>
      <c r="U23" s="23">
        <v>11453</v>
      </c>
      <c r="V23" s="32">
        <v>0</v>
      </c>
      <c r="W23" s="24">
        <v>0</v>
      </c>
      <c r="X23" s="15" t="e">
        <f>[1]!Table26[[#This Row],[odNetPremium]]*[1]!Table26[[#This Row],[Payout/ Discount %]]</f>
        <v>#REF!</v>
      </c>
      <c r="Y23" s="16" t="e">
        <f>[1]!Table26[[#This Row],[odNetPremium]]*[1]!Table26[[#This Row],[commissionPercentage]]</f>
        <v>#REF!</v>
      </c>
      <c r="Z23" s="17" t="e">
        <f>VLOOKUP([1]!Table26[[#This Row],[Insurance_portal]],[1]!Portal[#All],2,0)</f>
        <v>#REF!</v>
      </c>
      <c r="AA23" s="18" t="e">
        <f>[1]!Table26[[#This Row],[profit]]-([1]!Table26[[#This Row],[profit]]*[1]!Table26[[#This Row],[tdsPercentage]])</f>
        <v>#REF!</v>
      </c>
      <c r="AB23" s="18" t="e">
        <f>[1]!Table26[[#This Row],[profit_after_tds]]-[1]!Table26[[#This Row],[payout_discount]]</f>
        <v>#REF!</v>
      </c>
      <c r="AC23" s="21" t="s">
        <v>38</v>
      </c>
      <c r="AD23" s="21" t="s">
        <v>38</v>
      </c>
    </row>
    <row r="24" spans="1:30" ht="15.75" x14ac:dyDescent="0.25">
      <c r="A24" s="9">
        <v>44847</v>
      </c>
      <c r="B24" s="10" t="s">
        <v>579</v>
      </c>
      <c r="C24" s="11">
        <v>8238027500</v>
      </c>
      <c r="D24" s="11"/>
      <c r="E24" s="11" t="s">
        <v>580</v>
      </c>
      <c r="F24" s="11" t="s">
        <v>581</v>
      </c>
      <c r="G24" s="11" t="s">
        <v>582</v>
      </c>
      <c r="H24" s="11" t="s">
        <v>583</v>
      </c>
      <c r="I24" s="11" t="s">
        <v>584</v>
      </c>
      <c r="J24" s="11" t="s">
        <v>32</v>
      </c>
      <c r="K24" s="11" t="s">
        <v>33</v>
      </c>
      <c r="L24" s="11" t="s">
        <v>44</v>
      </c>
      <c r="M24" s="11" t="s">
        <v>121</v>
      </c>
      <c r="N24" s="11" t="s">
        <v>43</v>
      </c>
      <c r="O24" s="11" t="s">
        <v>118</v>
      </c>
      <c r="P24" s="11" t="s">
        <v>383</v>
      </c>
      <c r="Q24" s="12">
        <v>44848</v>
      </c>
      <c r="R24" s="12">
        <v>45212</v>
      </c>
      <c r="S24" s="11">
        <v>0</v>
      </c>
      <c r="T24" s="13">
        <v>4031</v>
      </c>
      <c r="U24" s="13">
        <v>3416</v>
      </c>
      <c r="V24" s="14">
        <v>0.35</v>
      </c>
      <c r="W24" s="14">
        <v>0</v>
      </c>
      <c r="X24" s="15" t="e">
        <f>[1]!Table26[[#This Row],[odNetPremium]]*[1]!Table26[[#This Row],[Payout/ Discount %]]</f>
        <v>#REF!</v>
      </c>
      <c r="Y24" s="16" t="e">
        <f>[1]!Table26[[#This Row],[odNetPremium]]*[1]!Table26[[#This Row],[commissionPercentage]]</f>
        <v>#REF!</v>
      </c>
      <c r="Z24" s="17" t="e">
        <f>VLOOKUP([1]!Table26[[#This Row],[Insurance_portal]],[1]!Portal[#All],2,0)</f>
        <v>#REF!</v>
      </c>
      <c r="AA24" s="18" t="e">
        <f>[1]!Table26[[#This Row],[profit]]-([1]!Table26[[#This Row],[profit]]*[1]!Table26[[#This Row],[tdsPercentage]])</f>
        <v>#REF!</v>
      </c>
      <c r="AB24" s="18" t="e">
        <f>[1]!Table26[[#This Row],[profit_after_tds]]-[1]!Table26[[#This Row],[payout_discount]]</f>
        <v>#REF!</v>
      </c>
      <c r="AC24" s="11" t="s">
        <v>38</v>
      </c>
      <c r="AD24" s="11" t="s">
        <v>337</v>
      </c>
    </row>
    <row r="25" spans="1:30" ht="15.75" x14ac:dyDescent="0.25">
      <c r="A25" s="19">
        <v>44847</v>
      </c>
      <c r="B25" s="20" t="s">
        <v>585</v>
      </c>
      <c r="C25" s="21">
        <v>8238027500</v>
      </c>
      <c r="D25" s="21"/>
      <c r="E25" s="21" t="s">
        <v>586</v>
      </c>
      <c r="F25" s="21" t="s">
        <v>587</v>
      </c>
      <c r="G25" s="21" t="s">
        <v>588</v>
      </c>
      <c r="H25" s="21" t="s">
        <v>589</v>
      </c>
      <c r="I25" s="21" t="s">
        <v>584</v>
      </c>
      <c r="J25" s="21" t="s">
        <v>32</v>
      </c>
      <c r="K25" s="21" t="s">
        <v>33</v>
      </c>
      <c r="L25" s="21" t="s">
        <v>44</v>
      </c>
      <c r="M25" s="21" t="s">
        <v>121</v>
      </c>
      <c r="N25" s="21" t="s">
        <v>43</v>
      </c>
      <c r="O25" s="21" t="s">
        <v>118</v>
      </c>
      <c r="P25" s="21" t="s">
        <v>383</v>
      </c>
      <c r="Q25" s="22">
        <v>44848</v>
      </c>
      <c r="R25" s="22">
        <v>45212</v>
      </c>
      <c r="S25" s="21">
        <v>0</v>
      </c>
      <c r="T25" s="23">
        <v>9318</v>
      </c>
      <c r="U25" s="23">
        <v>7897</v>
      </c>
      <c r="V25" s="24">
        <v>0.35</v>
      </c>
      <c r="W25" s="24">
        <v>0.1</v>
      </c>
      <c r="X25" s="15" t="e">
        <f>[1]!Table26[[#This Row],[odNetPremium]]*[1]!Table26[[#This Row],[Payout/ Discount %]]</f>
        <v>#REF!</v>
      </c>
      <c r="Y25" s="16" t="e">
        <f>[1]!Table26[[#This Row],[odNetPremium]]*[1]!Table26[[#This Row],[commissionPercentage]]</f>
        <v>#REF!</v>
      </c>
      <c r="Z25" s="17" t="e">
        <f>VLOOKUP([1]!Table26[[#This Row],[Insurance_portal]],[1]!Portal[#All],2,0)</f>
        <v>#REF!</v>
      </c>
      <c r="AA25" s="18" t="e">
        <f>[1]!Table26[[#This Row],[profit]]-([1]!Table26[[#This Row],[profit]]*[1]!Table26[[#This Row],[tdsPercentage]])</f>
        <v>#REF!</v>
      </c>
      <c r="AB25" s="18" t="e">
        <f>[1]!Table26[[#This Row],[profit_after_tds]]-[1]!Table26[[#This Row],[payout_discount]]</f>
        <v>#REF!</v>
      </c>
      <c r="AC25" s="21" t="s">
        <v>38</v>
      </c>
      <c r="AD25" s="21" t="s">
        <v>337</v>
      </c>
    </row>
    <row r="26" spans="1:30" ht="15.75" x14ac:dyDescent="0.25">
      <c r="A26" s="9">
        <v>44850</v>
      </c>
      <c r="B26" s="10" t="s">
        <v>590</v>
      </c>
      <c r="C26" s="11">
        <v>9978780336</v>
      </c>
      <c r="D26" s="11"/>
      <c r="E26" s="11" t="s">
        <v>591</v>
      </c>
      <c r="F26" s="11" t="s">
        <v>49</v>
      </c>
      <c r="G26" s="11" t="s">
        <v>592</v>
      </c>
      <c r="H26" s="11" t="s">
        <v>593</v>
      </c>
      <c r="I26" s="11" t="s">
        <v>245</v>
      </c>
      <c r="J26" s="11" t="s">
        <v>32</v>
      </c>
      <c r="K26" s="11" t="s">
        <v>33</v>
      </c>
      <c r="L26" s="11" t="s">
        <v>44</v>
      </c>
      <c r="M26" s="11" t="s">
        <v>121</v>
      </c>
      <c r="N26" s="11" t="s">
        <v>196</v>
      </c>
      <c r="O26" s="11" t="s">
        <v>118</v>
      </c>
      <c r="P26" s="11" t="s">
        <v>246</v>
      </c>
      <c r="Q26" s="12">
        <v>44852</v>
      </c>
      <c r="R26" s="12">
        <v>45216</v>
      </c>
      <c r="S26" s="11">
        <v>0</v>
      </c>
      <c r="T26" s="13">
        <v>901</v>
      </c>
      <c r="U26" s="13">
        <v>764</v>
      </c>
      <c r="V26" s="14">
        <v>0.39</v>
      </c>
      <c r="W26" s="14">
        <v>0.1</v>
      </c>
      <c r="X26" s="15" t="e">
        <f>[1]!Table26[[#This Row],[odNetPremium]]*[1]!Table26[[#This Row],[Payout/ Discount %]]</f>
        <v>#REF!</v>
      </c>
      <c r="Y26" s="16" t="e">
        <f>[1]!Table26[[#This Row],[odNetPremium]]*[1]!Table26[[#This Row],[commissionPercentage]]</f>
        <v>#REF!</v>
      </c>
      <c r="Z26" s="17" t="e">
        <f>VLOOKUP([1]!Table26[[#This Row],[Insurance_portal]],[1]!Portal[#All],2,0)</f>
        <v>#REF!</v>
      </c>
      <c r="AA26" s="18" t="e">
        <f>[1]!Table26[[#This Row],[profit]]-([1]!Table26[[#This Row],[profit]]*[1]!Table26[[#This Row],[tdsPercentage]])</f>
        <v>#REF!</v>
      </c>
      <c r="AB26" s="18" t="e">
        <f>[1]!Table26[[#This Row],[profit_after_tds]]-[1]!Table26[[#This Row],[payout_discount]]</f>
        <v>#REF!</v>
      </c>
      <c r="AC26" s="11" t="s">
        <v>38</v>
      </c>
      <c r="AD26" s="11" t="s">
        <v>38</v>
      </c>
    </row>
    <row r="27" spans="1:30" ht="15.75" x14ac:dyDescent="0.25">
      <c r="A27" s="19">
        <v>44851</v>
      </c>
      <c r="B27" s="20" t="s">
        <v>594</v>
      </c>
      <c r="C27" s="21">
        <v>9724867700</v>
      </c>
      <c r="D27" s="21"/>
      <c r="E27" s="21" t="s">
        <v>595</v>
      </c>
      <c r="F27" s="21" t="s">
        <v>596</v>
      </c>
      <c r="G27" s="21" t="s">
        <v>597</v>
      </c>
      <c r="H27" s="21" t="s">
        <v>598</v>
      </c>
      <c r="I27" s="21" t="s">
        <v>31</v>
      </c>
      <c r="J27" s="21" t="s">
        <v>32</v>
      </c>
      <c r="K27" s="21" t="s">
        <v>33</v>
      </c>
      <c r="L27" s="21" t="s">
        <v>305</v>
      </c>
      <c r="M27" s="21" t="s">
        <v>121</v>
      </c>
      <c r="N27" s="21" t="s">
        <v>36</v>
      </c>
      <c r="O27" s="21" t="s">
        <v>118</v>
      </c>
      <c r="P27" s="21" t="s">
        <v>383</v>
      </c>
      <c r="Q27" s="22">
        <v>44854</v>
      </c>
      <c r="R27" s="22">
        <v>45218</v>
      </c>
      <c r="S27" s="21">
        <v>0</v>
      </c>
      <c r="T27" s="23">
        <v>1598</v>
      </c>
      <c r="U27" s="23">
        <v>1354</v>
      </c>
      <c r="V27" s="24">
        <v>0.3</v>
      </c>
      <c r="W27" s="24">
        <v>0.13</v>
      </c>
      <c r="X27" s="15" t="e">
        <f>[1]!Table26[[#This Row],[odNetPremium]]*[1]!Table26[[#This Row],[Payout/ Discount %]]</f>
        <v>#REF!</v>
      </c>
      <c r="Y27" s="16" t="e">
        <f>[1]!Table26[[#This Row],[odNetPremium]]*[1]!Table26[[#This Row],[commissionPercentage]]</f>
        <v>#REF!</v>
      </c>
      <c r="Z27" s="17" t="e">
        <f>VLOOKUP([1]!Table26[[#This Row],[Insurance_portal]],[1]!Portal[#All],2,0)</f>
        <v>#REF!</v>
      </c>
      <c r="AA27" s="18" t="e">
        <f>[1]!Table26[[#This Row],[profit]]-([1]!Table26[[#This Row],[profit]]*[1]!Table26[[#This Row],[tdsPercentage]])</f>
        <v>#REF!</v>
      </c>
      <c r="AB27" s="18" t="e">
        <f>[1]!Table26[[#This Row],[profit_after_tds]]-[1]!Table26[[#This Row],[payout_discount]]</f>
        <v>#REF!</v>
      </c>
      <c r="AC27" s="21" t="s">
        <v>38</v>
      </c>
      <c r="AD27" s="21" t="s">
        <v>38</v>
      </c>
    </row>
    <row r="28" spans="1:30" ht="15.75" x14ac:dyDescent="0.25">
      <c r="A28" s="9">
        <v>44851</v>
      </c>
      <c r="B28" s="10" t="s">
        <v>594</v>
      </c>
      <c r="C28" s="11">
        <v>9724867700</v>
      </c>
      <c r="D28" s="11"/>
      <c r="E28" s="11" t="s">
        <v>599</v>
      </c>
      <c r="F28" s="11" t="s">
        <v>600</v>
      </c>
      <c r="G28" s="11" t="s">
        <v>601</v>
      </c>
      <c r="H28" s="11" t="s">
        <v>602</v>
      </c>
      <c r="I28" s="11" t="s">
        <v>31</v>
      </c>
      <c r="J28" s="11" t="s">
        <v>32</v>
      </c>
      <c r="K28" s="11" t="s">
        <v>33</v>
      </c>
      <c r="L28" s="11" t="s">
        <v>305</v>
      </c>
      <c r="M28" s="11" t="s">
        <v>121</v>
      </c>
      <c r="N28" s="11" t="s">
        <v>36</v>
      </c>
      <c r="O28" s="11" t="s">
        <v>118</v>
      </c>
      <c r="P28" s="11" t="s">
        <v>383</v>
      </c>
      <c r="Q28" s="12">
        <v>44854</v>
      </c>
      <c r="R28" s="12">
        <v>45218</v>
      </c>
      <c r="S28" s="11">
        <v>0</v>
      </c>
      <c r="T28" s="13">
        <v>1645</v>
      </c>
      <c r="U28" s="13">
        <v>1394</v>
      </c>
      <c r="V28" s="14">
        <v>0.3</v>
      </c>
      <c r="W28" s="14">
        <v>0</v>
      </c>
      <c r="X28" s="15" t="e">
        <f>[1]!Table26[[#This Row],[odNetPremium]]*[1]!Table26[[#This Row],[Payout/ Discount %]]</f>
        <v>#REF!</v>
      </c>
      <c r="Y28" s="16" t="e">
        <f>[1]!Table26[[#This Row],[odNetPremium]]*[1]!Table26[[#This Row],[commissionPercentage]]</f>
        <v>#REF!</v>
      </c>
      <c r="Z28" s="17" t="e">
        <f>VLOOKUP([1]!Table26[[#This Row],[Insurance_portal]],[1]!Portal[#All],2,0)</f>
        <v>#REF!</v>
      </c>
      <c r="AA28" s="18" t="e">
        <f>[1]!Table26[[#This Row],[profit]]-([1]!Table26[[#This Row],[profit]]*[1]!Table26[[#This Row],[tdsPercentage]])</f>
        <v>#REF!</v>
      </c>
      <c r="AB28" s="18" t="e">
        <f>[1]!Table26[[#This Row],[profit_after_tds]]-[1]!Table26[[#This Row],[payout_discount]]</f>
        <v>#REF!</v>
      </c>
      <c r="AC28" s="11" t="s">
        <v>38</v>
      </c>
      <c r="AD28" s="11" t="s">
        <v>38</v>
      </c>
    </row>
    <row r="29" spans="1:30" ht="15.75" x14ac:dyDescent="0.25">
      <c r="A29" s="19">
        <v>44851</v>
      </c>
      <c r="B29" s="20" t="s">
        <v>603</v>
      </c>
      <c r="C29" s="21">
        <v>8000101061</v>
      </c>
      <c r="D29" s="21"/>
      <c r="E29" s="21" t="s">
        <v>604</v>
      </c>
      <c r="F29" s="21" t="s">
        <v>605</v>
      </c>
      <c r="G29" s="21" t="s">
        <v>606</v>
      </c>
      <c r="H29" s="21" t="s">
        <v>607</v>
      </c>
      <c r="I29" s="21" t="s">
        <v>50</v>
      </c>
      <c r="J29" s="21" t="s">
        <v>101</v>
      </c>
      <c r="K29" s="21" t="s">
        <v>33</v>
      </c>
      <c r="L29" s="21" t="s">
        <v>305</v>
      </c>
      <c r="M29" s="21" t="s">
        <v>42</v>
      </c>
      <c r="N29" s="21" t="s">
        <v>196</v>
      </c>
      <c r="O29" s="21" t="s">
        <v>118</v>
      </c>
      <c r="P29" s="21" t="s">
        <v>383</v>
      </c>
      <c r="Q29" s="22">
        <v>44851</v>
      </c>
      <c r="R29" s="22">
        <v>45215</v>
      </c>
      <c r="S29" s="21">
        <v>0</v>
      </c>
      <c r="T29" s="23">
        <v>9810</v>
      </c>
      <c r="U29" s="23">
        <v>8314</v>
      </c>
      <c r="V29" s="24">
        <v>0.45</v>
      </c>
      <c r="W29" s="24">
        <v>3.1E-2</v>
      </c>
      <c r="X29" s="15" t="e">
        <f>[1]!Table26[[#This Row],[odNetPremium]]*[1]!Table26[[#This Row],[Payout/ Discount %]]</f>
        <v>#REF!</v>
      </c>
      <c r="Y29" s="16" t="e">
        <f>[1]!Table26[[#This Row],[odNetPremium]]*[1]!Table26[[#This Row],[commissionPercentage]]</f>
        <v>#REF!</v>
      </c>
      <c r="Z29" s="17" t="e">
        <f>VLOOKUP([1]!Table26[[#This Row],[Insurance_portal]],[1]!Portal[#All],2,0)</f>
        <v>#REF!</v>
      </c>
      <c r="AA29" s="18" t="e">
        <f>[1]!Table26[[#This Row],[profit]]-([1]!Table26[[#This Row],[profit]]*[1]!Table26[[#This Row],[tdsPercentage]])</f>
        <v>#REF!</v>
      </c>
      <c r="AB29" s="18" t="e">
        <f>[1]!Table26[[#This Row],[profit_after_tds]]-[1]!Table26[[#This Row],[payout_discount]]</f>
        <v>#REF!</v>
      </c>
      <c r="AC29" s="21" t="s">
        <v>38</v>
      </c>
      <c r="AD29" s="21" t="s">
        <v>47</v>
      </c>
    </row>
    <row r="30" spans="1:30" ht="15.75" x14ac:dyDescent="0.25">
      <c r="A30" s="9">
        <v>44854</v>
      </c>
      <c r="B30" s="27" t="s">
        <v>608</v>
      </c>
      <c r="C30" s="11">
        <v>9913353522</v>
      </c>
      <c r="D30" s="11"/>
      <c r="E30" s="11" t="s">
        <v>609</v>
      </c>
      <c r="F30" s="11" t="s">
        <v>610</v>
      </c>
      <c r="G30" s="11" t="s">
        <v>611</v>
      </c>
      <c r="H30" s="11" t="s">
        <v>612</v>
      </c>
      <c r="I30" s="11" t="s">
        <v>46</v>
      </c>
      <c r="J30" s="11" t="s">
        <v>56</v>
      </c>
      <c r="K30" s="11" t="s">
        <v>33</v>
      </c>
      <c r="L30" s="11" t="s">
        <v>305</v>
      </c>
      <c r="M30" s="11" t="s">
        <v>42</v>
      </c>
      <c r="N30" s="11" t="s">
        <v>43</v>
      </c>
      <c r="O30" s="11" t="s">
        <v>37</v>
      </c>
      <c r="P30" s="11" t="s">
        <v>32</v>
      </c>
      <c r="Q30" s="12">
        <v>44874</v>
      </c>
      <c r="R30" s="12">
        <v>45238</v>
      </c>
      <c r="S30" s="11">
        <v>35</v>
      </c>
      <c r="T30" s="13">
        <v>7371</v>
      </c>
      <c r="U30" s="13">
        <v>2055</v>
      </c>
      <c r="V30" s="14">
        <v>0.19</v>
      </c>
      <c r="W30" s="14">
        <v>0.37</v>
      </c>
      <c r="X30" s="15" t="e">
        <f>[1]!Table26[[#This Row],[odNetPremium]]*[1]!Table26[[#This Row],[Payout/ Discount %]]</f>
        <v>#REF!</v>
      </c>
      <c r="Y30" s="16" t="e">
        <f>[1]!Table26[[#This Row],[odNetPremium]]*[1]!Table26[[#This Row],[commissionPercentage]]</f>
        <v>#REF!</v>
      </c>
      <c r="Z30" s="17" t="e">
        <f>VLOOKUP([1]!Table26[[#This Row],[Insurance_portal]],[1]!Portal[#All],2,0)</f>
        <v>#REF!</v>
      </c>
      <c r="AA30" s="18" t="e">
        <f>[1]!Table26[[#This Row],[profit]]-([1]!Table26[[#This Row],[profit]]*[1]!Table26[[#This Row],[tdsPercentage]])</f>
        <v>#REF!</v>
      </c>
      <c r="AB30" s="18" t="e">
        <f>[1]!Table26[[#This Row],[profit_after_tds]]-[1]!Table26[[#This Row],[payout_discount]]</f>
        <v>#REF!</v>
      </c>
      <c r="AC30" s="11" t="s">
        <v>38</v>
      </c>
      <c r="AD30" s="11" t="s">
        <v>315</v>
      </c>
    </row>
    <row r="31" spans="1:30" ht="15.75" x14ac:dyDescent="0.25">
      <c r="A31" s="19">
        <v>44854</v>
      </c>
      <c r="B31" s="20" t="s">
        <v>613</v>
      </c>
      <c r="C31" s="21">
        <v>9574303304</v>
      </c>
      <c r="D31" s="21"/>
      <c r="E31" s="21" t="s">
        <v>614</v>
      </c>
      <c r="F31" s="21" t="s">
        <v>138</v>
      </c>
      <c r="G31" s="21" t="s">
        <v>615</v>
      </c>
      <c r="H31" s="21" t="s">
        <v>616</v>
      </c>
      <c r="I31" s="21" t="s">
        <v>46</v>
      </c>
      <c r="J31" s="21" t="s">
        <v>32</v>
      </c>
      <c r="K31" s="21" t="s">
        <v>33</v>
      </c>
      <c r="L31" s="21" t="s">
        <v>67</v>
      </c>
      <c r="M31" s="21" t="s">
        <v>42</v>
      </c>
      <c r="N31" s="21" t="s">
        <v>196</v>
      </c>
      <c r="O31" s="21" t="s">
        <v>118</v>
      </c>
      <c r="P31" s="21" t="s">
        <v>383</v>
      </c>
      <c r="Q31" s="22">
        <v>44855</v>
      </c>
      <c r="R31" s="22">
        <v>45219</v>
      </c>
      <c r="S31" s="21">
        <v>20</v>
      </c>
      <c r="T31" s="23">
        <v>1195</v>
      </c>
      <c r="U31" s="23">
        <v>1013</v>
      </c>
      <c r="V31" s="24">
        <v>0.3</v>
      </c>
      <c r="W31" s="24">
        <v>0.1</v>
      </c>
      <c r="X31" s="15" t="e">
        <f>[1]!Table26[[#This Row],[odNetPremium]]*[1]!Table26[[#This Row],[Payout/ Discount %]]</f>
        <v>#REF!</v>
      </c>
      <c r="Y31" s="16" t="e">
        <f>[1]!Table26[[#This Row],[odNetPremium]]*[1]!Table26[[#This Row],[commissionPercentage]]</f>
        <v>#REF!</v>
      </c>
      <c r="Z31" s="17" t="e">
        <f>VLOOKUP([1]!Table26[[#This Row],[Insurance_portal]],[1]!Portal[#All],2,0)</f>
        <v>#REF!</v>
      </c>
      <c r="AA31" s="18" t="e">
        <f>[1]!Table26[[#This Row],[profit]]-([1]!Table26[[#This Row],[profit]]*[1]!Table26[[#This Row],[tdsPercentage]])</f>
        <v>#REF!</v>
      </c>
      <c r="AB31" s="18" t="e">
        <f>[1]!Table26[[#This Row],[profit_after_tds]]-[1]!Table26[[#This Row],[payout_discount]]</f>
        <v>#REF!</v>
      </c>
      <c r="AC31" s="21" t="s">
        <v>38</v>
      </c>
      <c r="AD31" s="21" t="s">
        <v>315</v>
      </c>
    </row>
    <row r="32" spans="1:30" ht="15.75" x14ac:dyDescent="0.25">
      <c r="A32" s="9">
        <v>44854</v>
      </c>
      <c r="B32" s="10" t="s">
        <v>617</v>
      </c>
      <c r="C32" s="11">
        <v>9574303304</v>
      </c>
      <c r="D32" s="11"/>
      <c r="E32" s="11" t="s">
        <v>618</v>
      </c>
      <c r="F32" s="11" t="s">
        <v>319</v>
      </c>
      <c r="G32" s="11" t="s">
        <v>619</v>
      </c>
      <c r="H32" s="11" t="s">
        <v>620</v>
      </c>
      <c r="I32" s="11" t="s">
        <v>562</v>
      </c>
      <c r="J32" s="11" t="s">
        <v>621</v>
      </c>
      <c r="K32" s="11" t="s">
        <v>115</v>
      </c>
      <c r="L32" s="11" t="s">
        <v>305</v>
      </c>
      <c r="M32" s="11" t="s">
        <v>78</v>
      </c>
      <c r="N32" s="11" t="s">
        <v>43</v>
      </c>
      <c r="O32" s="11" t="s">
        <v>118</v>
      </c>
      <c r="P32" s="11" t="s">
        <v>246</v>
      </c>
      <c r="Q32" s="12">
        <v>44857</v>
      </c>
      <c r="R32" s="12">
        <v>45221</v>
      </c>
      <c r="S32" s="11">
        <v>25</v>
      </c>
      <c r="T32" s="13">
        <v>13760</v>
      </c>
      <c r="U32" s="13">
        <v>7489</v>
      </c>
      <c r="V32" s="14">
        <v>0.19</v>
      </c>
      <c r="W32" s="14">
        <v>0.1</v>
      </c>
      <c r="X32" s="15" t="e">
        <f>[1]!Table26[[#This Row],[odNetPremium]]*[1]!Table26[[#This Row],[Payout/ Discount %]]</f>
        <v>#REF!</v>
      </c>
      <c r="Y32" s="16" t="e">
        <f>[1]!Table26[[#This Row],[odNetPremium]]*[1]!Table26[[#This Row],[commissionPercentage]]</f>
        <v>#REF!</v>
      </c>
      <c r="Z32" s="17" t="e">
        <f>VLOOKUP([1]!Table26[[#This Row],[Insurance_portal]],[1]!Portal[#All],2,0)</f>
        <v>#REF!</v>
      </c>
      <c r="AA32" s="18" t="e">
        <f>[1]!Table26[[#This Row],[profit]]-([1]!Table26[[#This Row],[profit]]*[1]!Table26[[#This Row],[tdsPercentage]])</f>
        <v>#REF!</v>
      </c>
      <c r="AB32" s="18" t="e">
        <f>[1]!Table26[[#This Row],[profit_after_tds]]-[1]!Table26[[#This Row],[payout_discount]]</f>
        <v>#REF!</v>
      </c>
      <c r="AC32" s="11" t="s">
        <v>38</v>
      </c>
      <c r="AD32" s="11" t="s">
        <v>315</v>
      </c>
    </row>
    <row r="33" spans="1:30" ht="15.75" x14ac:dyDescent="0.25">
      <c r="A33" s="19">
        <v>44854</v>
      </c>
      <c r="B33" s="20" t="s">
        <v>622</v>
      </c>
      <c r="C33" s="21">
        <v>9898242492</v>
      </c>
      <c r="D33" s="21"/>
      <c r="E33" s="21" t="s">
        <v>623</v>
      </c>
      <c r="F33" s="21" t="s">
        <v>282</v>
      </c>
      <c r="G33" s="21">
        <v>455702</v>
      </c>
      <c r="H33" s="21">
        <v>3142230</v>
      </c>
      <c r="I33" s="21" t="s">
        <v>31</v>
      </c>
      <c r="J33" s="21" t="s">
        <v>32</v>
      </c>
      <c r="K33" s="21" t="s">
        <v>33</v>
      </c>
      <c r="L33" s="21" t="s">
        <v>44</v>
      </c>
      <c r="M33" s="21" t="s">
        <v>121</v>
      </c>
      <c r="N33" s="21" t="s">
        <v>196</v>
      </c>
      <c r="O33" s="21" t="s">
        <v>144</v>
      </c>
      <c r="P33" s="21" t="s">
        <v>383</v>
      </c>
      <c r="Q33" s="22">
        <v>44855</v>
      </c>
      <c r="R33" s="22">
        <v>45219</v>
      </c>
      <c r="S33" s="21">
        <v>0</v>
      </c>
      <c r="T33" s="23">
        <v>2541</v>
      </c>
      <c r="U33" s="23">
        <v>2154</v>
      </c>
      <c r="V33" s="24">
        <v>0.35</v>
      </c>
      <c r="W33" s="24">
        <v>9.35E-2</v>
      </c>
      <c r="X33" s="15" t="e">
        <f>[1]!Table26[[#This Row],[odNetPremium]]*[1]!Table26[[#This Row],[Payout/ Discount %]]</f>
        <v>#REF!</v>
      </c>
      <c r="Y33" s="16" t="e">
        <f>[1]!Table26[[#This Row],[odNetPremium]]*[1]!Table26[[#This Row],[commissionPercentage]]</f>
        <v>#REF!</v>
      </c>
      <c r="Z33" s="17" t="e">
        <f>VLOOKUP([1]!Table26[[#This Row],[Insurance_portal]],[1]!Portal[#All],2,0)</f>
        <v>#REF!</v>
      </c>
      <c r="AA33" s="18" t="e">
        <f>[1]!Table26[[#This Row],[profit]]-([1]!Table26[[#This Row],[profit]]*[1]!Table26[[#This Row],[tdsPercentage]])</f>
        <v>#REF!</v>
      </c>
      <c r="AB33" s="18" t="e">
        <f>[1]!Table26[[#This Row],[profit_after_tds]]-[1]!Table26[[#This Row],[payout_discount]]</f>
        <v>#REF!</v>
      </c>
      <c r="AC33" s="21" t="s">
        <v>38</v>
      </c>
      <c r="AD33" s="21" t="s">
        <v>624</v>
      </c>
    </row>
    <row r="34" spans="1:30" ht="15.75" x14ac:dyDescent="0.25">
      <c r="A34" s="9">
        <v>44854</v>
      </c>
      <c r="B34" s="10" t="s">
        <v>625</v>
      </c>
      <c r="C34" s="11">
        <v>8140488340</v>
      </c>
      <c r="D34" s="11"/>
      <c r="E34" s="11" t="s">
        <v>626</v>
      </c>
      <c r="F34" s="11" t="s">
        <v>627</v>
      </c>
      <c r="G34" s="11" t="s">
        <v>628</v>
      </c>
      <c r="H34" s="11" t="s">
        <v>629</v>
      </c>
      <c r="I34" s="11" t="s">
        <v>50</v>
      </c>
      <c r="J34" s="11" t="s">
        <v>32</v>
      </c>
      <c r="K34" s="11" t="s">
        <v>33</v>
      </c>
      <c r="L34" s="11" t="s">
        <v>305</v>
      </c>
      <c r="M34" s="11" t="s">
        <v>121</v>
      </c>
      <c r="N34" s="11" t="s">
        <v>196</v>
      </c>
      <c r="O34" s="11" t="s">
        <v>118</v>
      </c>
      <c r="P34" s="11" t="s">
        <v>383</v>
      </c>
      <c r="Q34" s="12">
        <v>44856</v>
      </c>
      <c r="R34" s="12">
        <v>45220</v>
      </c>
      <c r="S34" s="11">
        <v>20</v>
      </c>
      <c r="T34" s="13">
        <v>1610</v>
      </c>
      <c r="U34" s="13">
        <v>1044</v>
      </c>
      <c r="V34" s="14">
        <v>0.37</v>
      </c>
      <c r="W34" s="14">
        <v>0.11199999999999999</v>
      </c>
      <c r="X34" s="15" t="e">
        <f>[1]!Table26[[#This Row],[odNetPremium]]*[1]!Table26[[#This Row],[Payout/ Discount %]]</f>
        <v>#REF!</v>
      </c>
      <c r="Y34" s="16" t="e">
        <f>[1]!Table26[[#This Row],[odNetPremium]]*[1]!Table26[[#This Row],[commissionPercentage]]</f>
        <v>#REF!</v>
      </c>
      <c r="Z34" s="17" t="e">
        <f>VLOOKUP([1]!Table26[[#This Row],[Insurance_portal]],[1]!Portal[#All],2,0)</f>
        <v>#REF!</v>
      </c>
      <c r="AA34" s="18" t="e">
        <f>[1]!Table26[[#This Row],[profit]]-([1]!Table26[[#This Row],[profit]]*[1]!Table26[[#This Row],[tdsPercentage]])</f>
        <v>#REF!</v>
      </c>
      <c r="AB34" s="18" t="e">
        <f>[1]!Table26[[#This Row],[profit_after_tds]]-[1]!Table26[[#This Row],[payout_discount]]</f>
        <v>#REF!</v>
      </c>
      <c r="AC34" s="11" t="s">
        <v>38</v>
      </c>
      <c r="AD34" s="11" t="s">
        <v>412</v>
      </c>
    </row>
    <row r="35" spans="1:30" ht="15.75" x14ac:dyDescent="0.25">
      <c r="A35" s="19">
        <v>44853</v>
      </c>
      <c r="B35" s="20" t="s">
        <v>630</v>
      </c>
      <c r="C35" s="21">
        <v>9687695580</v>
      </c>
      <c r="D35" s="21"/>
      <c r="E35" s="21" t="s">
        <v>631</v>
      </c>
      <c r="F35" s="21" t="s">
        <v>632</v>
      </c>
      <c r="G35" s="21" t="s">
        <v>633</v>
      </c>
      <c r="H35" s="21" t="s">
        <v>634</v>
      </c>
      <c r="I35" s="21" t="s">
        <v>31</v>
      </c>
      <c r="J35" s="21" t="s">
        <v>32</v>
      </c>
      <c r="K35" s="21" t="s">
        <v>33</v>
      </c>
      <c r="L35" s="21" t="s">
        <v>44</v>
      </c>
      <c r="M35" s="21" t="s">
        <v>121</v>
      </c>
      <c r="N35" s="21" t="s">
        <v>403</v>
      </c>
      <c r="O35" s="21" t="s">
        <v>118</v>
      </c>
      <c r="P35" s="21" t="s">
        <v>383</v>
      </c>
      <c r="Q35" s="22">
        <v>44854</v>
      </c>
      <c r="R35" s="22">
        <v>45218</v>
      </c>
      <c r="S35" s="21">
        <v>0</v>
      </c>
      <c r="T35" s="23">
        <v>902</v>
      </c>
      <c r="U35" s="23">
        <v>764</v>
      </c>
      <c r="V35" s="24">
        <v>0.44</v>
      </c>
      <c r="W35" s="24">
        <v>0.15</v>
      </c>
      <c r="X35" s="15" t="e">
        <f>[1]!Table26[[#This Row],[odNetPremium]]*[1]!Table26[[#This Row],[Payout/ Discount %]]</f>
        <v>#REF!</v>
      </c>
      <c r="Y35" s="16" t="e">
        <f>[1]!Table26[[#This Row],[odNetPremium]]*[1]!Table26[[#This Row],[commissionPercentage]]</f>
        <v>#REF!</v>
      </c>
      <c r="Z35" s="17" t="e">
        <f>VLOOKUP([1]!Table26[[#This Row],[Insurance_portal]],[1]!Portal[#All],2,0)</f>
        <v>#REF!</v>
      </c>
      <c r="AA35" s="18" t="e">
        <f>[1]!Table26[[#This Row],[profit]]-([1]!Table26[[#This Row],[profit]]*[1]!Table26[[#This Row],[tdsPercentage]])</f>
        <v>#REF!</v>
      </c>
      <c r="AB35" s="18" t="e">
        <f>[1]!Table26[[#This Row],[profit_after_tds]]-[1]!Table26[[#This Row],[payout_discount]]</f>
        <v>#REF!</v>
      </c>
      <c r="AC35" s="21" t="s">
        <v>38</v>
      </c>
      <c r="AD35" s="21" t="s">
        <v>38</v>
      </c>
    </row>
    <row r="36" spans="1:30" ht="15.75" x14ac:dyDescent="0.25">
      <c r="A36" s="9">
        <v>44858</v>
      </c>
      <c r="B36" s="10" t="s">
        <v>635</v>
      </c>
      <c r="C36" s="11">
        <v>9624589673</v>
      </c>
      <c r="D36" s="11"/>
      <c r="E36" s="11" t="s">
        <v>636</v>
      </c>
      <c r="F36" s="11" t="s">
        <v>637</v>
      </c>
      <c r="G36" s="11" t="s">
        <v>638</v>
      </c>
      <c r="H36" s="11" t="s">
        <v>639</v>
      </c>
      <c r="I36" s="11" t="s">
        <v>46</v>
      </c>
      <c r="J36" s="11" t="s">
        <v>32</v>
      </c>
      <c r="K36" s="11" t="s">
        <v>33</v>
      </c>
      <c r="L36" s="11" t="s">
        <v>305</v>
      </c>
      <c r="M36" s="11" t="s">
        <v>42</v>
      </c>
      <c r="N36" s="11" t="s">
        <v>196</v>
      </c>
      <c r="O36" s="11" t="s">
        <v>118</v>
      </c>
      <c r="P36" s="11" t="s">
        <v>246</v>
      </c>
      <c r="Q36" s="12">
        <v>44864</v>
      </c>
      <c r="R36" s="12">
        <v>45228</v>
      </c>
      <c r="S36" s="11">
        <v>35</v>
      </c>
      <c r="T36" s="13">
        <v>6058</v>
      </c>
      <c r="U36" s="13">
        <v>5362</v>
      </c>
      <c r="V36" s="14">
        <v>0.15</v>
      </c>
      <c r="W36" s="14">
        <v>0</v>
      </c>
      <c r="X36" s="15" t="e">
        <f>[1]!Table26[[#This Row],[odNetPremium]]*[1]!Table26[[#This Row],[Payout/ Discount %]]</f>
        <v>#REF!</v>
      </c>
      <c r="Y36" s="16" t="e">
        <f>[1]!Table26[[#This Row],[odNetPremium]]*[1]!Table26[[#This Row],[commissionPercentage]]</f>
        <v>#REF!</v>
      </c>
      <c r="Z36" s="17" t="e">
        <f>VLOOKUP([1]!Table26[[#This Row],[Insurance_portal]],[1]!Portal[#All],2,0)</f>
        <v>#REF!</v>
      </c>
      <c r="AA36" s="18" t="e">
        <f>[1]!Table26[[#This Row],[profit]]-([1]!Table26[[#This Row],[profit]]*[1]!Table26[[#This Row],[tdsPercentage]])</f>
        <v>#REF!</v>
      </c>
      <c r="AB36" s="18" t="e">
        <f>[1]!Table26[[#This Row],[profit_after_tds]]-[1]!Table26[[#This Row],[payout_discount]]</f>
        <v>#REF!</v>
      </c>
      <c r="AC36" s="11" t="s">
        <v>38</v>
      </c>
      <c r="AD36" s="11" t="s">
        <v>640</v>
      </c>
    </row>
    <row r="37" spans="1:30" ht="15.75" x14ac:dyDescent="0.25">
      <c r="A37" s="19">
        <v>44863</v>
      </c>
      <c r="B37" s="20" t="s">
        <v>641</v>
      </c>
      <c r="C37" s="21">
        <v>9428779662</v>
      </c>
      <c r="D37" s="21"/>
      <c r="E37" s="21" t="s">
        <v>642</v>
      </c>
      <c r="F37" s="21" t="s">
        <v>198</v>
      </c>
      <c r="G37" s="21" t="s">
        <v>643</v>
      </c>
      <c r="H37" s="21" t="s">
        <v>644</v>
      </c>
      <c r="I37" s="21" t="s">
        <v>31</v>
      </c>
      <c r="J37" s="21" t="s">
        <v>32</v>
      </c>
      <c r="K37" s="21" t="s">
        <v>115</v>
      </c>
      <c r="L37" s="21" t="s">
        <v>44</v>
      </c>
      <c r="M37" s="21" t="s">
        <v>121</v>
      </c>
      <c r="N37" s="21" t="s">
        <v>45</v>
      </c>
      <c r="O37" s="21" t="s">
        <v>144</v>
      </c>
      <c r="P37" s="21" t="s">
        <v>246</v>
      </c>
      <c r="Q37" s="22">
        <v>44864</v>
      </c>
      <c r="R37" s="22">
        <v>45228</v>
      </c>
      <c r="S37" s="21">
        <v>0</v>
      </c>
      <c r="T37" s="23">
        <v>3267</v>
      </c>
      <c r="U37" s="23">
        <v>2769</v>
      </c>
      <c r="V37" s="24">
        <v>0.3</v>
      </c>
      <c r="W37" s="24">
        <v>0.1</v>
      </c>
      <c r="X37" s="15" t="e">
        <f>[1]!Table26[[#This Row],[odNetPremium]]*[1]!Table26[[#This Row],[Payout/ Discount %]]</f>
        <v>#REF!</v>
      </c>
      <c r="Y37" s="16" t="e">
        <f>[1]!Table26[[#This Row],[odNetPremium]]*[1]!Table26[[#This Row],[commissionPercentage]]</f>
        <v>#REF!</v>
      </c>
      <c r="Z37" s="17" t="e">
        <f>VLOOKUP([1]!Table26[[#This Row],[Insurance_portal]],[1]!Portal[#All],2,0)</f>
        <v>#REF!</v>
      </c>
      <c r="AA37" s="18" t="e">
        <f>[1]!Table26[[#This Row],[profit]]-([1]!Table26[[#This Row],[profit]]*[1]!Table26[[#This Row],[tdsPercentage]])</f>
        <v>#REF!</v>
      </c>
      <c r="AB37" s="18" t="e">
        <f>[1]!Table26[[#This Row],[profit_after_tds]]-[1]!Table26[[#This Row],[payout_discount]]</f>
        <v>#REF!</v>
      </c>
      <c r="AC37" s="21" t="s">
        <v>38</v>
      </c>
      <c r="AD37" s="21" t="s">
        <v>38</v>
      </c>
    </row>
    <row r="38" spans="1:30" ht="15.75" x14ac:dyDescent="0.25">
      <c r="A38" s="9">
        <v>44866</v>
      </c>
      <c r="B38" s="10" t="s">
        <v>645</v>
      </c>
      <c r="C38" s="11">
        <v>9624589673</v>
      </c>
      <c r="D38" s="11"/>
      <c r="E38" s="11" t="s">
        <v>646</v>
      </c>
      <c r="F38" s="11" t="s">
        <v>647</v>
      </c>
      <c r="G38" s="11" t="s">
        <v>648</v>
      </c>
      <c r="H38" s="11" t="s">
        <v>649</v>
      </c>
      <c r="I38" s="11" t="s">
        <v>46</v>
      </c>
      <c r="J38" s="11" t="s">
        <v>32</v>
      </c>
      <c r="K38" s="11" t="s">
        <v>33</v>
      </c>
      <c r="L38" s="11" t="s">
        <v>305</v>
      </c>
      <c r="M38" s="11" t="s">
        <v>42</v>
      </c>
      <c r="N38" s="11" t="s">
        <v>43</v>
      </c>
      <c r="O38" s="11" t="s">
        <v>118</v>
      </c>
      <c r="P38" s="11" t="s">
        <v>246</v>
      </c>
      <c r="Q38" s="12">
        <v>44866</v>
      </c>
      <c r="R38" s="12">
        <v>45230</v>
      </c>
      <c r="S38" s="11">
        <v>0</v>
      </c>
      <c r="T38" s="13">
        <v>8432</v>
      </c>
      <c r="U38" s="13">
        <v>3430</v>
      </c>
      <c r="V38" s="14">
        <v>0.19</v>
      </c>
      <c r="W38" s="14">
        <v>0</v>
      </c>
      <c r="X38" s="15" t="e">
        <f>[1]!Table26[[#This Row],[odNetPremium]]*[1]!Table26[[#This Row],[Payout/ Discount %]]</f>
        <v>#REF!</v>
      </c>
      <c r="Y38" s="16" t="e">
        <f>[1]!Table26[[#This Row],[odNetPremium]]*[1]!Table26[[#This Row],[commissionPercentage]]</f>
        <v>#REF!</v>
      </c>
      <c r="Z38" s="17" t="e">
        <f>VLOOKUP([1]!Table26[[#This Row],[Insurance_portal]],[1]!Portal[#All],2,0)</f>
        <v>#REF!</v>
      </c>
      <c r="AA38" s="18" t="e">
        <f>[1]!Table26[[#This Row],[profit]]-([1]!Table26[[#This Row],[profit]]*[1]!Table26[[#This Row],[tdsPercentage]])</f>
        <v>#REF!</v>
      </c>
      <c r="AB38" s="18" t="e">
        <f>[1]!Table26[[#This Row],[profit_after_tds]]-[1]!Table26[[#This Row],[payout_discount]]</f>
        <v>#REF!</v>
      </c>
      <c r="AC38" s="11" t="s">
        <v>38</v>
      </c>
      <c r="AD38" s="11" t="s">
        <v>650</v>
      </c>
    </row>
    <row r="39" spans="1:30" ht="15.75" x14ac:dyDescent="0.25">
      <c r="A39" s="19">
        <v>44866</v>
      </c>
      <c r="B39" s="20" t="s">
        <v>204</v>
      </c>
      <c r="C39" s="21">
        <v>9033270111</v>
      </c>
      <c r="D39" s="21"/>
      <c r="E39" s="21" t="s">
        <v>651</v>
      </c>
      <c r="F39" s="21" t="s">
        <v>652</v>
      </c>
      <c r="G39" s="21" t="s">
        <v>205</v>
      </c>
      <c r="H39" s="21" t="s">
        <v>206</v>
      </c>
      <c r="I39" s="21" t="s">
        <v>70</v>
      </c>
      <c r="J39" s="21" t="s">
        <v>52</v>
      </c>
      <c r="K39" s="21" t="s">
        <v>115</v>
      </c>
      <c r="L39" s="21" t="s">
        <v>67</v>
      </c>
      <c r="M39" s="21" t="s">
        <v>78</v>
      </c>
      <c r="N39" s="21" t="s">
        <v>43</v>
      </c>
      <c r="O39" s="21" t="s">
        <v>37</v>
      </c>
      <c r="P39" s="21" t="s">
        <v>32</v>
      </c>
      <c r="Q39" s="22">
        <v>44867</v>
      </c>
      <c r="R39" s="22">
        <v>45231</v>
      </c>
      <c r="S39" s="21">
        <v>0</v>
      </c>
      <c r="T39" s="23">
        <v>10853</v>
      </c>
      <c r="U39" s="23">
        <v>9083</v>
      </c>
      <c r="V39" s="24">
        <v>0.19</v>
      </c>
      <c r="W39" s="24">
        <v>0.1</v>
      </c>
      <c r="X39" s="15" t="e">
        <f>[1]!Table26[[#This Row],[odNetPremium]]*[1]!Table26[[#This Row],[Payout/ Discount %]]</f>
        <v>#REF!</v>
      </c>
      <c r="Y39" s="16" t="e">
        <f>[1]!Table26[[#This Row],[odNetPremium]]*[1]!Table26[[#This Row],[commissionPercentage]]</f>
        <v>#REF!</v>
      </c>
      <c r="Z39" s="17" t="e">
        <f>VLOOKUP([1]!Table26[[#This Row],[Insurance_portal]],[1]!Portal[#All],2,0)</f>
        <v>#REF!</v>
      </c>
      <c r="AA39" s="18" t="e">
        <f>[1]!Table26[[#This Row],[profit]]-([1]!Table26[[#This Row],[profit]]*[1]!Table26[[#This Row],[tdsPercentage]])</f>
        <v>#REF!</v>
      </c>
      <c r="AB39" s="18" t="e">
        <f>[1]!Table26[[#This Row],[profit_after_tds]]-[1]!Table26[[#This Row],[payout_discount]]</f>
        <v>#REF!</v>
      </c>
      <c r="AC39" s="21" t="s">
        <v>38</v>
      </c>
      <c r="AD39" s="21" t="s">
        <v>431</v>
      </c>
    </row>
    <row r="40" spans="1:30" ht="15.75" x14ac:dyDescent="0.25">
      <c r="A40" s="9">
        <v>44866</v>
      </c>
      <c r="B40" s="10" t="s">
        <v>653</v>
      </c>
      <c r="C40" s="11">
        <v>9924277233</v>
      </c>
      <c r="D40" s="11"/>
      <c r="E40" s="11" t="s">
        <v>654</v>
      </c>
      <c r="F40" s="11" t="s">
        <v>655</v>
      </c>
      <c r="G40" s="11" t="s">
        <v>656</v>
      </c>
      <c r="H40" s="11" t="s">
        <v>657</v>
      </c>
      <c r="I40" s="11" t="s">
        <v>70</v>
      </c>
      <c r="J40" s="11" t="s">
        <v>117</v>
      </c>
      <c r="K40" s="11" t="s">
        <v>33</v>
      </c>
      <c r="L40" s="11" t="s">
        <v>67</v>
      </c>
      <c r="M40" s="11" t="s">
        <v>42</v>
      </c>
      <c r="N40" s="11" t="s">
        <v>196</v>
      </c>
      <c r="O40" s="11" t="s">
        <v>363</v>
      </c>
      <c r="P40" s="11" t="s">
        <v>246</v>
      </c>
      <c r="Q40" s="12">
        <v>44868</v>
      </c>
      <c r="R40" s="12">
        <v>45232</v>
      </c>
      <c r="S40" s="11">
        <v>20</v>
      </c>
      <c r="T40" s="13">
        <v>39431</v>
      </c>
      <c r="U40" s="13">
        <v>33416</v>
      </c>
      <c r="V40" s="14">
        <v>0.19</v>
      </c>
      <c r="W40" s="14">
        <v>0</v>
      </c>
      <c r="X40" s="15" t="e">
        <f>[1]!Table26[[#This Row],[odNetPremium]]*[1]!Table26[[#This Row],[Payout/ Discount %]]</f>
        <v>#REF!</v>
      </c>
      <c r="Y40" s="16" t="e">
        <f>[1]!Table26[[#This Row],[odNetPremium]]*[1]!Table26[[#This Row],[commissionPercentage]]</f>
        <v>#REF!</v>
      </c>
      <c r="Z40" s="17" t="e">
        <f>VLOOKUP([1]!Table26[[#This Row],[Insurance_portal]],[1]!Portal[#All],2,0)</f>
        <v>#REF!</v>
      </c>
      <c r="AA40" s="18" t="e">
        <f>[1]!Table26[[#This Row],[profit]]-([1]!Table26[[#This Row],[profit]]*[1]!Table26[[#This Row],[tdsPercentage]])</f>
        <v>#REF!</v>
      </c>
      <c r="AB40" s="18" t="e">
        <f>[1]!Table26[[#This Row],[profit_after_tds]]-[1]!Table26[[#This Row],[payout_discount]]</f>
        <v>#REF!</v>
      </c>
      <c r="AC40" s="11" t="s">
        <v>38</v>
      </c>
      <c r="AD40" s="11" t="s">
        <v>658</v>
      </c>
    </row>
    <row r="41" spans="1:30" ht="15.75" x14ac:dyDescent="0.25">
      <c r="A41" s="19">
        <v>44867</v>
      </c>
      <c r="B41" s="20" t="s">
        <v>659</v>
      </c>
      <c r="C41" s="21">
        <v>9687563850</v>
      </c>
      <c r="D41" s="21"/>
      <c r="E41" s="21" t="s">
        <v>660</v>
      </c>
      <c r="F41" s="21" t="s">
        <v>661</v>
      </c>
      <c r="G41" s="21" t="s">
        <v>662</v>
      </c>
      <c r="H41" s="21" t="s">
        <v>663</v>
      </c>
      <c r="I41" s="21" t="s">
        <v>31</v>
      </c>
      <c r="J41" s="21" t="s">
        <v>264</v>
      </c>
      <c r="K41" s="21" t="s">
        <v>33</v>
      </c>
      <c r="L41" s="21" t="s">
        <v>305</v>
      </c>
      <c r="M41" s="21" t="s">
        <v>78</v>
      </c>
      <c r="N41" s="21" t="s">
        <v>43</v>
      </c>
      <c r="O41" s="21" t="s">
        <v>118</v>
      </c>
      <c r="P41" s="21" t="s">
        <v>363</v>
      </c>
      <c r="Q41" s="22">
        <v>44867</v>
      </c>
      <c r="R41" s="22">
        <v>45231</v>
      </c>
      <c r="S41" s="21">
        <v>50</v>
      </c>
      <c r="T41" s="23">
        <v>8101</v>
      </c>
      <c r="U41" s="23">
        <v>3122</v>
      </c>
      <c r="V41" s="24">
        <v>0.14000000000000001</v>
      </c>
      <c r="W41" s="24">
        <v>0</v>
      </c>
      <c r="X41" s="15" t="e">
        <f>[1]!Table26[[#This Row],[odNetPremium]]*[1]!Table26[[#This Row],[Payout/ Discount %]]</f>
        <v>#REF!</v>
      </c>
      <c r="Y41" s="16" t="e">
        <f>[1]!Table26[[#This Row],[odNetPremium]]*[1]!Table26[[#This Row],[commissionPercentage]]</f>
        <v>#REF!</v>
      </c>
      <c r="Z41" s="17" t="e">
        <f>VLOOKUP([1]!Table26[[#This Row],[Insurance_portal]],[1]!Portal[#All],2,0)</f>
        <v>#REF!</v>
      </c>
      <c r="AA41" s="18" t="e">
        <f>[1]!Table26[[#This Row],[profit]]-([1]!Table26[[#This Row],[profit]]*[1]!Table26[[#This Row],[tdsPercentage]])</f>
        <v>#REF!</v>
      </c>
      <c r="AB41" s="18" t="e">
        <f>[1]!Table26[[#This Row],[profit_after_tds]]-[1]!Table26[[#This Row],[payout_discount]]</f>
        <v>#REF!</v>
      </c>
      <c r="AC41" s="21" t="s">
        <v>38</v>
      </c>
      <c r="AD41" s="21" t="s">
        <v>664</v>
      </c>
    </row>
    <row r="42" spans="1:30" ht="15.75" x14ac:dyDescent="0.25">
      <c r="A42" s="9">
        <v>44868</v>
      </c>
      <c r="B42" s="10" t="s">
        <v>665</v>
      </c>
      <c r="C42" s="11">
        <v>9924463900</v>
      </c>
      <c r="D42" s="11"/>
      <c r="E42" s="11" t="s">
        <v>666</v>
      </c>
      <c r="F42" s="11" t="s">
        <v>667</v>
      </c>
      <c r="G42" s="11" t="s">
        <v>668</v>
      </c>
      <c r="H42" s="11" t="s">
        <v>669</v>
      </c>
      <c r="I42" s="11" t="s">
        <v>50</v>
      </c>
      <c r="J42" s="11" t="s">
        <v>32</v>
      </c>
      <c r="K42" s="11" t="s">
        <v>33</v>
      </c>
      <c r="L42" s="11" t="s">
        <v>305</v>
      </c>
      <c r="M42" s="11" t="s">
        <v>42</v>
      </c>
      <c r="N42" s="11" t="s">
        <v>196</v>
      </c>
      <c r="O42" s="11" t="s">
        <v>118</v>
      </c>
      <c r="P42" s="11" t="s">
        <v>246</v>
      </c>
      <c r="Q42" s="12">
        <v>44871</v>
      </c>
      <c r="R42" s="12">
        <v>45235</v>
      </c>
      <c r="S42" s="11">
        <v>35</v>
      </c>
      <c r="T42" s="13">
        <v>13971</v>
      </c>
      <c r="U42" s="13">
        <v>7794</v>
      </c>
      <c r="V42" s="14">
        <v>0.19</v>
      </c>
      <c r="W42" s="14">
        <v>0</v>
      </c>
      <c r="X42" s="15" t="e">
        <f>[1]!Table26[[#This Row],[odNetPremium]]*[1]!Table26[[#This Row],[Payout/ Discount %]]</f>
        <v>#REF!</v>
      </c>
      <c r="Y42" s="16" t="e">
        <f>[1]!Table26[[#This Row],[odNetPremium]]*[1]!Table26[[#This Row],[commissionPercentage]]</f>
        <v>#REF!</v>
      </c>
      <c r="Z42" s="17" t="e">
        <f>VLOOKUP([1]!Table26[[#This Row],[Insurance_portal]],[1]!Portal[#All],2,0)</f>
        <v>#REF!</v>
      </c>
      <c r="AA42" s="18" t="e">
        <f>[1]!Table26[[#This Row],[profit]]-([1]!Table26[[#This Row],[profit]]*[1]!Table26[[#This Row],[tdsPercentage]])</f>
        <v>#REF!</v>
      </c>
      <c r="AB42" s="18" t="e">
        <f>[1]!Table26[[#This Row],[profit_after_tds]]-[1]!Table26[[#This Row],[payout_discount]]</f>
        <v>#REF!</v>
      </c>
      <c r="AC42" s="11" t="s">
        <v>38</v>
      </c>
      <c r="AD42" s="11" t="s">
        <v>412</v>
      </c>
    </row>
    <row r="43" spans="1:30" ht="15.75" x14ac:dyDescent="0.25">
      <c r="A43" s="19">
        <v>44869</v>
      </c>
      <c r="B43" s="20" t="s">
        <v>184</v>
      </c>
      <c r="C43" s="21">
        <v>9737734834</v>
      </c>
      <c r="D43" s="21"/>
      <c r="E43" s="21" t="s">
        <v>181</v>
      </c>
      <c r="F43" s="21" t="s">
        <v>670</v>
      </c>
      <c r="G43" s="21" t="s">
        <v>186</v>
      </c>
      <c r="H43" s="21" t="s">
        <v>182</v>
      </c>
      <c r="I43" s="21" t="s">
        <v>57</v>
      </c>
      <c r="J43" s="21" t="s">
        <v>32</v>
      </c>
      <c r="K43" s="21" t="s">
        <v>115</v>
      </c>
      <c r="L43" s="21" t="s">
        <v>44</v>
      </c>
      <c r="M43" s="21" t="s">
        <v>121</v>
      </c>
      <c r="N43" s="21" t="s">
        <v>196</v>
      </c>
      <c r="O43" s="21" t="s">
        <v>118</v>
      </c>
      <c r="P43" s="21" t="s">
        <v>246</v>
      </c>
      <c r="Q43" s="22">
        <v>44870</v>
      </c>
      <c r="R43" s="22">
        <v>45234</v>
      </c>
      <c r="S43" s="21">
        <v>0</v>
      </c>
      <c r="T43" s="23">
        <v>842</v>
      </c>
      <c r="U43" s="23">
        <v>714</v>
      </c>
      <c r="V43" s="24">
        <v>0.38</v>
      </c>
      <c r="W43" s="24">
        <v>0.15</v>
      </c>
      <c r="X43" s="15" t="e">
        <f>[1]!Table26[[#This Row],[odNetPremium]]*[1]!Table26[[#This Row],[Payout/ Discount %]]</f>
        <v>#REF!</v>
      </c>
      <c r="Y43" s="16" t="e">
        <f>[1]!Table26[[#This Row],[odNetPremium]]*[1]!Table26[[#This Row],[commissionPercentage]]</f>
        <v>#REF!</v>
      </c>
      <c r="Z43" s="17" t="e">
        <f>VLOOKUP([1]!Table26[[#This Row],[Insurance_portal]],[1]!Portal[#All],2,0)</f>
        <v>#REF!</v>
      </c>
      <c r="AA43" s="18" t="e">
        <f>[1]!Table26[[#This Row],[profit]]-([1]!Table26[[#This Row],[profit]]*[1]!Table26[[#This Row],[tdsPercentage]])</f>
        <v>#REF!</v>
      </c>
      <c r="AB43" s="18" t="e">
        <f>[1]!Table26[[#This Row],[profit_after_tds]]-[1]!Table26[[#This Row],[payout_discount]]</f>
        <v>#REF!</v>
      </c>
      <c r="AC43" s="21" t="s">
        <v>38</v>
      </c>
      <c r="AD43" s="21" t="s">
        <v>671</v>
      </c>
    </row>
    <row r="44" spans="1:30" ht="15.75" x14ac:dyDescent="0.25">
      <c r="A44" s="9">
        <v>44871</v>
      </c>
      <c r="B44" s="10" t="s">
        <v>201</v>
      </c>
      <c r="C44" s="11">
        <v>9925341058</v>
      </c>
      <c r="D44" s="11"/>
      <c r="E44" s="11" t="s">
        <v>202</v>
      </c>
      <c r="F44" s="11" t="s">
        <v>203</v>
      </c>
      <c r="G44" s="11" t="s">
        <v>672</v>
      </c>
      <c r="H44" s="11" t="s">
        <v>673</v>
      </c>
      <c r="I44" s="11" t="s">
        <v>57</v>
      </c>
      <c r="J44" s="11" t="s">
        <v>32</v>
      </c>
      <c r="K44" s="11" t="s">
        <v>115</v>
      </c>
      <c r="L44" s="11" t="s">
        <v>44</v>
      </c>
      <c r="M44" s="11" t="s">
        <v>121</v>
      </c>
      <c r="N44" s="11" t="s">
        <v>196</v>
      </c>
      <c r="O44" s="11" t="s">
        <v>183</v>
      </c>
      <c r="P44" s="11" t="s">
        <v>246</v>
      </c>
      <c r="Q44" s="12">
        <v>44872</v>
      </c>
      <c r="R44" s="12">
        <v>45236</v>
      </c>
      <c r="S44" s="11">
        <v>0</v>
      </c>
      <c r="T44" s="13">
        <v>842</v>
      </c>
      <c r="U44" s="13">
        <v>714</v>
      </c>
      <c r="V44" s="14">
        <v>0.38</v>
      </c>
      <c r="W44" s="14">
        <v>0</v>
      </c>
      <c r="X44" s="15" t="e">
        <f>[1]!Table26[[#This Row],[odNetPremium]]*[1]!Table26[[#This Row],[Payout/ Discount %]]</f>
        <v>#REF!</v>
      </c>
      <c r="Y44" s="16" t="e">
        <f>[1]!Table26[[#This Row],[odNetPremium]]*[1]!Table26[[#This Row],[commissionPercentage]]</f>
        <v>#REF!</v>
      </c>
      <c r="Z44" s="17" t="e">
        <f>VLOOKUP([1]!Table26[[#This Row],[Insurance_portal]],[1]!Portal[#All],2,0)</f>
        <v>#REF!</v>
      </c>
      <c r="AA44" s="18" t="e">
        <f>[1]!Table26[[#This Row],[profit]]-([1]!Table26[[#This Row],[profit]]*[1]!Table26[[#This Row],[tdsPercentage]])</f>
        <v>#REF!</v>
      </c>
      <c r="AB44" s="18" t="e">
        <f>[1]!Table26[[#This Row],[profit_after_tds]]-[1]!Table26[[#This Row],[payout_discount]]</f>
        <v>#REF!</v>
      </c>
      <c r="AC44" s="11" t="s">
        <v>38</v>
      </c>
      <c r="AD44" s="11" t="s">
        <v>674</v>
      </c>
    </row>
    <row r="45" spans="1:30" ht="15.75" x14ac:dyDescent="0.25">
      <c r="A45" s="19">
        <v>44871</v>
      </c>
      <c r="B45" s="20" t="s">
        <v>209</v>
      </c>
      <c r="C45" s="21">
        <v>7043570079</v>
      </c>
      <c r="D45" s="21"/>
      <c r="E45" s="21" t="s">
        <v>210</v>
      </c>
      <c r="F45" s="21" t="s">
        <v>675</v>
      </c>
      <c r="G45" s="21" t="s">
        <v>676</v>
      </c>
      <c r="H45" s="21" t="s">
        <v>677</v>
      </c>
      <c r="I45" s="21" t="s">
        <v>46</v>
      </c>
      <c r="J45" s="21" t="s">
        <v>32</v>
      </c>
      <c r="K45" s="21" t="s">
        <v>115</v>
      </c>
      <c r="L45" s="21" t="s">
        <v>44</v>
      </c>
      <c r="M45" s="21" t="s">
        <v>121</v>
      </c>
      <c r="N45" s="21" t="s">
        <v>196</v>
      </c>
      <c r="O45" s="21" t="s">
        <v>118</v>
      </c>
      <c r="P45" s="21" t="s">
        <v>383</v>
      </c>
      <c r="Q45" s="22">
        <v>44873</v>
      </c>
      <c r="R45" s="22">
        <v>45237</v>
      </c>
      <c r="S45" s="21">
        <v>0</v>
      </c>
      <c r="T45" s="23">
        <v>4845</v>
      </c>
      <c r="U45" s="23">
        <v>4106</v>
      </c>
      <c r="V45" s="24">
        <v>0.35</v>
      </c>
      <c r="W45" s="24">
        <v>0.06</v>
      </c>
      <c r="X45" s="15" t="e">
        <f>[1]!Table26[[#This Row],[odNetPremium]]*[1]!Table26[[#This Row],[Payout/ Discount %]]</f>
        <v>#REF!</v>
      </c>
      <c r="Y45" s="16" t="e">
        <f>[1]!Table26[[#This Row],[odNetPremium]]*[1]!Table26[[#This Row],[commissionPercentage]]</f>
        <v>#REF!</v>
      </c>
      <c r="Z45" s="17" t="e">
        <f>VLOOKUP([1]!Table26[[#This Row],[Insurance_portal]],[1]!Portal[#All],2,0)</f>
        <v>#REF!</v>
      </c>
      <c r="AA45" s="18" t="e">
        <f>[1]!Table26[[#This Row],[profit]]-([1]!Table26[[#This Row],[profit]]*[1]!Table26[[#This Row],[tdsPercentage]])</f>
        <v>#REF!</v>
      </c>
      <c r="AB45" s="18" t="e">
        <f>[1]!Table26[[#This Row],[profit_after_tds]]-[1]!Table26[[#This Row],[payout_discount]]</f>
        <v>#REF!</v>
      </c>
      <c r="AC45" s="21" t="s">
        <v>38</v>
      </c>
      <c r="AD45" s="21" t="s">
        <v>38</v>
      </c>
    </row>
    <row r="46" spans="1:30" ht="15.75" x14ac:dyDescent="0.25">
      <c r="A46" s="9">
        <v>44868</v>
      </c>
      <c r="B46" s="10" t="s">
        <v>207</v>
      </c>
      <c r="C46" s="11">
        <v>9898807706</v>
      </c>
      <c r="D46" s="11"/>
      <c r="E46" s="11" t="s">
        <v>678</v>
      </c>
      <c r="F46" s="11" t="s">
        <v>679</v>
      </c>
      <c r="G46" s="11" t="s">
        <v>680</v>
      </c>
      <c r="H46" s="11" t="s">
        <v>208</v>
      </c>
      <c r="I46" s="11" t="s">
        <v>31</v>
      </c>
      <c r="J46" s="11" t="s">
        <v>32</v>
      </c>
      <c r="K46" s="11" t="s">
        <v>115</v>
      </c>
      <c r="L46" s="11" t="s">
        <v>305</v>
      </c>
      <c r="M46" s="11" t="s">
        <v>42</v>
      </c>
      <c r="N46" s="11" t="s">
        <v>43</v>
      </c>
      <c r="O46" s="11" t="s">
        <v>37</v>
      </c>
      <c r="P46" s="11" t="s">
        <v>32</v>
      </c>
      <c r="Q46" s="12">
        <v>44870</v>
      </c>
      <c r="R46" s="12">
        <v>45234</v>
      </c>
      <c r="S46" s="11">
        <v>20</v>
      </c>
      <c r="T46" s="13">
        <v>11357</v>
      </c>
      <c r="U46" s="13">
        <v>4629</v>
      </c>
      <c r="V46" s="14">
        <v>0.19</v>
      </c>
      <c r="W46" s="14">
        <v>0.06</v>
      </c>
      <c r="X46" s="15" t="e">
        <f>[1]!Table26[[#This Row],[odNetPremium]]*[1]!Table26[[#This Row],[Payout/ Discount %]]</f>
        <v>#REF!</v>
      </c>
      <c r="Y46" s="16" t="e">
        <f>[1]!Table26[[#This Row],[odNetPremium]]*[1]!Table26[[#This Row],[commissionPercentage]]</f>
        <v>#REF!</v>
      </c>
      <c r="Z46" s="17" t="e">
        <f>VLOOKUP([1]!Table26[[#This Row],[Insurance_portal]],[1]!Portal[#All],2,0)</f>
        <v>#REF!</v>
      </c>
      <c r="AA46" s="18" t="e">
        <f>[1]!Table26[[#This Row],[profit]]-([1]!Table26[[#This Row],[profit]]*[1]!Table26[[#This Row],[tdsPercentage]])</f>
        <v>#REF!</v>
      </c>
      <c r="AB46" s="18" t="e">
        <f>[1]!Table26[[#This Row],[profit_after_tds]]-[1]!Table26[[#This Row],[payout_discount]]</f>
        <v>#REF!</v>
      </c>
      <c r="AC46" s="11" t="s">
        <v>38</v>
      </c>
      <c r="AD46" s="11" t="s">
        <v>38</v>
      </c>
    </row>
    <row r="47" spans="1:30" ht="15.75" x14ac:dyDescent="0.25">
      <c r="A47" s="19">
        <v>44872</v>
      </c>
      <c r="B47" s="20" t="s">
        <v>448</v>
      </c>
      <c r="C47" s="21">
        <v>9925355829</v>
      </c>
      <c r="D47" s="21"/>
      <c r="E47" s="21" t="s">
        <v>681</v>
      </c>
      <c r="F47" s="21" t="s">
        <v>682</v>
      </c>
      <c r="G47" s="21" t="s">
        <v>683</v>
      </c>
      <c r="H47" s="21" t="s">
        <v>684</v>
      </c>
      <c r="I47" s="21" t="s">
        <v>31</v>
      </c>
      <c r="J47" s="21" t="s">
        <v>32</v>
      </c>
      <c r="K47" s="21" t="s">
        <v>33</v>
      </c>
      <c r="L47" s="21" t="s">
        <v>44</v>
      </c>
      <c r="M47" s="21" t="s">
        <v>35</v>
      </c>
      <c r="N47" s="21" t="s">
        <v>685</v>
      </c>
      <c r="O47" s="21" t="s">
        <v>118</v>
      </c>
      <c r="P47" s="21" t="s">
        <v>246</v>
      </c>
      <c r="Q47" s="22">
        <v>44873</v>
      </c>
      <c r="R47" s="22">
        <v>45237</v>
      </c>
      <c r="S47" s="21">
        <v>0</v>
      </c>
      <c r="T47" s="23">
        <v>9023</v>
      </c>
      <c r="U47" s="23">
        <v>7647</v>
      </c>
      <c r="V47" s="24">
        <v>0.22500000000000001</v>
      </c>
      <c r="W47" s="24">
        <v>0</v>
      </c>
      <c r="X47" s="15" t="e">
        <f>[1]!Table26[[#This Row],[odNetPremium]]*[1]!Table26[[#This Row],[Payout/ Discount %]]</f>
        <v>#REF!</v>
      </c>
      <c r="Y47" s="16" t="e">
        <f>[1]!Table26[[#This Row],[odNetPremium]]*[1]!Table26[[#This Row],[commissionPercentage]]</f>
        <v>#REF!</v>
      </c>
      <c r="Z47" s="17" t="e">
        <f>VLOOKUP([1]!Table26[[#This Row],[Insurance_portal]],[1]!Portal[#All],2,0)</f>
        <v>#REF!</v>
      </c>
      <c r="AA47" s="18" t="e">
        <f>[1]!Table26[[#This Row],[profit]]-([1]!Table26[[#This Row],[profit]]*[1]!Table26[[#This Row],[tdsPercentage]])</f>
        <v>#REF!</v>
      </c>
      <c r="AB47" s="18" t="e">
        <f>[1]!Table26[[#This Row],[profit_after_tds]]-[1]!Table26[[#This Row],[payout_discount]]</f>
        <v>#REF!</v>
      </c>
      <c r="AC47" s="21" t="s">
        <v>38</v>
      </c>
      <c r="AD47" s="21" t="s">
        <v>38</v>
      </c>
    </row>
    <row r="48" spans="1:30" ht="15.75" x14ac:dyDescent="0.25">
      <c r="A48" s="9">
        <v>44873</v>
      </c>
      <c r="B48" s="10" t="s">
        <v>686</v>
      </c>
      <c r="C48" s="11">
        <v>9624824060</v>
      </c>
      <c r="D48" s="11"/>
      <c r="E48" s="11" t="s">
        <v>687</v>
      </c>
      <c r="F48" s="11" t="s">
        <v>688</v>
      </c>
      <c r="G48" s="11" t="s">
        <v>689</v>
      </c>
      <c r="H48" s="11" t="s">
        <v>690</v>
      </c>
      <c r="I48" s="11" t="s">
        <v>31</v>
      </c>
      <c r="J48" s="11" t="s">
        <v>32</v>
      </c>
      <c r="K48" s="11" t="s">
        <v>33</v>
      </c>
      <c r="L48" s="11" t="s">
        <v>44</v>
      </c>
      <c r="M48" s="11" t="s">
        <v>121</v>
      </c>
      <c r="N48" s="11" t="s">
        <v>196</v>
      </c>
      <c r="O48" s="11" t="s">
        <v>118</v>
      </c>
      <c r="P48" s="11" t="s">
        <v>383</v>
      </c>
      <c r="Q48" s="12">
        <v>44874</v>
      </c>
      <c r="R48" s="12">
        <v>45238</v>
      </c>
      <c r="S48" s="11">
        <v>0</v>
      </c>
      <c r="T48" s="13">
        <v>4101</v>
      </c>
      <c r="U48" s="13">
        <v>3476</v>
      </c>
      <c r="V48" s="14">
        <v>0.35</v>
      </c>
      <c r="W48" s="14">
        <v>0</v>
      </c>
      <c r="X48" s="15" t="e">
        <f>[1]!Table26[[#This Row],[odNetPremium]]*[1]!Table26[[#This Row],[Payout/ Discount %]]</f>
        <v>#REF!</v>
      </c>
      <c r="Y48" s="16" t="e">
        <f>[1]!Table26[[#This Row],[odNetPremium]]*[1]!Table26[[#This Row],[commissionPercentage]]</f>
        <v>#REF!</v>
      </c>
      <c r="Z48" s="17" t="e">
        <f>VLOOKUP([1]!Table26[[#This Row],[Insurance_portal]],[1]!Portal[#All],2,0)</f>
        <v>#REF!</v>
      </c>
      <c r="AA48" s="18" t="e">
        <f>[1]!Table26[[#This Row],[profit]]-([1]!Table26[[#This Row],[profit]]*[1]!Table26[[#This Row],[tdsPercentage]])</f>
        <v>#REF!</v>
      </c>
      <c r="AB48" s="18" t="e">
        <f>[1]!Table26[[#This Row],[profit_after_tds]]-[1]!Table26[[#This Row],[payout_discount]]</f>
        <v>#REF!</v>
      </c>
      <c r="AC48" s="11" t="s">
        <v>38</v>
      </c>
      <c r="AD48" s="11" t="s">
        <v>337</v>
      </c>
    </row>
    <row r="49" spans="1:30" ht="15.75" x14ac:dyDescent="0.25">
      <c r="A49" s="19">
        <v>44873</v>
      </c>
      <c r="B49" s="20" t="s">
        <v>686</v>
      </c>
      <c r="C49" s="21">
        <v>9624824060</v>
      </c>
      <c r="D49" s="21"/>
      <c r="E49" s="21" t="s">
        <v>691</v>
      </c>
      <c r="F49" s="21" t="s">
        <v>692</v>
      </c>
      <c r="G49" s="21" t="s">
        <v>693</v>
      </c>
      <c r="H49" s="21" t="s">
        <v>694</v>
      </c>
      <c r="I49" s="21" t="s">
        <v>31</v>
      </c>
      <c r="J49" s="21" t="s">
        <v>32</v>
      </c>
      <c r="K49" s="21" t="s">
        <v>33</v>
      </c>
      <c r="L49" s="21" t="s">
        <v>44</v>
      </c>
      <c r="M49" s="21" t="s">
        <v>121</v>
      </c>
      <c r="N49" s="21" t="s">
        <v>43</v>
      </c>
      <c r="O49" s="21" t="s">
        <v>118</v>
      </c>
      <c r="P49" s="21" t="s">
        <v>383</v>
      </c>
      <c r="Q49" s="22">
        <v>44874</v>
      </c>
      <c r="R49" s="22">
        <v>45238</v>
      </c>
      <c r="S49" s="21">
        <v>0</v>
      </c>
      <c r="T49" s="23">
        <v>843</v>
      </c>
      <c r="U49" s="23">
        <v>714</v>
      </c>
      <c r="V49" s="24">
        <v>0.41</v>
      </c>
      <c r="W49" s="24">
        <v>0.1</v>
      </c>
      <c r="X49" s="15" t="e">
        <f>[1]!Table26[[#This Row],[odNetPremium]]*[1]!Table26[[#This Row],[Payout/ Discount %]]</f>
        <v>#REF!</v>
      </c>
      <c r="Y49" s="16" t="e">
        <f>[1]!Table26[[#This Row],[odNetPremium]]*[1]!Table26[[#This Row],[commissionPercentage]]</f>
        <v>#REF!</v>
      </c>
      <c r="Z49" s="17" t="e">
        <f>VLOOKUP([1]!Table26[[#This Row],[Insurance_portal]],[1]!Portal[#All],2,0)</f>
        <v>#REF!</v>
      </c>
      <c r="AA49" s="18" t="e">
        <f>[1]!Table26[[#This Row],[profit]]-([1]!Table26[[#This Row],[profit]]*[1]!Table26[[#This Row],[tdsPercentage]])</f>
        <v>#REF!</v>
      </c>
      <c r="AB49" s="18" t="e">
        <f>[1]!Table26[[#This Row],[profit_after_tds]]-[1]!Table26[[#This Row],[payout_discount]]</f>
        <v>#REF!</v>
      </c>
      <c r="AC49" s="21" t="s">
        <v>38</v>
      </c>
      <c r="AD49" s="21" t="s">
        <v>337</v>
      </c>
    </row>
    <row r="50" spans="1:30" ht="15.75" x14ac:dyDescent="0.25">
      <c r="A50" s="9">
        <v>44874</v>
      </c>
      <c r="B50" s="10" t="s">
        <v>695</v>
      </c>
      <c r="C50" s="11">
        <v>9998602614</v>
      </c>
      <c r="D50" s="11"/>
      <c r="E50" s="11" t="s">
        <v>696</v>
      </c>
      <c r="F50" s="11" t="s">
        <v>675</v>
      </c>
      <c r="G50" s="11" t="s">
        <v>697</v>
      </c>
      <c r="H50" s="11" t="s">
        <v>698</v>
      </c>
      <c r="I50" s="11" t="s">
        <v>699</v>
      </c>
      <c r="J50" s="11" t="s">
        <v>32</v>
      </c>
      <c r="K50" s="11" t="s">
        <v>33</v>
      </c>
      <c r="L50" s="11" t="s">
        <v>44</v>
      </c>
      <c r="M50" s="11" t="s">
        <v>121</v>
      </c>
      <c r="N50" s="11" t="s">
        <v>196</v>
      </c>
      <c r="O50" s="11" t="s">
        <v>118</v>
      </c>
      <c r="P50" s="11" t="s">
        <v>246</v>
      </c>
      <c r="Q50" s="12">
        <v>44875</v>
      </c>
      <c r="R50" s="12">
        <v>45239</v>
      </c>
      <c r="S50" s="11">
        <v>0</v>
      </c>
      <c r="T50" s="13">
        <v>4774</v>
      </c>
      <c r="U50" s="13">
        <v>4046</v>
      </c>
      <c r="V50" s="14">
        <v>0.35</v>
      </c>
      <c r="W50" s="14">
        <v>0.1</v>
      </c>
      <c r="X50" s="15" t="e">
        <f>[1]!Table26[[#This Row],[odNetPremium]]*[1]!Table26[[#This Row],[Payout/ Discount %]]</f>
        <v>#REF!</v>
      </c>
      <c r="Y50" s="16" t="e">
        <f>[1]!Table26[[#This Row],[odNetPremium]]*[1]!Table26[[#This Row],[commissionPercentage]]</f>
        <v>#REF!</v>
      </c>
      <c r="Z50" s="17" t="e">
        <f>VLOOKUP([1]!Table26[[#This Row],[Insurance_portal]],[1]!Portal[#All],2,0)</f>
        <v>#REF!</v>
      </c>
      <c r="AA50" s="18" t="e">
        <f>[1]!Table26[[#This Row],[profit]]-([1]!Table26[[#This Row],[profit]]*[1]!Table26[[#This Row],[tdsPercentage]])</f>
        <v>#REF!</v>
      </c>
      <c r="AB50" s="18" t="e">
        <f>[1]!Table26[[#This Row],[profit_after_tds]]-[1]!Table26[[#This Row],[payout_discount]]</f>
        <v>#REF!</v>
      </c>
      <c r="AC50" s="11" t="s">
        <v>38</v>
      </c>
      <c r="AD50" s="11" t="s">
        <v>214</v>
      </c>
    </row>
    <row r="51" spans="1:30" ht="15.75" x14ac:dyDescent="0.25">
      <c r="A51" s="19">
        <v>44874</v>
      </c>
      <c r="B51" s="20" t="s">
        <v>700</v>
      </c>
      <c r="C51" s="21">
        <v>9727691034</v>
      </c>
      <c r="D51" s="21"/>
      <c r="E51" s="21" t="s">
        <v>701</v>
      </c>
      <c r="F51" s="21" t="s">
        <v>702</v>
      </c>
      <c r="G51" s="21">
        <v>101740</v>
      </c>
      <c r="H51" s="21">
        <v>102820</v>
      </c>
      <c r="I51" s="21" t="s">
        <v>379</v>
      </c>
      <c r="J51" s="21" t="s">
        <v>32</v>
      </c>
      <c r="K51" s="21" t="s">
        <v>33</v>
      </c>
      <c r="L51" s="21" t="s">
        <v>44</v>
      </c>
      <c r="M51" s="21" t="s">
        <v>121</v>
      </c>
      <c r="N51" s="21" t="s">
        <v>43</v>
      </c>
      <c r="O51" s="21" t="s">
        <v>118</v>
      </c>
      <c r="P51" s="21" t="s">
        <v>246</v>
      </c>
      <c r="Q51" s="22">
        <v>44875</v>
      </c>
      <c r="R51" s="22">
        <v>45239</v>
      </c>
      <c r="S51" s="21">
        <v>0</v>
      </c>
      <c r="T51" s="23">
        <v>4030</v>
      </c>
      <c r="U51" s="23">
        <v>3416</v>
      </c>
      <c r="V51" s="24">
        <v>0.34</v>
      </c>
      <c r="W51" s="24">
        <v>0.14199999999999999</v>
      </c>
      <c r="X51" s="15" t="e">
        <f>[1]!Table26[[#This Row],[odNetPremium]]*[1]!Table26[[#This Row],[Payout/ Discount %]]</f>
        <v>#REF!</v>
      </c>
      <c r="Y51" s="16" t="e">
        <f>[1]!Table26[[#This Row],[odNetPremium]]*[1]!Table26[[#This Row],[commissionPercentage]]</f>
        <v>#REF!</v>
      </c>
      <c r="Z51" s="17" t="e">
        <f>VLOOKUP([1]!Table26[[#This Row],[Insurance_portal]],[1]!Portal[#All],2,0)</f>
        <v>#REF!</v>
      </c>
      <c r="AA51" s="18" t="e">
        <f>[1]!Table26[[#This Row],[profit]]-([1]!Table26[[#This Row],[profit]]*[1]!Table26[[#This Row],[tdsPercentage]])</f>
        <v>#REF!</v>
      </c>
      <c r="AB51" s="18" t="e">
        <f>[1]!Table26[[#This Row],[profit_after_tds]]-[1]!Table26[[#This Row],[payout_discount]]</f>
        <v>#REF!</v>
      </c>
      <c r="AC51" s="21" t="s">
        <v>38</v>
      </c>
      <c r="AD51" s="21" t="s">
        <v>214</v>
      </c>
    </row>
    <row r="52" spans="1:30" ht="15.75" x14ac:dyDescent="0.25">
      <c r="A52" s="9">
        <v>44875</v>
      </c>
      <c r="B52" s="10" t="s">
        <v>703</v>
      </c>
      <c r="C52" s="11">
        <v>7878111261</v>
      </c>
      <c r="D52" s="11"/>
      <c r="E52" s="11" t="s">
        <v>215</v>
      </c>
      <c r="F52" s="11" t="s">
        <v>110</v>
      </c>
      <c r="G52" s="11" t="s">
        <v>216</v>
      </c>
      <c r="H52" s="11" t="s">
        <v>217</v>
      </c>
      <c r="I52" s="11" t="s">
        <v>31</v>
      </c>
      <c r="J52" s="11" t="s">
        <v>32</v>
      </c>
      <c r="K52" s="11" t="s">
        <v>115</v>
      </c>
      <c r="L52" s="11" t="s">
        <v>44</v>
      </c>
      <c r="M52" s="11" t="s">
        <v>121</v>
      </c>
      <c r="N52" s="11" t="s">
        <v>196</v>
      </c>
      <c r="O52" s="11" t="s">
        <v>118</v>
      </c>
      <c r="P52" s="11" t="s">
        <v>383</v>
      </c>
      <c r="Q52" s="12">
        <v>44877</v>
      </c>
      <c r="R52" s="12">
        <v>45241</v>
      </c>
      <c r="S52" s="11">
        <v>0</v>
      </c>
      <c r="T52" s="13">
        <v>901</v>
      </c>
      <c r="U52" s="13">
        <v>764</v>
      </c>
      <c r="V52" s="14">
        <v>0.37</v>
      </c>
      <c r="W52" s="14">
        <v>0.1406</v>
      </c>
      <c r="X52" s="15" t="e">
        <f>[1]!Table26[[#This Row],[odNetPremium]]*[1]!Table26[[#This Row],[Payout/ Discount %]]</f>
        <v>#REF!</v>
      </c>
      <c r="Y52" s="16" t="e">
        <f>[1]!Table26[[#This Row],[odNetPremium]]*[1]!Table26[[#This Row],[commissionPercentage]]</f>
        <v>#REF!</v>
      </c>
      <c r="Z52" s="17" t="e">
        <f>VLOOKUP([1]!Table26[[#This Row],[Insurance_portal]],[1]!Portal[#All],2,0)</f>
        <v>#REF!</v>
      </c>
      <c r="AA52" s="18" t="e">
        <f>[1]!Table26[[#This Row],[profit]]-([1]!Table26[[#This Row],[profit]]*[1]!Table26[[#This Row],[tdsPercentage]])</f>
        <v>#REF!</v>
      </c>
      <c r="AB52" s="18" t="e">
        <f>[1]!Table26[[#This Row],[profit_after_tds]]-[1]!Table26[[#This Row],[payout_discount]]</f>
        <v>#REF!</v>
      </c>
      <c r="AC52" s="11" t="s">
        <v>38</v>
      </c>
      <c r="AD52" s="11" t="s">
        <v>38</v>
      </c>
    </row>
    <row r="53" spans="1:30" ht="15.75" x14ac:dyDescent="0.25">
      <c r="A53" s="22">
        <v>44875</v>
      </c>
      <c r="B53" s="21" t="s">
        <v>229</v>
      </c>
      <c r="C53" s="21">
        <v>9725511313</v>
      </c>
      <c r="D53" s="21"/>
      <c r="E53" s="21" t="s">
        <v>230</v>
      </c>
      <c r="F53" s="21" t="s">
        <v>704</v>
      </c>
      <c r="G53" s="39">
        <v>48041</v>
      </c>
      <c r="H53" s="39">
        <v>84587</v>
      </c>
      <c r="I53" s="40" t="s">
        <v>46</v>
      </c>
      <c r="J53" s="21" t="s">
        <v>56</v>
      </c>
      <c r="K53" s="21" t="s">
        <v>115</v>
      </c>
      <c r="L53" s="21" t="s">
        <v>67</v>
      </c>
      <c r="M53" s="21" t="s">
        <v>78</v>
      </c>
      <c r="N53" s="21" t="s">
        <v>231</v>
      </c>
      <c r="O53" s="21" t="s">
        <v>311</v>
      </c>
      <c r="P53" s="21" t="s">
        <v>32</v>
      </c>
      <c r="Q53" s="22">
        <v>44886</v>
      </c>
      <c r="R53" s="22">
        <v>45250</v>
      </c>
      <c r="S53" s="21">
        <v>25</v>
      </c>
      <c r="T53" s="23">
        <v>7839</v>
      </c>
      <c r="U53" s="23">
        <v>6642</v>
      </c>
      <c r="V53" s="24">
        <v>0.15</v>
      </c>
      <c r="W53" s="24">
        <v>0</v>
      </c>
      <c r="X53" s="23">
        <v>0</v>
      </c>
      <c r="Y53" s="23">
        <v>996</v>
      </c>
      <c r="Z53" s="23">
        <v>896</v>
      </c>
      <c r="AA53" s="23">
        <v>896</v>
      </c>
      <c r="AB53" s="23" t="s">
        <v>38</v>
      </c>
      <c r="AC53" s="21" t="s">
        <v>47</v>
      </c>
      <c r="AD53" s="35" t="s">
        <v>705</v>
      </c>
    </row>
    <row r="54" spans="1:30" ht="15.75" x14ac:dyDescent="0.25">
      <c r="A54" s="9">
        <v>44875</v>
      </c>
      <c r="B54" s="10" t="s">
        <v>706</v>
      </c>
      <c r="C54" s="11">
        <v>9033570111</v>
      </c>
      <c r="D54" s="11"/>
      <c r="E54" s="11" t="s">
        <v>707</v>
      </c>
      <c r="F54" s="11" t="s">
        <v>708</v>
      </c>
      <c r="G54" s="11" t="s">
        <v>709</v>
      </c>
      <c r="H54" s="11" t="s">
        <v>710</v>
      </c>
      <c r="I54" s="11" t="s">
        <v>70</v>
      </c>
      <c r="J54" s="11" t="s">
        <v>117</v>
      </c>
      <c r="K54" s="11" t="s">
        <v>33</v>
      </c>
      <c r="L54" s="11" t="s">
        <v>305</v>
      </c>
      <c r="M54" s="11" t="s">
        <v>121</v>
      </c>
      <c r="N54" s="11" t="s">
        <v>711</v>
      </c>
      <c r="O54" s="11" t="s">
        <v>363</v>
      </c>
      <c r="P54" s="11" t="s">
        <v>383</v>
      </c>
      <c r="Q54" s="12">
        <v>44876</v>
      </c>
      <c r="R54" s="12">
        <v>45240</v>
      </c>
      <c r="S54" s="11">
        <v>20</v>
      </c>
      <c r="T54" s="13">
        <v>61200</v>
      </c>
      <c r="U54" s="13">
        <v>53660</v>
      </c>
      <c r="V54" s="14">
        <v>0.25</v>
      </c>
      <c r="W54" s="14">
        <v>0</v>
      </c>
      <c r="X54" s="15" t="e">
        <f>[1]!Table26[[#This Row],[odNetPremium]]*[1]!Table26[[#This Row],[Payout/ Discount %]]</f>
        <v>#REF!</v>
      </c>
      <c r="Y54" s="16" t="e">
        <f>[1]!Table26[[#This Row],[odNetPremium]]*[1]!Table26[[#This Row],[commissionPercentage]]</f>
        <v>#REF!</v>
      </c>
      <c r="Z54" s="17" t="e">
        <f>VLOOKUP([1]!Table26[[#This Row],[Insurance_portal]],[1]!Portal[#All],2,0)</f>
        <v>#REF!</v>
      </c>
      <c r="AA54" s="18" t="e">
        <f>[1]!Table26[[#This Row],[profit]]-([1]!Table26[[#This Row],[profit]]*[1]!Table26[[#This Row],[tdsPercentage]])</f>
        <v>#REF!</v>
      </c>
      <c r="AB54" s="18" t="e">
        <f>[1]!Table26[[#This Row],[profit_after_tds]]-[1]!Table26[[#This Row],[payout_discount]]</f>
        <v>#REF!</v>
      </c>
      <c r="AC54" s="11" t="s">
        <v>38</v>
      </c>
      <c r="AD54" s="11" t="s">
        <v>431</v>
      </c>
    </row>
    <row r="55" spans="1:30" ht="15.75" x14ac:dyDescent="0.25">
      <c r="A55" s="19">
        <v>44875</v>
      </c>
      <c r="B55" s="20" t="s">
        <v>706</v>
      </c>
      <c r="C55" s="21">
        <v>9033570111</v>
      </c>
      <c r="D55" s="21"/>
      <c r="E55" s="21" t="s">
        <v>712</v>
      </c>
      <c r="F55" s="21" t="s">
        <v>708</v>
      </c>
      <c r="G55" s="21" t="s">
        <v>713</v>
      </c>
      <c r="H55" s="21" t="s">
        <v>714</v>
      </c>
      <c r="I55" s="21" t="s">
        <v>70</v>
      </c>
      <c r="J55" s="21" t="s">
        <v>117</v>
      </c>
      <c r="K55" s="21" t="s">
        <v>33</v>
      </c>
      <c r="L55" s="21" t="s">
        <v>305</v>
      </c>
      <c r="M55" s="21" t="s">
        <v>121</v>
      </c>
      <c r="N55" s="21" t="s">
        <v>711</v>
      </c>
      <c r="O55" s="21" t="s">
        <v>363</v>
      </c>
      <c r="P55" s="21" t="s">
        <v>383</v>
      </c>
      <c r="Q55" s="22">
        <v>44876</v>
      </c>
      <c r="R55" s="22">
        <v>45240</v>
      </c>
      <c r="S55" s="21">
        <v>20</v>
      </c>
      <c r="T55" s="23">
        <v>61200</v>
      </c>
      <c r="U55" s="23">
        <v>53660</v>
      </c>
      <c r="V55" s="24">
        <v>0.25</v>
      </c>
      <c r="W55" s="24">
        <v>0.09</v>
      </c>
      <c r="X55" s="15" t="e">
        <f>[1]!Table26[[#This Row],[odNetPremium]]*[1]!Table26[[#This Row],[Payout/ Discount %]]</f>
        <v>#REF!</v>
      </c>
      <c r="Y55" s="16" t="e">
        <f>[1]!Table26[[#This Row],[odNetPremium]]*[1]!Table26[[#This Row],[commissionPercentage]]</f>
        <v>#REF!</v>
      </c>
      <c r="Z55" s="17" t="e">
        <f>VLOOKUP([1]!Table26[[#This Row],[Insurance_portal]],[1]!Portal[#All],2,0)</f>
        <v>#REF!</v>
      </c>
      <c r="AA55" s="18" t="e">
        <f>[1]!Table26[[#This Row],[profit]]-([1]!Table26[[#This Row],[profit]]*[1]!Table26[[#This Row],[tdsPercentage]])</f>
        <v>#REF!</v>
      </c>
      <c r="AB55" s="18" t="e">
        <f>[1]!Table26[[#This Row],[profit_after_tds]]-[1]!Table26[[#This Row],[payout_discount]]</f>
        <v>#REF!</v>
      </c>
      <c r="AC55" s="21" t="s">
        <v>38</v>
      </c>
      <c r="AD55" s="21" t="s">
        <v>431</v>
      </c>
    </row>
    <row r="56" spans="1:30" ht="15.75" x14ac:dyDescent="0.25">
      <c r="A56" s="9">
        <v>44877</v>
      </c>
      <c r="B56" s="10" t="s">
        <v>219</v>
      </c>
      <c r="C56" s="11">
        <v>9723437092</v>
      </c>
      <c r="D56" s="11"/>
      <c r="E56" s="11" t="s">
        <v>220</v>
      </c>
      <c r="F56" s="11" t="s">
        <v>715</v>
      </c>
      <c r="G56" s="11" t="s">
        <v>222</v>
      </c>
      <c r="H56" s="11" t="s">
        <v>223</v>
      </c>
      <c r="I56" s="11" t="s">
        <v>31</v>
      </c>
      <c r="J56" s="11" t="s">
        <v>32</v>
      </c>
      <c r="K56" s="11" t="s">
        <v>115</v>
      </c>
      <c r="L56" s="11" t="s">
        <v>44</v>
      </c>
      <c r="M56" s="11" t="s">
        <v>121</v>
      </c>
      <c r="N56" s="11" t="s">
        <v>196</v>
      </c>
      <c r="O56" s="11" t="s">
        <v>37</v>
      </c>
      <c r="P56" s="11" t="s">
        <v>32</v>
      </c>
      <c r="Q56" s="12">
        <v>44878</v>
      </c>
      <c r="R56" s="12">
        <v>45242</v>
      </c>
      <c r="S56" s="11">
        <v>0</v>
      </c>
      <c r="T56" s="13">
        <v>843</v>
      </c>
      <c r="U56" s="13">
        <v>714</v>
      </c>
      <c r="V56" s="14">
        <v>0.38</v>
      </c>
      <c r="W56" s="14">
        <v>0.09</v>
      </c>
      <c r="X56" s="15" t="e">
        <f>[1]!Table26[[#This Row],[odNetPremium]]*[1]!Table26[[#This Row],[Payout/ Discount %]]</f>
        <v>#REF!</v>
      </c>
      <c r="Y56" s="16" t="e">
        <f>[1]!Table26[[#This Row],[odNetPremium]]*[1]!Table26[[#This Row],[commissionPercentage]]</f>
        <v>#REF!</v>
      </c>
      <c r="Z56" s="17" t="e">
        <f>VLOOKUP([1]!Table26[[#This Row],[Insurance_portal]],[1]!Portal[#All],2,0)</f>
        <v>#REF!</v>
      </c>
      <c r="AA56" s="18" t="e">
        <f>[1]!Table26[[#This Row],[profit]]-([1]!Table26[[#This Row],[profit]]*[1]!Table26[[#This Row],[tdsPercentage]])</f>
        <v>#REF!</v>
      </c>
      <c r="AB56" s="18" t="e">
        <f>[1]!Table26[[#This Row],[profit_after_tds]]-[1]!Table26[[#This Row],[payout_discount]]</f>
        <v>#REF!</v>
      </c>
      <c r="AC56" s="11" t="s">
        <v>38</v>
      </c>
      <c r="AD56" s="11" t="s">
        <v>38</v>
      </c>
    </row>
    <row r="57" spans="1:30" ht="15.75" x14ac:dyDescent="0.25">
      <c r="A57" s="19">
        <v>44877</v>
      </c>
      <c r="B57" s="20" t="s">
        <v>225</v>
      </c>
      <c r="C57" s="21">
        <v>9824446051</v>
      </c>
      <c r="D57" s="21"/>
      <c r="E57" s="21" t="s">
        <v>226</v>
      </c>
      <c r="F57" s="21" t="s">
        <v>716</v>
      </c>
      <c r="G57" s="21" t="s">
        <v>227</v>
      </c>
      <c r="H57" s="21" t="s">
        <v>228</v>
      </c>
      <c r="I57" s="21" t="s">
        <v>96</v>
      </c>
      <c r="J57" s="31" t="s">
        <v>717</v>
      </c>
      <c r="K57" s="21" t="s">
        <v>115</v>
      </c>
      <c r="L57" s="21" t="s">
        <v>305</v>
      </c>
      <c r="M57" s="21" t="s">
        <v>78</v>
      </c>
      <c r="N57" s="21" t="s">
        <v>180</v>
      </c>
      <c r="O57" s="21" t="s">
        <v>118</v>
      </c>
      <c r="P57" s="21" t="s">
        <v>246</v>
      </c>
      <c r="Q57" s="22">
        <v>44878</v>
      </c>
      <c r="R57" s="22">
        <v>45242</v>
      </c>
      <c r="S57" s="21">
        <v>50</v>
      </c>
      <c r="T57" s="23">
        <v>14416</v>
      </c>
      <c r="U57" s="23">
        <v>8086</v>
      </c>
      <c r="V57" s="24">
        <v>0.17</v>
      </c>
      <c r="W57" s="24">
        <v>0</v>
      </c>
      <c r="X57" s="15" t="e">
        <f>[1]!Table26[[#This Row],[odNetPremium]]*[1]!Table26[[#This Row],[Payout/ Discount %]]</f>
        <v>#REF!</v>
      </c>
      <c r="Y57" s="16" t="e">
        <f>[1]!Table26[[#This Row],[odNetPremium]]*[1]!Table26[[#This Row],[commissionPercentage]]</f>
        <v>#REF!</v>
      </c>
      <c r="Z57" s="17" t="e">
        <f>VLOOKUP([1]!Table26[[#This Row],[Insurance_portal]],[1]!Portal[#All],2,0)</f>
        <v>#REF!</v>
      </c>
      <c r="AA57" s="18" t="e">
        <f>[1]!Table26[[#This Row],[profit]]-([1]!Table26[[#This Row],[profit]]*[1]!Table26[[#This Row],[tdsPercentage]])</f>
        <v>#REF!</v>
      </c>
      <c r="AB57" s="18" t="e">
        <f>[1]!Table26[[#This Row],[profit_after_tds]]-[1]!Table26[[#This Row],[payout_discount]]</f>
        <v>#REF!</v>
      </c>
      <c r="AC57" s="21" t="s">
        <v>38</v>
      </c>
      <c r="AD57" s="21" t="s">
        <v>38</v>
      </c>
    </row>
    <row r="58" spans="1:30" ht="15.75" x14ac:dyDescent="0.25">
      <c r="A58" s="9">
        <v>44652</v>
      </c>
      <c r="B58" s="10" t="s">
        <v>718</v>
      </c>
      <c r="C58" s="11">
        <v>8128997153</v>
      </c>
      <c r="D58" s="11"/>
      <c r="E58" s="11" t="s">
        <v>719</v>
      </c>
      <c r="F58" s="11" t="s">
        <v>720</v>
      </c>
      <c r="G58" s="11">
        <v>13333</v>
      </c>
      <c r="H58" s="11">
        <v>90863</v>
      </c>
      <c r="I58" s="11" t="s">
        <v>31</v>
      </c>
      <c r="J58" s="29" t="s">
        <v>52</v>
      </c>
      <c r="K58" s="11" t="s">
        <v>41</v>
      </c>
      <c r="L58" s="11" t="s">
        <v>305</v>
      </c>
      <c r="M58" s="11" t="s">
        <v>42</v>
      </c>
      <c r="N58" s="11" t="s">
        <v>43</v>
      </c>
      <c r="O58" s="11" t="s">
        <v>32</v>
      </c>
      <c r="P58" s="11" t="s">
        <v>32</v>
      </c>
      <c r="Q58" s="12">
        <v>44663</v>
      </c>
      <c r="R58" s="12">
        <v>45027</v>
      </c>
      <c r="S58" s="11">
        <v>0</v>
      </c>
      <c r="T58" s="13">
        <v>97417</v>
      </c>
      <c r="U58" s="13">
        <v>33002</v>
      </c>
      <c r="V58" s="30">
        <v>0</v>
      </c>
      <c r="W58" s="14">
        <v>8.6500000000000007E-2</v>
      </c>
      <c r="X58" s="15" t="e">
        <f>[1]!Table26[[#This Row],[odNetPremium]]*[1]!Table26[[#This Row],[Payout/ Discount %]]</f>
        <v>#REF!</v>
      </c>
      <c r="Y58" s="16" t="e">
        <f>[1]!Table26[[#This Row],[odNetPremium]]*[1]!Table26[[#This Row],[commissionPercentage]]</f>
        <v>#REF!</v>
      </c>
      <c r="Z58" s="17" t="e">
        <f>VLOOKUP([1]!Table26[[#This Row],[Insurance_portal]],[1]!Portal[#All],2,0)</f>
        <v>#REF!</v>
      </c>
      <c r="AA58" s="18" t="e">
        <f>[1]!Table26[[#This Row],[profit]]-([1]!Table26[[#This Row],[profit]]*[1]!Table26[[#This Row],[tdsPercentage]])</f>
        <v>#REF!</v>
      </c>
      <c r="AB58" s="18" t="e">
        <f>[1]!Table26[[#This Row],[profit_after_tds]]-[1]!Table26[[#This Row],[payout_discount]]</f>
        <v>#REF!</v>
      </c>
      <c r="AC58" s="11" t="s">
        <v>38</v>
      </c>
      <c r="AD58" s="11" t="s">
        <v>52</v>
      </c>
    </row>
    <row r="59" spans="1:30" ht="15.75" x14ac:dyDescent="0.25">
      <c r="A59" s="19">
        <v>44882</v>
      </c>
      <c r="B59" s="20" t="s">
        <v>721</v>
      </c>
      <c r="C59" s="21">
        <v>9512078108</v>
      </c>
      <c r="D59" s="21"/>
      <c r="E59" s="21" t="s">
        <v>722</v>
      </c>
      <c r="F59" s="21" t="s">
        <v>723</v>
      </c>
      <c r="G59" s="21" t="s">
        <v>724</v>
      </c>
      <c r="H59" s="21" t="s">
        <v>725</v>
      </c>
      <c r="I59" s="21" t="s">
        <v>31</v>
      </c>
      <c r="J59" s="31" t="s">
        <v>32</v>
      </c>
      <c r="K59" s="21" t="s">
        <v>33</v>
      </c>
      <c r="L59" s="21" t="s">
        <v>44</v>
      </c>
      <c r="M59" s="21" t="s">
        <v>121</v>
      </c>
      <c r="N59" s="21" t="s">
        <v>196</v>
      </c>
      <c r="O59" s="21" t="s">
        <v>118</v>
      </c>
      <c r="P59" s="21" t="s">
        <v>383</v>
      </c>
      <c r="Q59" s="22">
        <v>44883</v>
      </c>
      <c r="R59" s="22">
        <v>45247</v>
      </c>
      <c r="S59" s="21">
        <v>0</v>
      </c>
      <c r="T59" s="23">
        <v>4030</v>
      </c>
      <c r="U59" s="23">
        <v>3416</v>
      </c>
      <c r="V59" s="24">
        <v>0.35</v>
      </c>
      <c r="W59" s="24">
        <v>0</v>
      </c>
      <c r="X59" s="15" t="e">
        <f>[1]!Table26[[#This Row],[odNetPremium]]*[1]!Table26[[#This Row],[Payout/ Discount %]]</f>
        <v>#REF!</v>
      </c>
      <c r="Y59" s="16" t="e">
        <f>[1]!Table26[[#This Row],[odNetPremium]]*[1]!Table26[[#This Row],[commissionPercentage]]</f>
        <v>#REF!</v>
      </c>
      <c r="Z59" s="17" t="e">
        <f>VLOOKUP([1]!Table26[[#This Row],[Insurance_portal]],[1]!Portal[#All],2,0)</f>
        <v>#REF!</v>
      </c>
      <c r="AA59" s="18" t="e">
        <f>[1]!Table26[[#This Row],[profit]]-([1]!Table26[[#This Row],[profit]]*[1]!Table26[[#This Row],[tdsPercentage]])</f>
        <v>#REF!</v>
      </c>
      <c r="AB59" s="18" t="e">
        <f>[1]!Table26[[#This Row],[profit_after_tds]]-[1]!Table26[[#This Row],[payout_discount]]</f>
        <v>#REF!</v>
      </c>
      <c r="AC59" s="21" t="s">
        <v>38</v>
      </c>
      <c r="AD59" s="21" t="s">
        <v>337</v>
      </c>
    </row>
    <row r="60" spans="1:30" ht="15.75" x14ac:dyDescent="0.25">
      <c r="A60" s="9">
        <v>44883</v>
      </c>
      <c r="B60" s="10" t="s">
        <v>726</v>
      </c>
      <c r="C60" s="11">
        <v>6356363300</v>
      </c>
      <c r="D60" s="11"/>
      <c r="E60" s="11" t="s">
        <v>727</v>
      </c>
      <c r="F60" s="11" t="s">
        <v>728</v>
      </c>
      <c r="G60" s="11" t="s">
        <v>729</v>
      </c>
      <c r="H60" s="11" t="s">
        <v>730</v>
      </c>
      <c r="I60" s="11" t="s">
        <v>187</v>
      </c>
      <c r="J60" s="29" t="s">
        <v>731</v>
      </c>
      <c r="K60" s="11" t="s">
        <v>33</v>
      </c>
      <c r="L60" s="11" t="s">
        <v>305</v>
      </c>
      <c r="M60" s="11" t="s">
        <v>42</v>
      </c>
      <c r="N60" s="11" t="s">
        <v>403</v>
      </c>
      <c r="O60" s="11" t="s">
        <v>118</v>
      </c>
      <c r="P60" s="11" t="s">
        <v>246</v>
      </c>
      <c r="Q60" s="12">
        <v>44885</v>
      </c>
      <c r="R60" s="12">
        <v>45249</v>
      </c>
      <c r="S60" s="11">
        <v>20</v>
      </c>
      <c r="T60" s="13">
        <v>12979</v>
      </c>
      <c r="U60" s="13">
        <v>2277</v>
      </c>
      <c r="V60" s="14">
        <v>0.19</v>
      </c>
      <c r="W60" s="14">
        <v>0.1</v>
      </c>
      <c r="X60" s="15" t="e">
        <f>[1]!Table26[[#This Row],[odNetPremium]]*[1]!Table26[[#This Row],[Payout/ Discount %]]</f>
        <v>#REF!</v>
      </c>
      <c r="Y60" s="16" t="e">
        <f>[1]!Table26[[#This Row],[odNetPremium]]*[1]!Table26[[#This Row],[commissionPercentage]]</f>
        <v>#REF!</v>
      </c>
      <c r="Z60" s="17" t="e">
        <f>VLOOKUP([1]!Table26[[#This Row],[Insurance_portal]],[1]!Portal[#All],2,0)</f>
        <v>#REF!</v>
      </c>
      <c r="AA60" s="18" t="e">
        <f>[1]!Table26[[#This Row],[profit]]-([1]!Table26[[#This Row],[profit]]*[1]!Table26[[#This Row],[tdsPercentage]])</f>
        <v>#REF!</v>
      </c>
      <c r="AB60" s="18" t="e">
        <f>[1]!Table26[[#This Row],[profit_after_tds]]-[1]!Table26[[#This Row],[payout_discount]]</f>
        <v>#REF!</v>
      </c>
      <c r="AC60" s="11" t="s">
        <v>38</v>
      </c>
      <c r="AD60" s="11" t="s">
        <v>38</v>
      </c>
    </row>
    <row r="61" spans="1:30" ht="15.75" x14ac:dyDescent="0.25">
      <c r="A61" s="19">
        <v>44882</v>
      </c>
      <c r="B61" s="20" t="s">
        <v>732</v>
      </c>
      <c r="C61" s="21">
        <v>9974531184</v>
      </c>
      <c r="D61" s="21"/>
      <c r="E61" s="21" t="s">
        <v>733</v>
      </c>
      <c r="F61" s="21" t="s">
        <v>734</v>
      </c>
      <c r="G61" s="21" t="s">
        <v>735</v>
      </c>
      <c r="H61" s="21" t="s">
        <v>736</v>
      </c>
      <c r="I61" s="21" t="s">
        <v>46</v>
      </c>
      <c r="J61" s="31" t="s">
        <v>32</v>
      </c>
      <c r="K61" s="21" t="s">
        <v>33</v>
      </c>
      <c r="L61" s="21" t="s">
        <v>305</v>
      </c>
      <c r="M61" s="21" t="s">
        <v>42</v>
      </c>
      <c r="N61" s="21" t="s">
        <v>196</v>
      </c>
      <c r="O61" s="21" t="s">
        <v>37</v>
      </c>
      <c r="P61" s="21" t="s">
        <v>32</v>
      </c>
      <c r="Q61" s="22">
        <v>44884</v>
      </c>
      <c r="R61" s="22">
        <v>45248</v>
      </c>
      <c r="S61" s="21">
        <v>20</v>
      </c>
      <c r="T61" s="23">
        <v>22736</v>
      </c>
      <c r="U61" s="23">
        <v>20087</v>
      </c>
      <c r="V61" s="24">
        <v>0.47</v>
      </c>
      <c r="W61" s="24">
        <v>3.5000000000000003E-2</v>
      </c>
      <c r="X61" s="15" t="e">
        <f>[1]!Table26[[#This Row],[odNetPremium]]*[1]!Table26[[#This Row],[Payout/ Discount %]]</f>
        <v>#REF!</v>
      </c>
      <c r="Y61" s="16" t="e">
        <f>[1]!Table26[[#This Row],[odNetPremium]]*[1]!Table26[[#This Row],[commissionPercentage]]</f>
        <v>#REF!</v>
      </c>
      <c r="Z61" s="17" t="e">
        <f>VLOOKUP([1]!Table26[[#This Row],[Insurance_portal]],[1]!Portal[#All],2,0)</f>
        <v>#REF!</v>
      </c>
      <c r="AA61" s="18" t="e">
        <f>[1]!Table26[[#This Row],[profit]]-([1]!Table26[[#This Row],[profit]]*[1]!Table26[[#This Row],[tdsPercentage]])</f>
        <v>#REF!</v>
      </c>
      <c r="AB61" s="18" t="e">
        <f>[1]!Table26[[#This Row],[profit_after_tds]]-[1]!Table26[[#This Row],[payout_discount]]</f>
        <v>#REF!</v>
      </c>
      <c r="AC61" s="21" t="s">
        <v>737</v>
      </c>
      <c r="AD61" s="21" t="s">
        <v>47</v>
      </c>
    </row>
    <row r="62" spans="1:30" ht="15.75" x14ac:dyDescent="0.25">
      <c r="A62" s="9">
        <v>44886</v>
      </c>
      <c r="B62" s="27" t="s">
        <v>738</v>
      </c>
      <c r="C62" s="11">
        <v>9913433806</v>
      </c>
      <c r="D62" s="11"/>
      <c r="E62" s="11" t="s">
        <v>739</v>
      </c>
      <c r="F62" s="11" t="s">
        <v>740</v>
      </c>
      <c r="G62" s="11" t="s">
        <v>741</v>
      </c>
      <c r="H62" s="11" t="s">
        <v>742</v>
      </c>
      <c r="I62" s="11" t="s">
        <v>31</v>
      </c>
      <c r="J62" s="29" t="s">
        <v>32</v>
      </c>
      <c r="K62" s="11" t="s">
        <v>33</v>
      </c>
      <c r="L62" s="11" t="s">
        <v>305</v>
      </c>
      <c r="M62" s="11" t="s">
        <v>35</v>
      </c>
      <c r="N62" s="11" t="s">
        <v>743</v>
      </c>
      <c r="O62" s="11" t="s">
        <v>37</v>
      </c>
      <c r="P62" s="11" t="s">
        <v>32</v>
      </c>
      <c r="Q62" s="12">
        <v>44887</v>
      </c>
      <c r="R62" s="12">
        <v>45251</v>
      </c>
      <c r="S62" s="11">
        <v>20</v>
      </c>
      <c r="T62" s="13">
        <v>2560</v>
      </c>
      <c r="U62" s="13">
        <v>1839</v>
      </c>
      <c r="V62" s="14">
        <v>0.33500000000000002</v>
      </c>
      <c r="W62" s="14">
        <v>0.43</v>
      </c>
      <c r="X62" s="15" t="e">
        <f>[1]!Table26[[#This Row],[odNetPremium]]*[1]!Table26[[#This Row],[Payout/ Discount %]]</f>
        <v>#REF!</v>
      </c>
      <c r="Y62" s="16" t="e">
        <f>[1]!Table26[[#This Row],[odNetPremium]]*[1]!Table26[[#This Row],[commissionPercentage]]</f>
        <v>#REF!</v>
      </c>
      <c r="Z62" s="17" t="e">
        <f>VLOOKUP([1]!Table26[[#This Row],[Insurance_portal]],[1]!Portal[#All],2,0)</f>
        <v>#REF!</v>
      </c>
      <c r="AA62" s="18" t="e">
        <f>[1]!Table26[[#This Row],[profit]]-([1]!Table26[[#This Row],[profit]]*[1]!Table26[[#This Row],[tdsPercentage]])</f>
        <v>#REF!</v>
      </c>
      <c r="AB62" s="18" t="e">
        <f>[1]!Table26[[#This Row],[profit_after_tds]]-[1]!Table26[[#This Row],[payout_discount]]</f>
        <v>#REF!</v>
      </c>
      <c r="AC62" s="11" t="s">
        <v>38</v>
      </c>
      <c r="AD62" s="11" t="s">
        <v>38</v>
      </c>
    </row>
    <row r="63" spans="1:30" ht="15.75" x14ac:dyDescent="0.25">
      <c r="A63" s="19">
        <v>44889</v>
      </c>
      <c r="B63" s="27" t="s">
        <v>744</v>
      </c>
      <c r="C63" s="21">
        <v>9773096203</v>
      </c>
      <c r="D63" s="21"/>
      <c r="E63" s="21" t="s">
        <v>745</v>
      </c>
      <c r="F63" s="21" t="s">
        <v>746</v>
      </c>
      <c r="G63" s="21" t="s">
        <v>747</v>
      </c>
      <c r="H63" s="21" t="s">
        <v>748</v>
      </c>
      <c r="I63" s="21" t="s">
        <v>749</v>
      </c>
      <c r="J63" s="31" t="s">
        <v>32</v>
      </c>
      <c r="K63" s="21" t="s">
        <v>115</v>
      </c>
      <c r="L63" s="21" t="s">
        <v>67</v>
      </c>
      <c r="M63" s="21" t="s">
        <v>42</v>
      </c>
      <c r="N63" s="21" t="s">
        <v>43</v>
      </c>
      <c r="O63" s="21" t="s">
        <v>118</v>
      </c>
      <c r="P63" s="21" t="s">
        <v>363</v>
      </c>
      <c r="Q63" s="22">
        <v>44891</v>
      </c>
      <c r="R63" s="22">
        <v>45255</v>
      </c>
      <c r="S63" s="21">
        <v>25</v>
      </c>
      <c r="T63" s="23">
        <v>13826</v>
      </c>
      <c r="U63" s="23">
        <v>11853</v>
      </c>
      <c r="V63" s="24">
        <v>0.19</v>
      </c>
      <c r="W63" s="24">
        <v>0.30499999999999999</v>
      </c>
      <c r="X63" s="15" t="e">
        <f>[1]!Table26[[#This Row],[odNetPremium]]*[1]!Table26[[#This Row],[Payout/ Discount %]]</f>
        <v>#REF!</v>
      </c>
      <c r="Y63" s="16" t="e">
        <f>[1]!Table26[[#This Row],[odNetPremium]]*[1]!Table26[[#This Row],[commissionPercentage]]</f>
        <v>#REF!</v>
      </c>
      <c r="Z63" s="17" t="e">
        <f>VLOOKUP([1]!Table26[[#This Row],[Insurance_portal]],[1]!Portal[#All],2,0)</f>
        <v>#REF!</v>
      </c>
      <c r="AA63" s="18" t="e">
        <f>[1]!Table26[[#This Row],[profit]]-([1]!Table26[[#This Row],[profit]]*[1]!Table26[[#This Row],[tdsPercentage]])</f>
        <v>#REF!</v>
      </c>
      <c r="AB63" s="18" t="e">
        <f>[1]!Table26[[#This Row],[profit_after_tds]]-[1]!Table26[[#This Row],[payout_discount]]</f>
        <v>#REF!</v>
      </c>
      <c r="AC63" s="21" t="s">
        <v>38</v>
      </c>
      <c r="AD63" s="21" t="s">
        <v>47</v>
      </c>
    </row>
    <row r="64" spans="1:30" ht="15.75" x14ac:dyDescent="0.25">
      <c r="A64" s="9">
        <v>44890</v>
      </c>
      <c r="B64" s="10" t="s">
        <v>750</v>
      </c>
      <c r="C64" s="11">
        <v>9913048510</v>
      </c>
      <c r="D64" s="11"/>
      <c r="E64" s="11" t="s">
        <v>751</v>
      </c>
      <c r="F64" s="11" t="s">
        <v>675</v>
      </c>
      <c r="G64" s="11" t="s">
        <v>752</v>
      </c>
      <c r="H64" s="11" t="s">
        <v>753</v>
      </c>
      <c r="I64" s="11" t="s">
        <v>31</v>
      </c>
      <c r="J64" s="29" t="s">
        <v>101</v>
      </c>
      <c r="K64" s="11" t="s">
        <v>33</v>
      </c>
      <c r="L64" s="11" t="s">
        <v>44</v>
      </c>
      <c r="M64" s="11" t="s">
        <v>121</v>
      </c>
      <c r="N64" s="11" t="s">
        <v>196</v>
      </c>
      <c r="O64" s="11" t="s">
        <v>118</v>
      </c>
      <c r="P64" s="11" t="s">
        <v>363</v>
      </c>
      <c r="Q64" s="12">
        <v>44891</v>
      </c>
      <c r="R64" s="12">
        <v>45255</v>
      </c>
      <c r="S64" s="11">
        <v>0</v>
      </c>
      <c r="T64" s="13">
        <v>4774</v>
      </c>
      <c r="U64" s="13">
        <v>4046</v>
      </c>
      <c r="V64" s="14">
        <v>0.35</v>
      </c>
      <c r="W64" s="14">
        <v>0.05</v>
      </c>
      <c r="X64" s="15" t="e">
        <f>[1]!Table26[[#This Row],[odNetPremium]]*[1]!Table26[[#This Row],[Payout/ Discount %]]</f>
        <v>#REF!</v>
      </c>
      <c r="Y64" s="16" t="e">
        <f>[1]!Table26[[#This Row],[odNetPremium]]*[1]!Table26[[#This Row],[commissionPercentage]]</f>
        <v>#REF!</v>
      </c>
      <c r="Z64" s="17" t="e">
        <f>VLOOKUP([1]!Table26[[#This Row],[Insurance_portal]],[1]!Portal[#All],2,0)</f>
        <v>#REF!</v>
      </c>
      <c r="AA64" s="18" t="e">
        <f>[1]!Table26[[#This Row],[profit]]-([1]!Table26[[#This Row],[profit]]*[1]!Table26[[#This Row],[tdsPercentage]])</f>
        <v>#REF!</v>
      </c>
      <c r="AB64" s="18" t="e">
        <f>[1]!Table26[[#This Row],[profit_after_tds]]-[1]!Table26[[#This Row],[payout_discount]]</f>
        <v>#REF!</v>
      </c>
      <c r="AC64" s="11" t="s">
        <v>38</v>
      </c>
      <c r="AD64" s="11" t="s">
        <v>38</v>
      </c>
    </row>
    <row r="65" spans="1:30" ht="15.75" x14ac:dyDescent="0.25">
      <c r="A65" s="19">
        <v>44892</v>
      </c>
      <c r="B65" s="20" t="s">
        <v>754</v>
      </c>
      <c r="C65" s="21">
        <v>9879611838</v>
      </c>
      <c r="D65" s="21"/>
      <c r="E65" s="21" t="s">
        <v>755</v>
      </c>
      <c r="F65" s="21" t="s">
        <v>756</v>
      </c>
      <c r="G65" s="21" t="s">
        <v>757</v>
      </c>
      <c r="H65" s="21" t="s">
        <v>758</v>
      </c>
      <c r="I65" s="21" t="s">
        <v>31</v>
      </c>
      <c r="J65" s="31" t="s">
        <v>32</v>
      </c>
      <c r="K65" s="21" t="s">
        <v>33</v>
      </c>
      <c r="L65" s="21" t="s">
        <v>44</v>
      </c>
      <c r="M65" s="21" t="s">
        <v>121</v>
      </c>
      <c r="N65" s="21" t="s">
        <v>45</v>
      </c>
      <c r="O65" s="21" t="s">
        <v>37</v>
      </c>
      <c r="P65" s="21" t="s">
        <v>32</v>
      </c>
      <c r="Q65" s="22">
        <v>44894</v>
      </c>
      <c r="R65" s="22">
        <v>45258</v>
      </c>
      <c r="S65" s="21">
        <v>0</v>
      </c>
      <c r="T65" s="23" t="s">
        <v>759</v>
      </c>
      <c r="U65" s="23">
        <v>8572</v>
      </c>
      <c r="V65" s="24">
        <v>0.3</v>
      </c>
      <c r="W65" s="24">
        <v>1.8500000000000003E-2</v>
      </c>
      <c r="X65" s="15" t="e">
        <f>[1]!Table26[[#This Row],[odNetPremium]]*[1]!Table26[[#This Row],[Payout/ Discount %]]</f>
        <v>#REF!</v>
      </c>
      <c r="Y65" s="16" t="e">
        <f>[1]!Table26[[#This Row],[odNetPremium]]*[1]!Table26[[#This Row],[commissionPercentage]]</f>
        <v>#REF!</v>
      </c>
      <c r="Z65" s="17" t="e">
        <f>VLOOKUP([1]!Table26[[#This Row],[Insurance_portal]],[1]!Portal[#All],2,0)</f>
        <v>#REF!</v>
      </c>
      <c r="AA65" s="18" t="e">
        <f>[1]!Table26[[#This Row],[profit]]-([1]!Table26[[#This Row],[profit]]*[1]!Table26[[#This Row],[tdsPercentage]])</f>
        <v>#REF!</v>
      </c>
      <c r="AB65" s="18" t="e">
        <f>[1]!Table26[[#This Row],[profit_after_tds]]-[1]!Table26[[#This Row],[payout_discount]]</f>
        <v>#REF!</v>
      </c>
      <c r="AC65" s="21" t="s">
        <v>38</v>
      </c>
      <c r="AD65" s="21" t="s">
        <v>47</v>
      </c>
    </row>
    <row r="66" spans="1:30" ht="15.75" x14ac:dyDescent="0.25">
      <c r="A66" s="9">
        <v>44887</v>
      </c>
      <c r="B66" s="27" t="s">
        <v>232</v>
      </c>
      <c r="C66" s="11">
        <v>8849560817</v>
      </c>
      <c r="D66" s="11"/>
      <c r="E66" s="11" t="s">
        <v>760</v>
      </c>
      <c r="F66" s="11" t="s">
        <v>761</v>
      </c>
      <c r="G66" s="11">
        <v>43394</v>
      </c>
      <c r="H66" s="11">
        <v>27555</v>
      </c>
      <c r="I66" s="11" t="s">
        <v>31</v>
      </c>
      <c r="J66" s="29" t="s">
        <v>32</v>
      </c>
      <c r="K66" s="11" t="s">
        <v>115</v>
      </c>
      <c r="L66" s="11" t="s">
        <v>305</v>
      </c>
      <c r="M66" s="11" t="s">
        <v>54</v>
      </c>
      <c r="N66" s="11" t="s">
        <v>469</v>
      </c>
      <c r="O66" s="11" t="s">
        <v>381</v>
      </c>
      <c r="P66" s="11" t="s">
        <v>32</v>
      </c>
      <c r="Q66" s="12">
        <v>44890</v>
      </c>
      <c r="R66" s="12">
        <v>45254</v>
      </c>
      <c r="S66" s="11">
        <v>25</v>
      </c>
      <c r="T66" s="13">
        <v>5411</v>
      </c>
      <c r="U66" s="13">
        <v>1867</v>
      </c>
      <c r="V66" s="14">
        <v>0.15</v>
      </c>
      <c r="W66" s="14">
        <v>0.27</v>
      </c>
      <c r="X66" s="15" t="e">
        <f>[1]!Table26[[#This Row],[odNetPremium]]*[1]!Table26[[#This Row],[Payout/ Discount %]]</f>
        <v>#REF!</v>
      </c>
      <c r="Y66" s="16" t="e">
        <f>[1]!Table26[[#This Row],[odNetPremium]]*[1]!Table26[[#This Row],[commissionPercentage]]</f>
        <v>#REF!</v>
      </c>
      <c r="Z66" s="17" t="e">
        <f>VLOOKUP([1]!Table26[[#This Row],[Insurance_portal]],[1]!Portal[#All],2,0)</f>
        <v>#REF!</v>
      </c>
      <c r="AA66" s="18" t="e">
        <f>[1]!Table26[[#This Row],[profit]]-([1]!Table26[[#This Row],[profit]]*[1]!Table26[[#This Row],[tdsPercentage]])</f>
        <v>#REF!</v>
      </c>
      <c r="AB66" s="18" t="e">
        <f>[1]!Table26[[#This Row],[profit_after_tds]]-[1]!Table26[[#This Row],[payout_discount]]</f>
        <v>#REF!</v>
      </c>
      <c r="AC66" s="11" t="s">
        <v>38</v>
      </c>
      <c r="AD66" s="11" t="s">
        <v>38</v>
      </c>
    </row>
    <row r="67" spans="1:30" ht="15.75" x14ac:dyDescent="0.25">
      <c r="A67" s="19">
        <v>44886</v>
      </c>
      <c r="B67" s="20" t="s">
        <v>762</v>
      </c>
      <c r="C67" s="21">
        <v>7021001732</v>
      </c>
      <c r="D67" s="21"/>
      <c r="E67" s="21" t="s">
        <v>763</v>
      </c>
      <c r="F67" s="21" t="s">
        <v>764</v>
      </c>
      <c r="G67" s="21" t="s">
        <v>765</v>
      </c>
      <c r="H67" s="21" t="s">
        <v>766</v>
      </c>
      <c r="I67" s="21" t="s">
        <v>31</v>
      </c>
      <c r="J67" s="31" t="s">
        <v>32</v>
      </c>
      <c r="K67" s="21" t="s">
        <v>33</v>
      </c>
      <c r="L67" s="21" t="s">
        <v>305</v>
      </c>
      <c r="M67" s="21" t="s">
        <v>42</v>
      </c>
      <c r="N67" s="21" t="s">
        <v>43</v>
      </c>
      <c r="O67" s="21" t="s">
        <v>154</v>
      </c>
      <c r="P67" s="21" t="s">
        <v>32</v>
      </c>
      <c r="Q67" s="22">
        <v>44894</v>
      </c>
      <c r="R67" s="22">
        <v>45258</v>
      </c>
      <c r="S67" s="21">
        <v>0</v>
      </c>
      <c r="T67" s="23">
        <v>4996</v>
      </c>
      <c r="U67" s="23">
        <v>1405</v>
      </c>
      <c r="V67" s="24">
        <v>0.19</v>
      </c>
      <c r="W67" s="24">
        <v>0</v>
      </c>
      <c r="X67" s="15" t="e">
        <f>[1]!Table26[[#This Row],[odNetPremium]]*[1]!Table26[[#This Row],[Payout/ Discount %]]</f>
        <v>#REF!</v>
      </c>
      <c r="Y67" s="16" t="e">
        <f>[1]!Table26[[#This Row],[odNetPremium]]*[1]!Table26[[#This Row],[commissionPercentage]]</f>
        <v>#REF!</v>
      </c>
      <c r="Z67" s="17" t="e">
        <f>VLOOKUP([1]!Table26[[#This Row],[Insurance_portal]],[1]!Portal[#All],2,0)</f>
        <v>#REF!</v>
      </c>
      <c r="AA67" s="18" t="e">
        <f>[1]!Table26[[#This Row],[profit]]-([1]!Table26[[#This Row],[profit]]*[1]!Table26[[#This Row],[tdsPercentage]])</f>
        <v>#REF!</v>
      </c>
      <c r="AB67" s="18" t="e">
        <f>[1]!Table26[[#This Row],[profit_after_tds]]-[1]!Table26[[#This Row],[payout_discount]]</f>
        <v>#REF!</v>
      </c>
      <c r="AC67" s="21" t="s">
        <v>38</v>
      </c>
      <c r="AD67" s="21" t="s">
        <v>47</v>
      </c>
    </row>
    <row r="68" spans="1:30" ht="15.75" x14ac:dyDescent="0.25">
      <c r="A68" s="9">
        <v>44878</v>
      </c>
      <c r="B68" s="10" t="s">
        <v>767</v>
      </c>
      <c r="C68" s="11">
        <v>9726791117</v>
      </c>
      <c r="D68" s="11"/>
      <c r="E68" s="11" t="s">
        <v>768</v>
      </c>
      <c r="F68" s="11" t="s">
        <v>769</v>
      </c>
      <c r="G68" s="11" t="s">
        <v>770</v>
      </c>
      <c r="H68" s="11" t="s">
        <v>771</v>
      </c>
      <c r="I68" s="11" t="s">
        <v>92</v>
      </c>
      <c r="J68" s="29" t="s">
        <v>32</v>
      </c>
      <c r="K68" s="11" t="s">
        <v>33</v>
      </c>
      <c r="L68" s="11" t="s">
        <v>305</v>
      </c>
      <c r="M68" s="11" t="s">
        <v>54</v>
      </c>
      <c r="N68" s="11" t="s">
        <v>256</v>
      </c>
      <c r="O68" s="11" t="s">
        <v>118</v>
      </c>
      <c r="P68" s="11" t="s">
        <v>383</v>
      </c>
      <c r="Q68" s="12">
        <v>44879</v>
      </c>
      <c r="R68" s="12">
        <v>45243</v>
      </c>
      <c r="S68" s="11">
        <v>0</v>
      </c>
      <c r="T68" s="13">
        <v>9018</v>
      </c>
      <c r="U68" s="13">
        <v>3451</v>
      </c>
      <c r="V68" s="14">
        <v>0.15</v>
      </c>
      <c r="W68" s="14">
        <v>0</v>
      </c>
      <c r="X68" s="15" t="e">
        <f>[1]!Table26[[#This Row],[odNetPremium]]*[1]!Table26[[#This Row],[Payout/ Discount %]]</f>
        <v>#REF!</v>
      </c>
      <c r="Y68" s="16" t="e">
        <f>[1]!Table26[[#This Row],[odNetPremium]]*[1]!Table26[[#This Row],[commissionPercentage]]</f>
        <v>#REF!</v>
      </c>
      <c r="Z68" s="17" t="e">
        <f>VLOOKUP([1]!Table26[[#This Row],[Insurance_portal]],[1]!Portal[#All],2,0)</f>
        <v>#REF!</v>
      </c>
      <c r="AA68" s="18" t="e">
        <f>[1]!Table26[[#This Row],[profit]]-([1]!Table26[[#This Row],[profit]]*[1]!Table26[[#This Row],[tdsPercentage]])</f>
        <v>#REF!</v>
      </c>
      <c r="AB68" s="18" t="e">
        <f>[1]!Table26[[#This Row],[profit_after_tds]]-[1]!Table26[[#This Row],[payout_discount]]</f>
        <v>#REF!</v>
      </c>
      <c r="AC68" s="11" t="s">
        <v>38</v>
      </c>
      <c r="AD68" s="11" t="s">
        <v>412</v>
      </c>
    </row>
    <row r="69" spans="1:30" ht="15.75" x14ac:dyDescent="0.25">
      <c r="A69" s="19">
        <v>44886</v>
      </c>
      <c r="B69" s="20" t="s">
        <v>772</v>
      </c>
      <c r="C69" s="21">
        <v>9537378386</v>
      </c>
      <c r="D69" s="21"/>
      <c r="E69" s="21" t="s">
        <v>773</v>
      </c>
      <c r="F69" s="21" t="s">
        <v>428</v>
      </c>
      <c r="G69" s="21">
        <v>5011733</v>
      </c>
      <c r="H69" s="21" t="s">
        <v>774</v>
      </c>
      <c r="I69" s="21" t="s">
        <v>50</v>
      </c>
      <c r="J69" s="31" t="s">
        <v>32</v>
      </c>
      <c r="K69" s="21" t="s">
        <v>33</v>
      </c>
      <c r="L69" s="21" t="s">
        <v>44</v>
      </c>
      <c r="M69" s="21" t="s">
        <v>121</v>
      </c>
      <c r="N69" s="21" t="s">
        <v>196</v>
      </c>
      <c r="O69" s="21" t="s">
        <v>118</v>
      </c>
      <c r="P69" s="21" t="s">
        <v>383</v>
      </c>
      <c r="Q69" s="22">
        <v>44887</v>
      </c>
      <c r="R69" s="22">
        <v>45251</v>
      </c>
      <c r="S69" s="21">
        <v>0</v>
      </c>
      <c r="T69" s="23">
        <v>1232</v>
      </c>
      <c r="U69" s="23">
        <v>1044</v>
      </c>
      <c r="V69" s="24">
        <v>0.38</v>
      </c>
      <c r="W69" s="24">
        <v>0.1</v>
      </c>
      <c r="X69" s="15" t="e">
        <f>[1]!Table26[[#This Row],[odNetPremium]]*[1]!Table26[[#This Row],[Payout/ Discount %]]</f>
        <v>#REF!</v>
      </c>
      <c r="Y69" s="16" t="e">
        <f>[1]!Table26[[#This Row],[odNetPremium]]*[1]!Table26[[#This Row],[commissionPercentage]]</f>
        <v>#REF!</v>
      </c>
      <c r="Z69" s="17" t="e">
        <f>VLOOKUP([1]!Table26[[#This Row],[Insurance_portal]],[1]!Portal[#All],2,0)</f>
        <v>#REF!</v>
      </c>
      <c r="AA69" s="18" t="e">
        <f>[1]!Table26[[#This Row],[profit]]-([1]!Table26[[#This Row],[profit]]*[1]!Table26[[#This Row],[tdsPercentage]])</f>
        <v>#REF!</v>
      </c>
      <c r="AB69" s="18" t="e">
        <f>[1]!Table26[[#This Row],[profit_after_tds]]-[1]!Table26[[#This Row],[payout_discount]]</f>
        <v>#REF!</v>
      </c>
      <c r="AC69" s="21" t="s">
        <v>38</v>
      </c>
      <c r="AD69" s="21" t="s">
        <v>412</v>
      </c>
    </row>
    <row r="70" spans="1:30" ht="15.75" x14ac:dyDescent="0.25">
      <c r="A70" s="9">
        <v>44875</v>
      </c>
      <c r="B70" s="10" t="s">
        <v>218</v>
      </c>
      <c r="C70" s="11">
        <v>9726080218</v>
      </c>
      <c r="D70" s="11"/>
      <c r="E70" s="11" t="s">
        <v>775</v>
      </c>
      <c r="F70" s="11" t="s">
        <v>776</v>
      </c>
      <c r="G70" s="11" t="s">
        <v>777</v>
      </c>
      <c r="H70" s="11" t="s">
        <v>778</v>
      </c>
      <c r="I70" s="11" t="s">
        <v>31</v>
      </c>
      <c r="J70" s="29" t="s">
        <v>779</v>
      </c>
      <c r="K70" s="11" t="s">
        <v>33</v>
      </c>
      <c r="L70" s="11" t="s">
        <v>305</v>
      </c>
      <c r="M70" s="11" t="s">
        <v>42</v>
      </c>
      <c r="N70" s="11" t="s">
        <v>196</v>
      </c>
      <c r="O70" s="11" t="s">
        <v>381</v>
      </c>
      <c r="P70" s="11" t="s">
        <v>32</v>
      </c>
      <c r="Q70" s="12">
        <v>44883</v>
      </c>
      <c r="R70" s="12">
        <v>45247</v>
      </c>
      <c r="S70" s="11">
        <v>20</v>
      </c>
      <c r="T70" s="13">
        <v>21773</v>
      </c>
      <c r="U70" s="13">
        <v>9925</v>
      </c>
      <c r="V70" s="14">
        <v>0.19</v>
      </c>
      <c r="W70" s="14">
        <v>0</v>
      </c>
      <c r="X70" s="15" t="e">
        <f>[1]!Table26[[#This Row],[odNetPremium]]*[1]!Table26[[#This Row],[Payout/ Discount %]]</f>
        <v>#REF!</v>
      </c>
      <c r="Y70" s="16" t="e">
        <f>[1]!Table26[[#This Row],[odNetPremium]]*[1]!Table26[[#This Row],[commissionPercentage]]</f>
        <v>#REF!</v>
      </c>
      <c r="Z70" s="17" t="e">
        <f>VLOOKUP([1]!Table26[[#This Row],[Insurance_portal]],[1]!Portal[#All],2,0)</f>
        <v>#REF!</v>
      </c>
      <c r="AA70" s="18" t="e">
        <f>[1]!Table26[[#This Row],[profit]]-([1]!Table26[[#This Row],[profit]]*[1]!Table26[[#This Row],[tdsPercentage]])</f>
        <v>#REF!</v>
      </c>
      <c r="AB70" s="18" t="e">
        <f>[1]!Table26[[#This Row],[profit_after_tds]]-[1]!Table26[[#This Row],[payout_discount]]</f>
        <v>#REF!</v>
      </c>
      <c r="AC70" s="11" t="s">
        <v>38</v>
      </c>
      <c r="AD70" s="11" t="s">
        <v>38</v>
      </c>
    </row>
    <row r="71" spans="1:30" ht="15.75" x14ac:dyDescent="0.25">
      <c r="A71" s="19">
        <v>44894</v>
      </c>
      <c r="B71" s="20" t="s">
        <v>240</v>
      </c>
      <c r="C71" s="21">
        <v>8140803667</v>
      </c>
      <c r="D71" s="21"/>
      <c r="E71" s="21" t="s">
        <v>241</v>
      </c>
      <c r="F71" s="21" t="s">
        <v>780</v>
      </c>
      <c r="G71" s="21">
        <v>541511</v>
      </c>
      <c r="H71" s="21">
        <v>225983</v>
      </c>
      <c r="I71" s="21" t="s">
        <v>31</v>
      </c>
      <c r="J71" s="31" t="s">
        <v>781</v>
      </c>
      <c r="K71" s="21" t="s">
        <v>115</v>
      </c>
      <c r="L71" s="21" t="s">
        <v>305</v>
      </c>
      <c r="M71" s="21" t="s">
        <v>78</v>
      </c>
      <c r="N71" s="21" t="s">
        <v>180</v>
      </c>
      <c r="O71" s="21" t="s">
        <v>311</v>
      </c>
      <c r="P71" s="21" t="s">
        <v>32</v>
      </c>
      <c r="Q71" s="22">
        <v>44895</v>
      </c>
      <c r="R71" s="22">
        <v>45259</v>
      </c>
      <c r="S71" s="21">
        <v>35</v>
      </c>
      <c r="T71" s="23">
        <v>10706</v>
      </c>
      <c r="U71" s="23">
        <v>5042</v>
      </c>
      <c r="V71" s="24">
        <v>0.17</v>
      </c>
      <c r="W71" s="24">
        <v>0</v>
      </c>
      <c r="X71" s="15" t="e">
        <f>[1]!Table26[[#This Row],[odNetPremium]]*[1]!Table26[[#This Row],[Payout/ Discount %]]</f>
        <v>#REF!</v>
      </c>
      <c r="Y71" s="16" t="e">
        <f>[1]!Table26[[#This Row],[odNetPremium]]*[1]!Table26[[#This Row],[commissionPercentage]]</f>
        <v>#REF!</v>
      </c>
      <c r="Z71" s="17" t="e">
        <f>VLOOKUP([1]!Table26[[#This Row],[Insurance_portal]],[1]!Portal[#All],2,0)</f>
        <v>#REF!</v>
      </c>
      <c r="AA71" s="18" t="e">
        <f>[1]!Table26[[#This Row],[profit]]-([1]!Table26[[#This Row],[profit]]*[1]!Table26[[#This Row],[tdsPercentage]])</f>
        <v>#REF!</v>
      </c>
      <c r="AB71" s="18" t="e">
        <f>[1]!Table26[[#This Row],[profit_after_tds]]-[1]!Table26[[#This Row],[payout_discount]]</f>
        <v>#REF!</v>
      </c>
      <c r="AC71" s="21" t="s">
        <v>38</v>
      </c>
      <c r="AD71" s="21" t="s">
        <v>38</v>
      </c>
    </row>
    <row r="72" spans="1:30" ht="15.75" x14ac:dyDescent="0.25">
      <c r="A72" s="9">
        <v>44896</v>
      </c>
      <c r="B72" s="10" t="s">
        <v>782</v>
      </c>
      <c r="C72" s="11">
        <v>7990396991</v>
      </c>
      <c r="D72" s="11"/>
      <c r="E72" s="11" t="s">
        <v>783</v>
      </c>
      <c r="F72" s="11" t="s">
        <v>55</v>
      </c>
      <c r="G72" s="11" t="s">
        <v>784</v>
      </c>
      <c r="H72" s="11" t="s">
        <v>785</v>
      </c>
      <c r="I72" s="11" t="s">
        <v>411</v>
      </c>
      <c r="J72" s="29" t="s">
        <v>32</v>
      </c>
      <c r="K72" s="11" t="s">
        <v>33</v>
      </c>
      <c r="L72" s="11" t="s">
        <v>305</v>
      </c>
      <c r="M72" s="11" t="s">
        <v>121</v>
      </c>
      <c r="N72" s="11" t="s">
        <v>403</v>
      </c>
      <c r="O72" s="11" t="s">
        <v>118</v>
      </c>
      <c r="P72" s="11" t="s">
        <v>383</v>
      </c>
      <c r="Q72" s="12">
        <v>44897</v>
      </c>
      <c r="R72" s="12">
        <v>45261</v>
      </c>
      <c r="S72" s="11">
        <v>0</v>
      </c>
      <c r="T72" s="13">
        <v>1542</v>
      </c>
      <c r="U72" s="13">
        <v>1307</v>
      </c>
      <c r="V72" s="14">
        <v>0.41</v>
      </c>
      <c r="W72" s="14">
        <v>0.15</v>
      </c>
      <c r="X72" s="15" t="e">
        <f>[1]!Table26[[#This Row],[odNetPremium]]*[1]!Table26[[#This Row],[Payout/ Discount %]]</f>
        <v>#REF!</v>
      </c>
      <c r="Y72" s="16" t="e">
        <f>[1]!Table26[[#This Row],[odNetPremium]]*[1]!Table26[[#This Row],[commissionPercentage]]</f>
        <v>#REF!</v>
      </c>
      <c r="Z72" s="17" t="e">
        <f>VLOOKUP([1]!Table26[[#This Row],[Insurance_portal]],[1]!Portal[#All],2,0)</f>
        <v>#REF!</v>
      </c>
      <c r="AA72" s="18" t="e">
        <f>[1]!Table26[[#This Row],[profit]]-([1]!Table26[[#This Row],[profit]]*[1]!Table26[[#This Row],[tdsPercentage]])</f>
        <v>#REF!</v>
      </c>
      <c r="AB72" s="18" t="e">
        <f>[1]!Table26[[#This Row],[profit_after_tds]]-[1]!Table26[[#This Row],[payout_discount]]</f>
        <v>#REF!</v>
      </c>
      <c r="AC72" s="11" t="s">
        <v>38</v>
      </c>
      <c r="AD72" s="11" t="s">
        <v>412</v>
      </c>
    </row>
    <row r="73" spans="1:30" ht="15.75" x14ac:dyDescent="0.25">
      <c r="A73" s="19">
        <v>44898</v>
      </c>
      <c r="B73" s="20" t="s">
        <v>786</v>
      </c>
      <c r="C73" s="21">
        <v>9265395583</v>
      </c>
      <c r="D73" s="21"/>
      <c r="E73" s="21" t="s">
        <v>787</v>
      </c>
      <c r="F73" s="21" t="s">
        <v>788</v>
      </c>
      <c r="G73" s="21" t="s">
        <v>789</v>
      </c>
      <c r="H73" s="21" t="s">
        <v>790</v>
      </c>
      <c r="I73" s="21" t="s">
        <v>31</v>
      </c>
      <c r="J73" s="31" t="s">
        <v>791</v>
      </c>
      <c r="K73" s="21" t="s">
        <v>33</v>
      </c>
      <c r="L73" s="21" t="s">
        <v>305</v>
      </c>
      <c r="M73" s="21" t="s">
        <v>78</v>
      </c>
      <c r="N73" s="21" t="s">
        <v>43</v>
      </c>
      <c r="O73" s="21" t="s">
        <v>144</v>
      </c>
      <c r="P73" s="21" t="s">
        <v>383</v>
      </c>
      <c r="Q73" s="22">
        <v>44898</v>
      </c>
      <c r="R73" s="22">
        <v>45262</v>
      </c>
      <c r="S73" s="21">
        <v>0</v>
      </c>
      <c r="T73" s="23">
        <v>7502</v>
      </c>
      <c r="U73" s="23">
        <v>2206</v>
      </c>
      <c r="V73" s="24">
        <v>0.19</v>
      </c>
      <c r="W73" s="24">
        <v>0</v>
      </c>
      <c r="X73" s="15" t="e">
        <f>[1]!Table26[[#This Row],[odNetPremium]]*[1]!Table26[[#This Row],[Payout/ Discount %]]</f>
        <v>#REF!</v>
      </c>
      <c r="Y73" s="16" t="e">
        <f>[1]!Table26[[#This Row],[odNetPremium]]*[1]!Table26[[#This Row],[commissionPercentage]]</f>
        <v>#REF!</v>
      </c>
      <c r="Z73" s="17" t="e">
        <f>VLOOKUP([1]!Table26[[#This Row],[Insurance_portal]],[1]!Portal[#All],2,0)</f>
        <v>#REF!</v>
      </c>
      <c r="AA73" s="18" t="e">
        <f>[1]!Table26[[#This Row],[profit]]-([1]!Table26[[#This Row],[profit]]*[1]!Table26[[#This Row],[tdsPercentage]])</f>
        <v>#REF!</v>
      </c>
      <c r="AB73" s="18" t="e">
        <f>[1]!Table26[[#This Row],[profit_after_tds]]-[1]!Table26[[#This Row],[payout_discount]]</f>
        <v>#REF!</v>
      </c>
      <c r="AC73" s="21" t="s">
        <v>38</v>
      </c>
      <c r="AD73" s="21" t="s">
        <v>38</v>
      </c>
    </row>
    <row r="74" spans="1:30" ht="15.75" x14ac:dyDescent="0.25">
      <c r="A74" s="9">
        <v>44900</v>
      </c>
      <c r="B74" s="10" t="s">
        <v>247</v>
      </c>
      <c r="C74" s="11">
        <v>7387160946</v>
      </c>
      <c r="D74" s="11"/>
      <c r="E74" s="11" t="s">
        <v>248</v>
      </c>
      <c r="F74" s="11" t="s">
        <v>792</v>
      </c>
      <c r="G74" s="11" t="s">
        <v>793</v>
      </c>
      <c r="H74" s="11" t="s">
        <v>249</v>
      </c>
      <c r="I74" s="11" t="s">
        <v>31</v>
      </c>
      <c r="J74" s="29" t="s">
        <v>32</v>
      </c>
      <c r="K74" s="11" t="s">
        <v>115</v>
      </c>
      <c r="L74" s="11" t="s">
        <v>44</v>
      </c>
      <c r="M74" s="11" t="s">
        <v>121</v>
      </c>
      <c r="N74" s="11" t="s">
        <v>196</v>
      </c>
      <c r="O74" s="11" t="s">
        <v>118</v>
      </c>
      <c r="P74" s="11" t="s">
        <v>383</v>
      </c>
      <c r="Q74" s="12">
        <v>44902</v>
      </c>
      <c r="R74" s="12">
        <v>45266</v>
      </c>
      <c r="S74" s="11">
        <v>0</v>
      </c>
      <c r="T74" s="13">
        <v>4774</v>
      </c>
      <c r="U74" s="13">
        <v>4046</v>
      </c>
      <c r="V74" s="14">
        <v>0.35</v>
      </c>
      <c r="W74" s="14">
        <v>0.11720000000000001</v>
      </c>
      <c r="X74" s="15" t="e">
        <f>[1]!Table26[[#This Row],[odNetPremium]]*[1]!Table26[[#This Row],[Payout/ Discount %]]</f>
        <v>#REF!</v>
      </c>
      <c r="Y74" s="16" t="e">
        <f>[1]!Table26[[#This Row],[odNetPremium]]*[1]!Table26[[#This Row],[commissionPercentage]]</f>
        <v>#REF!</v>
      </c>
      <c r="Z74" s="17" t="e">
        <f>VLOOKUP([1]!Table26[[#This Row],[Insurance_portal]],[1]!Portal[#All],2,0)</f>
        <v>#REF!</v>
      </c>
      <c r="AA74" s="18" t="e">
        <f>[1]!Table26[[#This Row],[profit]]-([1]!Table26[[#This Row],[profit]]*[1]!Table26[[#This Row],[tdsPercentage]])</f>
        <v>#REF!</v>
      </c>
      <c r="AB74" s="18" t="e">
        <f>[1]!Table26[[#This Row],[profit_after_tds]]-[1]!Table26[[#This Row],[payout_discount]]</f>
        <v>#REF!</v>
      </c>
      <c r="AC74" s="11" t="s">
        <v>38</v>
      </c>
      <c r="AD74" s="11" t="s">
        <v>38</v>
      </c>
    </row>
    <row r="75" spans="1:30" ht="15.75" x14ac:dyDescent="0.25">
      <c r="A75" s="19">
        <v>44907</v>
      </c>
      <c r="B75" s="20" t="s">
        <v>794</v>
      </c>
      <c r="C75" s="21">
        <v>9825004228</v>
      </c>
      <c r="D75" s="21"/>
      <c r="E75" s="21" t="s">
        <v>179</v>
      </c>
      <c r="F75" s="21" t="s">
        <v>795</v>
      </c>
      <c r="G75" s="21" t="s">
        <v>796</v>
      </c>
      <c r="H75" s="21" t="s">
        <v>797</v>
      </c>
      <c r="I75" s="21" t="s">
        <v>31</v>
      </c>
      <c r="J75" s="31" t="s">
        <v>117</v>
      </c>
      <c r="K75" s="21" t="s">
        <v>115</v>
      </c>
      <c r="L75" s="21" t="s">
        <v>44</v>
      </c>
      <c r="M75" s="21" t="s">
        <v>121</v>
      </c>
      <c r="N75" s="21" t="s">
        <v>196</v>
      </c>
      <c r="O75" s="21" t="s">
        <v>37</v>
      </c>
      <c r="P75" s="21" t="s">
        <v>32</v>
      </c>
      <c r="Q75" s="22">
        <v>44908</v>
      </c>
      <c r="R75" s="22">
        <v>45272</v>
      </c>
      <c r="S75" s="21">
        <v>0</v>
      </c>
      <c r="T75" s="23">
        <v>4774</v>
      </c>
      <c r="U75" s="23">
        <v>4046</v>
      </c>
      <c r="V75" s="24">
        <v>0.35</v>
      </c>
      <c r="W75" s="24">
        <v>7.4999999999999997E-2</v>
      </c>
      <c r="X75" s="15" t="e">
        <f>[1]!Table26[[#This Row],[odNetPremium]]*[1]!Table26[[#This Row],[Payout/ Discount %]]</f>
        <v>#REF!</v>
      </c>
      <c r="Y75" s="16" t="e">
        <f>[1]!Table26[[#This Row],[odNetPremium]]*[1]!Table26[[#This Row],[commissionPercentage]]</f>
        <v>#REF!</v>
      </c>
      <c r="Z75" s="17" t="e">
        <f>VLOOKUP([1]!Table26[[#This Row],[Insurance_portal]],[1]!Portal[#All],2,0)</f>
        <v>#REF!</v>
      </c>
      <c r="AA75" s="18" t="e">
        <f>[1]!Table26[[#This Row],[profit]]-([1]!Table26[[#This Row],[profit]]*[1]!Table26[[#This Row],[tdsPercentage]])</f>
        <v>#REF!</v>
      </c>
      <c r="AB75" s="18" t="e">
        <f>[1]!Table26[[#This Row],[profit_after_tds]]-[1]!Table26[[#This Row],[payout_discount]]</f>
        <v>#REF!</v>
      </c>
      <c r="AC75" s="21" t="s">
        <v>38</v>
      </c>
      <c r="AD75" s="21" t="s">
        <v>38</v>
      </c>
    </row>
    <row r="76" spans="1:30" ht="15.75" x14ac:dyDescent="0.25">
      <c r="A76" s="9">
        <v>44907</v>
      </c>
      <c r="B76" s="10" t="s">
        <v>257</v>
      </c>
      <c r="C76" s="11">
        <v>9409027021</v>
      </c>
      <c r="D76" s="11"/>
      <c r="E76" s="11" t="s">
        <v>798</v>
      </c>
      <c r="F76" s="11" t="s">
        <v>799</v>
      </c>
      <c r="G76" s="11" t="s">
        <v>800</v>
      </c>
      <c r="H76" s="11" t="s">
        <v>258</v>
      </c>
      <c r="I76" s="11" t="s">
        <v>31</v>
      </c>
      <c r="J76" s="29" t="s">
        <v>200</v>
      </c>
      <c r="K76" s="11" t="s">
        <v>115</v>
      </c>
      <c r="L76" s="11" t="s">
        <v>34</v>
      </c>
      <c r="M76" s="11" t="s">
        <v>42</v>
      </c>
      <c r="N76" s="11" t="s">
        <v>43</v>
      </c>
      <c r="O76" s="11" t="s">
        <v>381</v>
      </c>
      <c r="P76" s="11" t="s">
        <v>32</v>
      </c>
      <c r="Q76" s="12">
        <v>44910</v>
      </c>
      <c r="R76" s="12">
        <v>45274</v>
      </c>
      <c r="S76" s="11">
        <v>45</v>
      </c>
      <c r="T76" s="13">
        <v>14816</v>
      </c>
      <c r="U76" s="13">
        <v>8348</v>
      </c>
      <c r="V76" s="14">
        <v>0.19</v>
      </c>
      <c r="W76" s="14">
        <v>0</v>
      </c>
      <c r="X76" s="15" t="e">
        <f>[1]!Table26[[#This Row],[odNetPremium]]*[1]!Table26[[#This Row],[Payout/ Discount %]]</f>
        <v>#REF!</v>
      </c>
      <c r="Y76" s="16" t="e">
        <f>[1]!Table26[[#This Row],[odNetPremium]]*[1]!Table26[[#This Row],[commissionPercentage]]</f>
        <v>#REF!</v>
      </c>
      <c r="Z76" s="17" t="e">
        <f>VLOOKUP([1]!Table26[[#This Row],[Insurance_portal]],[1]!Portal[#All],2,0)</f>
        <v>#REF!</v>
      </c>
      <c r="AA76" s="18" t="e">
        <f>[1]!Table26[[#This Row],[profit]]-([1]!Table26[[#This Row],[profit]]*[1]!Table26[[#This Row],[tdsPercentage]])</f>
        <v>#REF!</v>
      </c>
      <c r="AB76" s="18" t="e">
        <f>[1]!Table26[[#This Row],[profit_after_tds]]-[1]!Table26[[#This Row],[payout_discount]]</f>
        <v>#REF!</v>
      </c>
      <c r="AC76" s="11" t="s">
        <v>38</v>
      </c>
      <c r="AD76" s="11" t="s">
        <v>38</v>
      </c>
    </row>
    <row r="77" spans="1:30" ht="15.75" x14ac:dyDescent="0.25">
      <c r="A77" s="19">
        <v>44907</v>
      </c>
      <c r="B77" s="20" t="s">
        <v>250</v>
      </c>
      <c r="C77" s="21">
        <v>9898436691</v>
      </c>
      <c r="D77" s="21"/>
      <c r="E77" s="21" t="s">
        <v>251</v>
      </c>
      <c r="F77" s="21" t="s">
        <v>110</v>
      </c>
      <c r="G77" s="21" t="s">
        <v>801</v>
      </c>
      <c r="H77" s="21" t="s">
        <v>252</v>
      </c>
      <c r="I77" s="21" t="s">
        <v>57</v>
      </c>
      <c r="J77" s="31" t="s">
        <v>32</v>
      </c>
      <c r="K77" s="21" t="s">
        <v>115</v>
      </c>
      <c r="L77" s="21" t="s">
        <v>44</v>
      </c>
      <c r="M77" s="21" t="s">
        <v>121</v>
      </c>
      <c r="N77" s="21" t="s">
        <v>196</v>
      </c>
      <c r="O77" s="21" t="s">
        <v>183</v>
      </c>
      <c r="P77" s="21" t="s">
        <v>246</v>
      </c>
      <c r="Q77" s="22">
        <v>44908</v>
      </c>
      <c r="R77" s="22">
        <v>45272</v>
      </c>
      <c r="S77" s="21">
        <v>0</v>
      </c>
      <c r="T77" s="23">
        <v>842</v>
      </c>
      <c r="U77" s="23">
        <v>714</v>
      </c>
      <c r="V77" s="24">
        <v>0.47</v>
      </c>
      <c r="W77" s="24">
        <v>0.13</v>
      </c>
      <c r="X77" s="15" t="e">
        <f>[1]!Table26[[#This Row],[odNetPremium]]*[1]!Table26[[#This Row],[Payout/ Discount %]]</f>
        <v>#REF!</v>
      </c>
      <c r="Y77" s="16" t="e">
        <f>[1]!Table26[[#This Row],[odNetPremium]]*[1]!Table26[[#This Row],[commissionPercentage]]</f>
        <v>#REF!</v>
      </c>
      <c r="Z77" s="17" t="e">
        <f>VLOOKUP([1]!Table26[[#This Row],[Insurance_portal]],[1]!Portal[#All],2,0)</f>
        <v>#REF!</v>
      </c>
      <c r="AA77" s="18" t="e">
        <f>[1]!Table26[[#This Row],[profit]]-([1]!Table26[[#This Row],[profit]]*[1]!Table26[[#This Row],[tdsPercentage]])</f>
        <v>#REF!</v>
      </c>
      <c r="AB77" s="18" t="e">
        <f>[1]!Table26[[#This Row],[profit_after_tds]]-[1]!Table26[[#This Row],[payout_discount]]</f>
        <v>#REF!</v>
      </c>
      <c r="AC77" s="21" t="s">
        <v>38</v>
      </c>
      <c r="AD77" s="21" t="s">
        <v>802</v>
      </c>
    </row>
    <row r="78" spans="1:30" ht="15.75" x14ac:dyDescent="0.25">
      <c r="A78" s="41">
        <v>44907</v>
      </c>
      <c r="B78" s="27" t="s">
        <v>511</v>
      </c>
      <c r="C78" s="42">
        <v>9033570111</v>
      </c>
      <c r="D78" s="42"/>
      <c r="E78" s="42" t="s">
        <v>803</v>
      </c>
      <c r="F78" s="42" t="s">
        <v>804</v>
      </c>
      <c r="G78" s="42" t="s">
        <v>805</v>
      </c>
      <c r="H78" s="42" t="s">
        <v>806</v>
      </c>
      <c r="I78" s="42" t="s">
        <v>70</v>
      </c>
      <c r="J78" s="43" t="s">
        <v>117</v>
      </c>
      <c r="K78" s="42" t="s">
        <v>33</v>
      </c>
      <c r="L78" s="42" t="s">
        <v>34</v>
      </c>
      <c r="M78" s="42" t="s">
        <v>42</v>
      </c>
      <c r="N78" s="42" t="s">
        <v>43</v>
      </c>
      <c r="O78" s="42" t="s">
        <v>363</v>
      </c>
      <c r="P78" s="42" t="s">
        <v>363</v>
      </c>
      <c r="Q78" s="44">
        <v>44908</v>
      </c>
      <c r="R78" s="44">
        <v>45272</v>
      </c>
      <c r="S78" s="42">
        <v>0</v>
      </c>
      <c r="T78" s="45">
        <v>61812</v>
      </c>
      <c r="U78" s="45">
        <v>54178</v>
      </c>
      <c r="V78" s="46">
        <v>0.17</v>
      </c>
      <c r="W78" s="46">
        <v>7.4999999999999997E-2</v>
      </c>
      <c r="X78" s="47" t="e">
        <f>[1]!Table26[[#This Row],[odNetPremium]]*[1]!Table26[[#This Row],[Payout/ Discount %]]</f>
        <v>#REF!</v>
      </c>
      <c r="Y78" s="48" t="e">
        <f>[1]!Table26[[#This Row],[odNetPremium]]*[1]!Table26[[#This Row],[commissionPercentage]]</f>
        <v>#REF!</v>
      </c>
      <c r="Z78" s="46" t="e">
        <f>VLOOKUP([1]!Table26[[#This Row],[Insurance_portal]],[1]!Portal[#All],2,0)</f>
        <v>#REF!</v>
      </c>
      <c r="AA78" s="49" t="e">
        <f>[1]!Table26[[#This Row],[profit]]-([1]!Table26[[#This Row],[profit]]*[1]!Table26[[#This Row],[tdsPercentage]])</f>
        <v>#REF!</v>
      </c>
      <c r="AB78" s="49" t="e">
        <f>[1]!Table26[[#This Row],[profit_after_tds]]-[1]!Table26[[#This Row],[payout_discount]]</f>
        <v>#REF!</v>
      </c>
      <c r="AC78" s="42" t="s">
        <v>38</v>
      </c>
      <c r="AD78" s="42" t="s">
        <v>431</v>
      </c>
    </row>
    <row r="79" spans="1:30" ht="15.75" x14ac:dyDescent="0.25">
      <c r="A79" s="41">
        <v>44907</v>
      </c>
      <c r="B79" s="27" t="s">
        <v>511</v>
      </c>
      <c r="C79" s="42">
        <v>9033570111</v>
      </c>
      <c r="D79" s="42"/>
      <c r="E79" s="42" t="s">
        <v>807</v>
      </c>
      <c r="F79" s="42" t="s">
        <v>808</v>
      </c>
      <c r="G79" s="42" t="s">
        <v>809</v>
      </c>
      <c r="H79" s="42" t="s">
        <v>810</v>
      </c>
      <c r="I79" s="42" t="s">
        <v>70</v>
      </c>
      <c r="J79" s="43" t="s">
        <v>117</v>
      </c>
      <c r="K79" s="42" t="s">
        <v>33</v>
      </c>
      <c r="L79" s="42" t="s">
        <v>34</v>
      </c>
      <c r="M79" s="42" t="s">
        <v>42</v>
      </c>
      <c r="N79" s="42" t="s">
        <v>43</v>
      </c>
      <c r="O79" s="42" t="s">
        <v>363</v>
      </c>
      <c r="P79" s="42" t="s">
        <v>363</v>
      </c>
      <c r="Q79" s="44">
        <v>44908</v>
      </c>
      <c r="R79" s="44">
        <v>45272</v>
      </c>
      <c r="S79" s="42">
        <v>20</v>
      </c>
      <c r="T79" s="45">
        <v>60010</v>
      </c>
      <c r="U79" s="45">
        <v>52650</v>
      </c>
      <c r="V79" s="46">
        <v>0.17</v>
      </c>
      <c r="W79" s="46">
        <v>7.4999999999999997E-2</v>
      </c>
      <c r="X79" s="47" t="e">
        <f>[1]!Table26[[#This Row],[odNetPremium]]*[1]!Table26[[#This Row],[Payout/ Discount %]]</f>
        <v>#REF!</v>
      </c>
      <c r="Y79" s="48" t="e">
        <f>[1]!Table26[[#This Row],[odNetPremium]]*[1]!Table26[[#This Row],[commissionPercentage]]</f>
        <v>#REF!</v>
      </c>
      <c r="Z79" s="46" t="e">
        <f>VLOOKUP([1]!Table26[[#This Row],[Insurance_portal]],[1]!Portal[#All],2,0)</f>
        <v>#REF!</v>
      </c>
      <c r="AA79" s="49" t="e">
        <f>[1]!Table26[[#This Row],[profit]]-([1]!Table26[[#This Row],[profit]]*[1]!Table26[[#This Row],[tdsPercentage]])</f>
        <v>#REF!</v>
      </c>
      <c r="AB79" s="49" t="e">
        <f>[1]!Table26[[#This Row],[profit_after_tds]]-[1]!Table26[[#This Row],[payout_discount]]</f>
        <v>#REF!</v>
      </c>
      <c r="AC79" s="42" t="s">
        <v>38</v>
      </c>
      <c r="AD79" s="42" t="s">
        <v>431</v>
      </c>
    </row>
    <row r="80" spans="1:30" ht="15.75" x14ac:dyDescent="0.25">
      <c r="A80" s="9">
        <v>44908</v>
      </c>
      <c r="B80" s="10" t="s">
        <v>811</v>
      </c>
      <c r="C80" s="11">
        <v>9991081086</v>
      </c>
      <c r="D80" s="11"/>
      <c r="E80" s="11" t="s">
        <v>812</v>
      </c>
      <c r="F80" s="11" t="s">
        <v>813</v>
      </c>
      <c r="G80" s="11" t="s">
        <v>814</v>
      </c>
      <c r="H80" s="11" t="s">
        <v>815</v>
      </c>
      <c r="I80" s="11" t="s">
        <v>31</v>
      </c>
      <c r="J80" s="29" t="s">
        <v>32</v>
      </c>
      <c r="K80" s="11" t="s">
        <v>33</v>
      </c>
      <c r="L80" s="11" t="s">
        <v>44</v>
      </c>
      <c r="M80" s="11" t="s">
        <v>121</v>
      </c>
      <c r="N80" s="11" t="s">
        <v>403</v>
      </c>
      <c r="O80" s="11" t="s">
        <v>118</v>
      </c>
      <c r="P80" s="11" t="s">
        <v>363</v>
      </c>
      <c r="Q80" s="12">
        <v>44909</v>
      </c>
      <c r="R80" s="12">
        <v>45273</v>
      </c>
      <c r="S80" s="11">
        <v>0</v>
      </c>
      <c r="T80" s="13">
        <v>842</v>
      </c>
      <c r="U80" s="13">
        <v>714</v>
      </c>
      <c r="V80" s="14">
        <v>0.39</v>
      </c>
      <c r="W80" s="14">
        <v>0</v>
      </c>
      <c r="X80" s="15" t="e">
        <f>[1]!Table26[[#This Row],[odNetPremium]]*[1]!Table26[[#This Row],[Payout/ Discount %]]</f>
        <v>#REF!</v>
      </c>
      <c r="Y80" s="16" t="e">
        <f>[1]!Table26[[#This Row],[odNetPremium]]*[1]!Table26[[#This Row],[commissionPercentage]]</f>
        <v>#REF!</v>
      </c>
      <c r="Z80" s="17" t="e">
        <f>VLOOKUP([1]!Table26[[#This Row],[Insurance_portal]],[1]!Portal[#All],2,0)</f>
        <v>#REF!</v>
      </c>
      <c r="AA80" s="18" t="e">
        <f>[1]!Table26[[#This Row],[profit]]-([1]!Table26[[#This Row],[profit]]*[1]!Table26[[#This Row],[tdsPercentage]])</f>
        <v>#REF!</v>
      </c>
      <c r="AB80" s="18" t="e">
        <f>[1]!Table26[[#This Row],[profit_after_tds]]-[1]!Table26[[#This Row],[payout_discount]]</f>
        <v>#REF!</v>
      </c>
      <c r="AC80" s="11" t="s">
        <v>38</v>
      </c>
      <c r="AD80" s="11" t="s">
        <v>38</v>
      </c>
    </row>
    <row r="81" spans="1:30" ht="15.75" x14ac:dyDescent="0.25">
      <c r="A81" s="19">
        <v>44902</v>
      </c>
      <c r="B81" s="20" t="s">
        <v>816</v>
      </c>
      <c r="C81" s="21">
        <v>9227140324</v>
      </c>
      <c r="D81" s="21"/>
      <c r="E81" s="21" t="s">
        <v>817</v>
      </c>
      <c r="F81" s="21" t="s">
        <v>818</v>
      </c>
      <c r="G81" s="21" t="s">
        <v>819</v>
      </c>
      <c r="H81" s="21" t="s">
        <v>820</v>
      </c>
      <c r="I81" s="21" t="s">
        <v>31</v>
      </c>
      <c r="J81" s="31" t="s">
        <v>32</v>
      </c>
      <c r="K81" s="21" t="s">
        <v>115</v>
      </c>
      <c r="L81" s="21" t="s">
        <v>305</v>
      </c>
      <c r="M81" s="21" t="s">
        <v>35</v>
      </c>
      <c r="N81" s="21" t="s">
        <v>196</v>
      </c>
      <c r="O81" s="21" t="s">
        <v>118</v>
      </c>
      <c r="P81" s="21" t="s">
        <v>363</v>
      </c>
      <c r="Q81" s="22">
        <v>44904</v>
      </c>
      <c r="R81" s="22">
        <v>45268</v>
      </c>
      <c r="S81" s="21">
        <v>20</v>
      </c>
      <c r="T81" s="23">
        <v>5317</v>
      </c>
      <c r="U81" s="23">
        <v>400</v>
      </c>
      <c r="V81" s="24">
        <v>0.26</v>
      </c>
      <c r="W81" s="24">
        <v>0</v>
      </c>
      <c r="X81" s="15" t="e">
        <f>[1]!Table26[[#This Row],[odNetPremium]]*[1]!Table26[[#This Row],[Payout/ Discount %]]</f>
        <v>#REF!</v>
      </c>
      <c r="Y81" s="16" t="e">
        <f>[1]!Table26[[#This Row],[odNetPremium]]*[1]!Table26[[#This Row],[commissionPercentage]]</f>
        <v>#REF!</v>
      </c>
      <c r="Z81" s="17" t="e">
        <f>VLOOKUP([1]!Table26[[#This Row],[Insurance_portal]],[1]!Portal[#All],2,0)</f>
        <v>#REF!</v>
      </c>
      <c r="AA81" s="18" t="e">
        <f>[1]!Table26[[#This Row],[profit]]-([1]!Table26[[#This Row],[profit]]*[1]!Table26[[#This Row],[tdsPercentage]])</f>
        <v>#REF!</v>
      </c>
      <c r="AB81" s="18" t="e">
        <f>[1]!Table26[[#This Row],[profit_after_tds]]-[1]!Table26[[#This Row],[payout_discount]]</f>
        <v>#REF!</v>
      </c>
      <c r="AC81" s="21" t="s">
        <v>38</v>
      </c>
      <c r="AD81" s="21" t="s">
        <v>128</v>
      </c>
    </row>
    <row r="82" spans="1:30" ht="15.75" x14ac:dyDescent="0.25">
      <c r="A82" s="9">
        <v>44805</v>
      </c>
      <c r="B82" s="10" t="s">
        <v>821</v>
      </c>
      <c r="C82" s="11">
        <v>9601780602</v>
      </c>
      <c r="D82" s="11"/>
      <c r="E82" s="11" t="s">
        <v>822</v>
      </c>
      <c r="F82" s="11" t="s">
        <v>823</v>
      </c>
      <c r="G82" s="11">
        <v>31622</v>
      </c>
      <c r="H82" s="11">
        <v>58527</v>
      </c>
      <c r="I82" s="11" t="s">
        <v>31</v>
      </c>
      <c r="J82" s="29" t="s">
        <v>52</v>
      </c>
      <c r="K82" s="11" t="s">
        <v>41</v>
      </c>
      <c r="L82" s="11" t="s">
        <v>67</v>
      </c>
      <c r="M82" s="11" t="s">
        <v>42</v>
      </c>
      <c r="N82" s="11" t="s">
        <v>824</v>
      </c>
      <c r="O82" s="11" t="s">
        <v>32</v>
      </c>
      <c r="P82" s="11" t="s">
        <v>32</v>
      </c>
      <c r="Q82" s="12">
        <v>44823</v>
      </c>
      <c r="R82" s="12">
        <v>45187</v>
      </c>
      <c r="S82" s="11">
        <v>25</v>
      </c>
      <c r="T82" s="13">
        <v>7668</v>
      </c>
      <c r="U82" s="13">
        <v>6498</v>
      </c>
      <c r="V82" s="30">
        <v>0</v>
      </c>
      <c r="W82" s="14">
        <v>0</v>
      </c>
      <c r="X82" s="15" t="e">
        <f>[1]!Table26[[#This Row],[odNetPremium]]*[1]!Table26[[#This Row],[Payout/ Discount %]]</f>
        <v>#REF!</v>
      </c>
      <c r="Y82" s="16" t="e">
        <f>[1]!Table26[[#This Row],[odNetPremium]]*[1]!Table26[[#This Row],[commissionPercentage]]</f>
        <v>#REF!</v>
      </c>
      <c r="Z82" s="17" t="e">
        <f>VLOOKUP([1]!Table26[[#This Row],[Insurance_portal]],[1]!Portal[#All],2,0)</f>
        <v>#REF!</v>
      </c>
      <c r="AA82" s="18" t="e">
        <f>[1]!Table26[[#This Row],[profit]]-([1]!Table26[[#This Row],[profit]]*[1]!Table26[[#This Row],[tdsPercentage]])</f>
        <v>#REF!</v>
      </c>
      <c r="AB82" s="18" t="e">
        <f>[1]!Table26[[#This Row],[profit_after_tds]]-[1]!Table26[[#This Row],[payout_discount]]</f>
        <v>#REF!</v>
      </c>
      <c r="AC82" s="11" t="s">
        <v>38</v>
      </c>
      <c r="AD82" s="11" t="s">
        <v>52</v>
      </c>
    </row>
    <row r="83" spans="1:30" ht="15.75" x14ac:dyDescent="0.25">
      <c r="A83" s="19">
        <v>44910</v>
      </c>
      <c r="B83" s="20" t="s">
        <v>825</v>
      </c>
      <c r="C83" s="21">
        <v>9726773729</v>
      </c>
      <c r="D83" s="21"/>
      <c r="E83" s="21" t="s">
        <v>826</v>
      </c>
      <c r="F83" s="21" t="s">
        <v>827</v>
      </c>
      <c r="G83" s="21" t="s">
        <v>828</v>
      </c>
      <c r="H83" s="21" t="s">
        <v>829</v>
      </c>
      <c r="I83" s="21" t="s">
        <v>31</v>
      </c>
      <c r="J83" s="31" t="s">
        <v>32</v>
      </c>
      <c r="K83" s="21" t="s">
        <v>33</v>
      </c>
      <c r="L83" s="21" t="s">
        <v>305</v>
      </c>
      <c r="M83" s="21" t="s">
        <v>42</v>
      </c>
      <c r="N83" s="21" t="s">
        <v>403</v>
      </c>
      <c r="O83" s="21" t="s">
        <v>144</v>
      </c>
      <c r="P83" s="21" t="s">
        <v>383</v>
      </c>
      <c r="Q83" s="22">
        <v>44911</v>
      </c>
      <c r="R83" s="22">
        <v>45275</v>
      </c>
      <c r="S83" s="21">
        <v>0</v>
      </c>
      <c r="T83" s="23">
        <v>6909</v>
      </c>
      <c r="U83" s="23">
        <v>1764</v>
      </c>
      <c r="V83" s="24">
        <v>0.19</v>
      </c>
      <c r="W83" s="24">
        <v>2.2499999999999999E-2</v>
      </c>
      <c r="X83" s="15" t="e">
        <f>[1]!Table26[[#This Row],[odNetPremium]]*[1]!Table26[[#This Row],[Payout/ Discount %]]</f>
        <v>#REF!</v>
      </c>
      <c r="Y83" s="16" t="e">
        <f>[1]!Table26[[#This Row],[odNetPremium]]*[1]!Table26[[#This Row],[commissionPercentage]]</f>
        <v>#REF!</v>
      </c>
      <c r="Z83" s="17" t="e">
        <f>VLOOKUP([1]!Table26[[#This Row],[Insurance_portal]],[1]!Portal[#All],2,0)</f>
        <v>#REF!</v>
      </c>
      <c r="AA83" s="18" t="e">
        <f>[1]!Table26[[#This Row],[profit]]-([1]!Table26[[#This Row],[profit]]*[1]!Table26[[#This Row],[tdsPercentage]])</f>
        <v>#REF!</v>
      </c>
      <c r="AB83" s="18" t="e">
        <f>[1]!Table26[[#This Row],[profit_after_tds]]-[1]!Table26[[#This Row],[payout_discount]]</f>
        <v>#REF!</v>
      </c>
      <c r="AC83" s="21" t="s">
        <v>38</v>
      </c>
      <c r="AD83" s="21" t="s">
        <v>830</v>
      </c>
    </row>
    <row r="84" spans="1:30" ht="15.75" x14ac:dyDescent="0.25">
      <c r="A84" s="9">
        <v>44910</v>
      </c>
      <c r="B84" s="10" t="s">
        <v>831</v>
      </c>
      <c r="C84" s="11">
        <v>9265050827</v>
      </c>
      <c r="D84" s="11"/>
      <c r="E84" s="11" t="s">
        <v>832</v>
      </c>
      <c r="F84" s="11" t="s">
        <v>833</v>
      </c>
      <c r="G84" s="11" t="s">
        <v>834</v>
      </c>
      <c r="H84" s="11" t="s">
        <v>835</v>
      </c>
      <c r="I84" s="11" t="s">
        <v>46</v>
      </c>
      <c r="J84" s="29" t="s">
        <v>32</v>
      </c>
      <c r="K84" s="11" t="s">
        <v>33</v>
      </c>
      <c r="L84" s="11" t="s">
        <v>44</v>
      </c>
      <c r="M84" s="11" t="s">
        <v>121</v>
      </c>
      <c r="N84" s="11" t="s">
        <v>743</v>
      </c>
      <c r="O84" s="11" t="s">
        <v>118</v>
      </c>
      <c r="P84" s="11" t="s">
        <v>383</v>
      </c>
      <c r="Q84" s="12">
        <v>44911</v>
      </c>
      <c r="R84" s="12">
        <v>45275</v>
      </c>
      <c r="S84" s="11">
        <v>0</v>
      </c>
      <c r="T84" s="13">
        <v>1285</v>
      </c>
      <c r="U84" s="13">
        <v>1089</v>
      </c>
      <c r="V84" s="14">
        <v>0.34</v>
      </c>
      <c r="W84" s="14">
        <v>0.15</v>
      </c>
      <c r="X84" s="15" t="e">
        <f>[1]!Table26[[#This Row],[odNetPremium]]*[1]!Table26[[#This Row],[Payout/ Discount %]]</f>
        <v>#REF!</v>
      </c>
      <c r="Y84" s="16" t="e">
        <f>[1]!Table26[[#This Row],[odNetPremium]]*[1]!Table26[[#This Row],[commissionPercentage]]</f>
        <v>#REF!</v>
      </c>
      <c r="Z84" s="17" t="e">
        <f>VLOOKUP([1]!Table26[[#This Row],[Insurance_portal]],[1]!Portal[#All],2,0)</f>
        <v>#REF!</v>
      </c>
      <c r="AA84" s="18" t="e">
        <f>[1]!Table26[[#This Row],[profit]]-([1]!Table26[[#This Row],[profit]]*[1]!Table26[[#This Row],[tdsPercentage]])</f>
        <v>#REF!</v>
      </c>
      <c r="AB84" s="18" t="e">
        <f>[1]!Table26[[#This Row],[profit_after_tds]]-[1]!Table26[[#This Row],[payout_discount]]</f>
        <v>#REF!</v>
      </c>
      <c r="AC84" s="11" t="s">
        <v>38</v>
      </c>
      <c r="AD84" s="11" t="s">
        <v>412</v>
      </c>
    </row>
    <row r="85" spans="1:30" ht="15.75" x14ac:dyDescent="0.25">
      <c r="A85" s="19">
        <v>44914</v>
      </c>
      <c r="B85" s="20" t="s">
        <v>836</v>
      </c>
      <c r="C85" s="21">
        <v>7575838426</v>
      </c>
      <c r="D85" s="21"/>
      <c r="E85" s="21" t="s">
        <v>837</v>
      </c>
      <c r="F85" s="21" t="s">
        <v>125</v>
      </c>
      <c r="G85" s="21" t="s">
        <v>838</v>
      </c>
      <c r="H85" s="21" t="s">
        <v>839</v>
      </c>
      <c r="I85" s="21" t="s">
        <v>31</v>
      </c>
      <c r="J85" s="31" t="s">
        <v>32</v>
      </c>
      <c r="K85" s="21" t="s">
        <v>33</v>
      </c>
      <c r="L85" s="21" t="s">
        <v>44</v>
      </c>
      <c r="M85" s="21" t="s">
        <v>121</v>
      </c>
      <c r="N85" s="21" t="s">
        <v>743</v>
      </c>
      <c r="O85" s="21" t="s">
        <v>118</v>
      </c>
      <c r="P85" s="21" t="s">
        <v>246</v>
      </c>
      <c r="Q85" s="22">
        <v>44915</v>
      </c>
      <c r="R85" s="22">
        <v>45279</v>
      </c>
      <c r="S85" s="21">
        <v>0</v>
      </c>
      <c r="T85" s="23">
        <v>842</v>
      </c>
      <c r="U85" s="23">
        <v>714</v>
      </c>
      <c r="V85" s="24">
        <v>0.47</v>
      </c>
      <c r="W85" s="24">
        <v>0.13</v>
      </c>
      <c r="X85" s="15" t="e">
        <f>[1]!Table26[[#This Row],[odNetPremium]]*[1]!Table26[[#This Row],[Payout/ Discount %]]</f>
        <v>#REF!</v>
      </c>
      <c r="Y85" s="16" t="e">
        <f>[1]!Table26[[#This Row],[odNetPremium]]*[1]!Table26[[#This Row],[commissionPercentage]]</f>
        <v>#REF!</v>
      </c>
      <c r="Z85" s="17" t="e">
        <f>VLOOKUP([1]!Table26[[#This Row],[Insurance_portal]],[1]!Portal[#All],2,0)</f>
        <v>#REF!</v>
      </c>
      <c r="AA85" s="18" t="e">
        <f>[1]!Table26[[#This Row],[profit]]-([1]!Table26[[#This Row],[profit]]*[1]!Table26[[#This Row],[tdsPercentage]])</f>
        <v>#REF!</v>
      </c>
      <c r="AB85" s="18" t="e">
        <f>[1]!Table26[[#This Row],[profit_after_tds]]-[1]!Table26[[#This Row],[payout_discount]]</f>
        <v>#REF!</v>
      </c>
      <c r="AC85" s="21" t="s">
        <v>38</v>
      </c>
      <c r="AD85" s="21" t="s">
        <v>38</v>
      </c>
    </row>
    <row r="86" spans="1:30" ht="15.75" x14ac:dyDescent="0.25">
      <c r="A86" s="9">
        <v>44914</v>
      </c>
      <c r="B86" s="10" t="s">
        <v>840</v>
      </c>
      <c r="C86" s="11" t="s">
        <v>841</v>
      </c>
      <c r="D86" s="11"/>
      <c r="E86" s="11" t="s">
        <v>842</v>
      </c>
      <c r="F86" s="11" t="s">
        <v>843</v>
      </c>
      <c r="G86" s="11" t="s">
        <v>844</v>
      </c>
      <c r="H86" s="11" t="s">
        <v>845</v>
      </c>
      <c r="I86" s="11" t="s">
        <v>57</v>
      </c>
      <c r="J86" s="29" t="s">
        <v>846</v>
      </c>
      <c r="K86" s="11" t="s">
        <v>33</v>
      </c>
      <c r="L86" s="11" t="s">
        <v>305</v>
      </c>
      <c r="M86" s="11" t="s">
        <v>121</v>
      </c>
      <c r="N86" s="11" t="s">
        <v>847</v>
      </c>
      <c r="O86" s="11" t="s">
        <v>363</v>
      </c>
      <c r="P86" s="11" t="s">
        <v>246</v>
      </c>
      <c r="Q86" s="12">
        <v>44914</v>
      </c>
      <c r="R86" s="12">
        <v>45278</v>
      </c>
      <c r="S86" s="11">
        <v>25</v>
      </c>
      <c r="T86" s="13">
        <v>52509</v>
      </c>
      <c r="U86" s="13">
        <v>46734</v>
      </c>
      <c r="V86" s="14">
        <v>0.19</v>
      </c>
      <c r="W86" s="14">
        <v>9.6500000000000002E-2</v>
      </c>
      <c r="X86" s="15" t="e">
        <f>[1]!Table26[[#This Row],[odNetPremium]]*[1]!Table26[[#This Row],[Payout/ Discount %]]</f>
        <v>#REF!</v>
      </c>
      <c r="Y86" s="16" t="e">
        <f>[1]!Table26[[#This Row],[odNetPremium]]*[1]!Table26[[#This Row],[commissionPercentage]]</f>
        <v>#REF!</v>
      </c>
      <c r="Z86" s="17" t="e">
        <f>VLOOKUP([1]!Table26[[#This Row],[Insurance_portal]],[1]!Portal[#All],2,0)</f>
        <v>#REF!</v>
      </c>
      <c r="AA86" s="18" t="e">
        <f>[1]!Table26[[#This Row],[profit]]-([1]!Table26[[#This Row],[profit]]*[1]!Table26[[#This Row],[tdsPercentage]])</f>
        <v>#REF!</v>
      </c>
      <c r="AB86" s="18" t="e">
        <f>[1]!Table26[[#This Row],[profit_after_tds]]-[1]!Table26[[#This Row],[payout_discount]]</f>
        <v>#REF!</v>
      </c>
      <c r="AC86" s="11" t="s">
        <v>38</v>
      </c>
      <c r="AD86" s="11" t="s">
        <v>848</v>
      </c>
    </row>
    <row r="87" spans="1:30" ht="15.75" x14ac:dyDescent="0.25">
      <c r="A87" s="19">
        <v>44914</v>
      </c>
      <c r="B87" s="20" t="s">
        <v>242</v>
      </c>
      <c r="C87" s="21">
        <v>9033918120</v>
      </c>
      <c r="D87" s="21"/>
      <c r="E87" s="21" t="s">
        <v>849</v>
      </c>
      <c r="F87" s="21" t="s">
        <v>850</v>
      </c>
      <c r="G87" s="21" t="s">
        <v>243</v>
      </c>
      <c r="H87" s="21" t="s">
        <v>244</v>
      </c>
      <c r="I87" s="21" t="s">
        <v>31</v>
      </c>
      <c r="J87" s="31" t="s">
        <v>32</v>
      </c>
      <c r="K87" s="21" t="s">
        <v>115</v>
      </c>
      <c r="L87" s="21" t="s">
        <v>305</v>
      </c>
      <c r="M87" s="21" t="s">
        <v>78</v>
      </c>
      <c r="N87" s="21" t="s">
        <v>43</v>
      </c>
      <c r="O87" s="21" t="s">
        <v>118</v>
      </c>
      <c r="P87" s="21" t="s">
        <v>363</v>
      </c>
      <c r="Q87" s="22">
        <v>44914</v>
      </c>
      <c r="R87" s="22">
        <v>45278</v>
      </c>
      <c r="S87" s="21">
        <v>20</v>
      </c>
      <c r="T87" s="23">
        <v>15478</v>
      </c>
      <c r="U87" s="23">
        <v>9045</v>
      </c>
      <c r="V87" s="24">
        <v>0.19</v>
      </c>
      <c r="W87" s="24">
        <v>5.2999999999999999E-2</v>
      </c>
      <c r="X87" s="15" t="e">
        <f>[1]!Table26[[#This Row],[odNetPremium]]*[1]!Table26[[#This Row],[Payout/ Discount %]]</f>
        <v>#REF!</v>
      </c>
      <c r="Y87" s="16" t="e">
        <f>[1]!Table26[[#This Row],[odNetPremium]]*[1]!Table26[[#This Row],[commissionPercentage]]</f>
        <v>#REF!</v>
      </c>
      <c r="Z87" s="17" t="e">
        <f>VLOOKUP([1]!Table26[[#This Row],[Insurance_portal]],[1]!Portal[#All],2,0)</f>
        <v>#REF!</v>
      </c>
      <c r="AA87" s="18" t="e">
        <f>[1]!Table26[[#This Row],[profit]]-([1]!Table26[[#This Row],[profit]]*[1]!Table26[[#This Row],[tdsPercentage]])</f>
        <v>#REF!</v>
      </c>
      <c r="AB87" s="18" t="e">
        <f>[1]!Table26[[#This Row],[profit_after_tds]]-[1]!Table26[[#This Row],[payout_discount]]</f>
        <v>#REF!</v>
      </c>
      <c r="AC87" s="21" t="s">
        <v>38</v>
      </c>
      <c r="AD87" s="21" t="s">
        <v>38</v>
      </c>
    </row>
    <row r="88" spans="1:30" ht="15.75" x14ac:dyDescent="0.25">
      <c r="A88" s="9">
        <v>44915</v>
      </c>
      <c r="B88" s="10" t="s">
        <v>851</v>
      </c>
      <c r="C88" s="11">
        <v>9023211785</v>
      </c>
      <c r="D88" s="11"/>
      <c r="E88" s="11" t="s">
        <v>852</v>
      </c>
      <c r="F88" s="11" t="s">
        <v>853</v>
      </c>
      <c r="G88" s="11" t="s">
        <v>212</v>
      </c>
      <c r="H88" s="11" t="s">
        <v>213</v>
      </c>
      <c r="I88" s="11" t="s">
        <v>31</v>
      </c>
      <c r="J88" s="29" t="s">
        <v>32</v>
      </c>
      <c r="K88" s="11" t="s">
        <v>115</v>
      </c>
      <c r="L88" s="11" t="s">
        <v>44</v>
      </c>
      <c r="M88" s="11" t="s">
        <v>121</v>
      </c>
      <c r="N88" s="11" t="s">
        <v>45</v>
      </c>
      <c r="O88" s="11" t="s">
        <v>144</v>
      </c>
      <c r="P88" s="11" t="s">
        <v>246</v>
      </c>
      <c r="Q88" s="12">
        <v>44917</v>
      </c>
      <c r="R88" s="12">
        <v>45281</v>
      </c>
      <c r="S88" s="11">
        <v>0</v>
      </c>
      <c r="T88" s="13">
        <v>9318</v>
      </c>
      <c r="U88" s="13">
        <v>7897</v>
      </c>
      <c r="V88" s="14">
        <v>0.3</v>
      </c>
      <c r="W88" s="14">
        <v>0.04</v>
      </c>
      <c r="X88" s="15" t="e">
        <f>[1]!Table26[[#This Row],[odNetPremium]]*[1]!Table26[[#This Row],[Payout/ Discount %]]</f>
        <v>#REF!</v>
      </c>
      <c r="Y88" s="16" t="e">
        <f>[1]!Table26[[#This Row],[odNetPremium]]*[1]!Table26[[#This Row],[commissionPercentage]]</f>
        <v>#REF!</v>
      </c>
      <c r="Z88" s="17" t="e">
        <f>VLOOKUP([1]!Table26[[#This Row],[Insurance_portal]],[1]!Portal[#All],2,0)</f>
        <v>#REF!</v>
      </c>
      <c r="AA88" s="18" t="e">
        <f>[1]!Table26[[#This Row],[profit]]-([1]!Table26[[#This Row],[profit]]*[1]!Table26[[#This Row],[tdsPercentage]])</f>
        <v>#REF!</v>
      </c>
      <c r="AB88" s="18" t="e">
        <f>[1]!Table26[[#This Row],[profit_after_tds]]-[1]!Table26[[#This Row],[payout_discount]]</f>
        <v>#REF!</v>
      </c>
      <c r="AC88" s="11" t="s">
        <v>38</v>
      </c>
      <c r="AD88" s="11" t="s">
        <v>214</v>
      </c>
    </row>
    <row r="89" spans="1:30" ht="15.75" x14ac:dyDescent="0.25">
      <c r="A89" s="19">
        <v>44916</v>
      </c>
      <c r="B89" s="20" t="s">
        <v>854</v>
      </c>
      <c r="C89" s="21">
        <v>9426705733</v>
      </c>
      <c r="D89" s="21"/>
      <c r="E89" s="21" t="s">
        <v>855</v>
      </c>
      <c r="F89" s="21" t="s">
        <v>856</v>
      </c>
      <c r="G89" s="21" t="s">
        <v>857</v>
      </c>
      <c r="H89" s="21" t="s">
        <v>858</v>
      </c>
      <c r="I89" s="21" t="s">
        <v>31</v>
      </c>
      <c r="J89" s="31" t="s">
        <v>32</v>
      </c>
      <c r="K89" s="21" t="s">
        <v>33</v>
      </c>
      <c r="L89" s="21" t="s">
        <v>44</v>
      </c>
      <c r="M89" s="21" t="s">
        <v>42</v>
      </c>
      <c r="N89" s="21" t="s">
        <v>403</v>
      </c>
      <c r="O89" s="21" t="s">
        <v>37</v>
      </c>
      <c r="P89" s="21" t="s">
        <v>32</v>
      </c>
      <c r="Q89" s="22">
        <v>44917</v>
      </c>
      <c r="R89" s="22">
        <v>45281</v>
      </c>
      <c r="S89" s="21">
        <v>0</v>
      </c>
      <c r="T89" s="23">
        <v>4768</v>
      </c>
      <c r="U89" s="23">
        <v>4041</v>
      </c>
      <c r="V89" s="24">
        <v>0.25</v>
      </c>
      <c r="W89" s="24">
        <v>0</v>
      </c>
      <c r="X89" s="15" t="e">
        <f>[1]!Table26[[#This Row],[odNetPremium]]*[1]!Table26[[#This Row],[Payout/ Discount %]]</f>
        <v>#REF!</v>
      </c>
      <c r="Y89" s="16" t="e">
        <f>[1]!Table26[[#This Row],[odNetPremium]]*[1]!Table26[[#This Row],[commissionPercentage]]</f>
        <v>#REF!</v>
      </c>
      <c r="Z89" s="17" t="e">
        <f>VLOOKUP([1]!Table26[[#This Row],[Insurance_portal]],[1]!Portal[#All],2,0)</f>
        <v>#REF!</v>
      </c>
      <c r="AA89" s="18" t="e">
        <f>[1]!Table26[[#This Row],[profit]]-([1]!Table26[[#This Row],[profit]]*[1]!Table26[[#This Row],[tdsPercentage]])</f>
        <v>#REF!</v>
      </c>
      <c r="AB89" s="18" t="e">
        <f>[1]!Table26[[#This Row],[profit_after_tds]]-[1]!Table26[[#This Row],[payout_discount]]</f>
        <v>#REF!</v>
      </c>
      <c r="AC89" s="21" t="s">
        <v>38</v>
      </c>
      <c r="AD89" s="21" t="s">
        <v>214</v>
      </c>
    </row>
    <row r="90" spans="1:30" ht="15.75" x14ac:dyDescent="0.25">
      <c r="A90" s="9">
        <v>44682</v>
      </c>
      <c r="B90" s="10" t="s">
        <v>859</v>
      </c>
      <c r="C90" s="11">
        <v>9870081771</v>
      </c>
      <c r="D90" s="11"/>
      <c r="E90" s="11" t="s">
        <v>860</v>
      </c>
      <c r="F90" s="11" t="s">
        <v>861</v>
      </c>
      <c r="G90" s="11">
        <v>67593</v>
      </c>
      <c r="H90" s="11">
        <v>13282</v>
      </c>
      <c r="I90" s="11" t="s">
        <v>31</v>
      </c>
      <c r="J90" s="29" t="s">
        <v>52</v>
      </c>
      <c r="K90" s="11" t="s">
        <v>41</v>
      </c>
      <c r="L90" s="11" t="s">
        <v>67</v>
      </c>
      <c r="M90" s="11" t="s">
        <v>42</v>
      </c>
      <c r="N90" s="11" t="s">
        <v>36</v>
      </c>
      <c r="O90" s="11" t="s">
        <v>32</v>
      </c>
      <c r="P90" s="11" t="s">
        <v>32</v>
      </c>
      <c r="Q90" s="12">
        <v>44694</v>
      </c>
      <c r="R90" s="12">
        <v>45058</v>
      </c>
      <c r="S90" s="11">
        <v>0</v>
      </c>
      <c r="T90" s="13">
        <v>25013</v>
      </c>
      <c r="U90" s="13">
        <v>21197</v>
      </c>
      <c r="V90" s="30">
        <v>0</v>
      </c>
      <c r="W90" s="14">
        <v>0</v>
      </c>
      <c r="X90" s="15" t="e">
        <f>[1]!Table26[[#This Row],[odNetPremium]]*[1]!Table26[[#This Row],[Payout/ Discount %]]</f>
        <v>#REF!</v>
      </c>
      <c r="Y90" s="16" t="e">
        <f>[1]!Table26[[#This Row],[odNetPremium]]*[1]!Table26[[#This Row],[commissionPercentage]]</f>
        <v>#REF!</v>
      </c>
      <c r="Z90" s="17" t="e">
        <f>VLOOKUP([1]!Table26[[#This Row],[Insurance_portal]],[1]!Portal[#All],2,0)</f>
        <v>#REF!</v>
      </c>
      <c r="AA90" s="18" t="e">
        <f>[1]!Table26[[#This Row],[profit]]-([1]!Table26[[#This Row],[profit]]*[1]!Table26[[#This Row],[tdsPercentage]])</f>
        <v>#REF!</v>
      </c>
      <c r="AB90" s="18" t="e">
        <f>[1]!Table26[[#This Row],[profit_after_tds]]-[1]!Table26[[#This Row],[payout_discount]]</f>
        <v>#REF!</v>
      </c>
      <c r="AC90" s="11" t="s">
        <v>38</v>
      </c>
      <c r="AD90" s="11" t="s">
        <v>862</v>
      </c>
    </row>
    <row r="91" spans="1:30" ht="15.75" x14ac:dyDescent="0.25">
      <c r="A91" s="19">
        <v>44727</v>
      </c>
      <c r="B91" s="20" t="s">
        <v>863</v>
      </c>
      <c r="C91" s="21">
        <v>9662885115</v>
      </c>
      <c r="D91" s="21"/>
      <c r="E91" s="21" t="s">
        <v>864</v>
      </c>
      <c r="F91" s="21" t="s">
        <v>865</v>
      </c>
      <c r="G91" s="21">
        <v>191606</v>
      </c>
      <c r="H91" s="21">
        <v>783259</v>
      </c>
      <c r="I91" s="21" t="s">
        <v>31</v>
      </c>
      <c r="J91" s="31" t="s">
        <v>52</v>
      </c>
      <c r="K91" s="21" t="s">
        <v>41</v>
      </c>
      <c r="L91" s="21" t="s">
        <v>67</v>
      </c>
      <c r="M91" s="21" t="s">
        <v>42</v>
      </c>
      <c r="N91" s="21" t="s">
        <v>43</v>
      </c>
      <c r="O91" s="21" t="s">
        <v>32</v>
      </c>
      <c r="P91" s="21" t="s">
        <v>32</v>
      </c>
      <c r="Q91" s="22">
        <v>44743</v>
      </c>
      <c r="R91" s="22">
        <v>45107</v>
      </c>
      <c r="S91" s="21">
        <v>20</v>
      </c>
      <c r="T91" s="23">
        <v>8593</v>
      </c>
      <c r="U91" s="23">
        <v>7167</v>
      </c>
      <c r="V91" s="32">
        <v>0</v>
      </c>
      <c r="W91" s="24">
        <v>0</v>
      </c>
      <c r="X91" s="15" t="e">
        <f>[1]!Table26[[#This Row],[odNetPremium]]*[1]!Table26[[#This Row],[Payout/ Discount %]]</f>
        <v>#REF!</v>
      </c>
      <c r="Y91" s="16" t="e">
        <f>[1]!Table26[[#This Row],[odNetPremium]]*[1]!Table26[[#This Row],[commissionPercentage]]</f>
        <v>#REF!</v>
      </c>
      <c r="Z91" s="17" t="e">
        <f>VLOOKUP([1]!Table26[[#This Row],[Insurance_portal]],[1]!Portal[#All],2,0)</f>
        <v>#REF!</v>
      </c>
      <c r="AA91" s="18" t="e">
        <f>[1]!Table26[[#This Row],[profit]]-([1]!Table26[[#This Row],[profit]]*[1]!Table26[[#This Row],[tdsPercentage]])</f>
        <v>#REF!</v>
      </c>
      <c r="AB91" s="18" t="e">
        <f>[1]!Table26[[#This Row],[profit_after_tds]]-[1]!Table26[[#This Row],[payout_discount]]</f>
        <v>#REF!</v>
      </c>
      <c r="AC91" s="21" t="s">
        <v>38</v>
      </c>
      <c r="AD91" s="21" t="s">
        <v>862</v>
      </c>
    </row>
    <row r="92" spans="1:30" ht="15.75" x14ac:dyDescent="0.25">
      <c r="A92" s="9">
        <v>44621</v>
      </c>
      <c r="B92" s="10" t="s">
        <v>866</v>
      </c>
      <c r="C92" s="11">
        <v>8128688937</v>
      </c>
      <c r="D92" s="11"/>
      <c r="E92" s="11" t="s">
        <v>867</v>
      </c>
      <c r="F92" s="11" t="s">
        <v>446</v>
      </c>
      <c r="G92" s="11" t="s">
        <v>868</v>
      </c>
      <c r="H92" s="11">
        <v>9725399</v>
      </c>
      <c r="I92" s="11" t="s">
        <v>31</v>
      </c>
      <c r="J92" s="29" t="s">
        <v>52</v>
      </c>
      <c r="K92" s="11" t="s">
        <v>41</v>
      </c>
      <c r="L92" s="11" t="s">
        <v>305</v>
      </c>
      <c r="M92" s="11" t="s">
        <v>42</v>
      </c>
      <c r="N92" s="11" t="s">
        <v>36</v>
      </c>
      <c r="O92" s="11" t="s">
        <v>32</v>
      </c>
      <c r="P92" s="11" t="s">
        <v>32</v>
      </c>
      <c r="Q92" s="12">
        <v>44633</v>
      </c>
      <c r="R92" s="12">
        <v>44997</v>
      </c>
      <c r="S92" s="11">
        <v>0</v>
      </c>
      <c r="T92" s="13">
        <v>9330</v>
      </c>
      <c r="U92" s="13">
        <v>5203</v>
      </c>
      <c r="V92" s="30">
        <v>0</v>
      </c>
      <c r="W92" s="14">
        <v>0</v>
      </c>
      <c r="X92" s="15" t="e">
        <f>[1]!Table26[[#This Row],[odNetPremium]]*[1]!Table26[[#This Row],[Payout/ Discount %]]</f>
        <v>#REF!</v>
      </c>
      <c r="Y92" s="16" t="e">
        <f>[1]!Table26[[#This Row],[odNetPremium]]*[1]!Table26[[#This Row],[commissionPercentage]]</f>
        <v>#REF!</v>
      </c>
      <c r="Z92" s="17" t="e">
        <f>VLOOKUP([1]!Table26[[#This Row],[Insurance_portal]],[1]!Portal[#All],2,0)</f>
        <v>#REF!</v>
      </c>
      <c r="AA92" s="18" t="e">
        <f>[1]!Table26[[#This Row],[profit]]-([1]!Table26[[#This Row],[profit]]*[1]!Table26[[#This Row],[tdsPercentage]])</f>
        <v>#REF!</v>
      </c>
      <c r="AB92" s="18" t="e">
        <f>[1]!Table26[[#This Row],[profit_after_tds]]-[1]!Table26[[#This Row],[payout_discount]]</f>
        <v>#REF!</v>
      </c>
      <c r="AC92" s="11" t="s">
        <v>38</v>
      </c>
      <c r="AD92" s="11" t="s">
        <v>862</v>
      </c>
    </row>
    <row r="93" spans="1:30" ht="15.75" x14ac:dyDescent="0.25">
      <c r="A93" s="19">
        <v>44919</v>
      </c>
      <c r="B93" s="20" t="s">
        <v>869</v>
      </c>
      <c r="C93" s="21">
        <v>8511186794</v>
      </c>
      <c r="D93" s="21"/>
      <c r="E93" s="21" t="s">
        <v>870</v>
      </c>
      <c r="F93" s="21" t="s">
        <v>871</v>
      </c>
      <c r="G93" s="21" t="s">
        <v>872</v>
      </c>
      <c r="H93" s="21" t="s">
        <v>873</v>
      </c>
      <c r="I93" s="21" t="s">
        <v>57</v>
      </c>
      <c r="J93" s="31" t="s">
        <v>32</v>
      </c>
      <c r="K93" s="21" t="s">
        <v>33</v>
      </c>
      <c r="L93" s="21" t="s">
        <v>44</v>
      </c>
      <c r="M93" s="21" t="s">
        <v>121</v>
      </c>
      <c r="N93" s="21" t="s">
        <v>45</v>
      </c>
      <c r="O93" s="21" t="s">
        <v>118</v>
      </c>
      <c r="P93" s="21" t="s">
        <v>383</v>
      </c>
      <c r="Q93" s="22">
        <v>44920</v>
      </c>
      <c r="R93" s="22">
        <v>45284</v>
      </c>
      <c r="S93" s="21">
        <v>0</v>
      </c>
      <c r="T93" s="23">
        <v>2471</v>
      </c>
      <c r="U93" s="23">
        <v>2094</v>
      </c>
      <c r="V93" s="24">
        <v>0.3</v>
      </c>
      <c r="W93" s="24">
        <v>0.13</v>
      </c>
      <c r="X93" s="15" t="e">
        <f>[1]!Table26[[#This Row],[odNetPremium]]*[1]!Table26[[#This Row],[Payout/ Discount %]]</f>
        <v>#REF!</v>
      </c>
      <c r="Y93" s="16" t="e">
        <f>[1]!Table26[[#This Row],[odNetPremium]]*[1]!Table26[[#This Row],[commissionPercentage]]</f>
        <v>#REF!</v>
      </c>
      <c r="Z93" s="17" t="e">
        <f>VLOOKUP([1]!Table26[[#This Row],[Insurance_portal]],[1]!Portal[#All],2,0)</f>
        <v>#REF!</v>
      </c>
      <c r="AA93" s="18" t="e">
        <f>[1]!Table26[[#This Row],[profit]]-([1]!Table26[[#This Row],[profit]]*[1]!Table26[[#This Row],[tdsPercentage]])</f>
        <v>#REF!</v>
      </c>
      <c r="AB93" s="18" t="e">
        <f>[1]!Table26[[#This Row],[profit_after_tds]]-[1]!Table26[[#This Row],[payout_discount]]</f>
        <v>#REF!</v>
      </c>
      <c r="AC93" s="21" t="s">
        <v>38</v>
      </c>
      <c r="AD93" s="21" t="s">
        <v>848</v>
      </c>
    </row>
    <row r="94" spans="1:30" ht="15.75" x14ac:dyDescent="0.25">
      <c r="A94" s="9">
        <v>44919</v>
      </c>
      <c r="B94" s="10" t="s">
        <v>874</v>
      </c>
      <c r="C94" s="11">
        <v>8735016111</v>
      </c>
      <c r="D94" s="11"/>
      <c r="E94" s="11" t="s">
        <v>875</v>
      </c>
      <c r="F94" s="11" t="s">
        <v>876</v>
      </c>
      <c r="G94" s="11" t="s">
        <v>877</v>
      </c>
      <c r="H94" s="11" t="s">
        <v>878</v>
      </c>
      <c r="I94" s="11" t="s">
        <v>31</v>
      </c>
      <c r="J94" s="29" t="s">
        <v>32</v>
      </c>
      <c r="K94" s="11" t="s">
        <v>33</v>
      </c>
      <c r="L94" s="11" t="s">
        <v>305</v>
      </c>
      <c r="M94" s="11" t="s">
        <v>42</v>
      </c>
      <c r="N94" s="11" t="s">
        <v>403</v>
      </c>
      <c r="O94" s="11" t="s">
        <v>37</v>
      </c>
      <c r="P94" s="11" t="s">
        <v>189</v>
      </c>
      <c r="Q94" s="12">
        <v>44920</v>
      </c>
      <c r="R94" s="12">
        <v>45284</v>
      </c>
      <c r="S94" s="11">
        <v>0</v>
      </c>
      <c r="T94" s="13">
        <v>6595</v>
      </c>
      <c r="U94" s="13">
        <v>1498</v>
      </c>
      <c r="V94" s="14">
        <v>0.19</v>
      </c>
      <c r="W94" s="14">
        <v>0</v>
      </c>
      <c r="X94" s="15" t="e">
        <f>[1]!Table26[[#This Row],[odNetPremium]]*[1]!Table26[[#This Row],[Payout/ Discount %]]</f>
        <v>#REF!</v>
      </c>
      <c r="Y94" s="16" t="e">
        <f>[1]!Table26[[#This Row],[odNetPremium]]*[1]!Table26[[#This Row],[commissionPercentage]]</f>
        <v>#REF!</v>
      </c>
      <c r="Z94" s="17" t="e">
        <f>VLOOKUP([1]!Table26[[#This Row],[Insurance_portal]],[1]!Portal[#All],2,0)</f>
        <v>#REF!</v>
      </c>
      <c r="AA94" s="18" t="e">
        <f>[1]!Table26[[#This Row],[profit]]-([1]!Table26[[#This Row],[profit]]*[1]!Table26[[#This Row],[tdsPercentage]])</f>
        <v>#REF!</v>
      </c>
      <c r="AB94" s="18" t="e">
        <f>[1]!Table26[[#This Row],[profit_after_tds]]-[1]!Table26[[#This Row],[payout_discount]]</f>
        <v>#REF!</v>
      </c>
      <c r="AC94" s="11" t="s">
        <v>38</v>
      </c>
      <c r="AD94" s="11" t="s">
        <v>830</v>
      </c>
    </row>
    <row r="95" spans="1:30" ht="15.75" x14ac:dyDescent="0.25">
      <c r="A95" s="41">
        <v>44919</v>
      </c>
      <c r="B95" s="27" t="s">
        <v>268</v>
      </c>
      <c r="C95" s="42">
        <v>9879527823</v>
      </c>
      <c r="D95" s="42" t="s">
        <v>879</v>
      </c>
      <c r="E95" s="42" t="s">
        <v>880</v>
      </c>
      <c r="F95" s="42" t="s">
        <v>702</v>
      </c>
      <c r="G95" s="42" t="s">
        <v>269</v>
      </c>
      <c r="H95" s="42" t="s">
        <v>270</v>
      </c>
      <c r="I95" s="42" t="s">
        <v>46</v>
      </c>
      <c r="J95" s="43" t="s">
        <v>32</v>
      </c>
      <c r="K95" s="42" t="s">
        <v>115</v>
      </c>
      <c r="L95" s="42" t="s">
        <v>34</v>
      </c>
      <c r="M95" s="42" t="s">
        <v>42</v>
      </c>
      <c r="N95" s="42" t="s">
        <v>43</v>
      </c>
      <c r="O95" s="42" t="s">
        <v>381</v>
      </c>
      <c r="P95" s="42" t="s">
        <v>32</v>
      </c>
      <c r="Q95" s="44">
        <v>44929</v>
      </c>
      <c r="R95" s="44">
        <v>45293</v>
      </c>
      <c r="S95" s="42">
        <v>20</v>
      </c>
      <c r="T95" s="45">
        <v>7229</v>
      </c>
      <c r="U95" s="45">
        <v>2035</v>
      </c>
      <c r="V95" s="46">
        <v>0.19</v>
      </c>
      <c r="W95" s="46">
        <v>0</v>
      </c>
      <c r="X95" s="47" t="e">
        <f>[1]!Table26[[#This Row],[odNetPremium]]*[1]!Table26[[#This Row],[Payout/ Discount %]]</f>
        <v>#REF!</v>
      </c>
      <c r="Y95" s="48" t="e">
        <f>[1]!Table26[[#This Row],[odNetPremium]]*[1]!Table26[[#This Row],[commissionPercentage]]</f>
        <v>#REF!</v>
      </c>
      <c r="Z95" s="46" t="e">
        <f>VLOOKUP([1]!Table26[[#This Row],[Insurance_portal]],[1]!Portal[#All],2,0)</f>
        <v>#REF!</v>
      </c>
      <c r="AA95" s="49" t="e">
        <f>[1]!Table26[[#This Row],[profit]]-([1]!Table26[[#This Row],[profit]]*[1]!Table26[[#This Row],[tdsPercentage]])</f>
        <v>#REF!</v>
      </c>
      <c r="AB95" s="49" t="e">
        <f>[1]!Table26[[#This Row],[profit_after_tds]]-[1]!Table26[[#This Row],[payout_discount]]</f>
        <v>#REF!</v>
      </c>
      <c r="AC95" s="42" t="s">
        <v>38</v>
      </c>
      <c r="AD95" s="42" t="s">
        <v>47</v>
      </c>
    </row>
    <row r="96" spans="1:30" ht="15.75" x14ac:dyDescent="0.25">
      <c r="A96" s="9">
        <v>44919</v>
      </c>
      <c r="B96" s="10" t="s">
        <v>881</v>
      </c>
      <c r="C96" s="11">
        <v>9687292751</v>
      </c>
      <c r="D96" s="11" t="s">
        <v>882</v>
      </c>
      <c r="E96" s="11" t="s">
        <v>883</v>
      </c>
      <c r="F96" s="11" t="s">
        <v>99</v>
      </c>
      <c r="G96" s="11" t="s">
        <v>884</v>
      </c>
      <c r="H96" s="11" t="s">
        <v>885</v>
      </c>
      <c r="I96" s="11" t="s">
        <v>411</v>
      </c>
      <c r="J96" s="29" t="s">
        <v>32</v>
      </c>
      <c r="K96" s="11" t="s">
        <v>33</v>
      </c>
      <c r="L96" s="11" t="s">
        <v>44</v>
      </c>
      <c r="M96" s="11" t="s">
        <v>42</v>
      </c>
      <c r="N96" s="11" t="s">
        <v>403</v>
      </c>
      <c r="O96" s="11" t="s">
        <v>118</v>
      </c>
      <c r="P96" s="11" t="s">
        <v>383</v>
      </c>
      <c r="Q96" s="12">
        <v>44920</v>
      </c>
      <c r="R96" s="12">
        <v>45284</v>
      </c>
      <c r="S96" s="11">
        <v>0</v>
      </c>
      <c r="T96" s="13">
        <v>2471</v>
      </c>
      <c r="U96" s="13">
        <v>2094</v>
      </c>
      <c r="V96" s="14">
        <v>0.35</v>
      </c>
      <c r="W96" s="14">
        <v>3.4000000000000002E-2</v>
      </c>
      <c r="X96" s="15" t="e">
        <f>[1]!Table26[[#This Row],[odNetPremium]]*[1]!Table26[[#This Row],[Payout/ Discount %]]</f>
        <v>#REF!</v>
      </c>
      <c r="Y96" s="16" t="e">
        <f>[1]!Table26[[#This Row],[odNetPremium]]*[1]!Table26[[#This Row],[commissionPercentage]]</f>
        <v>#REF!</v>
      </c>
      <c r="Z96" s="17" t="e">
        <f>VLOOKUP([1]!Table26[[#This Row],[Insurance_portal]],[1]!Portal[#All],2,0)</f>
        <v>#REF!</v>
      </c>
      <c r="AA96" s="18" t="e">
        <f>[1]!Table26[[#This Row],[profit]]-([1]!Table26[[#This Row],[profit]]*[1]!Table26[[#This Row],[tdsPercentage]])</f>
        <v>#REF!</v>
      </c>
      <c r="AB96" s="18" t="e">
        <f>[1]!Table26[[#This Row],[profit_after_tds]]-[1]!Table26[[#This Row],[payout_discount]]</f>
        <v>#REF!</v>
      </c>
      <c r="AC96" s="11" t="s">
        <v>886</v>
      </c>
      <c r="AD96" s="11" t="s">
        <v>47</v>
      </c>
    </row>
    <row r="97" spans="1:30" ht="15.75" x14ac:dyDescent="0.25">
      <c r="A97" s="19">
        <v>44921</v>
      </c>
      <c r="B97" s="20" t="s">
        <v>887</v>
      </c>
      <c r="C97" s="21">
        <v>9714570642</v>
      </c>
      <c r="D97" s="21" t="s">
        <v>888</v>
      </c>
      <c r="E97" s="21" t="s">
        <v>889</v>
      </c>
      <c r="F97" s="21" t="s">
        <v>890</v>
      </c>
      <c r="G97" s="21" t="s">
        <v>891</v>
      </c>
      <c r="H97" s="21" t="s">
        <v>892</v>
      </c>
      <c r="I97" s="21" t="s">
        <v>893</v>
      </c>
      <c r="J97" s="31" t="s">
        <v>200</v>
      </c>
      <c r="K97" s="21" t="s">
        <v>33</v>
      </c>
      <c r="L97" s="21" t="s">
        <v>34</v>
      </c>
      <c r="M97" s="21" t="s">
        <v>42</v>
      </c>
      <c r="N97" s="21" t="s">
        <v>43</v>
      </c>
      <c r="O97" s="21" t="s">
        <v>118</v>
      </c>
      <c r="P97" s="21" t="s">
        <v>894</v>
      </c>
      <c r="Q97" s="22">
        <v>44921</v>
      </c>
      <c r="R97" s="22">
        <v>45285</v>
      </c>
      <c r="S97" s="21">
        <v>0</v>
      </c>
      <c r="T97" s="23">
        <v>21796</v>
      </c>
      <c r="U97" s="23">
        <v>14399</v>
      </c>
      <c r="V97" s="24">
        <v>0.19</v>
      </c>
      <c r="W97" s="24">
        <v>7.4999999999999997E-2</v>
      </c>
      <c r="X97" s="15" t="e">
        <f>[1]!Table26[[#This Row],[odNetPremium]]*[1]!Table26[[#This Row],[Payout/ Discount %]]</f>
        <v>#REF!</v>
      </c>
      <c r="Y97" s="16" t="e">
        <f>[1]!Table26[[#This Row],[odNetPremium]]*[1]!Table26[[#This Row],[commissionPercentage]]</f>
        <v>#REF!</v>
      </c>
      <c r="Z97" s="17" t="e">
        <f>VLOOKUP([1]!Table26[[#This Row],[Insurance_portal]],[1]!Portal[#All],2,0)</f>
        <v>#REF!</v>
      </c>
      <c r="AA97" s="18" t="e">
        <f>[1]!Table26[[#This Row],[profit]]-([1]!Table26[[#This Row],[profit]]*[1]!Table26[[#This Row],[tdsPercentage]])</f>
        <v>#REF!</v>
      </c>
      <c r="AB97" s="18" t="e">
        <f>[1]!Table26[[#This Row],[profit_after_tds]]-[1]!Table26[[#This Row],[payout_discount]]</f>
        <v>#REF!</v>
      </c>
      <c r="AC97" s="21" t="s">
        <v>38</v>
      </c>
      <c r="AD97" s="21" t="s">
        <v>895</v>
      </c>
    </row>
    <row r="98" spans="1:30" ht="15.75" x14ac:dyDescent="0.25">
      <c r="A98" s="9">
        <v>44921</v>
      </c>
      <c r="B98" s="10" t="s">
        <v>259</v>
      </c>
      <c r="C98" s="11">
        <v>9727478010</v>
      </c>
      <c r="D98" s="11" t="s">
        <v>896</v>
      </c>
      <c r="E98" s="11" t="s">
        <v>897</v>
      </c>
      <c r="F98" s="11" t="s">
        <v>898</v>
      </c>
      <c r="G98" s="11" t="s">
        <v>899</v>
      </c>
      <c r="H98" s="11" t="s">
        <v>900</v>
      </c>
      <c r="I98" s="11" t="s">
        <v>31</v>
      </c>
      <c r="J98" s="29" t="s">
        <v>32</v>
      </c>
      <c r="K98" s="11" t="s">
        <v>33</v>
      </c>
      <c r="L98" s="11" t="s">
        <v>44</v>
      </c>
      <c r="M98" s="11" t="s">
        <v>121</v>
      </c>
      <c r="N98" s="11" t="s">
        <v>743</v>
      </c>
      <c r="O98" s="11" t="s">
        <v>144</v>
      </c>
      <c r="P98" s="11" t="s">
        <v>901</v>
      </c>
      <c r="Q98" s="12">
        <v>44922</v>
      </c>
      <c r="R98" s="12">
        <v>45286</v>
      </c>
      <c r="S98" s="11">
        <v>0</v>
      </c>
      <c r="T98" s="13">
        <v>842</v>
      </c>
      <c r="U98" s="13">
        <v>714</v>
      </c>
      <c r="V98" s="14">
        <v>0.37</v>
      </c>
      <c r="W98" s="14">
        <v>5.9000000000000004E-2</v>
      </c>
      <c r="X98" s="15" t="e">
        <f>[1]!Table26[[#This Row],[odNetPremium]]*[1]!Table26[[#This Row],[Payout/ Discount %]]</f>
        <v>#REF!</v>
      </c>
      <c r="Y98" s="16" t="e">
        <f>[1]!Table26[[#This Row],[odNetPremium]]*[1]!Table26[[#This Row],[commissionPercentage]]</f>
        <v>#REF!</v>
      </c>
      <c r="Z98" s="17" t="e">
        <f>VLOOKUP([1]!Table26[[#This Row],[Insurance_portal]],[1]!Portal[#All],2,0)</f>
        <v>#REF!</v>
      </c>
      <c r="AA98" s="18" t="e">
        <f>[1]!Table26[[#This Row],[profit]]-([1]!Table26[[#This Row],[profit]]*[1]!Table26[[#This Row],[tdsPercentage]])</f>
        <v>#REF!</v>
      </c>
      <c r="AB98" s="18" t="e">
        <f>[1]!Table26[[#This Row],[profit_after_tds]]-[1]!Table26[[#This Row],[payout_discount]]</f>
        <v>#REF!</v>
      </c>
      <c r="AC98" s="11" t="s">
        <v>38</v>
      </c>
      <c r="AD98" s="11" t="s">
        <v>830</v>
      </c>
    </row>
    <row r="99" spans="1:30" ht="15.75" x14ac:dyDescent="0.25">
      <c r="A99" s="19">
        <v>44921</v>
      </c>
      <c r="B99" s="20" t="s">
        <v>259</v>
      </c>
      <c r="C99" s="21">
        <v>9727478010</v>
      </c>
      <c r="D99" s="21" t="s">
        <v>902</v>
      </c>
      <c r="E99" s="21" t="s">
        <v>260</v>
      </c>
      <c r="F99" s="21" t="s">
        <v>110</v>
      </c>
      <c r="G99" s="21" t="s">
        <v>903</v>
      </c>
      <c r="H99" s="21" t="s">
        <v>261</v>
      </c>
      <c r="I99" s="21" t="s">
        <v>31</v>
      </c>
      <c r="J99" s="31" t="s">
        <v>32</v>
      </c>
      <c r="K99" s="21" t="s">
        <v>115</v>
      </c>
      <c r="L99" s="21" t="s">
        <v>44</v>
      </c>
      <c r="M99" s="21" t="s">
        <v>121</v>
      </c>
      <c r="N99" s="21" t="s">
        <v>743</v>
      </c>
      <c r="O99" s="21" t="s">
        <v>144</v>
      </c>
      <c r="P99" s="21" t="s">
        <v>901</v>
      </c>
      <c r="Q99" s="22">
        <v>44922</v>
      </c>
      <c r="R99" s="22">
        <v>45286</v>
      </c>
      <c r="S99" s="21">
        <v>0</v>
      </c>
      <c r="T99" s="23">
        <v>842</v>
      </c>
      <c r="U99" s="23">
        <v>714</v>
      </c>
      <c r="V99" s="24">
        <v>0.37</v>
      </c>
      <c r="W99" s="24">
        <v>5.9000000000000004E-2</v>
      </c>
      <c r="X99" s="15" t="e">
        <f>[1]!Table26[[#This Row],[odNetPremium]]*[1]!Table26[[#This Row],[Payout/ Discount %]]</f>
        <v>#REF!</v>
      </c>
      <c r="Y99" s="16" t="e">
        <f>[1]!Table26[[#This Row],[odNetPremium]]*[1]!Table26[[#This Row],[commissionPercentage]]</f>
        <v>#REF!</v>
      </c>
      <c r="Z99" s="17" t="e">
        <f>VLOOKUP([1]!Table26[[#This Row],[Insurance_portal]],[1]!Portal[#All],2,0)</f>
        <v>#REF!</v>
      </c>
      <c r="AA99" s="18" t="e">
        <f>[1]!Table26[[#This Row],[profit]]-([1]!Table26[[#This Row],[profit]]*[1]!Table26[[#This Row],[tdsPercentage]])</f>
        <v>#REF!</v>
      </c>
      <c r="AB99" s="18" t="e">
        <f>[1]!Table26[[#This Row],[profit_after_tds]]-[1]!Table26[[#This Row],[payout_discount]]</f>
        <v>#REF!</v>
      </c>
      <c r="AC99" s="21" t="s">
        <v>38</v>
      </c>
      <c r="AD99" s="21" t="s">
        <v>830</v>
      </c>
    </row>
    <row r="100" spans="1:30" ht="15.75" x14ac:dyDescent="0.25">
      <c r="A100" s="9">
        <v>44921</v>
      </c>
      <c r="B100" s="10" t="s">
        <v>904</v>
      </c>
      <c r="C100" s="11">
        <v>8980453154</v>
      </c>
      <c r="D100" s="11" t="s">
        <v>905</v>
      </c>
      <c r="E100" s="11" t="s">
        <v>906</v>
      </c>
      <c r="F100" s="11" t="s">
        <v>907</v>
      </c>
      <c r="G100" s="11" t="s">
        <v>908</v>
      </c>
      <c r="H100" s="11" t="s">
        <v>909</v>
      </c>
      <c r="I100" s="11" t="s">
        <v>50</v>
      </c>
      <c r="J100" s="29" t="s">
        <v>32</v>
      </c>
      <c r="K100" s="11" t="s">
        <v>33</v>
      </c>
      <c r="L100" s="11" t="s">
        <v>67</v>
      </c>
      <c r="M100" s="11" t="s">
        <v>42</v>
      </c>
      <c r="N100" s="11" t="s">
        <v>403</v>
      </c>
      <c r="O100" s="11" t="s">
        <v>118</v>
      </c>
      <c r="P100" s="11" t="s">
        <v>901</v>
      </c>
      <c r="Q100" s="12">
        <v>44921</v>
      </c>
      <c r="R100" s="12">
        <v>45285</v>
      </c>
      <c r="S100" s="11">
        <v>25</v>
      </c>
      <c r="T100" s="13">
        <v>1138</v>
      </c>
      <c r="U100" s="13">
        <v>964</v>
      </c>
      <c r="V100" s="14">
        <v>0.2</v>
      </c>
      <c r="W100" s="14">
        <v>0</v>
      </c>
      <c r="X100" s="15" t="e">
        <f>[1]!Table26[[#This Row],[odNetPremium]]*[1]!Table26[[#This Row],[Payout/ Discount %]]</f>
        <v>#REF!</v>
      </c>
      <c r="Y100" s="16" t="e">
        <f>[1]!Table26[[#This Row],[odNetPremium]]*[1]!Table26[[#This Row],[commissionPercentage]]</f>
        <v>#REF!</v>
      </c>
      <c r="Z100" s="17" t="e">
        <f>VLOOKUP([1]!Table26[[#This Row],[Insurance_portal]],[1]!Portal[#All],2,0)</f>
        <v>#REF!</v>
      </c>
      <c r="AA100" s="18" t="e">
        <f>[1]!Table26[[#This Row],[profit]]-([1]!Table26[[#This Row],[profit]]*[1]!Table26[[#This Row],[tdsPercentage]])</f>
        <v>#REF!</v>
      </c>
      <c r="AB100" s="18" t="e">
        <f>[1]!Table26[[#This Row],[profit_after_tds]]-[1]!Table26[[#This Row],[payout_discount]]</f>
        <v>#REF!</v>
      </c>
      <c r="AC100" s="11" t="s">
        <v>886</v>
      </c>
      <c r="AD100" s="11" t="s">
        <v>47</v>
      </c>
    </row>
    <row r="101" spans="1:30" ht="15.75" x14ac:dyDescent="0.25">
      <c r="A101" s="50">
        <v>44927</v>
      </c>
      <c r="B101" s="20" t="s">
        <v>910</v>
      </c>
      <c r="C101" s="21">
        <v>9824036857</v>
      </c>
      <c r="D101" s="21">
        <v>6200114906</v>
      </c>
      <c r="E101" s="21" t="s">
        <v>911</v>
      </c>
      <c r="F101" s="21" t="s">
        <v>912</v>
      </c>
      <c r="G101" s="21" t="s">
        <v>913</v>
      </c>
      <c r="H101" s="21">
        <v>33030</v>
      </c>
      <c r="I101" s="21" t="s">
        <v>31</v>
      </c>
      <c r="J101" s="21" t="s">
        <v>52</v>
      </c>
      <c r="K101" s="21" t="s">
        <v>41</v>
      </c>
      <c r="L101" s="21" t="s">
        <v>305</v>
      </c>
      <c r="M101" s="21" t="s">
        <v>42</v>
      </c>
      <c r="N101" s="21" t="s">
        <v>43</v>
      </c>
      <c r="O101" s="21" t="s">
        <v>32</v>
      </c>
      <c r="P101" s="21" t="s">
        <v>32</v>
      </c>
      <c r="Q101" s="22">
        <v>44586</v>
      </c>
      <c r="R101" s="22">
        <v>44950</v>
      </c>
      <c r="S101" s="21">
        <v>35</v>
      </c>
      <c r="T101" s="51">
        <v>51134</v>
      </c>
      <c r="U101" s="51">
        <v>34553</v>
      </c>
      <c r="V101" s="26"/>
      <c r="W101" s="26"/>
      <c r="X101" s="15" t="e">
        <f>[1]!Table26[[#This Row],[odNetPremium]]*[1]!Table26[[#This Row],[Payout/ Discount %]]</f>
        <v>#REF!</v>
      </c>
      <c r="Y101" s="16" t="e">
        <f>[1]!Table26[[#This Row],[odNetPremium]]*[1]!Table26[[#This Row],[commissionPercentage]]</f>
        <v>#REF!</v>
      </c>
      <c r="Z101" s="17" t="e">
        <f>VLOOKUP([1]!Table26[[#This Row],[Insurance_portal]],[1]!Portal[#All],2,0)</f>
        <v>#REF!</v>
      </c>
      <c r="AA101" s="18" t="e">
        <f>[1]!Table26[[#This Row],[profit]]-([1]!Table26[[#This Row],[profit]]*[1]!Table26[[#This Row],[tdsPercentage]])</f>
        <v>#REF!</v>
      </c>
      <c r="AB101" s="18" t="e">
        <f>[1]!Table26[[#This Row],[profit_after_tds]]-[1]!Table26[[#This Row],[payout_discount]]</f>
        <v>#REF!</v>
      </c>
      <c r="AC101" s="21" t="s">
        <v>38</v>
      </c>
      <c r="AD101" s="21" t="s">
        <v>862</v>
      </c>
    </row>
    <row r="102" spans="1:30" ht="15.75" x14ac:dyDescent="0.25">
      <c r="A102" s="52">
        <v>44912</v>
      </c>
      <c r="B102" s="10" t="s">
        <v>914</v>
      </c>
      <c r="C102" s="11">
        <v>9574303304</v>
      </c>
      <c r="D102" s="11" t="s">
        <v>915</v>
      </c>
      <c r="E102" s="11" t="s">
        <v>916</v>
      </c>
      <c r="F102" s="11" t="s">
        <v>917</v>
      </c>
      <c r="G102" s="11" t="s">
        <v>918</v>
      </c>
      <c r="H102" s="11" t="s">
        <v>918</v>
      </c>
      <c r="I102" s="11" t="s">
        <v>46</v>
      </c>
      <c r="J102" s="11" t="s">
        <v>32</v>
      </c>
      <c r="K102" s="11" t="s">
        <v>33</v>
      </c>
      <c r="L102" s="11" t="s">
        <v>44</v>
      </c>
      <c r="M102" s="11" t="s">
        <v>121</v>
      </c>
      <c r="N102" s="11" t="s">
        <v>919</v>
      </c>
      <c r="O102" s="11" t="s">
        <v>118</v>
      </c>
      <c r="P102" s="11" t="s">
        <v>246</v>
      </c>
      <c r="Q102" s="12">
        <v>44913</v>
      </c>
      <c r="R102" s="12">
        <v>45277</v>
      </c>
      <c r="S102" s="11">
        <v>0</v>
      </c>
      <c r="T102" s="53">
        <v>9998</v>
      </c>
      <c r="U102" s="53">
        <v>8477</v>
      </c>
      <c r="V102" s="25">
        <v>2.5000000000000001E-2</v>
      </c>
      <c r="W102" s="25"/>
      <c r="X102" s="15" t="e">
        <f>[1]!Table26[[#This Row],[odNetPremium]]*[1]!Table26[[#This Row],[Payout/ Discount %]]</f>
        <v>#REF!</v>
      </c>
      <c r="Y102" s="16" t="e">
        <f>[1]!Table26[[#This Row],[odNetPremium]]*[1]!Table26[[#This Row],[commissionPercentage]]</f>
        <v>#REF!</v>
      </c>
      <c r="Z102" s="17" t="e">
        <f>VLOOKUP([1]!Table26[[#This Row],[Insurance_portal]],[1]!Portal[#All],2,0)</f>
        <v>#REF!</v>
      </c>
      <c r="AA102" s="18" t="e">
        <f>[1]!Table26[[#This Row],[profit]]-([1]!Table26[[#This Row],[profit]]*[1]!Table26[[#This Row],[tdsPercentage]])</f>
        <v>#REF!</v>
      </c>
      <c r="AB102" s="18" t="e">
        <f>[1]!Table26[[#This Row],[profit_after_tds]]-[1]!Table26[[#This Row],[payout_discount]]</f>
        <v>#REF!</v>
      </c>
      <c r="AC102" s="11" t="s">
        <v>38</v>
      </c>
      <c r="AD102" s="11" t="s">
        <v>315</v>
      </c>
    </row>
    <row r="103" spans="1:30" ht="15.75" x14ac:dyDescent="0.25">
      <c r="A103" s="50">
        <v>44919</v>
      </c>
      <c r="B103" s="20" t="s">
        <v>869</v>
      </c>
      <c r="C103" s="21">
        <v>8511186794</v>
      </c>
      <c r="D103" s="21">
        <v>2.0151000002270302E+23</v>
      </c>
      <c r="E103" s="21" t="s">
        <v>870</v>
      </c>
      <c r="F103" s="21" t="s">
        <v>871</v>
      </c>
      <c r="G103" s="21" t="s">
        <v>872</v>
      </c>
      <c r="H103" s="21" t="s">
        <v>920</v>
      </c>
      <c r="I103" s="21" t="s">
        <v>57</v>
      </c>
      <c r="J103" s="21" t="s">
        <v>32</v>
      </c>
      <c r="K103" s="21" t="s">
        <v>33</v>
      </c>
      <c r="L103" s="21" t="s">
        <v>44</v>
      </c>
      <c r="M103" s="21" t="s">
        <v>121</v>
      </c>
      <c r="N103" s="21" t="s">
        <v>45</v>
      </c>
      <c r="O103" s="21" t="s">
        <v>118</v>
      </c>
      <c r="P103" s="21" t="s">
        <v>383</v>
      </c>
      <c r="Q103" s="22">
        <v>44921</v>
      </c>
      <c r="R103" s="22">
        <v>45285</v>
      </c>
      <c r="S103" s="21">
        <v>0</v>
      </c>
      <c r="T103" s="51">
        <v>2471</v>
      </c>
      <c r="U103" s="51">
        <v>2094</v>
      </c>
      <c r="V103" s="26">
        <v>0.3</v>
      </c>
      <c r="W103" s="26">
        <v>0.13</v>
      </c>
      <c r="X103" s="15" t="e">
        <f>[1]!Table26[[#This Row],[odNetPremium]]*[1]!Table26[[#This Row],[Payout/ Discount %]]</f>
        <v>#REF!</v>
      </c>
      <c r="Y103" s="16" t="e">
        <f>[1]!Table26[[#This Row],[odNetPremium]]*[1]!Table26[[#This Row],[commissionPercentage]]</f>
        <v>#REF!</v>
      </c>
      <c r="Z103" s="17" t="e">
        <f>VLOOKUP([1]!Table26[[#This Row],[Insurance_portal]],[1]!Portal[#All],2,0)</f>
        <v>#REF!</v>
      </c>
      <c r="AA103" s="18" t="e">
        <f>[1]!Table26[[#This Row],[profit]]-([1]!Table26[[#This Row],[profit]]*[1]!Table26[[#This Row],[tdsPercentage]])</f>
        <v>#REF!</v>
      </c>
      <c r="AB103" s="18" t="e">
        <f>[1]!Table26[[#This Row],[profit_after_tds]]-[1]!Table26[[#This Row],[payout_discount]]</f>
        <v>#REF!</v>
      </c>
      <c r="AC103" s="21" t="s">
        <v>38</v>
      </c>
      <c r="AD103" s="21" t="s">
        <v>848</v>
      </c>
    </row>
    <row r="104" spans="1:30" ht="15.75" x14ac:dyDescent="0.25">
      <c r="A104" s="52">
        <v>44923</v>
      </c>
      <c r="B104" s="10" t="s">
        <v>921</v>
      </c>
      <c r="C104" s="11">
        <v>8511186794</v>
      </c>
      <c r="D104" s="11" t="s">
        <v>922</v>
      </c>
      <c r="E104" s="11" t="s">
        <v>923</v>
      </c>
      <c r="F104" s="11" t="s">
        <v>163</v>
      </c>
      <c r="G104" s="11" t="s">
        <v>924</v>
      </c>
      <c r="H104" s="11" t="s">
        <v>925</v>
      </c>
      <c r="I104" s="11" t="s">
        <v>57</v>
      </c>
      <c r="J104" s="11" t="s">
        <v>32</v>
      </c>
      <c r="K104" s="11" t="s">
        <v>33</v>
      </c>
      <c r="L104" s="11" t="s">
        <v>44</v>
      </c>
      <c r="M104" s="11" t="s">
        <v>121</v>
      </c>
      <c r="N104" s="11" t="s">
        <v>196</v>
      </c>
      <c r="O104" s="11" t="s">
        <v>118</v>
      </c>
      <c r="P104" s="11" t="s">
        <v>901</v>
      </c>
      <c r="Q104" s="12">
        <v>44924</v>
      </c>
      <c r="R104" s="12">
        <v>45288</v>
      </c>
      <c r="S104" s="11">
        <v>0</v>
      </c>
      <c r="T104" s="53">
        <v>842</v>
      </c>
      <c r="U104" s="53">
        <v>714</v>
      </c>
      <c r="V104" s="25">
        <v>0.34</v>
      </c>
      <c r="W104" s="25">
        <v>0.13</v>
      </c>
      <c r="X104" s="15" t="e">
        <f>[1]!Table26[[#This Row],[odNetPremium]]*[1]!Table26[[#This Row],[Payout/ Discount %]]</f>
        <v>#REF!</v>
      </c>
      <c r="Y104" s="16" t="e">
        <f>[1]!Table26[[#This Row],[odNetPremium]]*[1]!Table26[[#This Row],[commissionPercentage]]</f>
        <v>#REF!</v>
      </c>
      <c r="Z104" s="17" t="e">
        <f>VLOOKUP([1]!Table26[[#This Row],[Insurance_portal]],[1]!Portal[#All],2,0)</f>
        <v>#REF!</v>
      </c>
      <c r="AA104" s="18" t="e">
        <f>[1]!Table26[[#This Row],[profit]]-([1]!Table26[[#This Row],[profit]]*[1]!Table26[[#This Row],[tdsPercentage]])</f>
        <v>#REF!</v>
      </c>
      <c r="AB104" s="18" t="e">
        <f>[1]!Table26[[#This Row],[profit_after_tds]]-[1]!Table26[[#This Row],[payout_discount]]</f>
        <v>#REF!</v>
      </c>
      <c r="AC104" s="11" t="s">
        <v>38</v>
      </c>
      <c r="AD104" s="11" t="s">
        <v>848</v>
      </c>
    </row>
    <row r="105" spans="1:30" ht="15.75" x14ac:dyDescent="0.25">
      <c r="A105" s="50">
        <v>44925</v>
      </c>
      <c r="B105" s="20" t="s">
        <v>262</v>
      </c>
      <c r="C105" s="21">
        <v>9427352419</v>
      </c>
      <c r="D105" s="21" t="s">
        <v>926</v>
      </c>
      <c r="E105" s="21" t="s">
        <v>263</v>
      </c>
      <c r="F105" s="21" t="s">
        <v>927</v>
      </c>
      <c r="G105" s="21">
        <v>171320</v>
      </c>
      <c r="H105" s="21">
        <v>206854</v>
      </c>
      <c r="I105" s="21" t="s">
        <v>31</v>
      </c>
      <c r="J105" s="21" t="s">
        <v>264</v>
      </c>
      <c r="K105" s="21" t="s">
        <v>115</v>
      </c>
      <c r="L105" s="21" t="s">
        <v>34</v>
      </c>
      <c r="M105" s="21" t="s">
        <v>78</v>
      </c>
      <c r="N105" s="21" t="s">
        <v>180</v>
      </c>
      <c r="O105" s="21" t="s">
        <v>37</v>
      </c>
      <c r="P105" s="21" t="s">
        <v>189</v>
      </c>
      <c r="Q105" s="22">
        <v>44926</v>
      </c>
      <c r="R105" s="22">
        <v>45290</v>
      </c>
      <c r="S105" s="21">
        <v>20</v>
      </c>
      <c r="T105" s="51">
        <v>12464</v>
      </c>
      <c r="U105" s="51">
        <v>6532</v>
      </c>
      <c r="V105" s="26">
        <v>0.14000000000000001</v>
      </c>
      <c r="W105" s="26">
        <v>0</v>
      </c>
      <c r="X105" s="15" t="e">
        <f>[1]!Table26[[#This Row],[odNetPremium]]*[1]!Table26[[#This Row],[Payout/ Discount %]]</f>
        <v>#REF!</v>
      </c>
      <c r="Y105" s="16" t="e">
        <f>[1]!Table26[[#This Row],[odNetPremium]]*[1]!Table26[[#This Row],[commissionPercentage]]</f>
        <v>#REF!</v>
      </c>
      <c r="Z105" s="17" t="e">
        <f>VLOOKUP([1]!Table26[[#This Row],[Insurance_portal]],[1]!Portal[#All],2,0)</f>
        <v>#REF!</v>
      </c>
      <c r="AA105" s="18" t="e">
        <f>[1]!Table26[[#This Row],[profit]]-([1]!Table26[[#This Row],[profit]]*[1]!Table26[[#This Row],[tdsPercentage]])</f>
        <v>#REF!</v>
      </c>
      <c r="AB105" s="18" t="e">
        <f>[1]!Table26[[#This Row],[profit_after_tds]]-[1]!Table26[[#This Row],[payout_discount]]</f>
        <v>#REF!</v>
      </c>
      <c r="AC105" s="21" t="s">
        <v>38</v>
      </c>
      <c r="AD105" s="21" t="s">
        <v>38</v>
      </c>
    </row>
    <row r="106" spans="1:30" ht="15.75" x14ac:dyDescent="0.25">
      <c r="A106" s="52">
        <v>44921</v>
      </c>
      <c r="B106" s="10" t="s">
        <v>928</v>
      </c>
      <c r="C106" s="11">
        <v>9825606096</v>
      </c>
      <c r="D106" s="11" t="s">
        <v>929</v>
      </c>
      <c r="E106" s="11" t="s">
        <v>930</v>
      </c>
      <c r="F106" s="11" t="s">
        <v>931</v>
      </c>
      <c r="G106" s="11" t="s">
        <v>932</v>
      </c>
      <c r="H106" s="11" t="s">
        <v>933</v>
      </c>
      <c r="I106" s="11" t="s">
        <v>31</v>
      </c>
      <c r="J106" s="11" t="s">
        <v>32</v>
      </c>
      <c r="K106" s="11" t="s">
        <v>33</v>
      </c>
      <c r="L106" s="11" t="s">
        <v>34</v>
      </c>
      <c r="M106" s="11" t="s">
        <v>42</v>
      </c>
      <c r="N106" s="11" t="s">
        <v>43</v>
      </c>
      <c r="O106" s="11" t="s">
        <v>37</v>
      </c>
      <c r="P106" s="11" t="s">
        <v>189</v>
      </c>
      <c r="Q106" s="12">
        <v>44922</v>
      </c>
      <c r="R106" s="12">
        <v>45286</v>
      </c>
      <c r="S106" s="11">
        <v>0</v>
      </c>
      <c r="T106" s="53">
        <v>16505</v>
      </c>
      <c r="U106" s="53">
        <v>5265</v>
      </c>
      <c r="V106" s="25">
        <v>0.19</v>
      </c>
      <c r="W106" s="25">
        <v>0.1</v>
      </c>
      <c r="X106" s="15" t="e">
        <f>[1]!Table26[[#This Row],[odNetPremium]]*[1]!Table26[[#This Row],[Payout/ Discount %]]</f>
        <v>#REF!</v>
      </c>
      <c r="Y106" s="16" t="e">
        <f>[1]!Table26[[#This Row],[odNetPremium]]*[1]!Table26[[#This Row],[commissionPercentage]]</f>
        <v>#REF!</v>
      </c>
      <c r="Z106" s="17" t="e">
        <f>VLOOKUP([1]!Table26[[#This Row],[Insurance_portal]],[1]!Portal[#All],2,0)</f>
        <v>#REF!</v>
      </c>
      <c r="AA106" s="18" t="e">
        <f>[1]!Table26[[#This Row],[profit]]-([1]!Table26[[#This Row],[profit]]*[1]!Table26[[#This Row],[tdsPercentage]])</f>
        <v>#REF!</v>
      </c>
      <c r="AB106" s="18" t="e">
        <f>[1]!Table26[[#This Row],[profit_after_tds]]-[1]!Table26[[#This Row],[payout_discount]]</f>
        <v>#REF!</v>
      </c>
      <c r="AC106" s="11" t="s">
        <v>38</v>
      </c>
      <c r="AD106" s="11" t="s">
        <v>315</v>
      </c>
    </row>
    <row r="107" spans="1:30" ht="15.75" x14ac:dyDescent="0.25">
      <c r="A107" s="50">
        <v>44923</v>
      </c>
      <c r="B107" s="20" t="s">
        <v>934</v>
      </c>
      <c r="C107" s="21">
        <v>7984391433</v>
      </c>
      <c r="D107" s="21" t="s">
        <v>935</v>
      </c>
      <c r="E107" s="21" t="s">
        <v>936</v>
      </c>
      <c r="F107" s="21" t="s">
        <v>937</v>
      </c>
      <c r="G107" s="21" t="s">
        <v>938</v>
      </c>
      <c r="H107" s="21" t="s">
        <v>939</v>
      </c>
      <c r="I107" s="21" t="s">
        <v>31</v>
      </c>
      <c r="J107" s="21" t="s">
        <v>32</v>
      </c>
      <c r="K107" s="21" t="s">
        <v>33</v>
      </c>
      <c r="L107" s="21" t="s">
        <v>34</v>
      </c>
      <c r="M107" s="21" t="s">
        <v>42</v>
      </c>
      <c r="N107" s="21" t="s">
        <v>43</v>
      </c>
      <c r="O107" s="21" t="s">
        <v>37</v>
      </c>
      <c r="P107" s="21" t="s">
        <v>189</v>
      </c>
      <c r="Q107" s="22">
        <v>44924</v>
      </c>
      <c r="R107" s="22">
        <v>45288</v>
      </c>
      <c r="S107" s="21">
        <v>0</v>
      </c>
      <c r="T107" s="51">
        <v>14339</v>
      </c>
      <c r="U107" s="51">
        <v>3653</v>
      </c>
      <c r="V107" s="26">
        <v>0.19500000000000001</v>
      </c>
      <c r="W107" s="26">
        <v>9.2499999999999999E-2</v>
      </c>
      <c r="X107" s="15" t="e">
        <f>[1]!Table26[[#This Row],[odNetPremium]]*[1]!Table26[[#This Row],[Payout/ Discount %]]</f>
        <v>#REF!</v>
      </c>
      <c r="Y107" s="16" t="e">
        <f>[1]!Table26[[#This Row],[odNetPremium]]*[1]!Table26[[#This Row],[commissionPercentage]]</f>
        <v>#REF!</v>
      </c>
      <c r="Z107" s="17" t="e">
        <f>VLOOKUP([1]!Table26[[#This Row],[Insurance_portal]],[1]!Portal[#All],2,0)</f>
        <v>#REF!</v>
      </c>
      <c r="AA107" s="18" t="e">
        <f>[1]!Table26[[#This Row],[profit]]-([1]!Table26[[#This Row],[profit]]*[1]!Table26[[#This Row],[tdsPercentage]])</f>
        <v>#REF!</v>
      </c>
      <c r="AB107" s="18" t="e">
        <f>[1]!Table26[[#This Row],[profit_after_tds]]-[1]!Table26[[#This Row],[payout_discount]]</f>
        <v>#REF!</v>
      </c>
      <c r="AC107" s="21" t="s">
        <v>38</v>
      </c>
      <c r="AD107" s="21" t="s">
        <v>38</v>
      </c>
    </row>
    <row r="108" spans="1:30" ht="15.75" x14ac:dyDescent="0.25">
      <c r="A108" s="52">
        <v>44925</v>
      </c>
      <c r="B108" s="10" t="s">
        <v>940</v>
      </c>
      <c r="C108" s="11">
        <v>9106437672</v>
      </c>
      <c r="D108" s="11">
        <v>2.0151000002270302E+23</v>
      </c>
      <c r="E108" s="11" t="s">
        <v>941</v>
      </c>
      <c r="F108" s="11" t="s">
        <v>942</v>
      </c>
      <c r="G108" s="11" t="s">
        <v>943</v>
      </c>
      <c r="H108" s="11" t="s">
        <v>944</v>
      </c>
      <c r="I108" s="11" t="s">
        <v>245</v>
      </c>
      <c r="J108" s="11" t="s">
        <v>32</v>
      </c>
      <c r="K108" s="11" t="s">
        <v>33</v>
      </c>
      <c r="L108" s="11" t="s">
        <v>44</v>
      </c>
      <c r="M108" s="11" t="s">
        <v>121</v>
      </c>
      <c r="N108" s="11" t="s">
        <v>45</v>
      </c>
      <c r="O108" s="11" t="s">
        <v>118</v>
      </c>
      <c r="P108" s="11" t="s">
        <v>901</v>
      </c>
      <c r="Q108" s="12">
        <v>44926</v>
      </c>
      <c r="R108" s="12">
        <v>45290</v>
      </c>
      <c r="S108" s="11">
        <v>0</v>
      </c>
      <c r="T108" s="53">
        <v>4768</v>
      </c>
      <c r="U108" s="53">
        <v>3666</v>
      </c>
      <c r="V108" s="25">
        <v>0.3</v>
      </c>
      <c r="W108" s="25">
        <v>0.1</v>
      </c>
      <c r="X108" s="15" t="e">
        <f>[1]!Table26[[#This Row],[odNetPremium]]*[1]!Table26[[#This Row],[Payout/ Discount %]]</f>
        <v>#REF!</v>
      </c>
      <c r="Y108" s="16" t="e">
        <f>[1]!Table26[[#This Row],[odNetPremium]]*[1]!Table26[[#This Row],[commissionPercentage]]</f>
        <v>#REF!</v>
      </c>
      <c r="Z108" s="17" t="e">
        <f>VLOOKUP([1]!Table26[[#This Row],[Insurance_portal]],[1]!Portal[#All],2,0)</f>
        <v>#REF!</v>
      </c>
      <c r="AA108" s="18" t="e">
        <f>[1]!Table26[[#This Row],[profit]]-([1]!Table26[[#This Row],[profit]]*[1]!Table26[[#This Row],[tdsPercentage]])</f>
        <v>#REF!</v>
      </c>
      <c r="AB108" s="18" t="e">
        <f>[1]!Table26[[#This Row],[profit_after_tds]]-[1]!Table26[[#This Row],[payout_discount]]</f>
        <v>#REF!</v>
      </c>
      <c r="AC108" s="11" t="s">
        <v>38</v>
      </c>
      <c r="AD108" s="11" t="s">
        <v>945</v>
      </c>
    </row>
    <row r="109" spans="1:30" ht="15.75" x14ac:dyDescent="0.25">
      <c r="A109" s="50">
        <v>44925</v>
      </c>
      <c r="B109" s="20" t="s">
        <v>946</v>
      </c>
      <c r="C109" s="21">
        <v>9427165484</v>
      </c>
      <c r="D109" s="21">
        <v>2.0151000002270302E+23</v>
      </c>
      <c r="E109" s="21" t="s">
        <v>947</v>
      </c>
      <c r="F109" s="21" t="s">
        <v>948</v>
      </c>
      <c r="G109" s="21" t="s">
        <v>949</v>
      </c>
      <c r="H109" s="21" t="s">
        <v>950</v>
      </c>
      <c r="I109" s="21" t="s">
        <v>951</v>
      </c>
      <c r="J109" s="21" t="s">
        <v>32</v>
      </c>
      <c r="K109" s="21" t="s">
        <v>33</v>
      </c>
      <c r="L109" s="21" t="s">
        <v>44</v>
      </c>
      <c r="M109" s="21" t="s">
        <v>121</v>
      </c>
      <c r="N109" s="21" t="s">
        <v>45</v>
      </c>
      <c r="O109" s="21" t="s">
        <v>118</v>
      </c>
      <c r="P109" s="21" t="s">
        <v>901</v>
      </c>
      <c r="Q109" s="22">
        <v>44927</v>
      </c>
      <c r="R109" s="22">
        <v>45291</v>
      </c>
      <c r="S109" s="21">
        <v>0</v>
      </c>
      <c r="T109" s="51">
        <v>4031</v>
      </c>
      <c r="U109" s="51">
        <v>3416</v>
      </c>
      <c r="V109" s="26">
        <v>0.3</v>
      </c>
      <c r="W109" s="26">
        <v>0.126</v>
      </c>
      <c r="X109" s="15" t="e">
        <f>[1]!Table26[[#This Row],[odNetPremium]]*[1]!Table26[[#This Row],[Payout/ Discount %]]</f>
        <v>#REF!</v>
      </c>
      <c r="Y109" s="16" t="e">
        <f>[1]!Table26[[#This Row],[odNetPremium]]*[1]!Table26[[#This Row],[commissionPercentage]]</f>
        <v>#REF!</v>
      </c>
      <c r="Z109" s="17" t="e">
        <f>VLOOKUP([1]!Table26[[#This Row],[Insurance_portal]],[1]!Portal[#All],2,0)</f>
        <v>#REF!</v>
      </c>
      <c r="AA109" s="18" t="e">
        <f>[1]!Table26[[#This Row],[profit]]-([1]!Table26[[#This Row],[profit]]*[1]!Table26[[#This Row],[tdsPercentage]])</f>
        <v>#REF!</v>
      </c>
      <c r="AB109" s="18" t="e">
        <f>[1]!Table26[[#This Row],[profit_after_tds]]-[1]!Table26[[#This Row],[payout_discount]]</f>
        <v>#REF!</v>
      </c>
      <c r="AC109" s="21" t="s">
        <v>38</v>
      </c>
      <c r="AD109" s="21" t="s">
        <v>952</v>
      </c>
    </row>
    <row r="110" spans="1:30" ht="15.75" x14ac:dyDescent="0.25">
      <c r="A110" s="52">
        <v>44925</v>
      </c>
      <c r="B110" s="10" t="s">
        <v>953</v>
      </c>
      <c r="C110" s="11">
        <v>8511186794</v>
      </c>
      <c r="D110" s="11" t="s">
        <v>954</v>
      </c>
      <c r="E110" s="11" t="s">
        <v>955</v>
      </c>
      <c r="F110" s="11" t="s">
        <v>94</v>
      </c>
      <c r="G110" s="11" t="s">
        <v>956</v>
      </c>
      <c r="H110" s="11" t="s">
        <v>957</v>
      </c>
      <c r="I110" s="11" t="s">
        <v>57</v>
      </c>
      <c r="J110" s="11" t="s">
        <v>32</v>
      </c>
      <c r="K110" s="11" t="s">
        <v>33</v>
      </c>
      <c r="L110" s="11" t="s">
        <v>44</v>
      </c>
      <c r="M110" s="11" t="s">
        <v>42</v>
      </c>
      <c r="N110" s="11" t="s">
        <v>403</v>
      </c>
      <c r="O110" s="11" t="s">
        <v>118</v>
      </c>
      <c r="P110" s="11" t="s">
        <v>901</v>
      </c>
      <c r="Q110" s="12">
        <v>44926</v>
      </c>
      <c r="R110" s="12">
        <v>45290</v>
      </c>
      <c r="S110" s="11">
        <v>0</v>
      </c>
      <c r="T110" s="53">
        <v>2471</v>
      </c>
      <c r="U110" s="53">
        <v>2094</v>
      </c>
      <c r="V110" s="25">
        <v>0.35</v>
      </c>
      <c r="W110" s="25">
        <v>0.153</v>
      </c>
      <c r="X110" s="15" t="e">
        <f>[1]!Table26[[#This Row],[odNetPremium]]*[1]!Table26[[#This Row],[Payout/ Discount %]]</f>
        <v>#REF!</v>
      </c>
      <c r="Y110" s="16" t="e">
        <f>[1]!Table26[[#This Row],[odNetPremium]]*[1]!Table26[[#This Row],[commissionPercentage]]</f>
        <v>#REF!</v>
      </c>
      <c r="Z110" s="17" t="e">
        <f>VLOOKUP([1]!Table26[[#This Row],[Insurance_portal]],[1]!Portal[#All],2,0)</f>
        <v>#REF!</v>
      </c>
      <c r="AA110" s="18" t="e">
        <f>[1]!Table26[[#This Row],[profit]]-([1]!Table26[[#This Row],[profit]]*[1]!Table26[[#This Row],[tdsPercentage]])</f>
        <v>#REF!</v>
      </c>
      <c r="AB110" s="18" t="e">
        <f>[1]!Table26[[#This Row],[profit_after_tds]]-[1]!Table26[[#This Row],[payout_discount]]</f>
        <v>#REF!</v>
      </c>
      <c r="AC110" s="11" t="s">
        <v>38</v>
      </c>
      <c r="AD110" s="11" t="s">
        <v>848</v>
      </c>
    </row>
    <row r="111" spans="1:30" ht="15.75" x14ac:dyDescent="0.25">
      <c r="A111" s="50">
        <v>44896</v>
      </c>
      <c r="B111" s="20" t="s">
        <v>958</v>
      </c>
      <c r="C111" s="21">
        <v>9825335151</v>
      </c>
      <c r="D111" s="21">
        <v>1.60122223110024E+17</v>
      </c>
      <c r="E111" s="21" t="s">
        <v>959</v>
      </c>
      <c r="F111" s="21" t="s">
        <v>960</v>
      </c>
      <c r="G111" s="21" t="s">
        <v>961</v>
      </c>
      <c r="H111" s="21" t="s">
        <v>961</v>
      </c>
      <c r="I111" s="21" t="s">
        <v>31</v>
      </c>
      <c r="J111" s="21" t="s">
        <v>52</v>
      </c>
      <c r="K111" s="21" t="s">
        <v>41</v>
      </c>
      <c r="L111" s="21" t="s">
        <v>34</v>
      </c>
      <c r="M111" s="21" t="s">
        <v>42</v>
      </c>
      <c r="N111" s="21" t="s">
        <v>190</v>
      </c>
      <c r="O111" s="21" t="s">
        <v>32</v>
      </c>
      <c r="P111" s="21" t="s">
        <v>32</v>
      </c>
      <c r="Q111" s="22">
        <v>44925</v>
      </c>
      <c r="R111" s="22">
        <v>45289</v>
      </c>
      <c r="S111" s="21">
        <v>0</v>
      </c>
      <c r="T111" s="51">
        <v>30527</v>
      </c>
      <c r="U111" s="51">
        <v>16848</v>
      </c>
      <c r="V111" s="26"/>
      <c r="W111" s="26"/>
      <c r="X111" s="15" t="e">
        <f>[1]!Table26[[#This Row],[odNetPremium]]*[1]!Table26[[#This Row],[Payout/ Discount %]]</f>
        <v>#REF!</v>
      </c>
      <c r="Y111" s="16" t="e">
        <f>[1]!Table26[[#This Row],[odNetPremium]]*[1]!Table26[[#This Row],[commissionPercentage]]</f>
        <v>#REF!</v>
      </c>
      <c r="Z111" s="17" t="e">
        <f>VLOOKUP([1]!Table26[[#This Row],[Insurance_portal]],[1]!Portal[#All],2,0)</f>
        <v>#REF!</v>
      </c>
      <c r="AA111" s="18" t="e">
        <f>[1]!Table26[[#This Row],[profit]]-([1]!Table26[[#This Row],[profit]]*[1]!Table26[[#This Row],[tdsPercentage]])</f>
        <v>#REF!</v>
      </c>
      <c r="AB111" s="18" t="e">
        <f>[1]!Table26[[#This Row],[profit_after_tds]]-[1]!Table26[[#This Row],[payout_discount]]</f>
        <v>#REF!</v>
      </c>
      <c r="AC111" s="21" t="s">
        <v>38</v>
      </c>
      <c r="AD111" s="21" t="s">
        <v>862</v>
      </c>
    </row>
    <row r="112" spans="1:30" ht="15.75" x14ac:dyDescent="0.25">
      <c r="A112" s="52">
        <v>44928</v>
      </c>
      <c r="B112" s="28" t="s">
        <v>962</v>
      </c>
      <c r="C112" s="11">
        <v>9428301649</v>
      </c>
      <c r="D112" s="11" t="s">
        <v>963</v>
      </c>
      <c r="E112" s="11" t="s">
        <v>964</v>
      </c>
      <c r="F112" s="11" t="s">
        <v>965</v>
      </c>
      <c r="G112" s="11" t="s">
        <v>966</v>
      </c>
      <c r="H112" s="11" t="s">
        <v>967</v>
      </c>
      <c r="I112" s="11" t="s">
        <v>31</v>
      </c>
      <c r="J112" s="11" t="s">
        <v>32</v>
      </c>
      <c r="K112" s="11" t="s">
        <v>33</v>
      </c>
      <c r="L112" s="11" t="s">
        <v>44</v>
      </c>
      <c r="M112" s="11" t="s">
        <v>42</v>
      </c>
      <c r="N112" s="11" t="s">
        <v>403</v>
      </c>
      <c r="O112" s="11" t="s">
        <v>118</v>
      </c>
      <c r="P112" s="11" t="s">
        <v>246</v>
      </c>
      <c r="Q112" s="12">
        <v>44929</v>
      </c>
      <c r="R112" s="12">
        <v>45293</v>
      </c>
      <c r="S112" s="11">
        <v>0</v>
      </c>
      <c r="T112" s="53">
        <v>4031</v>
      </c>
      <c r="U112" s="53">
        <v>3416</v>
      </c>
      <c r="V112" s="25">
        <v>0.25</v>
      </c>
      <c r="W112" s="25">
        <v>0.126</v>
      </c>
      <c r="X112" s="15" t="e">
        <f>[1]!Table26[[#This Row],[odNetPremium]]*[1]!Table26[[#This Row],[Payout/ Discount %]]</f>
        <v>#REF!</v>
      </c>
      <c r="Y112" s="16" t="e">
        <f>[1]!Table26[[#This Row],[odNetPremium]]*[1]!Table26[[#This Row],[commissionPercentage]]</f>
        <v>#REF!</v>
      </c>
      <c r="Z112" s="17" t="e">
        <f>VLOOKUP([1]!Table26[[#This Row],[Insurance_portal]],[1]!Portal[#All],2,0)</f>
        <v>#REF!</v>
      </c>
      <c r="AA112" s="18" t="e">
        <f>[1]!Table26[[#This Row],[profit]]-([1]!Table26[[#This Row],[profit]]*[1]!Table26[[#This Row],[tdsPercentage]])</f>
        <v>#REF!</v>
      </c>
      <c r="AB112" s="18" t="e">
        <f>[1]!Table26[[#This Row],[profit_after_tds]]-[1]!Table26[[#This Row],[payout_discount]]</f>
        <v>#REF!</v>
      </c>
      <c r="AC112" s="11" t="s">
        <v>38</v>
      </c>
      <c r="AD112" s="11" t="s">
        <v>952</v>
      </c>
    </row>
    <row r="113" spans="1:30" ht="15.75" x14ac:dyDescent="0.25">
      <c r="A113" s="50">
        <v>44928</v>
      </c>
      <c r="B113" s="28" t="s">
        <v>968</v>
      </c>
      <c r="C113" s="21">
        <v>9033970098</v>
      </c>
      <c r="D113" s="21" t="s">
        <v>969</v>
      </c>
      <c r="E113" s="21" t="s">
        <v>970</v>
      </c>
      <c r="F113" s="21" t="s">
        <v>971</v>
      </c>
      <c r="G113" s="21" t="s">
        <v>972</v>
      </c>
      <c r="H113" s="21" t="s">
        <v>973</v>
      </c>
      <c r="I113" s="21" t="s">
        <v>31</v>
      </c>
      <c r="J113" s="21" t="s">
        <v>32</v>
      </c>
      <c r="K113" s="21" t="s">
        <v>33</v>
      </c>
      <c r="L113" s="21" t="s">
        <v>44</v>
      </c>
      <c r="M113" s="21" t="s">
        <v>42</v>
      </c>
      <c r="N113" s="21" t="s">
        <v>403</v>
      </c>
      <c r="O113" s="21" t="s">
        <v>118</v>
      </c>
      <c r="P113" s="21" t="s">
        <v>901</v>
      </c>
      <c r="Q113" s="22">
        <v>44929</v>
      </c>
      <c r="R113" s="22">
        <v>45293</v>
      </c>
      <c r="S113" s="21">
        <v>0</v>
      </c>
      <c r="T113" s="51">
        <v>4827</v>
      </c>
      <c r="U113" s="51">
        <v>4091</v>
      </c>
      <c r="V113" s="26">
        <v>0.35</v>
      </c>
      <c r="W113" s="26">
        <v>0.08</v>
      </c>
      <c r="X113" s="15" t="e">
        <f>[1]!Table26[[#This Row],[odNetPremium]]*[1]!Table26[[#This Row],[Payout/ Discount %]]</f>
        <v>#REF!</v>
      </c>
      <c r="Y113" s="16" t="e">
        <f>[1]!Table26[[#This Row],[odNetPremium]]*[1]!Table26[[#This Row],[commissionPercentage]]</f>
        <v>#REF!</v>
      </c>
      <c r="Z113" s="17" t="e">
        <f>VLOOKUP([1]!Table26[[#This Row],[Insurance_portal]],[1]!Portal[#All],2,0)</f>
        <v>#REF!</v>
      </c>
      <c r="AA113" s="18" t="e">
        <f>[1]!Table26[[#This Row],[profit]]-([1]!Table26[[#This Row],[profit]]*[1]!Table26[[#This Row],[tdsPercentage]])</f>
        <v>#REF!</v>
      </c>
      <c r="AB113" s="18" t="e">
        <f>[1]!Table26[[#This Row],[profit_after_tds]]-[1]!Table26[[#This Row],[payout_discount]]</f>
        <v>#REF!</v>
      </c>
      <c r="AC113" s="21" t="s">
        <v>38</v>
      </c>
      <c r="AD113" s="21" t="s">
        <v>38</v>
      </c>
    </row>
    <row r="114" spans="1:30" ht="15.75" x14ac:dyDescent="0.25">
      <c r="A114" s="52">
        <v>44621</v>
      </c>
      <c r="B114" s="54" t="s">
        <v>974</v>
      </c>
      <c r="C114" s="11">
        <v>9662696398</v>
      </c>
      <c r="D114" s="10" t="s">
        <v>975</v>
      </c>
      <c r="E114" s="11" t="s">
        <v>976</v>
      </c>
      <c r="F114" s="11" t="s">
        <v>977</v>
      </c>
      <c r="G114" s="11" t="s">
        <v>978</v>
      </c>
      <c r="H114" s="11" t="s">
        <v>979</v>
      </c>
      <c r="I114" s="11" t="s">
        <v>31</v>
      </c>
      <c r="J114" s="11" t="s">
        <v>52</v>
      </c>
      <c r="K114" s="11" t="s">
        <v>267</v>
      </c>
      <c r="L114" s="11" t="s">
        <v>34</v>
      </c>
      <c r="M114" s="11" t="s">
        <v>42</v>
      </c>
      <c r="N114" s="11" t="s">
        <v>199</v>
      </c>
      <c r="O114" s="11" t="s">
        <v>32</v>
      </c>
      <c r="P114" s="11" t="s">
        <v>32</v>
      </c>
      <c r="Q114" s="12">
        <v>44644</v>
      </c>
      <c r="R114" s="12">
        <v>45008</v>
      </c>
      <c r="S114" s="11">
        <v>0</v>
      </c>
      <c r="T114" s="53">
        <v>19501</v>
      </c>
      <c r="U114" s="53">
        <v>12900</v>
      </c>
      <c r="V114" s="25"/>
      <c r="W114" s="25"/>
      <c r="X114" s="15" t="e">
        <f>[1]!Table26[[#This Row],[odNetPremium]]*[1]!Table26[[#This Row],[Payout/ Discount %]]</f>
        <v>#REF!</v>
      </c>
      <c r="Y114" s="16" t="e">
        <f>[1]!Table26[[#This Row],[odNetPremium]]*[1]!Table26[[#This Row],[commissionPercentage]]</f>
        <v>#REF!</v>
      </c>
      <c r="Z114" s="17" t="e">
        <f>VLOOKUP([1]!Table26[[#This Row],[Insurance_portal]],[1]!Portal[#All],2,0)</f>
        <v>#REF!</v>
      </c>
      <c r="AA114" s="18" t="e">
        <f>[1]!Table26[[#This Row],[profit]]-([1]!Table26[[#This Row],[profit]]*[1]!Table26[[#This Row],[tdsPercentage]])</f>
        <v>#REF!</v>
      </c>
      <c r="AB114" s="18" t="e">
        <f>[1]!Table26[[#This Row],[profit_after_tds]]-[1]!Table26[[#This Row],[payout_discount]]</f>
        <v>#REF!</v>
      </c>
      <c r="AC114" s="11" t="s">
        <v>38</v>
      </c>
      <c r="AD114" s="11" t="s">
        <v>862</v>
      </c>
    </row>
    <row r="115" spans="1:30" ht="15.75" x14ac:dyDescent="0.25">
      <c r="A115" s="50">
        <v>44932</v>
      </c>
      <c r="B115" s="28" t="s">
        <v>980</v>
      </c>
      <c r="C115" s="21" t="s">
        <v>981</v>
      </c>
      <c r="D115" s="21" t="s">
        <v>982</v>
      </c>
      <c r="E115" s="21" t="s">
        <v>983</v>
      </c>
      <c r="F115" s="21" t="s">
        <v>984</v>
      </c>
      <c r="G115" s="21" t="s">
        <v>985</v>
      </c>
      <c r="H115" s="21" t="s">
        <v>986</v>
      </c>
      <c r="I115" s="21" t="s">
        <v>57</v>
      </c>
      <c r="J115" s="21" t="s">
        <v>32</v>
      </c>
      <c r="K115" s="21" t="s">
        <v>33</v>
      </c>
      <c r="L115" s="21" t="s">
        <v>44</v>
      </c>
      <c r="M115" s="21" t="s">
        <v>121</v>
      </c>
      <c r="N115" s="21" t="s">
        <v>987</v>
      </c>
      <c r="O115" s="21" t="s">
        <v>118</v>
      </c>
      <c r="P115" s="21" t="s">
        <v>988</v>
      </c>
      <c r="Q115" s="22">
        <v>44933</v>
      </c>
      <c r="R115" s="22">
        <v>45297</v>
      </c>
      <c r="S115" s="21">
        <v>0</v>
      </c>
      <c r="T115" s="51">
        <v>842</v>
      </c>
      <c r="U115" s="51">
        <v>714</v>
      </c>
      <c r="V115" s="26">
        <v>0.34</v>
      </c>
      <c r="W115" s="26">
        <v>0.13</v>
      </c>
      <c r="X115" s="15" t="e">
        <f>[1]!Table26[[#This Row],[odNetPremium]]*[1]!Table26[[#This Row],[Payout/ Discount %]]</f>
        <v>#REF!</v>
      </c>
      <c r="Y115" s="16" t="e">
        <f>[1]!Table26[[#This Row],[odNetPremium]]*[1]!Table26[[#This Row],[commissionPercentage]]</f>
        <v>#REF!</v>
      </c>
      <c r="Z115" s="17" t="e">
        <f>VLOOKUP([1]!Table26[[#This Row],[Insurance_portal]],[1]!Portal[#All],2,0)</f>
        <v>#REF!</v>
      </c>
      <c r="AA115" s="18" t="e">
        <f>[1]!Table26[[#This Row],[profit]]-([1]!Table26[[#This Row],[profit]]*[1]!Table26[[#This Row],[tdsPercentage]])</f>
        <v>#REF!</v>
      </c>
      <c r="AB115" s="18" t="e">
        <f>[1]!Table26[[#This Row],[profit_after_tds]]-[1]!Table26[[#This Row],[payout_discount]]</f>
        <v>#REF!</v>
      </c>
      <c r="AC115" s="21" t="s">
        <v>38</v>
      </c>
      <c r="AD115" s="21" t="s">
        <v>848</v>
      </c>
    </row>
    <row r="116" spans="1:30" ht="15.75" x14ac:dyDescent="0.25">
      <c r="A116" s="55">
        <v>44932</v>
      </c>
      <c r="B116" s="28" t="s">
        <v>989</v>
      </c>
      <c r="C116" s="42">
        <v>9033570111</v>
      </c>
      <c r="D116" s="42" t="s">
        <v>990</v>
      </c>
      <c r="E116" s="42" t="s">
        <v>991</v>
      </c>
      <c r="F116" s="42" t="s">
        <v>275</v>
      </c>
      <c r="G116" s="42" t="s">
        <v>992</v>
      </c>
      <c r="H116" s="42" t="s">
        <v>276</v>
      </c>
      <c r="I116" s="42" t="s">
        <v>70</v>
      </c>
      <c r="J116" s="42" t="s">
        <v>117</v>
      </c>
      <c r="K116" s="42" t="s">
        <v>115</v>
      </c>
      <c r="L116" s="42" t="s">
        <v>34</v>
      </c>
      <c r="M116" s="42" t="s">
        <v>42</v>
      </c>
      <c r="N116" s="42" t="s">
        <v>43</v>
      </c>
      <c r="O116" s="42" t="s">
        <v>363</v>
      </c>
      <c r="P116" s="42" t="s">
        <v>363</v>
      </c>
      <c r="Q116" s="44">
        <v>44934</v>
      </c>
      <c r="R116" s="44">
        <v>45298</v>
      </c>
      <c r="S116" s="42">
        <v>20</v>
      </c>
      <c r="T116" s="56">
        <v>54302</v>
      </c>
      <c r="U116" s="56">
        <v>47814</v>
      </c>
      <c r="V116" s="57">
        <v>0.2</v>
      </c>
      <c r="W116" s="57">
        <v>8.5000000000000006E-2</v>
      </c>
      <c r="X116" s="47" t="e">
        <f>[1]!Table26[[#This Row],[odNetPremium]]*[1]!Table26[[#This Row],[Payout/ Discount %]]</f>
        <v>#REF!</v>
      </c>
      <c r="Y116" s="48" t="e">
        <f>[1]!Table26[[#This Row],[odNetPremium]]*[1]!Table26[[#This Row],[commissionPercentage]]</f>
        <v>#REF!</v>
      </c>
      <c r="Z116" s="46" t="e">
        <f>VLOOKUP([1]!Table26[[#This Row],[Insurance_portal]],[1]!Portal[#All],2,0)</f>
        <v>#REF!</v>
      </c>
      <c r="AA116" s="49" t="e">
        <f>[1]!Table26[[#This Row],[profit]]-([1]!Table26[[#This Row],[profit]]*[1]!Table26[[#This Row],[tdsPercentage]])</f>
        <v>#REF!</v>
      </c>
      <c r="AB116" s="49" t="e">
        <f>[1]!Table26[[#This Row],[profit_after_tds]]-[1]!Table26[[#This Row],[payout_discount]]</f>
        <v>#REF!</v>
      </c>
      <c r="AC116" s="42" t="s">
        <v>38</v>
      </c>
      <c r="AD116" s="42" t="s">
        <v>431</v>
      </c>
    </row>
    <row r="117" spans="1:30" ht="15.75" x14ac:dyDescent="0.25">
      <c r="A117" s="50">
        <v>44933</v>
      </c>
      <c r="B117" s="28" t="s">
        <v>993</v>
      </c>
      <c r="C117" s="21">
        <v>9978008562</v>
      </c>
      <c r="D117" s="21" t="s">
        <v>994</v>
      </c>
      <c r="E117" s="21" t="s">
        <v>995</v>
      </c>
      <c r="F117" s="21" t="s">
        <v>996</v>
      </c>
      <c r="G117" s="21" t="s">
        <v>997</v>
      </c>
      <c r="H117" s="21" t="s">
        <v>998</v>
      </c>
      <c r="I117" s="21" t="s">
        <v>95</v>
      </c>
      <c r="J117" s="21" t="s">
        <v>32</v>
      </c>
      <c r="K117" s="21" t="s">
        <v>33</v>
      </c>
      <c r="L117" s="21" t="s">
        <v>44</v>
      </c>
      <c r="M117" s="21" t="s">
        <v>42</v>
      </c>
      <c r="N117" s="21" t="s">
        <v>403</v>
      </c>
      <c r="O117" s="21" t="s">
        <v>118</v>
      </c>
      <c r="P117" s="21" t="s">
        <v>901</v>
      </c>
      <c r="Q117" s="22">
        <v>44933</v>
      </c>
      <c r="R117" s="22">
        <v>45297</v>
      </c>
      <c r="S117" s="21">
        <v>0</v>
      </c>
      <c r="T117" s="51">
        <v>4898</v>
      </c>
      <c r="U117" s="51">
        <v>4151</v>
      </c>
      <c r="V117" s="26">
        <v>0.35</v>
      </c>
      <c r="W117" s="26">
        <v>9.6000000000000002E-2</v>
      </c>
      <c r="X117" s="15" t="e">
        <f>[1]!Table26[[#This Row],[odNetPremium]]*[1]!Table26[[#This Row],[Payout/ Discount %]]</f>
        <v>#REF!</v>
      </c>
      <c r="Y117" s="16" t="e">
        <f>[1]!Table26[[#This Row],[odNetPremium]]*[1]!Table26[[#This Row],[commissionPercentage]]</f>
        <v>#REF!</v>
      </c>
      <c r="Z117" s="17" t="e">
        <f>VLOOKUP([1]!Table26[[#This Row],[Insurance_portal]],[1]!Portal[#All],2,0)</f>
        <v>#REF!</v>
      </c>
      <c r="AA117" s="18" t="e">
        <f>[1]!Table26[[#This Row],[profit]]-([1]!Table26[[#This Row],[profit]]*[1]!Table26[[#This Row],[tdsPercentage]])</f>
        <v>#REF!</v>
      </c>
      <c r="AB117" s="18" t="e">
        <f>[1]!Table26[[#This Row],[profit_after_tds]]-[1]!Table26[[#This Row],[payout_discount]]</f>
        <v>#REF!</v>
      </c>
      <c r="AC117" s="21" t="s">
        <v>38</v>
      </c>
      <c r="AD117" s="21" t="s">
        <v>952</v>
      </c>
    </row>
    <row r="118" spans="1:30" ht="15.75" x14ac:dyDescent="0.25">
      <c r="A118" s="52">
        <v>44933</v>
      </c>
      <c r="B118" s="28" t="s">
        <v>999</v>
      </c>
      <c r="C118" s="11">
        <v>8511186794</v>
      </c>
      <c r="D118" s="11" t="s">
        <v>1000</v>
      </c>
      <c r="E118" s="11" t="s">
        <v>1001</v>
      </c>
      <c r="F118" s="11" t="s">
        <v>1002</v>
      </c>
      <c r="G118" s="11" t="s">
        <v>1003</v>
      </c>
      <c r="H118" s="11" t="s">
        <v>1004</v>
      </c>
      <c r="I118" s="11" t="s">
        <v>57</v>
      </c>
      <c r="J118" s="11" t="s">
        <v>32</v>
      </c>
      <c r="K118" s="11" t="s">
        <v>33</v>
      </c>
      <c r="L118" s="11" t="s">
        <v>44</v>
      </c>
      <c r="M118" s="11" t="s">
        <v>121</v>
      </c>
      <c r="N118" s="11" t="s">
        <v>196</v>
      </c>
      <c r="O118" s="11" t="s">
        <v>118</v>
      </c>
      <c r="P118" s="11" t="s">
        <v>901</v>
      </c>
      <c r="Q118" s="12">
        <v>44934</v>
      </c>
      <c r="R118" s="12">
        <v>45298</v>
      </c>
      <c r="S118" s="11">
        <v>0</v>
      </c>
      <c r="T118" s="53">
        <v>842</v>
      </c>
      <c r="U118" s="53">
        <v>714</v>
      </c>
      <c r="V118" s="25">
        <v>0.34</v>
      </c>
      <c r="W118" s="25">
        <v>0.13</v>
      </c>
      <c r="X118" s="15" t="e">
        <f>[1]!Table26[[#This Row],[odNetPremium]]*[1]!Table26[[#This Row],[Payout/ Discount %]]</f>
        <v>#REF!</v>
      </c>
      <c r="Y118" s="16" t="e">
        <f>[1]!Table26[[#This Row],[odNetPremium]]*[1]!Table26[[#This Row],[commissionPercentage]]</f>
        <v>#REF!</v>
      </c>
      <c r="Z118" s="17" t="e">
        <f>VLOOKUP([1]!Table26[[#This Row],[Insurance_portal]],[1]!Portal[#All],2,0)</f>
        <v>#REF!</v>
      </c>
      <c r="AA118" s="18" t="e">
        <f>[1]!Table26[[#This Row],[profit]]-([1]!Table26[[#This Row],[profit]]*[1]!Table26[[#This Row],[tdsPercentage]])</f>
        <v>#REF!</v>
      </c>
      <c r="AB118" s="18" t="e">
        <f>[1]!Table26[[#This Row],[profit_after_tds]]-[1]!Table26[[#This Row],[payout_discount]]</f>
        <v>#REF!</v>
      </c>
      <c r="AC118" s="11" t="s">
        <v>38</v>
      </c>
      <c r="AD118" s="11" t="s">
        <v>848</v>
      </c>
    </row>
    <row r="119" spans="1:30" ht="15.75" x14ac:dyDescent="0.25">
      <c r="A119" s="50">
        <v>44931</v>
      </c>
      <c r="B119" s="28" t="s">
        <v>280</v>
      </c>
      <c r="C119" s="21">
        <v>9375588222</v>
      </c>
      <c r="D119" s="21" t="s">
        <v>1005</v>
      </c>
      <c r="E119" s="21" t="s">
        <v>281</v>
      </c>
      <c r="F119" s="21" t="s">
        <v>374</v>
      </c>
      <c r="G119" s="21" t="s">
        <v>1006</v>
      </c>
      <c r="H119" s="21" t="s">
        <v>1007</v>
      </c>
      <c r="I119" s="21" t="s">
        <v>31</v>
      </c>
      <c r="J119" s="21" t="s">
        <v>32</v>
      </c>
      <c r="K119" s="21" t="s">
        <v>115</v>
      </c>
      <c r="L119" s="21" t="s">
        <v>67</v>
      </c>
      <c r="M119" s="21" t="s">
        <v>42</v>
      </c>
      <c r="N119" s="21" t="s">
        <v>196</v>
      </c>
      <c r="O119" s="21" t="s">
        <v>118</v>
      </c>
      <c r="P119" s="21" t="s">
        <v>901</v>
      </c>
      <c r="Q119" s="22">
        <v>44951</v>
      </c>
      <c r="R119" s="22">
        <v>45315</v>
      </c>
      <c r="S119" s="21">
        <v>20</v>
      </c>
      <c r="T119" s="51">
        <v>1373</v>
      </c>
      <c r="U119" s="51">
        <v>1164</v>
      </c>
      <c r="V119" s="26">
        <v>0.3</v>
      </c>
      <c r="W119" s="26">
        <v>0.1075</v>
      </c>
      <c r="X119" s="15" t="e">
        <f>[1]!Table26[[#This Row],[odNetPremium]]*[1]!Table26[[#This Row],[Payout/ Discount %]]</f>
        <v>#REF!</v>
      </c>
      <c r="Y119" s="16" t="e">
        <f>[1]!Table26[[#This Row],[odNetPremium]]*[1]!Table26[[#This Row],[commissionPercentage]]</f>
        <v>#REF!</v>
      </c>
      <c r="Z119" s="17" t="e">
        <f>VLOOKUP([1]!Table26[[#This Row],[Insurance_portal]],[1]!Portal[#All],2,0)</f>
        <v>#REF!</v>
      </c>
      <c r="AA119" s="18" t="e">
        <f>[1]!Table26[[#This Row],[profit]]-([1]!Table26[[#This Row],[profit]]*[1]!Table26[[#This Row],[tdsPercentage]])</f>
        <v>#REF!</v>
      </c>
      <c r="AB119" s="18" t="e">
        <f>[1]!Table26[[#This Row],[profit_after_tds]]-[1]!Table26[[#This Row],[payout_discount]]</f>
        <v>#REF!</v>
      </c>
      <c r="AC119" s="21" t="s">
        <v>38</v>
      </c>
      <c r="AD119" s="21" t="s">
        <v>38</v>
      </c>
    </row>
    <row r="120" spans="1:30" ht="15.75" x14ac:dyDescent="0.25">
      <c r="A120" s="52">
        <v>44929</v>
      </c>
      <c r="B120" s="28" t="s">
        <v>1008</v>
      </c>
      <c r="C120" s="11">
        <v>9726804321</v>
      </c>
      <c r="D120" s="11" t="s">
        <v>1009</v>
      </c>
      <c r="E120" s="11" t="s">
        <v>1010</v>
      </c>
      <c r="F120" s="11" t="s">
        <v>1011</v>
      </c>
      <c r="G120" s="11" t="s">
        <v>1012</v>
      </c>
      <c r="H120" s="11" t="s">
        <v>1013</v>
      </c>
      <c r="I120" s="11" t="s">
        <v>31</v>
      </c>
      <c r="J120" s="11" t="s">
        <v>32</v>
      </c>
      <c r="K120" s="11" t="s">
        <v>33</v>
      </c>
      <c r="L120" s="11" t="s">
        <v>44</v>
      </c>
      <c r="M120" s="11" t="s">
        <v>121</v>
      </c>
      <c r="N120" s="11" t="s">
        <v>196</v>
      </c>
      <c r="O120" s="11" t="s">
        <v>118</v>
      </c>
      <c r="P120" s="11" t="s">
        <v>901</v>
      </c>
      <c r="Q120" s="12">
        <v>44930</v>
      </c>
      <c r="R120" s="12">
        <v>45294</v>
      </c>
      <c r="S120" s="11">
        <v>0</v>
      </c>
      <c r="T120" s="53">
        <v>842</v>
      </c>
      <c r="U120" s="53">
        <v>714</v>
      </c>
      <c r="V120" s="25">
        <v>0.43</v>
      </c>
      <c r="W120" s="25">
        <v>0.13</v>
      </c>
      <c r="X120" s="15" t="e">
        <f>[1]!Table26[[#This Row],[odNetPremium]]*[1]!Table26[[#This Row],[Payout/ Discount %]]</f>
        <v>#REF!</v>
      </c>
      <c r="Y120" s="16" t="e">
        <f>[1]!Table26[[#This Row],[odNetPremium]]*[1]!Table26[[#This Row],[commissionPercentage]]</f>
        <v>#REF!</v>
      </c>
      <c r="Z120" s="17" t="e">
        <f>VLOOKUP([1]!Table26[[#This Row],[Insurance_portal]],[1]!Portal[#All],2,0)</f>
        <v>#REF!</v>
      </c>
      <c r="AA120" s="18" t="e">
        <f>[1]!Table26[[#This Row],[profit]]-([1]!Table26[[#This Row],[profit]]*[1]!Table26[[#This Row],[tdsPercentage]])</f>
        <v>#REF!</v>
      </c>
      <c r="AB120" s="18" t="e">
        <f>[1]!Table26[[#This Row],[profit_after_tds]]-[1]!Table26[[#This Row],[payout_discount]]</f>
        <v>#REF!</v>
      </c>
      <c r="AC120" s="11" t="s">
        <v>38</v>
      </c>
      <c r="AD120" s="11" t="s">
        <v>38</v>
      </c>
    </row>
    <row r="121" spans="1:30" ht="15.75" x14ac:dyDescent="0.25">
      <c r="A121" s="50">
        <v>44935</v>
      </c>
      <c r="B121" s="28" t="s">
        <v>1014</v>
      </c>
      <c r="C121" s="21">
        <v>8511186794</v>
      </c>
      <c r="D121" s="21" t="s">
        <v>1015</v>
      </c>
      <c r="E121" s="21" t="s">
        <v>1016</v>
      </c>
      <c r="F121" s="21" t="s">
        <v>173</v>
      </c>
      <c r="G121" s="21" t="s">
        <v>1017</v>
      </c>
      <c r="H121" s="21" t="s">
        <v>1018</v>
      </c>
      <c r="I121" s="21" t="s">
        <v>57</v>
      </c>
      <c r="J121" s="21" t="s">
        <v>32</v>
      </c>
      <c r="K121" s="21" t="s">
        <v>33</v>
      </c>
      <c r="L121" s="21" t="s">
        <v>44</v>
      </c>
      <c r="M121" s="21" t="s">
        <v>121</v>
      </c>
      <c r="N121" s="21" t="s">
        <v>196</v>
      </c>
      <c r="O121" s="21" t="s">
        <v>118</v>
      </c>
      <c r="P121" s="21" t="s">
        <v>901</v>
      </c>
      <c r="Q121" s="22">
        <v>44936</v>
      </c>
      <c r="R121" s="22">
        <v>45300</v>
      </c>
      <c r="S121" s="21">
        <v>0</v>
      </c>
      <c r="T121" s="51">
        <v>842</v>
      </c>
      <c r="U121" s="51">
        <v>714</v>
      </c>
      <c r="V121" s="26">
        <v>0.43</v>
      </c>
      <c r="W121" s="26">
        <v>0.13</v>
      </c>
      <c r="X121" s="15" t="e">
        <f>[1]!Table26[[#This Row],[odNetPremium]]*[1]!Table26[[#This Row],[Payout/ Discount %]]</f>
        <v>#REF!</v>
      </c>
      <c r="Y121" s="16" t="e">
        <f>[1]!Table26[[#This Row],[odNetPremium]]*[1]!Table26[[#This Row],[commissionPercentage]]</f>
        <v>#REF!</v>
      </c>
      <c r="Z121" s="17" t="e">
        <f>VLOOKUP([1]!Table26[[#This Row],[Insurance_portal]],[1]!Portal[#All],2,0)</f>
        <v>#REF!</v>
      </c>
      <c r="AA121" s="18" t="e">
        <f>[1]!Table26[[#This Row],[profit]]-([1]!Table26[[#This Row],[profit]]*[1]!Table26[[#This Row],[tdsPercentage]])</f>
        <v>#REF!</v>
      </c>
      <c r="AB121" s="18" t="e">
        <f>[1]!Table26[[#This Row],[profit_after_tds]]-[1]!Table26[[#This Row],[payout_discount]]</f>
        <v>#REF!</v>
      </c>
      <c r="AC121" s="21" t="s">
        <v>38</v>
      </c>
      <c r="AD121" s="21" t="s">
        <v>848</v>
      </c>
    </row>
    <row r="122" spans="1:30" ht="15.75" x14ac:dyDescent="0.25">
      <c r="A122" s="52">
        <v>44934</v>
      </c>
      <c r="B122" s="28" t="s">
        <v>1019</v>
      </c>
      <c r="C122" s="11">
        <v>9925153411</v>
      </c>
      <c r="D122" s="11" t="s">
        <v>1020</v>
      </c>
      <c r="E122" s="11" t="s">
        <v>1021</v>
      </c>
      <c r="F122" s="11" t="s">
        <v>1022</v>
      </c>
      <c r="G122" s="11" t="s">
        <v>1023</v>
      </c>
      <c r="H122" s="11" t="s">
        <v>1024</v>
      </c>
      <c r="I122" s="11" t="s">
        <v>31</v>
      </c>
      <c r="J122" s="11" t="s">
        <v>52</v>
      </c>
      <c r="K122" s="11" t="s">
        <v>33</v>
      </c>
      <c r="L122" s="11" t="s">
        <v>34</v>
      </c>
      <c r="M122" s="11" t="s">
        <v>42</v>
      </c>
      <c r="N122" s="11" t="s">
        <v>43</v>
      </c>
      <c r="O122" s="11" t="s">
        <v>381</v>
      </c>
      <c r="P122" s="11" t="s">
        <v>32</v>
      </c>
      <c r="Q122" s="12">
        <v>44935</v>
      </c>
      <c r="R122" s="12">
        <v>45299</v>
      </c>
      <c r="S122" s="11">
        <v>0</v>
      </c>
      <c r="T122" s="53">
        <v>18440</v>
      </c>
      <c r="U122" s="53">
        <v>7055</v>
      </c>
      <c r="V122" s="25">
        <v>0.21</v>
      </c>
      <c r="W122" s="25">
        <v>6.25E-2</v>
      </c>
      <c r="X122" s="15" t="e">
        <f>[1]!Table26[[#This Row],[odNetPremium]]*[1]!Table26[[#This Row],[Payout/ Discount %]]</f>
        <v>#REF!</v>
      </c>
      <c r="Y122" s="16" t="e">
        <f>[1]!Table26[[#This Row],[odNetPremium]]*[1]!Table26[[#This Row],[commissionPercentage]]</f>
        <v>#REF!</v>
      </c>
      <c r="Z122" s="17" t="e">
        <f>VLOOKUP([1]!Table26[[#This Row],[Insurance_portal]],[1]!Portal[#All],2,0)</f>
        <v>#REF!</v>
      </c>
      <c r="AA122" s="18" t="e">
        <f>[1]!Table26[[#This Row],[profit]]-([1]!Table26[[#This Row],[profit]]*[1]!Table26[[#This Row],[tdsPercentage]])</f>
        <v>#REF!</v>
      </c>
      <c r="AB122" s="18" t="e">
        <f>[1]!Table26[[#This Row],[profit_after_tds]]-[1]!Table26[[#This Row],[payout_discount]]</f>
        <v>#REF!</v>
      </c>
      <c r="AC122" s="11" t="s">
        <v>38</v>
      </c>
      <c r="AD122" s="11" t="s">
        <v>952</v>
      </c>
    </row>
    <row r="123" spans="1:30" ht="15.75" x14ac:dyDescent="0.25">
      <c r="A123" s="50">
        <v>44958</v>
      </c>
      <c r="B123" s="28" t="s">
        <v>1025</v>
      </c>
      <c r="C123" s="21">
        <v>9426274774</v>
      </c>
      <c r="D123" s="21" t="s">
        <v>1026</v>
      </c>
      <c r="E123" s="21" t="s">
        <v>1027</v>
      </c>
      <c r="F123" s="21" t="s">
        <v>1028</v>
      </c>
      <c r="G123" s="21" t="s">
        <v>1029</v>
      </c>
      <c r="H123" s="21" t="s">
        <v>1030</v>
      </c>
      <c r="I123" s="21" t="s">
        <v>584</v>
      </c>
      <c r="J123" s="21" t="s">
        <v>32</v>
      </c>
      <c r="K123" s="21" t="s">
        <v>267</v>
      </c>
      <c r="L123" s="21" t="s">
        <v>34</v>
      </c>
      <c r="M123" s="21" t="s">
        <v>42</v>
      </c>
      <c r="N123" s="21" t="s">
        <v>1031</v>
      </c>
      <c r="O123" s="21" t="s">
        <v>32</v>
      </c>
      <c r="P123" s="21" t="s">
        <v>32</v>
      </c>
      <c r="Q123" s="22">
        <v>44594</v>
      </c>
      <c r="R123" s="22">
        <v>44958</v>
      </c>
      <c r="S123" s="21">
        <v>0</v>
      </c>
      <c r="T123" s="51">
        <v>4833</v>
      </c>
      <c r="U123" s="51">
        <v>875</v>
      </c>
      <c r="V123" s="26"/>
      <c r="W123" s="26"/>
      <c r="X123" s="15" t="e">
        <f>[1]!Table26[[#This Row],[odNetPremium]]*[1]!Table26[[#This Row],[Payout/ Discount %]]</f>
        <v>#REF!</v>
      </c>
      <c r="Y123" s="16" t="e">
        <f>[1]!Table26[[#This Row],[odNetPremium]]*[1]!Table26[[#This Row],[commissionPercentage]]</f>
        <v>#REF!</v>
      </c>
      <c r="Z123" s="17" t="e">
        <f>VLOOKUP([1]!Table26[[#This Row],[Insurance_portal]],[1]!Portal[#All],2,0)</f>
        <v>#REF!</v>
      </c>
      <c r="AA123" s="18" t="e">
        <f>[1]!Table26[[#This Row],[profit]]-([1]!Table26[[#This Row],[profit]]*[1]!Table26[[#This Row],[tdsPercentage]])</f>
        <v>#REF!</v>
      </c>
      <c r="AB123" s="18" t="e">
        <f>[1]!Table26[[#This Row],[profit_after_tds]]-[1]!Table26[[#This Row],[payout_discount]]</f>
        <v>#REF!</v>
      </c>
      <c r="AC123" s="21" t="s">
        <v>38</v>
      </c>
      <c r="AD123" s="21" t="s">
        <v>337</v>
      </c>
    </row>
    <row r="124" spans="1:30" ht="15.75" x14ac:dyDescent="0.25">
      <c r="A124" s="52">
        <v>44986</v>
      </c>
      <c r="B124" s="28" t="s">
        <v>1032</v>
      </c>
      <c r="C124" s="11">
        <v>9825219539</v>
      </c>
      <c r="D124" s="11" t="s">
        <v>1033</v>
      </c>
      <c r="E124" s="11" t="s">
        <v>1034</v>
      </c>
      <c r="F124" s="11" t="s">
        <v>1035</v>
      </c>
      <c r="G124" s="11" t="s">
        <v>1036</v>
      </c>
      <c r="H124" s="11" t="s">
        <v>1037</v>
      </c>
      <c r="I124" s="11" t="s">
        <v>31</v>
      </c>
      <c r="J124" s="11" t="s">
        <v>52</v>
      </c>
      <c r="K124" s="11" t="s">
        <v>267</v>
      </c>
      <c r="L124" s="11" t="s">
        <v>67</v>
      </c>
      <c r="M124" s="11" t="s">
        <v>42</v>
      </c>
      <c r="N124" s="11" t="s">
        <v>43</v>
      </c>
      <c r="O124" s="11" t="s">
        <v>32</v>
      </c>
      <c r="P124" s="11" t="s">
        <v>32</v>
      </c>
      <c r="Q124" s="12">
        <v>44631</v>
      </c>
      <c r="R124" s="12">
        <v>44995</v>
      </c>
      <c r="S124" s="11">
        <v>25</v>
      </c>
      <c r="T124" s="53">
        <v>18967</v>
      </c>
      <c r="U124" s="53">
        <v>15958</v>
      </c>
      <c r="V124" s="25"/>
      <c r="W124" s="25"/>
      <c r="X124" s="15" t="e">
        <f>[1]!Table26[[#This Row],[odNetPremium]]*[1]!Table26[[#This Row],[Payout/ Discount %]]</f>
        <v>#REF!</v>
      </c>
      <c r="Y124" s="16" t="e">
        <f>[1]!Table26[[#This Row],[odNetPremium]]*[1]!Table26[[#This Row],[commissionPercentage]]</f>
        <v>#REF!</v>
      </c>
      <c r="Z124" s="17" t="e">
        <f>VLOOKUP([1]!Table26[[#This Row],[Insurance_portal]],[1]!Portal[#All],2,0)</f>
        <v>#REF!</v>
      </c>
      <c r="AA124" s="18" t="e">
        <f>[1]!Table26[[#This Row],[profit]]-([1]!Table26[[#This Row],[profit]]*[1]!Table26[[#This Row],[tdsPercentage]])</f>
        <v>#REF!</v>
      </c>
      <c r="AB124" s="18" t="e">
        <f>[1]!Table26[[#This Row],[profit_after_tds]]-[1]!Table26[[#This Row],[payout_discount]]</f>
        <v>#REF!</v>
      </c>
      <c r="AC124" s="11" t="s">
        <v>38</v>
      </c>
      <c r="AD124" s="11" t="s">
        <v>862</v>
      </c>
    </row>
    <row r="125" spans="1:30" ht="15.75" x14ac:dyDescent="0.25">
      <c r="A125" s="50">
        <v>44936</v>
      </c>
      <c r="B125" s="28" t="s">
        <v>1038</v>
      </c>
      <c r="C125" s="21">
        <v>7016081643</v>
      </c>
      <c r="D125" s="21" t="s">
        <v>1039</v>
      </c>
      <c r="E125" s="21" t="s">
        <v>1040</v>
      </c>
      <c r="F125" s="21" t="s">
        <v>224</v>
      </c>
      <c r="G125" s="21" t="s">
        <v>1041</v>
      </c>
      <c r="H125" s="21" t="s">
        <v>1042</v>
      </c>
      <c r="I125" s="21" t="s">
        <v>50</v>
      </c>
      <c r="J125" s="21" t="s">
        <v>32</v>
      </c>
      <c r="K125" s="21" t="s">
        <v>33</v>
      </c>
      <c r="L125" s="21" t="s">
        <v>44</v>
      </c>
      <c r="M125" s="21" t="s">
        <v>121</v>
      </c>
      <c r="N125" s="21" t="s">
        <v>196</v>
      </c>
      <c r="O125" s="21" t="s">
        <v>118</v>
      </c>
      <c r="P125" s="21" t="s">
        <v>901</v>
      </c>
      <c r="Q125" s="22">
        <v>44937</v>
      </c>
      <c r="R125" s="22">
        <v>45301</v>
      </c>
      <c r="S125" s="21">
        <v>0</v>
      </c>
      <c r="T125" s="51">
        <v>1285</v>
      </c>
      <c r="U125" s="51">
        <v>1089</v>
      </c>
      <c r="V125" s="26">
        <v>0.43</v>
      </c>
      <c r="W125" s="26">
        <v>0.15</v>
      </c>
      <c r="X125" s="15" t="e">
        <f>[1]!Table26[[#This Row],[odNetPremium]]*[1]!Table26[[#This Row],[Payout/ Discount %]]</f>
        <v>#REF!</v>
      </c>
      <c r="Y125" s="16" t="e">
        <f>[1]!Table26[[#This Row],[odNetPremium]]*[1]!Table26[[#This Row],[commissionPercentage]]</f>
        <v>#REF!</v>
      </c>
      <c r="Z125" s="17" t="e">
        <f>VLOOKUP([1]!Table26[[#This Row],[Insurance_portal]],[1]!Portal[#All],2,0)</f>
        <v>#REF!</v>
      </c>
      <c r="AA125" s="18" t="e">
        <f>[1]!Table26[[#This Row],[profit]]-([1]!Table26[[#This Row],[profit]]*[1]!Table26[[#This Row],[tdsPercentage]])</f>
        <v>#REF!</v>
      </c>
      <c r="AB125" s="18" t="e">
        <f>[1]!Table26[[#This Row],[profit_after_tds]]-[1]!Table26[[#This Row],[payout_discount]]</f>
        <v>#REF!</v>
      </c>
      <c r="AC125" s="21" t="s">
        <v>38</v>
      </c>
      <c r="AD125" s="21" t="s">
        <v>412</v>
      </c>
    </row>
    <row r="126" spans="1:30" ht="15.75" x14ac:dyDescent="0.25">
      <c r="A126" s="52">
        <v>44936</v>
      </c>
      <c r="B126" s="10" t="s">
        <v>1043</v>
      </c>
      <c r="C126" s="11">
        <v>8511186794</v>
      </c>
      <c r="D126" s="11" t="s">
        <v>1044</v>
      </c>
      <c r="E126" s="11" t="s">
        <v>1045</v>
      </c>
      <c r="F126" s="11" t="s">
        <v>358</v>
      </c>
      <c r="G126" s="11" t="s">
        <v>1046</v>
      </c>
      <c r="H126" s="11" t="s">
        <v>1047</v>
      </c>
      <c r="I126" s="11" t="s">
        <v>57</v>
      </c>
      <c r="J126" s="11" t="s">
        <v>32</v>
      </c>
      <c r="K126" s="11" t="s">
        <v>33</v>
      </c>
      <c r="L126" s="11" t="s">
        <v>44</v>
      </c>
      <c r="M126" s="11" t="s">
        <v>42</v>
      </c>
      <c r="N126" s="11" t="s">
        <v>1048</v>
      </c>
      <c r="O126" s="11" t="s">
        <v>118</v>
      </c>
      <c r="P126" s="11" t="s">
        <v>901</v>
      </c>
      <c r="Q126" s="12">
        <v>44936</v>
      </c>
      <c r="R126" s="12">
        <v>45300</v>
      </c>
      <c r="S126" s="11">
        <v>0</v>
      </c>
      <c r="T126" s="53">
        <v>1730</v>
      </c>
      <c r="U126" s="53">
        <v>1466</v>
      </c>
      <c r="V126" s="25">
        <v>2.5000000000000001E-2</v>
      </c>
      <c r="W126" s="25"/>
      <c r="X126" s="15" t="e">
        <f>[1]!Table26[[#This Row],[odNetPremium]]*[1]!Table26[[#This Row],[Payout/ Discount %]]</f>
        <v>#REF!</v>
      </c>
      <c r="Y126" s="16" t="e">
        <f>[1]!Table26[[#This Row],[odNetPremium]]*[1]!Table26[[#This Row],[commissionPercentage]]</f>
        <v>#REF!</v>
      </c>
      <c r="Z126" s="17" t="e">
        <f>VLOOKUP([1]!Table26[[#This Row],[Insurance_portal]],[1]!Portal[#All],2,0)</f>
        <v>#REF!</v>
      </c>
      <c r="AA126" s="18" t="e">
        <f>[1]!Table26[[#This Row],[profit]]-([1]!Table26[[#This Row],[profit]]*[1]!Table26[[#This Row],[tdsPercentage]])</f>
        <v>#REF!</v>
      </c>
      <c r="AB126" s="18" t="e">
        <f>[1]!Table26[[#This Row],[profit_after_tds]]-[1]!Table26[[#This Row],[payout_discount]]</f>
        <v>#REF!</v>
      </c>
      <c r="AC126" s="11" t="s">
        <v>38</v>
      </c>
      <c r="AD126" s="11" t="s">
        <v>848</v>
      </c>
    </row>
    <row r="127" spans="1:30" ht="15.75" x14ac:dyDescent="0.25">
      <c r="A127" s="50">
        <v>44937</v>
      </c>
      <c r="B127" s="28" t="s">
        <v>30</v>
      </c>
      <c r="C127" s="21">
        <v>9924353222</v>
      </c>
      <c r="D127" s="21" t="s">
        <v>1049</v>
      </c>
      <c r="E127" s="21" t="s">
        <v>277</v>
      </c>
      <c r="F127" s="21" t="s">
        <v>148</v>
      </c>
      <c r="G127" s="21" t="s">
        <v>1050</v>
      </c>
      <c r="H127" s="21" t="s">
        <v>1051</v>
      </c>
      <c r="I127" s="21" t="s">
        <v>31</v>
      </c>
      <c r="J127" s="21" t="s">
        <v>32</v>
      </c>
      <c r="K127" s="21" t="s">
        <v>115</v>
      </c>
      <c r="L127" s="21" t="s">
        <v>34</v>
      </c>
      <c r="M127" s="21" t="s">
        <v>121</v>
      </c>
      <c r="N127" s="21" t="s">
        <v>196</v>
      </c>
      <c r="O127" s="21" t="s">
        <v>118</v>
      </c>
      <c r="P127" s="21" t="s">
        <v>901</v>
      </c>
      <c r="Q127" s="22">
        <v>44938</v>
      </c>
      <c r="R127" s="22">
        <v>45302</v>
      </c>
      <c r="S127" s="21">
        <v>25</v>
      </c>
      <c r="T127" s="51">
        <v>1130</v>
      </c>
      <c r="U127" s="51">
        <v>957</v>
      </c>
      <c r="V127" s="26">
        <v>0.37</v>
      </c>
      <c r="W127" s="26">
        <v>0.13500000000000001</v>
      </c>
      <c r="X127" s="15" t="e">
        <f>[1]!Table26[[#This Row],[odNetPremium]]*[1]!Table26[[#This Row],[Payout/ Discount %]]</f>
        <v>#REF!</v>
      </c>
      <c r="Y127" s="16" t="e">
        <f>[1]!Table26[[#This Row],[odNetPremium]]*[1]!Table26[[#This Row],[commissionPercentage]]</f>
        <v>#REF!</v>
      </c>
      <c r="Z127" s="17" t="e">
        <f>VLOOKUP([1]!Table26[[#This Row],[Insurance_portal]],[1]!Portal[#All],2,0)</f>
        <v>#REF!</v>
      </c>
      <c r="AA127" s="18" t="e">
        <f>[1]!Table26[[#This Row],[profit]]-([1]!Table26[[#This Row],[profit]]*[1]!Table26[[#This Row],[tdsPercentage]])</f>
        <v>#REF!</v>
      </c>
      <c r="AB127" s="18" t="e">
        <f>[1]!Table26[[#This Row],[profit_after_tds]]-[1]!Table26[[#This Row],[payout_discount]]</f>
        <v>#REF!</v>
      </c>
      <c r="AC127" s="21" t="s">
        <v>38</v>
      </c>
      <c r="AD127" s="21" t="s">
        <v>38</v>
      </c>
    </row>
    <row r="128" spans="1:30" ht="15.75" x14ac:dyDescent="0.25">
      <c r="A128" s="58">
        <v>44938</v>
      </c>
      <c r="B128" s="59" t="s">
        <v>1052</v>
      </c>
      <c r="C128" s="60">
        <v>9898134415</v>
      </c>
      <c r="D128" s="61" t="s">
        <v>1053</v>
      </c>
      <c r="E128" s="61" t="s">
        <v>1054</v>
      </c>
      <c r="F128" s="61" t="s">
        <v>133</v>
      </c>
      <c r="G128" s="61" t="s">
        <v>1055</v>
      </c>
      <c r="H128" s="61" t="s">
        <v>1056</v>
      </c>
      <c r="I128" s="61" t="s">
        <v>411</v>
      </c>
      <c r="J128" s="61" t="s">
        <v>32</v>
      </c>
      <c r="K128" s="11" t="s">
        <v>115</v>
      </c>
      <c r="L128" s="11" t="s">
        <v>44</v>
      </c>
      <c r="M128" s="11" t="s">
        <v>121</v>
      </c>
      <c r="N128" s="11" t="s">
        <v>196</v>
      </c>
      <c r="O128" s="11" t="s">
        <v>118</v>
      </c>
      <c r="P128" s="11" t="s">
        <v>901</v>
      </c>
      <c r="Q128" s="12">
        <v>44944</v>
      </c>
      <c r="R128" s="12">
        <v>45308</v>
      </c>
      <c r="S128" s="11">
        <v>0</v>
      </c>
      <c r="T128" s="53">
        <v>2931</v>
      </c>
      <c r="U128" s="53">
        <v>2484</v>
      </c>
      <c r="V128" s="25">
        <v>0.35</v>
      </c>
      <c r="W128" s="25"/>
      <c r="X128" s="15" t="e">
        <f>[1]!Table26[[#This Row],[odNetPremium]]*[1]!Table26[[#This Row],[Payout/ Discount %]]</f>
        <v>#REF!</v>
      </c>
      <c r="Y128" s="16" t="e">
        <f>[1]!Table26[[#This Row],[odNetPremium]]*[1]!Table26[[#This Row],[commissionPercentage]]</f>
        <v>#REF!</v>
      </c>
      <c r="Z128" s="62" t="e">
        <f>VLOOKUP([1]!Table26[[#This Row],[Insurance_portal]],[1]!Portal[#All],2,0)</f>
        <v>#REF!</v>
      </c>
      <c r="AA128" s="18" t="e">
        <f>[1]!Table26[[#This Row],[profit]]-([1]!Table26[[#This Row],[profit]]*[1]!Table26[[#This Row],[tdsPercentage]])</f>
        <v>#REF!</v>
      </c>
      <c r="AB128" s="18" t="e">
        <f>[1]!Table26[[#This Row],[profit_after_tds]]-[1]!Table26[[#This Row],[payout_discount]]</f>
        <v>#REF!</v>
      </c>
      <c r="AC128" s="11" t="s">
        <v>886</v>
      </c>
      <c r="AD128" s="11" t="s">
        <v>886</v>
      </c>
    </row>
    <row r="129" spans="1:30" ht="15.75" x14ac:dyDescent="0.25">
      <c r="A129" s="63">
        <v>44938</v>
      </c>
      <c r="B129" s="59" t="s">
        <v>1057</v>
      </c>
      <c r="C129" s="64">
        <v>9726291860</v>
      </c>
      <c r="D129" s="65" t="s">
        <v>1058</v>
      </c>
      <c r="E129" s="65" t="s">
        <v>1059</v>
      </c>
      <c r="F129" s="65" t="s">
        <v>371</v>
      </c>
      <c r="G129" s="65">
        <v>81501517489</v>
      </c>
      <c r="H129" s="65" t="s">
        <v>1060</v>
      </c>
      <c r="I129" s="65" t="s">
        <v>411</v>
      </c>
      <c r="J129" s="65" t="s">
        <v>32</v>
      </c>
      <c r="K129" s="21" t="s">
        <v>115</v>
      </c>
      <c r="L129" s="21" t="s">
        <v>44</v>
      </c>
      <c r="M129" s="21" t="s">
        <v>121</v>
      </c>
      <c r="N129" s="21" t="s">
        <v>196</v>
      </c>
      <c r="O129" s="21" t="s">
        <v>118</v>
      </c>
      <c r="P129" s="21" t="s">
        <v>901</v>
      </c>
      <c r="Q129" s="22">
        <v>44940</v>
      </c>
      <c r="R129" s="22">
        <v>45304</v>
      </c>
      <c r="S129" s="21">
        <v>0</v>
      </c>
      <c r="T129" s="51">
        <v>2931</v>
      </c>
      <c r="U129" s="51">
        <v>2484</v>
      </c>
      <c r="V129" s="26">
        <v>0.35</v>
      </c>
      <c r="W129" s="26"/>
      <c r="X129" s="15" t="e">
        <f>[1]!Table26[[#This Row],[odNetPremium]]*[1]!Table26[[#This Row],[Payout/ Discount %]]</f>
        <v>#REF!</v>
      </c>
      <c r="Y129" s="16" t="e">
        <f>[1]!Table26[[#This Row],[odNetPremium]]*[1]!Table26[[#This Row],[commissionPercentage]]</f>
        <v>#REF!</v>
      </c>
      <c r="Z129" s="62" t="e">
        <f>VLOOKUP([1]!Table26[[#This Row],[Insurance_portal]],[1]!Portal[#All],2,0)</f>
        <v>#REF!</v>
      </c>
      <c r="AA129" s="18" t="e">
        <f>[1]!Table26[[#This Row],[profit]]-([1]!Table26[[#This Row],[profit]]*[1]!Table26[[#This Row],[tdsPercentage]])</f>
        <v>#REF!</v>
      </c>
      <c r="AB129" s="18" t="e">
        <f>[1]!Table26[[#This Row],[profit_after_tds]]-[1]!Table26[[#This Row],[payout_discount]]</f>
        <v>#REF!</v>
      </c>
      <c r="AC129" s="21" t="s">
        <v>886</v>
      </c>
      <c r="AD129" s="21" t="s">
        <v>886</v>
      </c>
    </row>
    <row r="130" spans="1:30" ht="15.75" x14ac:dyDescent="0.25">
      <c r="A130" s="52">
        <v>44938</v>
      </c>
      <c r="B130" s="28" t="s">
        <v>1061</v>
      </c>
      <c r="C130" s="11">
        <v>9727691034</v>
      </c>
      <c r="D130" s="11" t="s">
        <v>1062</v>
      </c>
      <c r="E130" s="11" t="s">
        <v>1063</v>
      </c>
      <c r="F130" s="11" t="s">
        <v>1064</v>
      </c>
      <c r="G130" s="11" t="s">
        <v>1065</v>
      </c>
      <c r="H130" s="11" t="s">
        <v>1066</v>
      </c>
      <c r="I130" s="11" t="s">
        <v>379</v>
      </c>
      <c r="J130" s="11" t="s">
        <v>32</v>
      </c>
      <c r="K130" s="11" t="s">
        <v>33</v>
      </c>
      <c r="L130" s="11" t="s">
        <v>44</v>
      </c>
      <c r="M130" s="11" t="s">
        <v>42</v>
      </c>
      <c r="N130" s="11" t="s">
        <v>403</v>
      </c>
      <c r="O130" s="11" t="s">
        <v>183</v>
      </c>
      <c r="P130" s="11" t="s">
        <v>901</v>
      </c>
      <c r="Q130" s="12">
        <v>44939</v>
      </c>
      <c r="R130" s="12">
        <v>45303</v>
      </c>
      <c r="S130" s="11">
        <v>0</v>
      </c>
      <c r="T130" s="53">
        <v>2542</v>
      </c>
      <c r="U130" s="53">
        <v>2154</v>
      </c>
      <c r="V130" s="25">
        <v>0.35</v>
      </c>
      <c r="W130" s="25">
        <v>0.15</v>
      </c>
      <c r="X130" s="15" t="e">
        <f>[1]!Table26[[#This Row],[odNetPremium]]*[1]!Table26[[#This Row],[Payout/ Discount %]]</f>
        <v>#REF!</v>
      </c>
      <c r="Y130" s="16" t="e">
        <f>[1]!Table26[[#This Row],[odNetPremium]]*[1]!Table26[[#This Row],[commissionPercentage]]</f>
        <v>#REF!</v>
      </c>
      <c r="Z130" s="17" t="e">
        <f>VLOOKUP([1]!Table26[[#This Row],[Insurance_portal]],[1]!Portal[#All],2,0)</f>
        <v>#REF!</v>
      </c>
      <c r="AA130" s="18" t="e">
        <f>[1]!Table26[[#This Row],[profit]]-([1]!Table26[[#This Row],[profit]]*[1]!Table26[[#This Row],[tdsPercentage]])</f>
        <v>#REF!</v>
      </c>
      <c r="AB130" s="18" t="e">
        <f>[1]!Table26[[#This Row],[profit_after_tds]]-[1]!Table26[[#This Row],[payout_discount]]</f>
        <v>#REF!</v>
      </c>
      <c r="AC130" s="11" t="s">
        <v>38</v>
      </c>
      <c r="AD130" s="11" t="s">
        <v>952</v>
      </c>
    </row>
    <row r="131" spans="1:30" ht="15.75" x14ac:dyDescent="0.25">
      <c r="A131" s="50">
        <v>44938</v>
      </c>
      <c r="B131" s="28" t="s">
        <v>1067</v>
      </c>
      <c r="C131" s="21">
        <v>7359037141</v>
      </c>
      <c r="D131" s="21" t="s">
        <v>1068</v>
      </c>
      <c r="E131" s="21" t="s">
        <v>1069</v>
      </c>
      <c r="F131" s="21" t="s">
        <v>427</v>
      </c>
      <c r="G131" s="21" t="s">
        <v>1070</v>
      </c>
      <c r="H131" s="21" t="s">
        <v>1071</v>
      </c>
      <c r="I131" s="21" t="s">
        <v>31</v>
      </c>
      <c r="J131" s="21" t="s">
        <v>32</v>
      </c>
      <c r="K131" s="21" t="s">
        <v>33</v>
      </c>
      <c r="L131" s="21" t="s">
        <v>44</v>
      </c>
      <c r="M131" s="21" t="s">
        <v>42</v>
      </c>
      <c r="N131" s="21" t="s">
        <v>403</v>
      </c>
      <c r="O131" s="21" t="s">
        <v>118</v>
      </c>
      <c r="P131" s="21" t="s">
        <v>901</v>
      </c>
      <c r="Q131" s="22">
        <v>44939</v>
      </c>
      <c r="R131" s="22">
        <v>45303</v>
      </c>
      <c r="S131" s="21">
        <v>0</v>
      </c>
      <c r="T131" s="51">
        <v>4031</v>
      </c>
      <c r="U131" s="51">
        <v>3416</v>
      </c>
      <c r="V131" s="26">
        <v>0.25</v>
      </c>
      <c r="W131" s="26">
        <v>0.1</v>
      </c>
      <c r="X131" s="15" t="e">
        <f>[1]!Table26[[#This Row],[odNetPremium]]*[1]!Table26[[#This Row],[Payout/ Discount %]]</f>
        <v>#REF!</v>
      </c>
      <c r="Y131" s="16" t="e">
        <f>[1]!Table26[[#This Row],[odNetPremium]]*[1]!Table26[[#This Row],[commissionPercentage]]</f>
        <v>#REF!</v>
      </c>
      <c r="Z131" s="17" t="e">
        <f>VLOOKUP([1]!Table26[[#This Row],[Insurance_portal]],[1]!Portal[#All],2,0)</f>
        <v>#REF!</v>
      </c>
      <c r="AA131" s="18" t="e">
        <f>[1]!Table26[[#This Row],[profit]]-([1]!Table26[[#This Row],[profit]]*[1]!Table26[[#This Row],[tdsPercentage]])</f>
        <v>#REF!</v>
      </c>
      <c r="AB131" s="18" t="e">
        <f>[1]!Table26[[#This Row],[profit_after_tds]]-[1]!Table26[[#This Row],[payout_discount]]</f>
        <v>#REF!</v>
      </c>
      <c r="AC131" s="21" t="s">
        <v>38</v>
      </c>
      <c r="AD131" s="21" t="s">
        <v>952</v>
      </c>
    </row>
    <row r="132" spans="1:30" ht="15.75" x14ac:dyDescent="0.25">
      <c r="A132" s="52">
        <v>44939</v>
      </c>
      <c r="B132" s="28" t="s">
        <v>236</v>
      </c>
      <c r="C132" s="11">
        <v>7202948537</v>
      </c>
      <c r="D132" s="11" t="s">
        <v>1072</v>
      </c>
      <c r="E132" s="11" t="s">
        <v>237</v>
      </c>
      <c r="F132" s="11" t="s">
        <v>1073</v>
      </c>
      <c r="G132" s="11" t="s">
        <v>238</v>
      </c>
      <c r="H132" s="11" t="s">
        <v>239</v>
      </c>
      <c r="I132" s="11" t="s">
        <v>1074</v>
      </c>
      <c r="J132" s="11" t="s">
        <v>32</v>
      </c>
      <c r="K132" s="11" t="s">
        <v>115</v>
      </c>
      <c r="L132" s="11" t="s">
        <v>44</v>
      </c>
      <c r="M132" s="11" t="s">
        <v>121</v>
      </c>
      <c r="N132" s="11" t="s">
        <v>196</v>
      </c>
      <c r="O132" s="11" t="s">
        <v>118</v>
      </c>
      <c r="P132" s="11" t="s">
        <v>901</v>
      </c>
      <c r="Q132" s="12">
        <v>44940</v>
      </c>
      <c r="R132" s="12">
        <v>45304</v>
      </c>
      <c r="S132" s="11">
        <v>0</v>
      </c>
      <c r="T132" s="53">
        <v>3214</v>
      </c>
      <c r="U132" s="53">
        <v>2724</v>
      </c>
      <c r="V132" s="25">
        <v>0.35</v>
      </c>
      <c r="W132" s="25">
        <v>0.115</v>
      </c>
      <c r="X132" s="66" t="e">
        <f>[1]!Table26[[#This Row],[odNetPremium]]*[1]!Table26[[#This Row],[Payout/ Discount %]]</f>
        <v>#REF!</v>
      </c>
      <c r="Y132" s="67" t="e">
        <f>[1]!Table26[[#This Row],[odNetPremium]]*[1]!Table26[[#This Row],[commissionPercentage]]</f>
        <v>#REF!</v>
      </c>
      <c r="Z132" s="14" t="e">
        <f>VLOOKUP([1]!Table26[[#This Row],[Insurance_portal]],[1]!Portal[#All],2,0)</f>
        <v>#REF!</v>
      </c>
      <c r="AA132" s="68" t="e">
        <f>[1]!Table26[[#This Row],[profit]]-([1]!Table26[[#This Row],[profit]]*[1]!Table26[[#This Row],[tdsPercentage]])</f>
        <v>#REF!</v>
      </c>
      <c r="AB132" s="68" t="e">
        <f>[1]!Table26[[#This Row],[profit_after_tds]]-[1]!Table26[[#This Row],[payout_discount]]</f>
        <v>#REF!</v>
      </c>
      <c r="AC132" s="11" t="s">
        <v>38</v>
      </c>
      <c r="AD132" s="11" t="s">
        <v>38</v>
      </c>
    </row>
    <row r="133" spans="1:30" ht="15.75" x14ac:dyDescent="0.25">
      <c r="A133" s="50">
        <v>44942</v>
      </c>
      <c r="B133" s="28" t="s">
        <v>1075</v>
      </c>
      <c r="C133" s="21">
        <v>7069327761</v>
      </c>
      <c r="D133" s="21" t="s">
        <v>1076</v>
      </c>
      <c r="E133" s="21" t="s">
        <v>1077</v>
      </c>
      <c r="F133" s="21" t="s">
        <v>1078</v>
      </c>
      <c r="G133" s="21" t="s">
        <v>1079</v>
      </c>
      <c r="H133" s="21" t="s">
        <v>1077</v>
      </c>
      <c r="I133" s="21" t="s">
        <v>31</v>
      </c>
      <c r="J133" s="21" t="s">
        <v>32</v>
      </c>
      <c r="K133" s="21" t="s">
        <v>33</v>
      </c>
      <c r="L133" s="21" t="s">
        <v>44</v>
      </c>
      <c r="M133" s="21" t="s">
        <v>42</v>
      </c>
      <c r="N133" s="21" t="s">
        <v>403</v>
      </c>
      <c r="O133" s="21" t="s">
        <v>118</v>
      </c>
      <c r="P133" s="42" t="s">
        <v>901</v>
      </c>
      <c r="Q133" s="22">
        <v>44943</v>
      </c>
      <c r="R133" s="22">
        <v>45307</v>
      </c>
      <c r="S133" s="21">
        <v>0</v>
      </c>
      <c r="T133" s="51">
        <v>2471</v>
      </c>
      <c r="U133" s="51">
        <v>2094</v>
      </c>
      <c r="V133" s="26">
        <v>0.35</v>
      </c>
      <c r="W133" s="26">
        <v>0.1</v>
      </c>
      <c r="X133" s="15" t="e">
        <f>[1]!Table26[[#This Row],[odNetPremium]]*[1]!Table26[[#This Row],[Payout/ Discount %]]</f>
        <v>#REF!</v>
      </c>
      <c r="Y133" s="16" t="e">
        <f>[1]!Table26[[#This Row],[odNetPremium]]*[1]!Table26[[#This Row],[commissionPercentage]]</f>
        <v>#REF!</v>
      </c>
      <c r="Z133" s="17" t="e">
        <f>VLOOKUP([1]!Table26[[#This Row],[Insurance_portal]],[1]!Portal[#All],2,0)</f>
        <v>#REF!</v>
      </c>
      <c r="AA133" s="18" t="e">
        <f>[1]!Table26[[#This Row],[profit]]-([1]!Table26[[#This Row],[profit]]*[1]!Table26[[#This Row],[tdsPercentage]])</f>
        <v>#REF!</v>
      </c>
      <c r="AB133" s="18" t="e">
        <f>[1]!Table26[[#This Row],[profit_after_tds]]-[1]!Table26[[#This Row],[payout_discount]]</f>
        <v>#REF!</v>
      </c>
      <c r="AC133" s="21" t="s">
        <v>38</v>
      </c>
      <c r="AD133" s="21" t="s">
        <v>337</v>
      </c>
    </row>
    <row r="134" spans="1:30" ht="15.75" x14ac:dyDescent="0.25">
      <c r="A134" s="52">
        <v>44935</v>
      </c>
      <c r="B134" s="28" t="s">
        <v>1080</v>
      </c>
      <c r="C134" s="11">
        <v>9913128686</v>
      </c>
      <c r="D134" s="11" t="s">
        <v>1081</v>
      </c>
      <c r="E134" s="11" t="s">
        <v>1082</v>
      </c>
      <c r="F134" s="11" t="s">
        <v>1083</v>
      </c>
      <c r="G134" s="11" t="s">
        <v>1084</v>
      </c>
      <c r="H134" s="11" t="s">
        <v>1085</v>
      </c>
      <c r="I134" s="11" t="s">
        <v>31</v>
      </c>
      <c r="J134" s="11" t="s">
        <v>266</v>
      </c>
      <c r="K134" s="11" t="s">
        <v>33</v>
      </c>
      <c r="L134" s="11" t="s">
        <v>44</v>
      </c>
      <c r="M134" s="11" t="s">
        <v>42</v>
      </c>
      <c r="N134" s="11" t="s">
        <v>43</v>
      </c>
      <c r="O134" s="11" t="s">
        <v>118</v>
      </c>
      <c r="P134" s="11" t="s">
        <v>901</v>
      </c>
      <c r="Q134" s="12">
        <v>44935</v>
      </c>
      <c r="R134" s="12">
        <v>45299</v>
      </c>
      <c r="S134" s="11">
        <v>0</v>
      </c>
      <c r="T134" s="53">
        <v>10851</v>
      </c>
      <c r="U134" s="53">
        <v>5044</v>
      </c>
      <c r="V134" s="25">
        <v>0.22</v>
      </c>
      <c r="W134" s="25">
        <v>0.1</v>
      </c>
      <c r="X134" s="15" t="e">
        <f>[1]!Table26[[#This Row],[odNetPremium]]*[1]!Table26[[#This Row],[Payout/ Discount %]]</f>
        <v>#REF!</v>
      </c>
      <c r="Y134" s="16" t="e">
        <f>[1]!Table26[[#This Row],[odNetPremium]]*[1]!Table26[[#This Row],[commissionPercentage]]</f>
        <v>#REF!</v>
      </c>
      <c r="Z134" s="17" t="e">
        <f>VLOOKUP([1]!Table26[[#This Row],[Insurance_portal]],[1]!Portal[#All],2,0)</f>
        <v>#REF!</v>
      </c>
      <c r="AA134" s="18" t="e">
        <f>[1]!Table26[[#This Row],[profit]]-([1]!Table26[[#This Row],[profit]]*[1]!Table26[[#This Row],[tdsPercentage]])</f>
        <v>#REF!</v>
      </c>
      <c r="AB134" s="18" t="e">
        <f>[1]!Table26[[#This Row],[profit_after_tds]]-[1]!Table26[[#This Row],[payout_discount]]</f>
        <v>#REF!</v>
      </c>
      <c r="AC134" s="11" t="s">
        <v>38</v>
      </c>
      <c r="AD134" s="11" t="s">
        <v>1086</v>
      </c>
    </row>
    <row r="135" spans="1:30" ht="15.75" x14ac:dyDescent="0.25">
      <c r="A135" s="50">
        <v>44939</v>
      </c>
      <c r="B135" s="28" t="s">
        <v>1087</v>
      </c>
      <c r="C135" s="21">
        <v>8511186794</v>
      </c>
      <c r="D135" s="21" t="s">
        <v>1088</v>
      </c>
      <c r="E135" s="21" t="s">
        <v>1089</v>
      </c>
      <c r="F135" s="21" t="s">
        <v>60</v>
      </c>
      <c r="G135" s="21" t="s">
        <v>1090</v>
      </c>
      <c r="H135" s="21" t="s">
        <v>1091</v>
      </c>
      <c r="I135" s="21" t="s">
        <v>57</v>
      </c>
      <c r="J135" s="21" t="s">
        <v>32</v>
      </c>
      <c r="K135" s="21" t="s">
        <v>33</v>
      </c>
      <c r="L135" s="21" t="s">
        <v>44</v>
      </c>
      <c r="M135" s="21" t="s">
        <v>121</v>
      </c>
      <c r="N135" s="21" t="s">
        <v>196</v>
      </c>
      <c r="O135" s="21" t="s">
        <v>118</v>
      </c>
      <c r="P135" s="21" t="s">
        <v>901</v>
      </c>
      <c r="Q135" s="22">
        <v>44940</v>
      </c>
      <c r="R135" s="22">
        <v>45304</v>
      </c>
      <c r="S135" s="21">
        <v>0</v>
      </c>
      <c r="T135" s="51">
        <v>842</v>
      </c>
      <c r="U135" s="51">
        <v>714</v>
      </c>
      <c r="V135" s="26">
        <v>0.43</v>
      </c>
      <c r="W135" s="26">
        <v>0.13</v>
      </c>
      <c r="X135" s="15" t="e">
        <f>[1]!Table26[[#This Row],[odNetPremium]]*[1]!Table26[[#This Row],[Payout/ Discount %]]</f>
        <v>#REF!</v>
      </c>
      <c r="Y135" s="16" t="e">
        <f>[1]!Table26[[#This Row],[odNetPremium]]*[1]!Table26[[#This Row],[commissionPercentage]]</f>
        <v>#REF!</v>
      </c>
      <c r="Z135" s="17" t="e">
        <f>VLOOKUP([1]!Table26[[#This Row],[Insurance_portal]],[1]!Portal[#All],2,0)</f>
        <v>#REF!</v>
      </c>
      <c r="AA135" s="18" t="e">
        <f>[1]!Table26[[#This Row],[profit]]-([1]!Table26[[#This Row],[profit]]*[1]!Table26[[#This Row],[tdsPercentage]])</f>
        <v>#REF!</v>
      </c>
      <c r="AB135" s="18" t="e">
        <f>[1]!Table26[[#This Row],[profit_after_tds]]-[1]!Table26[[#This Row],[payout_discount]]</f>
        <v>#REF!</v>
      </c>
      <c r="AC135" s="21" t="s">
        <v>38</v>
      </c>
      <c r="AD135" s="21" t="s">
        <v>848</v>
      </c>
    </row>
    <row r="136" spans="1:30" ht="15.75" x14ac:dyDescent="0.25">
      <c r="A136" s="52">
        <v>44944</v>
      </c>
      <c r="B136" s="10" t="s">
        <v>1092</v>
      </c>
      <c r="C136" s="11">
        <v>9904427210</v>
      </c>
      <c r="D136" s="11" t="s">
        <v>1093</v>
      </c>
      <c r="E136" s="11" t="s">
        <v>1094</v>
      </c>
      <c r="F136" s="11" t="s">
        <v>374</v>
      </c>
      <c r="G136" s="11" t="s">
        <v>1095</v>
      </c>
      <c r="H136" s="11" t="s">
        <v>1096</v>
      </c>
      <c r="I136" s="11" t="s">
        <v>411</v>
      </c>
      <c r="J136" s="11" t="s">
        <v>32</v>
      </c>
      <c r="K136" s="11" t="s">
        <v>33</v>
      </c>
      <c r="L136" s="11" t="s">
        <v>44</v>
      </c>
      <c r="M136" s="11" t="s">
        <v>121</v>
      </c>
      <c r="N136" s="11" t="s">
        <v>196</v>
      </c>
      <c r="O136" s="11" t="s">
        <v>118</v>
      </c>
      <c r="P136" s="11" t="s">
        <v>901</v>
      </c>
      <c r="Q136" s="12">
        <v>44945</v>
      </c>
      <c r="R136" s="12">
        <v>45309</v>
      </c>
      <c r="S136" s="11">
        <v>0</v>
      </c>
      <c r="T136" s="53">
        <v>1285</v>
      </c>
      <c r="U136" s="53">
        <v>1089</v>
      </c>
      <c r="V136" s="25">
        <v>0.43</v>
      </c>
      <c r="W136" s="25">
        <v>0.15</v>
      </c>
      <c r="X136" s="15" t="e">
        <f>[1]!Table26[[#This Row],[odNetPremium]]*[1]!Table26[[#This Row],[Payout/ Discount %]]</f>
        <v>#REF!</v>
      </c>
      <c r="Y136" s="16" t="e">
        <f>[1]!Table26[[#This Row],[odNetPremium]]*[1]!Table26[[#This Row],[commissionPercentage]]</f>
        <v>#REF!</v>
      </c>
      <c r="Z136" s="17" t="e">
        <f>VLOOKUP([1]!Table26[[#This Row],[Insurance_portal]],[1]!Portal[#All],2,0)</f>
        <v>#REF!</v>
      </c>
      <c r="AA136" s="18" t="e">
        <f>[1]!Table26[[#This Row],[profit]]-([1]!Table26[[#This Row],[profit]]*[1]!Table26[[#This Row],[tdsPercentage]])</f>
        <v>#REF!</v>
      </c>
      <c r="AB136" s="18" t="e">
        <f>[1]!Table26[[#This Row],[profit_after_tds]]-[1]!Table26[[#This Row],[payout_discount]]</f>
        <v>#REF!</v>
      </c>
      <c r="AC136" s="11" t="s">
        <v>38</v>
      </c>
      <c r="AD136" s="42" t="s">
        <v>412</v>
      </c>
    </row>
    <row r="137" spans="1:30" ht="15.75" x14ac:dyDescent="0.25">
      <c r="A137" s="50">
        <v>44944</v>
      </c>
      <c r="B137" s="20" t="s">
        <v>1097</v>
      </c>
      <c r="C137" s="21">
        <v>9106591002</v>
      </c>
      <c r="D137" s="21" t="s">
        <v>1098</v>
      </c>
      <c r="E137" s="21" t="s">
        <v>1099</v>
      </c>
      <c r="F137" s="21" t="s">
        <v>435</v>
      </c>
      <c r="G137" s="21" t="s">
        <v>1100</v>
      </c>
      <c r="H137" s="21" t="s">
        <v>1101</v>
      </c>
      <c r="I137" s="21" t="s">
        <v>50</v>
      </c>
      <c r="J137" s="21" t="s">
        <v>32</v>
      </c>
      <c r="K137" s="21" t="s">
        <v>33</v>
      </c>
      <c r="L137" s="21" t="s">
        <v>67</v>
      </c>
      <c r="M137" s="21" t="s">
        <v>42</v>
      </c>
      <c r="N137" s="21" t="s">
        <v>403</v>
      </c>
      <c r="O137" s="21" t="s">
        <v>118</v>
      </c>
      <c r="P137" s="21" t="s">
        <v>901</v>
      </c>
      <c r="Q137" s="22">
        <v>44944</v>
      </c>
      <c r="R137" s="22">
        <v>45308</v>
      </c>
      <c r="S137" s="21">
        <v>0</v>
      </c>
      <c r="T137" s="51">
        <v>1555</v>
      </c>
      <c r="U137" s="51">
        <v>1275</v>
      </c>
      <c r="V137" s="26">
        <v>0.2</v>
      </c>
      <c r="W137" s="26">
        <v>0.1</v>
      </c>
      <c r="X137" s="15" t="e">
        <f>[1]!Table26[[#This Row],[odNetPremium]]*[1]!Table26[[#This Row],[Payout/ Discount %]]</f>
        <v>#REF!</v>
      </c>
      <c r="Y137" s="16" t="e">
        <f>[1]!Table26[[#This Row],[odNetPremium]]*[1]!Table26[[#This Row],[commissionPercentage]]</f>
        <v>#REF!</v>
      </c>
      <c r="Z137" s="17" t="e">
        <f>VLOOKUP([1]!Table26[[#This Row],[Insurance_portal]],[1]!Portal[#All],2,0)</f>
        <v>#REF!</v>
      </c>
      <c r="AA137" s="18" t="e">
        <f>[1]!Table26[[#This Row],[profit]]-([1]!Table26[[#This Row],[profit]]*[1]!Table26[[#This Row],[tdsPercentage]])</f>
        <v>#REF!</v>
      </c>
      <c r="AB137" s="18" t="e">
        <f>[1]!Table26[[#This Row],[profit_after_tds]]-[1]!Table26[[#This Row],[payout_discount]]</f>
        <v>#REF!</v>
      </c>
      <c r="AC137" s="21" t="s">
        <v>38</v>
      </c>
      <c r="AD137" s="42" t="s">
        <v>412</v>
      </c>
    </row>
    <row r="138" spans="1:30" ht="15.75" x14ac:dyDescent="0.25">
      <c r="A138" s="52">
        <v>44942</v>
      </c>
      <c r="B138" s="28" t="s">
        <v>278</v>
      </c>
      <c r="C138" s="11">
        <v>8128971304</v>
      </c>
      <c r="D138" s="11" t="s">
        <v>1102</v>
      </c>
      <c r="E138" s="11" t="s">
        <v>1103</v>
      </c>
      <c r="F138" s="11" t="s">
        <v>1104</v>
      </c>
      <c r="G138" s="11" t="s">
        <v>1105</v>
      </c>
      <c r="H138" s="11" t="s">
        <v>1106</v>
      </c>
      <c r="I138" s="11" t="s">
        <v>31</v>
      </c>
      <c r="J138" s="11" t="s">
        <v>32</v>
      </c>
      <c r="K138" s="11" t="s">
        <v>115</v>
      </c>
      <c r="L138" s="11" t="s">
        <v>34</v>
      </c>
      <c r="M138" s="11" t="s">
        <v>42</v>
      </c>
      <c r="N138" s="11" t="s">
        <v>43</v>
      </c>
      <c r="O138" s="11" t="s">
        <v>118</v>
      </c>
      <c r="P138" s="11" t="s">
        <v>901</v>
      </c>
      <c r="Q138" s="12">
        <v>44943</v>
      </c>
      <c r="R138" s="12">
        <v>45307</v>
      </c>
      <c r="S138" s="11">
        <v>20</v>
      </c>
      <c r="T138" s="53">
        <v>4296</v>
      </c>
      <c r="U138" s="53">
        <v>871</v>
      </c>
      <c r="V138" s="25">
        <v>0.22</v>
      </c>
      <c r="W138" s="25">
        <v>0</v>
      </c>
      <c r="X138" s="15" t="e">
        <f>[1]!Table26[[#This Row],[odNetPremium]]*[1]!Table26[[#This Row],[Payout/ Discount %]]</f>
        <v>#REF!</v>
      </c>
      <c r="Y138" s="16" t="e">
        <f>[1]!Table26[[#This Row],[odNetPremium]]*[1]!Table26[[#This Row],[commissionPercentage]]</f>
        <v>#REF!</v>
      </c>
      <c r="Z138" s="17" t="e">
        <f>VLOOKUP([1]!Table26[[#This Row],[Insurance_portal]],[1]!Portal[#All],2,0)</f>
        <v>#REF!</v>
      </c>
      <c r="AA138" s="18" t="e">
        <f>[1]!Table26[[#This Row],[profit]]-([1]!Table26[[#This Row],[profit]]*[1]!Table26[[#This Row],[tdsPercentage]])</f>
        <v>#REF!</v>
      </c>
      <c r="AB138" s="18" t="e">
        <f>[1]!Table26[[#This Row],[profit_after_tds]]-[1]!Table26[[#This Row],[payout_discount]]</f>
        <v>#REF!</v>
      </c>
      <c r="AC138" s="11" t="s">
        <v>38</v>
      </c>
      <c r="AD138" s="11" t="s">
        <v>38</v>
      </c>
    </row>
    <row r="139" spans="1:30" ht="15.75" x14ac:dyDescent="0.25">
      <c r="A139" s="50">
        <v>44946</v>
      </c>
      <c r="B139" s="28" t="s">
        <v>289</v>
      </c>
      <c r="C139" s="21">
        <v>7567555119</v>
      </c>
      <c r="D139" s="21">
        <v>6300199720</v>
      </c>
      <c r="E139" s="21" t="s">
        <v>1107</v>
      </c>
      <c r="F139" s="21" t="s">
        <v>1108</v>
      </c>
      <c r="G139" s="21" t="s">
        <v>290</v>
      </c>
      <c r="H139" s="21" t="s">
        <v>291</v>
      </c>
      <c r="I139" s="21" t="s">
        <v>132</v>
      </c>
      <c r="J139" s="21" t="s">
        <v>117</v>
      </c>
      <c r="K139" s="21" t="s">
        <v>115</v>
      </c>
      <c r="L139" s="21" t="s">
        <v>34</v>
      </c>
      <c r="M139" s="21" t="s">
        <v>42</v>
      </c>
      <c r="N139" s="21" t="s">
        <v>43</v>
      </c>
      <c r="O139" s="21" t="s">
        <v>363</v>
      </c>
      <c r="P139" s="21" t="s">
        <v>246</v>
      </c>
      <c r="Q139" s="22">
        <v>44953</v>
      </c>
      <c r="R139" s="22">
        <v>45317</v>
      </c>
      <c r="S139" s="21">
        <v>25</v>
      </c>
      <c r="T139" s="51">
        <v>28676</v>
      </c>
      <c r="U139" s="51">
        <v>25118</v>
      </c>
      <c r="V139" s="26">
        <v>0.45</v>
      </c>
      <c r="W139" s="26">
        <v>0.22600000000000001</v>
      </c>
      <c r="X139" s="15" t="e">
        <f>[1]!Table26[[#This Row],[odNetPremium]]*[1]!Table26[[#This Row],[Payout/ Discount %]]</f>
        <v>#REF!</v>
      </c>
      <c r="Y139" s="16" t="e">
        <f>[1]!Table26[[#This Row],[odNetPremium]]*[1]!Table26[[#This Row],[commissionPercentage]]</f>
        <v>#REF!</v>
      </c>
      <c r="Z139" s="17" t="e">
        <f>VLOOKUP([1]!Table26[[#This Row],[Insurance_portal]],[1]!Portal[#All],2,0)</f>
        <v>#REF!</v>
      </c>
      <c r="AA139" s="18" t="e">
        <f>[1]!Table26[[#This Row],[profit]]-([1]!Table26[[#This Row],[profit]]*[1]!Table26[[#This Row],[tdsPercentage]])</f>
        <v>#REF!</v>
      </c>
      <c r="AB139" s="18" t="e">
        <f>[1]!Table26[[#This Row],[profit_after_tds]]-[1]!Table26[[#This Row],[payout_discount]]</f>
        <v>#REF!</v>
      </c>
      <c r="AC139" s="21" t="s">
        <v>38</v>
      </c>
      <c r="AD139" s="21" t="s">
        <v>38</v>
      </c>
    </row>
    <row r="140" spans="1:30" ht="15.75" x14ac:dyDescent="0.25">
      <c r="A140" s="52">
        <v>44952</v>
      </c>
      <c r="B140" s="28" t="s">
        <v>1109</v>
      </c>
      <c r="C140" s="11">
        <v>9879717628</v>
      </c>
      <c r="D140" s="11">
        <v>2.0151000002270302E+23</v>
      </c>
      <c r="E140" s="69" t="s">
        <v>1110</v>
      </c>
      <c r="F140" s="11" t="s">
        <v>1111</v>
      </c>
      <c r="G140" s="11" t="s">
        <v>1112</v>
      </c>
      <c r="H140" s="11" t="s">
        <v>1113</v>
      </c>
      <c r="I140" s="11" t="s">
        <v>255</v>
      </c>
      <c r="J140" s="11" t="s">
        <v>32</v>
      </c>
      <c r="K140" s="11" t="s">
        <v>33</v>
      </c>
      <c r="L140" s="11" t="s">
        <v>44</v>
      </c>
      <c r="M140" s="11" t="s">
        <v>121</v>
      </c>
      <c r="N140" s="11" t="s">
        <v>45</v>
      </c>
      <c r="O140" s="11" t="s">
        <v>183</v>
      </c>
      <c r="P140" s="11" t="s">
        <v>246</v>
      </c>
      <c r="Q140" s="12">
        <v>44954</v>
      </c>
      <c r="R140" s="12">
        <v>45318</v>
      </c>
      <c r="S140" s="11">
        <v>0</v>
      </c>
      <c r="T140" s="53">
        <v>4031</v>
      </c>
      <c r="U140" s="53">
        <v>3416</v>
      </c>
      <c r="V140" s="25">
        <v>0.25</v>
      </c>
      <c r="W140" s="25">
        <v>0.1555</v>
      </c>
      <c r="X140" s="15" t="e">
        <f>[1]!Table26[[#This Row],[odNetPremium]]*[1]!Table26[[#This Row],[Payout/ Discount %]]</f>
        <v>#REF!</v>
      </c>
      <c r="Y140" s="16" t="e">
        <f>[1]!Table26[[#This Row],[odNetPremium]]*[1]!Table26[[#This Row],[commissionPercentage]]</f>
        <v>#REF!</v>
      </c>
      <c r="Z140" s="17" t="e">
        <f>VLOOKUP([1]!Table26[[#This Row],[Insurance_portal]],[1]!Portal[#All],2,0)</f>
        <v>#REF!</v>
      </c>
      <c r="AA140" s="18" t="e">
        <f>[1]!Table26[[#This Row],[profit]]-([1]!Table26[[#This Row],[profit]]*[1]!Table26[[#This Row],[tdsPercentage]])</f>
        <v>#REF!</v>
      </c>
      <c r="AB140" s="18" t="e">
        <f>[1]!Table26[[#This Row],[profit_after_tds]]-[1]!Table26[[#This Row],[payout_discount]]</f>
        <v>#REF!</v>
      </c>
      <c r="AC140" s="11" t="s">
        <v>38</v>
      </c>
      <c r="AD140" s="11" t="s">
        <v>952</v>
      </c>
    </row>
    <row r="141" spans="1:30" ht="15.75" x14ac:dyDescent="0.25">
      <c r="A141" s="50">
        <v>44950</v>
      </c>
      <c r="B141" s="28" t="s">
        <v>1114</v>
      </c>
      <c r="C141" s="21">
        <v>8511186794</v>
      </c>
      <c r="D141" s="21">
        <v>6300208996</v>
      </c>
      <c r="E141" s="70" t="s">
        <v>1115</v>
      </c>
      <c r="F141" s="21" t="s">
        <v>1116</v>
      </c>
      <c r="G141" s="21" t="s">
        <v>1117</v>
      </c>
      <c r="H141" s="21" t="s">
        <v>1118</v>
      </c>
      <c r="I141" s="21" t="s">
        <v>57</v>
      </c>
      <c r="J141" s="21" t="s">
        <v>32</v>
      </c>
      <c r="K141" s="21" t="s">
        <v>33</v>
      </c>
      <c r="L141" s="21" t="s">
        <v>44</v>
      </c>
      <c r="M141" s="21" t="s">
        <v>42</v>
      </c>
      <c r="N141" s="21" t="s">
        <v>43</v>
      </c>
      <c r="O141" s="21" t="s">
        <v>118</v>
      </c>
      <c r="P141" s="21" t="s">
        <v>901</v>
      </c>
      <c r="Q141" s="22">
        <v>44951</v>
      </c>
      <c r="R141" s="22">
        <v>45315</v>
      </c>
      <c r="S141" s="21">
        <v>0</v>
      </c>
      <c r="T141" s="51">
        <v>5032</v>
      </c>
      <c r="U141" s="51">
        <v>4492</v>
      </c>
      <c r="V141" s="26">
        <v>0.45</v>
      </c>
      <c r="W141" s="26">
        <v>0.223</v>
      </c>
      <c r="X141" s="15" t="e">
        <f>[1]!Table26[[#This Row],[odNetPremium]]*[1]!Table26[[#This Row],[Payout/ Discount %]]</f>
        <v>#REF!</v>
      </c>
      <c r="Y141" s="16" t="e">
        <f>[1]!Table26[[#This Row],[odNetPremium]]*[1]!Table26[[#This Row],[commissionPercentage]]</f>
        <v>#REF!</v>
      </c>
      <c r="Z141" s="17" t="e">
        <f>VLOOKUP([1]!Table26[[#This Row],[Insurance_portal]],[1]!Portal[#All],2,0)</f>
        <v>#REF!</v>
      </c>
      <c r="AA141" s="18" t="e">
        <f>[1]!Table26[[#This Row],[profit]]-([1]!Table26[[#This Row],[profit]]*[1]!Table26[[#This Row],[tdsPercentage]])</f>
        <v>#REF!</v>
      </c>
      <c r="AB141" s="18" t="e">
        <f>[1]!Table26[[#This Row],[profit_after_tds]]-[1]!Table26[[#This Row],[payout_discount]]</f>
        <v>#REF!</v>
      </c>
      <c r="AC141" s="21" t="s">
        <v>38</v>
      </c>
      <c r="AD141" s="21" t="s">
        <v>848</v>
      </c>
    </row>
    <row r="142" spans="1:30" ht="15.75" x14ac:dyDescent="0.25">
      <c r="A142" s="71">
        <v>44951</v>
      </c>
      <c r="B142" s="72" t="s">
        <v>1119</v>
      </c>
      <c r="C142" s="73">
        <v>9924721474</v>
      </c>
      <c r="D142" s="73">
        <v>1.6242232343000099E+17</v>
      </c>
      <c r="E142" s="73" t="s">
        <v>1120</v>
      </c>
      <c r="F142" s="73" t="s">
        <v>1121</v>
      </c>
      <c r="G142" s="73">
        <v>100549</v>
      </c>
      <c r="H142" s="73">
        <v>7915</v>
      </c>
      <c r="I142" s="73" t="s">
        <v>1122</v>
      </c>
      <c r="J142" s="73" t="s">
        <v>266</v>
      </c>
      <c r="K142" s="73" t="s">
        <v>33</v>
      </c>
      <c r="L142" s="73" t="s">
        <v>34</v>
      </c>
      <c r="M142" s="73" t="s">
        <v>121</v>
      </c>
      <c r="N142" s="73" t="s">
        <v>1123</v>
      </c>
      <c r="O142" s="73" t="s">
        <v>363</v>
      </c>
      <c r="P142" s="73" t="s">
        <v>901</v>
      </c>
      <c r="Q142" s="74">
        <v>44952</v>
      </c>
      <c r="R142" s="74">
        <v>45316</v>
      </c>
      <c r="S142" s="73">
        <v>0</v>
      </c>
      <c r="T142" s="75">
        <v>9859</v>
      </c>
      <c r="U142" s="75">
        <v>8355</v>
      </c>
      <c r="V142" s="76">
        <v>0.4</v>
      </c>
      <c r="W142" s="76">
        <v>0.4</v>
      </c>
      <c r="X142" s="77" t="e">
        <f>[1]!Table26[[#This Row],[odNetPremium]]*[1]!Table26[[#This Row],[Payout/ Discount %]]</f>
        <v>#REF!</v>
      </c>
      <c r="Y142" s="78" t="e">
        <f>[1]!Table26[[#This Row],[odNetPremium]]*[1]!Table26[[#This Row],[commissionPercentage]]</f>
        <v>#REF!</v>
      </c>
      <c r="Z142" s="79" t="e">
        <f>VLOOKUP([1]!Table26[[#This Row],[Insurance_portal]],[1]!Portal[#All],2,0)</f>
        <v>#REF!</v>
      </c>
      <c r="AA142" s="80" t="e">
        <f>[1]!Table26[[#This Row],[profit]]-([1]!Table26[[#This Row],[profit]]*[1]!Table26[[#This Row],[tdsPercentage]])</f>
        <v>#REF!</v>
      </c>
      <c r="AB142" s="80" t="e">
        <f>[1]!Table26[[#This Row],[profit_after_tds]]-[1]!Table26[[#This Row],[payout_discount]]</f>
        <v>#REF!</v>
      </c>
      <c r="AC142" s="73" t="s">
        <v>886</v>
      </c>
      <c r="AD142" s="73" t="s">
        <v>886</v>
      </c>
    </row>
    <row r="143" spans="1:30" ht="15.75" x14ac:dyDescent="0.25">
      <c r="A143" s="50">
        <v>44951</v>
      </c>
      <c r="B143" s="20" t="s">
        <v>1124</v>
      </c>
      <c r="C143" s="21">
        <v>9377078499</v>
      </c>
      <c r="D143" s="21" t="s">
        <v>1125</v>
      </c>
      <c r="E143" s="21" t="s">
        <v>1126</v>
      </c>
      <c r="F143" s="70" t="s">
        <v>435</v>
      </c>
      <c r="G143" s="21" t="s">
        <v>1127</v>
      </c>
      <c r="H143" s="21" t="s">
        <v>1128</v>
      </c>
      <c r="I143" s="21" t="s">
        <v>96</v>
      </c>
      <c r="J143" s="21" t="s">
        <v>32</v>
      </c>
      <c r="K143" s="21" t="s">
        <v>33</v>
      </c>
      <c r="L143" s="21" t="s">
        <v>67</v>
      </c>
      <c r="M143" s="21" t="s">
        <v>42</v>
      </c>
      <c r="N143" s="21" t="s">
        <v>403</v>
      </c>
      <c r="O143" s="21" t="s">
        <v>37</v>
      </c>
      <c r="P143" s="21" t="s">
        <v>32</v>
      </c>
      <c r="Q143" s="22">
        <v>44951</v>
      </c>
      <c r="R143" s="22">
        <v>45315</v>
      </c>
      <c r="S143" s="21">
        <v>0</v>
      </c>
      <c r="T143" s="51">
        <v>990</v>
      </c>
      <c r="U143" s="51">
        <v>839</v>
      </c>
      <c r="V143" s="26">
        <v>0.2</v>
      </c>
      <c r="W143" s="26">
        <v>7.4999999999999997E-2</v>
      </c>
      <c r="X143" s="15" t="e">
        <f>[1]!Table26[[#This Row],[odNetPremium]]*[1]!Table26[[#This Row],[Payout/ Discount %]]</f>
        <v>#REF!</v>
      </c>
      <c r="Y143" s="16" t="e">
        <f>[1]!Table26[[#This Row],[odNetPremium]]*[1]!Table26[[#This Row],[commissionPercentage]]</f>
        <v>#REF!</v>
      </c>
      <c r="Z143" s="17" t="e">
        <f>VLOOKUP([1]!Table26[[#This Row],[Insurance_portal]],[1]!Portal[#All],2,0)</f>
        <v>#REF!</v>
      </c>
      <c r="AA143" s="18" t="e">
        <f>[1]!Table26[[#This Row],[profit]]-([1]!Table26[[#This Row],[profit]]*[1]!Table26[[#This Row],[tdsPercentage]])</f>
        <v>#REF!</v>
      </c>
      <c r="AB143" s="18" t="e">
        <f>[1]!Table26[[#This Row],[profit_after_tds]]-[1]!Table26[[#This Row],[payout_discount]]</f>
        <v>#REF!</v>
      </c>
      <c r="AC143" s="21" t="s">
        <v>38</v>
      </c>
      <c r="AD143" s="21" t="s">
        <v>38</v>
      </c>
    </row>
    <row r="144" spans="1:30" ht="15.75" x14ac:dyDescent="0.25">
      <c r="A144" s="52">
        <v>44952</v>
      </c>
      <c r="B144" s="28" t="s">
        <v>1129</v>
      </c>
      <c r="C144" s="11">
        <v>9662762841</v>
      </c>
      <c r="D144" s="11" t="s">
        <v>1130</v>
      </c>
      <c r="E144" s="11" t="s">
        <v>300</v>
      </c>
      <c r="F144" s="11" t="s">
        <v>1131</v>
      </c>
      <c r="G144" s="11" t="s">
        <v>301</v>
      </c>
      <c r="H144" s="11" t="s">
        <v>1132</v>
      </c>
      <c r="I144" s="11" t="s">
        <v>46</v>
      </c>
      <c r="J144" s="11" t="s">
        <v>56</v>
      </c>
      <c r="K144" s="11" t="s">
        <v>115</v>
      </c>
      <c r="L144" s="11" t="s">
        <v>34</v>
      </c>
      <c r="M144" s="11" t="s">
        <v>42</v>
      </c>
      <c r="N144" s="11" t="s">
        <v>403</v>
      </c>
      <c r="O144" s="11" t="s">
        <v>118</v>
      </c>
      <c r="P144" s="11" t="s">
        <v>901</v>
      </c>
      <c r="Q144" s="12">
        <v>44965</v>
      </c>
      <c r="R144" s="12">
        <v>45329</v>
      </c>
      <c r="S144" s="11">
        <v>25</v>
      </c>
      <c r="T144" s="53">
        <v>12573</v>
      </c>
      <c r="U144" s="53">
        <v>10655</v>
      </c>
      <c r="V144" s="25">
        <v>0.19</v>
      </c>
      <c r="W144" s="25">
        <v>0</v>
      </c>
      <c r="X144" s="15" t="e">
        <f>[1]!Table26[[#This Row],[odNetPremium]]*[1]!Table26[[#This Row],[Payout/ Discount %]]</f>
        <v>#REF!</v>
      </c>
      <c r="Y144" s="16" t="e">
        <f>[1]!Table26[[#This Row],[odNetPremium]]*[1]!Table26[[#This Row],[commissionPercentage]]</f>
        <v>#REF!</v>
      </c>
      <c r="Z144" s="17" t="e">
        <f>VLOOKUP([1]!Table26[[#This Row],[Insurance_portal]],[1]!Portal[#All],2,0)</f>
        <v>#REF!</v>
      </c>
      <c r="AA144" s="18" t="e">
        <f>[1]!Table26[[#This Row],[profit]]-([1]!Table26[[#This Row],[profit]]*[1]!Table26[[#This Row],[tdsPercentage]])</f>
        <v>#REF!</v>
      </c>
      <c r="AB144" s="18" t="e">
        <f>[1]!Table26[[#This Row],[profit_after_tds]]-[1]!Table26[[#This Row],[payout_discount]]</f>
        <v>#REF!</v>
      </c>
      <c r="AC144" s="11" t="s">
        <v>38</v>
      </c>
      <c r="AD144" s="11" t="s">
        <v>38</v>
      </c>
    </row>
    <row r="145" spans="1:30" ht="15.75" x14ac:dyDescent="0.25">
      <c r="A145" s="71">
        <v>44953</v>
      </c>
      <c r="B145" s="72" t="s">
        <v>1133</v>
      </c>
      <c r="C145" s="73">
        <v>9426276065</v>
      </c>
      <c r="D145" s="73" t="s">
        <v>1134</v>
      </c>
      <c r="E145" s="73" t="s">
        <v>1135</v>
      </c>
      <c r="F145" s="73" t="s">
        <v>1136</v>
      </c>
      <c r="G145" s="73" t="s">
        <v>1137</v>
      </c>
      <c r="H145" s="73" t="s">
        <v>1138</v>
      </c>
      <c r="I145" s="73" t="s">
        <v>46</v>
      </c>
      <c r="J145" s="73" t="s">
        <v>40</v>
      </c>
      <c r="K145" s="73" t="s">
        <v>115</v>
      </c>
      <c r="L145" s="73" t="s">
        <v>34</v>
      </c>
      <c r="M145" s="73" t="s">
        <v>42</v>
      </c>
      <c r="N145" s="73" t="s">
        <v>1048</v>
      </c>
      <c r="O145" s="73" t="s">
        <v>118</v>
      </c>
      <c r="P145" s="73" t="s">
        <v>901</v>
      </c>
      <c r="Q145" s="74">
        <v>44955</v>
      </c>
      <c r="R145" s="74">
        <v>45319</v>
      </c>
      <c r="S145" s="73">
        <v>0</v>
      </c>
      <c r="T145" s="75">
        <v>17920</v>
      </c>
      <c r="U145" s="75">
        <v>6459</v>
      </c>
      <c r="V145" s="76">
        <v>0.15</v>
      </c>
      <c r="W145" s="76">
        <v>0.15</v>
      </c>
      <c r="X145" s="77" t="e">
        <f>[1]!Table26[[#This Row],[odNetPremium]]*[1]!Table26[[#This Row],[Payout/ Discount %]]</f>
        <v>#REF!</v>
      </c>
      <c r="Y145" s="78" t="e">
        <f>[1]!Table26[[#This Row],[odNetPremium]]*[1]!Table26[[#This Row],[commissionPercentage]]</f>
        <v>#REF!</v>
      </c>
      <c r="Z145" s="79" t="e">
        <f>VLOOKUP([1]!Table26[[#This Row],[Insurance_portal]],[1]!Portal[#All],2,0)</f>
        <v>#REF!</v>
      </c>
      <c r="AA145" s="80" t="e">
        <f>[1]!Table26[[#This Row],[profit]]-([1]!Table26[[#This Row],[profit]]*[1]!Table26[[#This Row],[tdsPercentage]])</f>
        <v>#REF!</v>
      </c>
      <c r="AB145" s="80" t="e">
        <f>[1]!Table26[[#This Row],[profit_after_tds]]-[1]!Table26[[#This Row],[payout_discount]]</f>
        <v>#REF!</v>
      </c>
      <c r="AC145" s="73" t="s">
        <v>1139</v>
      </c>
      <c r="AD145" s="73" t="s">
        <v>1139</v>
      </c>
    </row>
    <row r="146" spans="1:30" ht="15.75" x14ac:dyDescent="0.25">
      <c r="A146" s="52">
        <v>44952</v>
      </c>
      <c r="B146" s="10" t="s">
        <v>1140</v>
      </c>
      <c r="C146" s="11">
        <v>8200001520</v>
      </c>
      <c r="D146" s="11" t="s">
        <v>1141</v>
      </c>
      <c r="E146" s="11" t="s">
        <v>283</v>
      </c>
      <c r="F146" s="11" t="s">
        <v>715</v>
      </c>
      <c r="G146" s="11" t="s">
        <v>284</v>
      </c>
      <c r="H146" s="11" t="s">
        <v>285</v>
      </c>
      <c r="I146" s="11" t="s">
        <v>31</v>
      </c>
      <c r="J146" s="11" t="s">
        <v>32</v>
      </c>
      <c r="K146" s="11" t="s">
        <v>115</v>
      </c>
      <c r="L146" s="11" t="s">
        <v>44</v>
      </c>
      <c r="M146" s="11" t="s">
        <v>121</v>
      </c>
      <c r="N146" s="11" t="s">
        <v>196</v>
      </c>
      <c r="O146" s="11" t="s">
        <v>118</v>
      </c>
      <c r="P146" s="11" t="s">
        <v>363</v>
      </c>
      <c r="Q146" s="12">
        <v>44957</v>
      </c>
      <c r="R146" s="12">
        <v>45321</v>
      </c>
      <c r="S146" s="11">
        <v>0</v>
      </c>
      <c r="T146" s="53">
        <v>842</v>
      </c>
      <c r="U146" s="53">
        <v>714</v>
      </c>
      <c r="V146" s="25">
        <v>0.34</v>
      </c>
      <c r="W146" s="25">
        <v>0.06</v>
      </c>
      <c r="X146" s="15" t="e">
        <f>[1]!Table26[[#This Row],[odNetPremium]]*[1]!Table26[[#This Row],[Payout/ Discount %]]</f>
        <v>#REF!</v>
      </c>
      <c r="Y146" s="16" t="e">
        <f>[1]!Table26[[#This Row],[odNetPremium]]*[1]!Table26[[#This Row],[commissionPercentage]]</f>
        <v>#REF!</v>
      </c>
      <c r="Z146" s="17" t="e">
        <f>VLOOKUP([1]!Table26[[#This Row],[Insurance_portal]],[1]!Portal[#All],2,0)</f>
        <v>#REF!</v>
      </c>
      <c r="AA146" s="18" t="e">
        <f>[1]!Table26[[#This Row],[profit]]-([1]!Table26[[#This Row],[profit]]*[1]!Table26[[#This Row],[tdsPercentage]])</f>
        <v>#REF!</v>
      </c>
      <c r="AB146" s="18" t="e">
        <f>[1]!Table26[[#This Row],[profit_after_tds]]-[1]!Table26[[#This Row],[payout_discount]]</f>
        <v>#REF!</v>
      </c>
      <c r="AC146" s="11" t="s">
        <v>38</v>
      </c>
      <c r="AD146" s="11" t="s">
        <v>38</v>
      </c>
    </row>
    <row r="147" spans="1:30" ht="15.75" x14ac:dyDescent="0.25">
      <c r="A147" s="50">
        <v>44954</v>
      </c>
      <c r="B147" s="20" t="s">
        <v>1142</v>
      </c>
      <c r="C147" s="21">
        <v>7575008627</v>
      </c>
      <c r="D147" s="21" t="s">
        <v>1143</v>
      </c>
      <c r="E147" s="21" t="s">
        <v>1144</v>
      </c>
      <c r="F147" s="21" t="s">
        <v>1145</v>
      </c>
      <c r="G147" s="21" t="s">
        <v>1146</v>
      </c>
      <c r="H147" s="21" t="s">
        <v>1147</v>
      </c>
      <c r="I147" s="21" t="s">
        <v>100</v>
      </c>
      <c r="J147" s="21" t="s">
        <v>39</v>
      </c>
      <c r="K147" s="21" t="s">
        <v>33</v>
      </c>
      <c r="L147" s="21" t="s">
        <v>34</v>
      </c>
      <c r="M147" s="21" t="s">
        <v>54</v>
      </c>
      <c r="N147" s="21" t="s">
        <v>58</v>
      </c>
      <c r="O147" s="21" t="s">
        <v>144</v>
      </c>
      <c r="P147" s="21" t="s">
        <v>246</v>
      </c>
      <c r="Q147" s="22">
        <v>44954</v>
      </c>
      <c r="R147" s="22">
        <v>45318</v>
      </c>
      <c r="S147" s="21">
        <v>0</v>
      </c>
      <c r="T147" s="51">
        <v>16021</v>
      </c>
      <c r="U147" s="51">
        <v>5130</v>
      </c>
      <c r="V147" s="26">
        <v>0.15</v>
      </c>
      <c r="W147" s="26">
        <v>0.1</v>
      </c>
      <c r="X147" s="15" t="e">
        <f>[1]!Table26[[#This Row],[odNetPremium]]*[1]!Table26[[#This Row],[Payout/ Discount %]]</f>
        <v>#REF!</v>
      </c>
      <c r="Y147" s="16" t="e">
        <f>[1]!Table26[[#This Row],[odNetPremium]]*[1]!Table26[[#This Row],[commissionPercentage]]</f>
        <v>#REF!</v>
      </c>
      <c r="Z147" s="17" t="e">
        <f>VLOOKUP([1]!Table26[[#This Row],[Insurance_portal]],[1]!Portal[#All],2,0)</f>
        <v>#REF!</v>
      </c>
      <c r="AA147" s="18" t="e">
        <f>[1]!Table26[[#This Row],[profit]]-([1]!Table26[[#This Row],[profit]]*[1]!Table26[[#This Row],[tdsPercentage]])</f>
        <v>#REF!</v>
      </c>
      <c r="AB147" s="18" t="e">
        <f>[1]!Table26[[#This Row],[profit_after_tds]]-[1]!Table26[[#This Row],[payout_discount]]</f>
        <v>#REF!</v>
      </c>
      <c r="AC147" s="21" t="s">
        <v>38</v>
      </c>
      <c r="AD147" s="21" t="s">
        <v>1086</v>
      </c>
    </row>
    <row r="148" spans="1:30" ht="15.75" x14ac:dyDescent="0.25">
      <c r="A148" s="52">
        <v>44956</v>
      </c>
      <c r="B148" s="28" t="s">
        <v>1148</v>
      </c>
      <c r="C148" s="11">
        <v>9033570111</v>
      </c>
      <c r="D148" s="11" t="s">
        <v>1149</v>
      </c>
      <c r="E148" s="11" t="s">
        <v>1150</v>
      </c>
      <c r="F148" s="11" t="s">
        <v>1151</v>
      </c>
      <c r="G148" s="11" t="s">
        <v>1152</v>
      </c>
      <c r="H148" s="11" t="s">
        <v>1153</v>
      </c>
      <c r="I148" s="11" t="s">
        <v>70</v>
      </c>
      <c r="J148" s="11" t="s">
        <v>117</v>
      </c>
      <c r="K148" s="11" t="s">
        <v>33</v>
      </c>
      <c r="L148" s="11" t="s">
        <v>34</v>
      </c>
      <c r="M148" s="11" t="s">
        <v>42</v>
      </c>
      <c r="N148" s="11" t="s">
        <v>1048</v>
      </c>
      <c r="O148" s="11" t="s">
        <v>363</v>
      </c>
      <c r="P148" s="11" t="s">
        <v>363</v>
      </c>
      <c r="Q148" s="12">
        <v>44960</v>
      </c>
      <c r="R148" s="12">
        <v>45324</v>
      </c>
      <c r="S148" s="11">
        <v>20</v>
      </c>
      <c r="T148" s="53">
        <v>57237</v>
      </c>
      <c r="U148" s="53">
        <v>50301</v>
      </c>
      <c r="V148" s="25">
        <v>0.25</v>
      </c>
      <c r="W148" s="25">
        <v>0.09</v>
      </c>
      <c r="X148" s="15" t="e">
        <f>[1]!Table26[[#This Row],[odNetPremium]]*[1]!Table26[[#This Row],[Payout/ Discount %]]</f>
        <v>#REF!</v>
      </c>
      <c r="Y148" s="16" t="e">
        <f>[1]!Table26[[#This Row],[odNetPremium]]*[1]!Table26[[#This Row],[commissionPercentage]]</f>
        <v>#REF!</v>
      </c>
      <c r="Z148" s="17" t="e">
        <f>VLOOKUP([1]!Table26[[#This Row],[Insurance_portal]],[1]!Portal[#All],2,0)</f>
        <v>#REF!</v>
      </c>
      <c r="AA148" s="18" t="e">
        <f>[1]!Table26[[#This Row],[profit]]-([1]!Table26[[#This Row],[profit]]*[1]!Table26[[#This Row],[tdsPercentage]])</f>
        <v>#REF!</v>
      </c>
      <c r="AB148" s="18" t="e">
        <f>[1]!Table26[[#This Row],[profit_after_tds]]-[1]!Table26[[#This Row],[payout_discount]]</f>
        <v>#REF!</v>
      </c>
      <c r="AC148" s="11" t="s">
        <v>38</v>
      </c>
      <c r="AD148" s="11" t="s">
        <v>431</v>
      </c>
    </row>
    <row r="149" spans="1:30" ht="15.75" x14ac:dyDescent="0.25">
      <c r="A149" s="50">
        <v>44956</v>
      </c>
      <c r="B149" s="28" t="s">
        <v>1148</v>
      </c>
      <c r="C149" s="21">
        <v>9033570111</v>
      </c>
      <c r="D149" s="21" t="s">
        <v>1154</v>
      </c>
      <c r="E149" s="21" t="s">
        <v>1155</v>
      </c>
      <c r="F149" s="21" t="s">
        <v>1151</v>
      </c>
      <c r="G149" s="21" t="s">
        <v>1156</v>
      </c>
      <c r="H149" s="21" t="s">
        <v>1157</v>
      </c>
      <c r="I149" s="21" t="s">
        <v>70</v>
      </c>
      <c r="J149" s="21" t="s">
        <v>117</v>
      </c>
      <c r="K149" s="21" t="s">
        <v>33</v>
      </c>
      <c r="L149" s="21" t="s">
        <v>34</v>
      </c>
      <c r="M149" s="21" t="s">
        <v>42</v>
      </c>
      <c r="N149" s="21" t="s">
        <v>1048</v>
      </c>
      <c r="O149" s="21" t="s">
        <v>363</v>
      </c>
      <c r="P149" s="21" t="s">
        <v>363</v>
      </c>
      <c r="Q149" s="22">
        <v>44960</v>
      </c>
      <c r="R149" s="22">
        <v>45324</v>
      </c>
      <c r="S149" s="21">
        <v>20</v>
      </c>
      <c r="T149" s="51">
        <v>57237</v>
      </c>
      <c r="U149" s="51">
        <v>50301</v>
      </c>
      <c r="V149" s="26">
        <v>0.25</v>
      </c>
      <c r="W149" s="26">
        <v>0.09</v>
      </c>
      <c r="X149" s="15" t="e">
        <f>[1]!Table26[[#This Row],[odNetPremium]]*[1]!Table26[[#This Row],[Payout/ Discount %]]</f>
        <v>#REF!</v>
      </c>
      <c r="Y149" s="16" t="e">
        <f>[1]!Table26[[#This Row],[odNetPremium]]*[1]!Table26[[#This Row],[commissionPercentage]]</f>
        <v>#REF!</v>
      </c>
      <c r="Z149" s="17" t="e">
        <f>VLOOKUP([1]!Table26[[#This Row],[Insurance_portal]],[1]!Portal[#All],2,0)</f>
        <v>#REF!</v>
      </c>
      <c r="AA149" s="18" t="e">
        <f>[1]!Table26[[#This Row],[profit]]-([1]!Table26[[#This Row],[profit]]*[1]!Table26[[#This Row],[tdsPercentage]])</f>
        <v>#REF!</v>
      </c>
      <c r="AB149" s="18" t="e">
        <f>[1]!Table26[[#This Row],[profit_after_tds]]-[1]!Table26[[#This Row],[payout_discount]]</f>
        <v>#REF!</v>
      </c>
      <c r="AC149" s="21" t="s">
        <v>38</v>
      </c>
      <c r="AD149" s="21" t="s">
        <v>431</v>
      </c>
    </row>
    <row r="150" spans="1:30" ht="15.75" x14ac:dyDescent="0.25">
      <c r="A150" s="52">
        <v>44956</v>
      </c>
      <c r="B150" s="28" t="s">
        <v>1148</v>
      </c>
      <c r="C150" s="11">
        <v>9033570111</v>
      </c>
      <c r="D150" s="11" t="s">
        <v>1158</v>
      </c>
      <c r="E150" s="11" t="s">
        <v>1159</v>
      </c>
      <c r="F150" s="11" t="s">
        <v>1151</v>
      </c>
      <c r="G150" s="11" t="s">
        <v>1160</v>
      </c>
      <c r="H150" s="11" t="s">
        <v>1161</v>
      </c>
      <c r="I150" s="11" t="s">
        <v>70</v>
      </c>
      <c r="J150" s="11" t="s">
        <v>117</v>
      </c>
      <c r="K150" s="11" t="s">
        <v>33</v>
      </c>
      <c r="L150" s="11" t="s">
        <v>34</v>
      </c>
      <c r="M150" s="11" t="s">
        <v>42</v>
      </c>
      <c r="N150" s="11" t="s">
        <v>1048</v>
      </c>
      <c r="O150" s="11" t="s">
        <v>363</v>
      </c>
      <c r="P150" s="11" t="s">
        <v>363</v>
      </c>
      <c r="Q150" s="12">
        <v>44960</v>
      </c>
      <c r="R150" s="12">
        <v>45324</v>
      </c>
      <c r="S150" s="11">
        <v>20</v>
      </c>
      <c r="T150" s="53">
        <v>57237</v>
      </c>
      <c r="U150" s="53">
        <v>50301</v>
      </c>
      <c r="V150" s="25">
        <v>0.25</v>
      </c>
      <c r="W150" s="25">
        <v>0.09</v>
      </c>
      <c r="X150" s="15" t="e">
        <f>[1]!Table26[[#This Row],[odNetPremium]]*[1]!Table26[[#This Row],[Payout/ Discount %]]</f>
        <v>#REF!</v>
      </c>
      <c r="Y150" s="16" t="e">
        <f>[1]!Table26[[#This Row],[odNetPremium]]*[1]!Table26[[#This Row],[commissionPercentage]]</f>
        <v>#REF!</v>
      </c>
      <c r="Z150" s="17" t="e">
        <f>VLOOKUP([1]!Table26[[#This Row],[Insurance_portal]],[1]!Portal[#All],2,0)</f>
        <v>#REF!</v>
      </c>
      <c r="AA150" s="18" t="e">
        <f>[1]!Table26[[#This Row],[profit]]-([1]!Table26[[#This Row],[profit]]*[1]!Table26[[#This Row],[tdsPercentage]])</f>
        <v>#REF!</v>
      </c>
      <c r="AB150" s="18" t="e">
        <f>[1]!Table26[[#This Row],[profit_after_tds]]-[1]!Table26[[#This Row],[payout_discount]]</f>
        <v>#REF!</v>
      </c>
      <c r="AC150" s="11" t="s">
        <v>38</v>
      </c>
      <c r="AD150" s="11" t="s">
        <v>431</v>
      </c>
    </row>
    <row r="151" spans="1:30" ht="15.75" x14ac:dyDescent="0.25">
      <c r="A151" s="50">
        <v>44958</v>
      </c>
      <c r="B151" s="81" t="s">
        <v>292</v>
      </c>
      <c r="C151" s="21">
        <v>9924856146</v>
      </c>
      <c r="D151" s="21" t="s">
        <v>1162</v>
      </c>
      <c r="E151" s="70" t="s">
        <v>293</v>
      </c>
      <c r="F151" s="21" t="s">
        <v>294</v>
      </c>
      <c r="G151" s="21" t="s">
        <v>295</v>
      </c>
      <c r="H151" s="21" t="s">
        <v>296</v>
      </c>
      <c r="I151" s="21" t="s">
        <v>31</v>
      </c>
      <c r="J151" s="21" t="s">
        <v>32</v>
      </c>
      <c r="K151" s="21" t="s">
        <v>115</v>
      </c>
      <c r="L151" s="21" t="s">
        <v>44</v>
      </c>
      <c r="M151" s="21" t="s">
        <v>42</v>
      </c>
      <c r="N151" s="21" t="s">
        <v>403</v>
      </c>
      <c r="O151" s="21" t="s">
        <v>118</v>
      </c>
      <c r="P151" s="21" t="s">
        <v>363</v>
      </c>
      <c r="Q151" s="22">
        <v>44959</v>
      </c>
      <c r="R151" s="22">
        <v>45323</v>
      </c>
      <c r="S151" s="21">
        <v>0</v>
      </c>
      <c r="T151" s="51">
        <v>4898</v>
      </c>
      <c r="U151" s="51">
        <v>4151</v>
      </c>
      <c r="V151" s="26">
        <v>0.3</v>
      </c>
      <c r="W151" s="26">
        <v>2.4E-2</v>
      </c>
      <c r="X151" s="15" t="e">
        <f>[1]!Table26[[#This Row],[odNetPremium]]*[1]!Table26[[#This Row],[Payout/ Discount %]]</f>
        <v>#REF!</v>
      </c>
      <c r="Y151" s="16" t="e">
        <f>[1]!Table26[[#This Row],[odNetPremium]]*[1]!Table26[[#This Row],[commissionPercentage]]</f>
        <v>#REF!</v>
      </c>
      <c r="Z151" s="17" t="e">
        <f>VLOOKUP([1]!Table26[[#This Row],[Insurance_portal]],[1]!Portal[#All],2,0)</f>
        <v>#REF!</v>
      </c>
      <c r="AA151" s="18" t="e">
        <f>[1]!Table26[[#This Row],[profit]]-([1]!Table26[[#This Row],[profit]]*[1]!Table26[[#This Row],[tdsPercentage]])</f>
        <v>#REF!</v>
      </c>
      <c r="AB151" s="18" t="e">
        <f>[1]!Table26[[#This Row],[profit_after_tds]]-[1]!Table26[[#This Row],[payout_discount]]</f>
        <v>#REF!</v>
      </c>
      <c r="AC151" s="21" t="s">
        <v>38</v>
      </c>
      <c r="AD151" s="21" t="s">
        <v>952</v>
      </c>
    </row>
    <row r="152" spans="1:30" ht="15.75" x14ac:dyDescent="0.25">
      <c r="A152" s="82">
        <v>44959</v>
      </c>
      <c r="B152" s="83" t="s">
        <v>1163</v>
      </c>
      <c r="C152" s="84">
        <v>9428990346</v>
      </c>
      <c r="D152" s="69" t="s">
        <v>1164</v>
      </c>
      <c r="E152" s="11" t="s">
        <v>1165</v>
      </c>
      <c r="F152" s="11" t="s">
        <v>1166</v>
      </c>
      <c r="G152" s="11" t="s">
        <v>1167</v>
      </c>
      <c r="H152" s="11" t="s">
        <v>1168</v>
      </c>
      <c r="I152" s="11" t="s">
        <v>255</v>
      </c>
      <c r="J152" s="11" t="s">
        <v>32</v>
      </c>
      <c r="K152" s="11" t="s">
        <v>33</v>
      </c>
      <c r="L152" s="11" t="s">
        <v>44</v>
      </c>
      <c r="M152" s="11" t="s">
        <v>121</v>
      </c>
      <c r="N152" s="11" t="s">
        <v>196</v>
      </c>
      <c r="O152" s="11" t="s">
        <v>118</v>
      </c>
      <c r="P152" s="11" t="s">
        <v>901</v>
      </c>
      <c r="Q152" s="12">
        <v>44960</v>
      </c>
      <c r="R152" s="12">
        <v>45324</v>
      </c>
      <c r="S152" s="11">
        <v>0</v>
      </c>
      <c r="T152" s="53">
        <v>4031</v>
      </c>
      <c r="U152" s="53">
        <v>3416</v>
      </c>
      <c r="V152" s="25">
        <v>0.35</v>
      </c>
      <c r="W152" s="25">
        <v>0.14000000000000001</v>
      </c>
      <c r="X152" s="15" t="e">
        <f>[1]!Table26[[#This Row],[odNetPremium]]*[1]!Table26[[#This Row],[Payout/ Discount %]]</f>
        <v>#REF!</v>
      </c>
      <c r="Y152" s="16" t="e">
        <f>[1]!Table26[[#This Row],[odNetPremium]]*[1]!Table26[[#This Row],[commissionPercentage]]</f>
        <v>#REF!</v>
      </c>
      <c r="Z152" s="17" t="e">
        <f>VLOOKUP([1]!Table26[[#This Row],[Insurance_portal]],[1]!Portal[#All],2,0)</f>
        <v>#REF!</v>
      </c>
      <c r="AA152" s="18" t="e">
        <f>[1]!Table26[[#This Row],[profit]]-([1]!Table26[[#This Row],[profit]]*[1]!Table26[[#This Row],[tdsPercentage]])</f>
        <v>#REF!</v>
      </c>
      <c r="AB152" s="18" t="e">
        <f>[1]!Table26[[#This Row],[profit_after_tds]]-[1]!Table26[[#This Row],[payout_discount]]</f>
        <v>#REF!</v>
      </c>
      <c r="AC152" s="11" t="s">
        <v>38</v>
      </c>
      <c r="AD152" s="11" t="s">
        <v>337</v>
      </c>
    </row>
    <row r="153" spans="1:30" ht="15.75" x14ac:dyDescent="0.25">
      <c r="A153" s="50">
        <v>44959</v>
      </c>
      <c r="B153" s="20" t="s">
        <v>1169</v>
      </c>
      <c r="C153" s="21">
        <v>9824906998</v>
      </c>
      <c r="D153" s="21" t="s">
        <v>1170</v>
      </c>
      <c r="E153" s="21" t="s">
        <v>1171</v>
      </c>
      <c r="F153" s="21" t="s">
        <v>1172</v>
      </c>
      <c r="G153" s="21" t="s">
        <v>1173</v>
      </c>
      <c r="H153" s="21" t="s">
        <v>1174</v>
      </c>
      <c r="I153" s="21" t="s">
        <v>46</v>
      </c>
      <c r="J153" s="21" t="s">
        <v>32</v>
      </c>
      <c r="K153" s="21" t="s">
        <v>33</v>
      </c>
      <c r="L153" s="21" t="s">
        <v>34</v>
      </c>
      <c r="M153" s="21" t="s">
        <v>42</v>
      </c>
      <c r="N153" s="21" t="s">
        <v>403</v>
      </c>
      <c r="O153" s="21" t="s">
        <v>363</v>
      </c>
      <c r="P153" s="21" t="s">
        <v>363</v>
      </c>
      <c r="Q153" s="22">
        <v>44965</v>
      </c>
      <c r="R153" s="22">
        <v>45329</v>
      </c>
      <c r="S153" s="21">
        <v>0</v>
      </c>
      <c r="T153" s="51">
        <v>9990</v>
      </c>
      <c r="U153" s="51">
        <v>4375</v>
      </c>
      <c r="V153" s="26">
        <v>0.19</v>
      </c>
      <c r="W153" s="26">
        <v>0.19</v>
      </c>
      <c r="X153" s="15" t="e">
        <f>[1]!Table26[[#This Row],[odNetPremium]]*[1]!Table26[[#This Row],[Payout/ Discount %]]</f>
        <v>#REF!</v>
      </c>
      <c r="Y153" s="16" t="e">
        <f>[1]!Table26[[#This Row],[odNetPremium]]*[1]!Table26[[#This Row],[commissionPercentage]]</f>
        <v>#REF!</v>
      </c>
      <c r="Z153" s="17" t="e">
        <f>VLOOKUP([1]!Table26[[#This Row],[Insurance_portal]],[1]!Portal[#All],2,0)</f>
        <v>#REF!</v>
      </c>
      <c r="AA153" s="18" t="e">
        <f>[1]!Table26[[#This Row],[profit]]-([1]!Table26[[#This Row],[profit]]*[1]!Table26[[#This Row],[tdsPercentage]])</f>
        <v>#REF!</v>
      </c>
      <c r="AB153" s="18" t="e">
        <f>[1]!Table26[[#This Row],[profit_after_tds]]-[1]!Table26[[#This Row],[payout_discount]]</f>
        <v>#REF!</v>
      </c>
      <c r="AC153" s="21" t="s">
        <v>453</v>
      </c>
      <c r="AD153" s="21" t="s">
        <v>453</v>
      </c>
    </row>
    <row r="154" spans="1:30" ht="15.75" x14ac:dyDescent="0.25">
      <c r="A154" s="52">
        <v>44959</v>
      </c>
      <c r="B154" s="10" t="s">
        <v>1175</v>
      </c>
      <c r="C154" s="11">
        <v>9909184878</v>
      </c>
      <c r="D154" s="11" t="s">
        <v>1176</v>
      </c>
      <c r="E154" s="11" t="s">
        <v>1177</v>
      </c>
      <c r="F154" s="11" t="s">
        <v>1178</v>
      </c>
      <c r="G154" s="11" t="s">
        <v>1179</v>
      </c>
      <c r="H154" s="11" t="s">
        <v>1180</v>
      </c>
      <c r="I154" s="11" t="s">
        <v>445</v>
      </c>
      <c r="J154" s="11" t="s">
        <v>621</v>
      </c>
      <c r="K154" s="11" t="s">
        <v>115</v>
      </c>
      <c r="L154" s="11" t="s">
        <v>67</v>
      </c>
      <c r="M154" s="11" t="s">
        <v>42</v>
      </c>
      <c r="N154" s="11" t="s">
        <v>196</v>
      </c>
      <c r="O154" s="11" t="s">
        <v>118</v>
      </c>
      <c r="P154" s="11" t="s">
        <v>363</v>
      </c>
      <c r="Q154" s="12">
        <v>44961</v>
      </c>
      <c r="R154" s="12">
        <v>45325</v>
      </c>
      <c r="S154" s="11">
        <v>25</v>
      </c>
      <c r="T154" s="53">
        <v>21524</v>
      </c>
      <c r="U154" s="53">
        <v>18241</v>
      </c>
      <c r="V154" s="25">
        <v>0.19</v>
      </c>
      <c r="W154" s="25">
        <v>0.17</v>
      </c>
      <c r="X154" s="15" t="e">
        <f>[1]!Table26[[#This Row],[odNetPremium]]*[1]!Table26[[#This Row],[Payout/ Discount %]]</f>
        <v>#REF!</v>
      </c>
      <c r="Y154" s="16" t="e">
        <f>[1]!Table26[[#This Row],[odNetPremium]]*[1]!Table26[[#This Row],[commissionPercentage]]</f>
        <v>#REF!</v>
      </c>
      <c r="Z154" s="17" t="e">
        <f>VLOOKUP([1]!Table26[[#This Row],[Insurance_portal]],[1]!Portal[#All],2,0)</f>
        <v>#REF!</v>
      </c>
      <c r="AA154" s="18" t="e">
        <f>[1]!Table26[[#This Row],[profit]]-([1]!Table26[[#This Row],[profit]]*[1]!Table26[[#This Row],[tdsPercentage]])</f>
        <v>#REF!</v>
      </c>
      <c r="AB154" s="18" t="e">
        <f>[1]!Table26[[#This Row],[profit_after_tds]]-[1]!Table26[[#This Row],[payout_discount]]</f>
        <v>#REF!</v>
      </c>
      <c r="AC154" s="11" t="s">
        <v>38</v>
      </c>
      <c r="AD154" s="11" t="s">
        <v>47</v>
      </c>
    </row>
    <row r="155" spans="1:30" ht="15.75" x14ac:dyDescent="0.25">
      <c r="A155" s="50">
        <v>44958</v>
      </c>
      <c r="B155" s="20" t="s">
        <v>1181</v>
      </c>
      <c r="C155" s="21">
        <v>9106382066</v>
      </c>
      <c r="D155" s="21" t="s">
        <v>1182</v>
      </c>
      <c r="E155" s="21" t="s">
        <v>1183</v>
      </c>
      <c r="F155" s="21" t="s">
        <v>1184</v>
      </c>
      <c r="G155" s="21">
        <v>809288</v>
      </c>
      <c r="H155" s="21">
        <v>3704091</v>
      </c>
      <c r="I155" s="21" t="s">
        <v>31</v>
      </c>
      <c r="J155" s="21" t="s">
        <v>32</v>
      </c>
      <c r="K155" s="21" t="s">
        <v>33</v>
      </c>
      <c r="L155" s="21" t="s">
        <v>44</v>
      </c>
      <c r="M155" s="21" t="s">
        <v>42</v>
      </c>
      <c r="N155" s="21" t="s">
        <v>1048</v>
      </c>
      <c r="O155" s="21" t="s">
        <v>118</v>
      </c>
      <c r="P155" s="21" t="s">
        <v>363</v>
      </c>
      <c r="Q155" s="22">
        <v>44958</v>
      </c>
      <c r="R155" s="22">
        <v>45322</v>
      </c>
      <c r="S155" s="21">
        <v>0</v>
      </c>
      <c r="T155" s="51">
        <v>2541</v>
      </c>
      <c r="U155" s="51">
        <v>2154</v>
      </c>
      <c r="V155" s="26">
        <v>2.5000000000000001E-2</v>
      </c>
      <c r="W155" s="26"/>
      <c r="X155" s="15" t="e">
        <f>[1]!Table26[[#This Row],[odNetPremium]]*[1]!Table26[[#This Row],[Payout/ Discount %]]</f>
        <v>#REF!</v>
      </c>
      <c r="Y155" s="16" t="e">
        <f>[1]!Table26[[#This Row],[odNetPremium]]*[1]!Table26[[#This Row],[commissionPercentage]]</f>
        <v>#REF!</v>
      </c>
      <c r="Z155" s="17" t="e">
        <f>VLOOKUP([1]!Table26[[#This Row],[Insurance_portal]],[1]!Portal[#All],2,0)</f>
        <v>#REF!</v>
      </c>
      <c r="AA155" s="18" t="e">
        <f>[1]!Table26[[#This Row],[profit]]-([1]!Table26[[#This Row],[profit]]*[1]!Table26[[#This Row],[tdsPercentage]])</f>
        <v>#REF!</v>
      </c>
      <c r="AB155" s="18" t="e">
        <f>[1]!Table26[[#This Row],[profit_after_tds]]-[1]!Table26[[#This Row],[payout_discount]]</f>
        <v>#REF!</v>
      </c>
      <c r="AC155" s="21" t="s">
        <v>38</v>
      </c>
      <c r="AD155" s="21" t="s">
        <v>337</v>
      </c>
    </row>
    <row r="156" spans="1:30" ht="15.75" x14ac:dyDescent="0.25">
      <c r="A156" s="52">
        <v>44961</v>
      </c>
      <c r="B156" s="28" t="s">
        <v>1185</v>
      </c>
      <c r="C156" s="11">
        <v>9824310605</v>
      </c>
      <c r="D156" s="11" t="s">
        <v>1186</v>
      </c>
      <c r="E156" s="11" t="s">
        <v>1187</v>
      </c>
      <c r="F156" s="11" t="s">
        <v>1188</v>
      </c>
      <c r="G156" s="11">
        <v>5898</v>
      </c>
      <c r="H156" s="11">
        <v>325884</v>
      </c>
      <c r="I156" s="11" t="s">
        <v>31</v>
      </c>
      <c r="J156" s="11" t="s">
        <v>32</v>
      </c>
      <c r="K156" s="11" t="s">
        <v>33</v>
      </c>
      <c r="L156" s="11" t="s">
        <v>34</v>
      </c>
      <c r="M156" s="11" t="s">
        <v>42</v>
      </c>
      <c r="N156" s="11" t="s">
        <v>403</v>
      </c>
      <c r="O156" s="11" t="s">
        <v>381</v>
      </c>
      <c r="P156" s="11" t="s">
        <v>32</v>
      </c>
      <c r="Q156" s="12">
        <v>44963</v>
      </c>
      <c r="R156" s="12">
        <v>45327</v>
      </c>
      <c r="S156" s="11">
        <v>50</v>
      </c>
      <c r="T156" s="53">
        <v>9825</v>
      </c>
      <c r="U156" s="53">
        <v>8326</v>
      </c>
      <c r="V156" s="25">
        <v>0.27</v>
      </c>
      <c r="W156" s="25">
        <v>0</v>
      </c>
      <c r="X156" s="15" t="e">
        <f>[1]!Table26[[#This Row],[odNetPremium]]*[1]!Table26[[#This Row],[Payout/ Discount %]]</f>
        <v>#REF!</v>
      </c>
      <c r="Y156" s="16" t="e">
        <f>[1]!Table26[[#This Row],[odNetPremium]]*[1]!Table26[[#This Row],[commissionPercentage]]</f>
        <v>#REF!</v>
      </c>
      <c r="Z156" s="17" t="e">
        <f>VLOOKUP([1]!Table26[[#This Row],[Insurance_portal]],[1]!Portal[#All],2,0)</f>
        <v>#REF!</v>
      </c>
      <c r="AA156" s="18" t="e">
        <f>[1]!Table26[[#This Row],[profit]]-([1]!Table26[[#This Row],[profit]]*[1]!Table26[[#This Row],[tdsPercentage]])</f>
        <v>#REF!</v>
      </c>
      <c r="AB156" s="18" t="e">
        <f>[1]!Table26[[#This Row],[profit_after_tds]]-[1]!Table26[[#This Row],[payout_discount]]</f>
        <v>#REF!</v>
      </c>
      <c r="AC156" s="11" t="s">
        <v>38</v>
      </c>
      <c r="AD156" s="11" t="s">
        <v>38</v>
      </c>
    </row>
    <row r="157" spans="1:30" ht="15.75" x14ac:dyDescent="0.25">
      <c r="A157" s="50">
        <v>44961</v>
      </c>
      <c r="B157" s="20" t="s">
        <v>1189</v>
      </c>
      <c r="C157" s="21">
        <v>9737734834</v>
      </c>
      <c r="D157" s="21" t="s">
        <v>1190</v>
      </c>
      <c r="E157" s="21" t="s">
        <v>286</v>
      </c>
      <c r="F157" s="21" t="s">
        <v>1191</v>
      </c>
      <c r="G157" s="21" t="s">
        <v>287</v>
      </c>
      <c r="H157" s="21" t="s">
        <v>288</v>
      </c>
      <c r="I157" s="21" t="s">
        <v>57</v>
      </c>
      <c r="J157" s="21" t="s">
        <v>32</v>
      </c>
      <c r="K157" s="21" t="s">
        <v>115</v>
      </c>
      <c r="L157" s="21" t="s">
        <v>44</v>
      </c>
      <c r="M157" s="21" t="s">
        <v>121</v>
      </c>
      <c r="N157" s="21" t="s">
        <v>196</v>
      </c>
      <c r="O157" s="21" t="s">
        <v>183</v>
      </c>
      <c r="P157" s="21" t="s">
        <v>246</v>
      </c>
      <c r="Q157" s="22">
        <v>44962</v>
      </c>
      <c r="R157" s="22">
        <v>45326</v>
      </c>
      <c r="S157" s="21">
        <v>0</v>
      </c>
      <c r="T157" s="51">
        <v>842</v>
      </c>
      <c r="U157" s="51">
        <v>714</v>
      </c>
      <c r="V157" s="26">
        <v>0.34</v>
      </c>
      <c r="W157" s="26"/>
      <c r="X157" s="15" t="e">
        <f>[1]!Table26[[#This Row],[odNetPremium]]*[1]!Table26[[#This Row],[Payout/ Discount %]]</f>
        <v>#REF!</v>
      </c>
      <c r="Y157" s="16" t="e">
        <f>[1]!Table26[[#This Row],[odNetPremium]]*[1]!Table26[[#This Row],[commissionPercentage]]</f>
        <v>#REF!</v>
      </c>
      <c r="Z157" s="17" t="e">
        <f>VLOOKUP([1]!Table26[[#This Row],[Insurance_portal]],[1]!Portal[#All],2,0)</f>
        <v>#REF!</v>
      </c>
      <c r="AA157" s="18" t="e">
        <f>[1]!Table26[[#This Row],[profit]]-([1]!Table26[[#This Row],[profit]]*[1]!Table26[[#This Row],[tdsPercentage]])</f>
        <v>#REF!</v>
      </c>
      <c r="AB157" s="18" t="e">
        <f>[1]!Table26[[#This Row],[profit_after_tds]]-[1]!Table26[[#This Row],[payout_discount]]</f>
        <v>#REF!</v>
      </c>
      <c r="AC157" s="21" t="s">
        <v>38</v>
      </c>
      <c r="AD157" s="21" t="s">
        <v>38</v>
      </c>
    </row>
    <row r="158" spans="1:30" ht="15.75" x14ac:dyDescent="0.25">
      <c r="A158" s="52">
        <v>44964</v>
      </c>
      <c r="B158" s="10" t="s">
        <v>1192</v>
      </c>
      <c r="C158" s="11">
        <v>9428861514</v>
      </c>
      <c r="D158" s="11">
        <v>6201124051</v>
      </c>
      <c r="E158" s="11" t="s">
        <v>1193</v>
      </c>
      <c r="F158" s="11" t="s">
        <v>1194</v>
      </c>
      <c r="G158" s="11" t="s">
        <v>1195</v>
      </c>
      <c r="H158" s="11" t="s">
        <v>1196</v>
      </c>
      <c r="I158" s="11" t="s">
        <v>31</v>
      </c>
      <c r="J158" s="11" t="s">
        <v>32</v>
      </c>
      <c r="K158" s="11" t="s">
        <v>33</v>
      </c>
      <c r="L158" s="11" t="s">
        <v>44</v>
      </c>
      <c r="M158" s="11" t="s">
        <v>42</v>
      </c>
      <c r="N158" s="11" t="s">
        <v>43</v>
      </c>
      <c r="O158" s="11" t="s">
        <v>118</v>
      </c>
      <c r="P158" s="11" t="s">
        <v>363</v>
      </c>
      <c r="Q158" s="12">
        <v>44965</v>
      </c>
      <c r="R158" s="12">
        <v>45329</v>
      </c>
      <c r="S158" s="11">
        <v>0</v>
      </c>
      <c r="T158" s="53">
        <v>4533</v>
      </c>
      <c r="U158" s="53">
        <v>3841</v>
      </c>
      <c r="V158" s="25">
        <v>0.3</v>
      </c>
      <c r="W158" s="25">
        <v>0.113</v>
      </c>
      <c r="X158" s="15" t="e">
        <f>[1]!Table26[[#This Row],[odNetPremium]]*[1]!Table26[[#This Row],[Payout/ Discount %]]</f>
        <v>#REF!</v>
      </c>
      <c r="Y158" s="16" t="e">
        <f>[1]!Table26[[#This Row],[odNetPremium]]*[1]!Table26[[#This Row],[commissionPercentage]]</f>
        <v>#REF!</v>
      </c>
      <c r="Z158" s="17" t="e">
        <f>VLOOKUP([1]!Table26[[#This Row],[Insurance_portal]],[1]!Portal[#All],2,0)</f>
        <v>#REF!</v>
      </c>
      <c r="AA158" s="18" t="e">
        <f>[1]!Table26[[#This Row],[profit]]-([1]!Table26[[#This Row],[profit]]*[1]!Table26[[#This Row],[tdsPercentage]])</f>
        <v>#REF!</v>
      </c>
      <c r="AB158" s="18" t="e">
        <f>[1]!Table26[[#This Row],[profit_after_tds]]-[1]!Table26[[#This Row],[payout_discount]]</f>
        <v>#REF!</v>
      </c>
      <c r="AC158" s="11" t="s">
        <v>38</v>
      </c>
      <c r="AD158" s="11" t="s">
        <v>38</v>
      </c>
    </row>
    <row r="159" spans="1:30" ht="15.75" x14ac:dyDescent="0.25">
      <c r="A159" s="50">
        <v>44965</v>
      </c>
      <c r="B159" s="20" t="s">
        <v>1197</v>
      </c>
      <c r="C159" s="21">
        <v>9824468107</v>
      </c>
      <c r="D159" s="21" t="s">
        <v>1198</v>
      </c>
      <c r="E159" s="21" t="s">
        <v>1199</v>
      </c>
      <c r="F159" s="21" t="s">
        <v>1200</v>
      </c>
      <c r="G159" s="21" t="s">
        <v>1201</v>
      </c>
      <c r="H159" s="21" t="s">
        <v>1202</v>
      </c>
      <c r="I159" s="21" t="s">
        <v>31</v>
      </c>
      <c r="J159" s="21" t="s">
        <v>32</v>
      </c>
      <c r="K159" s="21" t="s">
        <v>33</v>
      </c>
      <c r="L159" s="21" t="s">
        <v>44</v>
      </c>
      <c r="M159" s="21" t="s">
        <v>121</v>
      </c>
      <c r="N159" s="21" t="s">
        <v>196</v>
      </c>
      <c r="O159" s="21" t="s">
        <v>118</v>
      </c>
      <c r="P159" s="21" t="s">
        <v>363</v>
      </c>
      <c r="Q159" s="22">
        <v>44966</v>
      </c>
      <c r="R159" s="22">
        <v>45330</v>
      </c>
      <c r="S159" s="21">
        <v>0</v>
      </c>
      <c r="T159" s="51">
        <v>4101</v>
      </c>
      <c r="U159" s="51">
        <v>3476</v>
      </c>
      <c r="V159" s="26">
        <v>0.35</v>
      </c>
      <c r="W159" s="26">
        <v>0.115</v>
      </c>
      <c r="X159" s="15" t="e">
        <f>[1]!Table26[[#This Row],[odNetPremium]]*[1]!Table26[[#This Row],[Payout/ Discount %]]</f>
        <v>#REF!</v>
      </c>
      <c r="Y159" s="16" t="e">
        <f>[1]!Table26[[#This Row],[odNetPremium]]*[1]!Table26[[#This Row],[commissionPercentage]]</f>
        <v>#REF!</v>
      </c>
      <c r="Z159" s="17" t="e">
        <f>VLOOKUP([1]!Table26[[#This Row],[Insurance_portal]],[1]!Portal[#All],2,0)</f>
        <v>#REF!</v>
      </c>
      <c r="AA159" s="18" t="e">
        <f>[1]!Table26[[#This Row],[profit]]-([1]!Table26[[#This Row],[profit]]*[1]!Table26[[#This Row],[tdsPercentage]])</f>
        <v>#REF!</v>
      </c>
      <c r="AB159" s="18" t="e">
        <f>[1]!Table26[[#This Row],[profit_after_tds]]-[1]!Table26[[#This Row],[payout_discount]]</f>
        <v>#REF!</v>
      </c>
      <c r="AC159" s="21" t="s">
        <v>38</v>
      </c>
      <c r="AD159" s="21" t="s">
        <v>1203</v>
      </c>
    </row>
    <row r="160" spans="1:30" ht="15.75" x14ac:dyDescent="0.25">
      <c r="A160" s="52">
        <v>44965</v>
      </c>
      <c r="B160" s="10" t="s">
        <v>1204</v>
      </c>
      <c r="C160" s="11">
        <v>8200305676</v>
      </c>
      <c r="D160" s="11" t="s">
        <v>1205</v>
      </c>
      <c r="E160" s="11" t="s">
        <v>297</v>
      </c>
      <c r="F160" s="11" t="s">
        <v>110</v>
      </c>
      <c r="G160" s="11" t="s">
        <v>298</v>
      </c>
      <c r="H160" s="11" t="s">
        <v>299</v>
      </c>
      <c r="I160" s="11" t="s">
        <v>31</v>
      </c>
      <c r="J160" s="11" t="s">
        <v>32</v>
      </c>
      <c r="K160" s="11" t="s">
        <v>115</v>
      </c>
      <c r="L160" s="11" t="s">
        <v>44</v>
      </c>
      <c r="M160" s="11" t="s">
        <v>121</v>
      </c>
      <c r="N160" s="11" t="s">
        <v>196</v>
      </c>
      <c r="O160" s="11" t="s">
        <v>118</v>
      </c>
      <c r="P160" s="11" t="s">
        <v>363</v>
      </c>
      <c r="Q160" s="12">
        <v>44966</v>
      </c>
      <c r="R160" s="12">
        <v>45330</v>
      </c>
      <c r="S160" s="11">
        <v>0</v>
      </c>
      <c r="T160" s="53">
        <v>842</v>
      </c>
      <c r="U160" s="53">
        <v>714</v>
      </c>
      <c r="V160" s="25">
        <v>0.25</v>
      </c>
      <c r="W160" s="25">
        <v>0.13</v>
      </c>
      <c r="X160" s="15" t="e">
        <f>[1]!Table26[[#This Row],[odNetPremium]]*[1]!Table26[[#This Row],[Payout/ Discount %]]</f>
        <v>#REF!</v>
      </c>
      <c r="Y160" s="16" t="e">
        <f>[1]!Table26[[#This Row],[odNetPremium]]*[1]!Table26[[#This Row],[commissionPercentage]]</f>
        <v>#REF!</v>
      </c>
      <c r="Z160" s="17" t="e">
        <f>VLOOKUP([1]!Table26[[#This Row],[Insurance_portal]],[1]!Portal[#All],2,0)</f>
        <v>#REF!</v>
      </c>
      <c r="AA160" s="18" t="e">
        <f>[1]!Table26[[#This Row],[profit]]-([1]!Table26[[#This Row],[profit]]*[1]!Table26[[#This Row],[tdsPercentage]])</f>
        <v>#REF!</v>
      </c>
      <c r="AB160" s="18" t="e">
        <f>[1]!Table26[[#This Row],[profit_after_tds]]-[1]!Table26[[#This Row],[payout_discount]]</f>
        <v>#REF!</v>
      </c>
      <c r="AC160" s="11" t="s">
        <v>38</v>
      </c>
      <c r="AD160" s="11" t="s">
        <v>38</v>
      </c>
    </row>
    <row r="161" spans="1:30" ht="15.75" x14ac:dyDescent="0.25">
      <c r="A161" s="50">
        <v>44965</v>
      </c>
      <c r="B161" s="20" t="s">
        <v>1206</v>
      </c>
      <c r="C161" s="21">
        <v>9925342661</v>
      </c>
      <c r="D161" s="21" t="s">
        <v>1207</v>
      </c>
      <c r="E161" s="21" t="s">
        <v>1208</v>
      </c>
      <c r="F161" s="21" t="s">
        <v>61</v>
      </c>
      <c r="G161" s="21" t="s">
        <v>62</v>
      </c>
      <c r="H161" s="21" t="s">
        <v>63</v>
      </c>
      <c r="I161" s="21" t="s">
        <v>57</v>
      </c>
      <c r="J161" s="21" t="s">
        <v>32</v>
      </c>
      <c r="K161" s="21" t="s">
        <v>115</v>
      </c>
      <c r="L161" s="21" t="s">
        <v>44</v>
      </c>
      <c r="M161" s="21" t="s">
        <v>121</v>
      </c>
      <c r="N161" s="21" t="s">
        <v>196</v>
      </c>
      <c r="O161" s="21" t="s">
        <v>144</v>
      </c>
      <c r="P161" s="21" t="s">
        <v>1209</v>
      </c>
      <c r="Q161" s="22">
        <v>44966</v>
      </c>
      <c r="R161" s="22">
        <v>45330</v>
      </c>
      <c r="S161" s="21">
        <v>0</v>
      </c>
      <c r="T161" s="51">
        <v>842</v>
      </c>
      <c r="U161" s="51">
        <v>714</v>
      </c>
      <c r="V161" s="26">
        <v>0.34</v>
      </c>
      <c r="W161" s="26">
        <v>0.1275</v>
      </c>
      <c r="X161" s="15" t="e">
        <f>[1]!Table26[[#This Row],[odNetPremium]]*[1]!Table26[[#This Row],[Payout/ Discount %]]</f>
        <v>#REF!</v>
      </c>
      <c r="Y161" s="16" t="e">
        <f>[1]!Table26[[#This Row],[odNetPremium]]*[1]!Table26[[#This Row],[commissionPercentage]]</f>
        <v>#REF!</v>
      </c>
      <c r="Z161" s="17" t="e">
        <f>VLOOKUP([1]!Table26[[#This Row],[Insurance_portal]],[1]!Portal[#All],2,0)</f>
        <v>#REF!</v>
      </c>
      <c r="AA161" s="18" t="e">
        <f>[1]!Table26[[#This Row],[profit]]-([1]!Table26[[#This Row],[profit]]*[1]!Table26[[#This Row],[tdsPercentage]])</f>
        <v>#REF!</v>
      </c>
      <c r="AB161" s="18" t="e">
        <f>[1]!Table26[[#This Row],[profit_after_tds]]-[1]!Table26[[#This Row],[payout_discount]]</f>
        <v>#REF!</v>
      </c>
      <c r="AC161" s="21" t="s">
        <v>38</v>
      </c>
      <c r="AD161" s="21" t="s">
        <v>38</v>
      </c>
    </row>
    <row r="162" spans="1:30" ht="15.75" x14ac:dyDescent="0.25">
      <c r="A162" s="52">
        <v>44970</v>
      </c>
      <c r="B162" s="10" t="s">
        <v>1210</v>
      </c>
      <c r="C162" s="11">
        <v>8511186794</v>
      </c>
      <c r="D162" s="11" t="s">
        <v>1211</v>
      </c>
      <c r="E162" s="11" t="s">
        <v>1212</v>
      </c>
      <c r="F162" s="11" t="s">
        <v>91</v>
      </c>
      <c r="G162" s="11" t="s">
        <v>1213</v>
      </c>
      <c r="H162" s="11" t="s">
        <v>1214</v>
      </c>
      <c r="I162" s="11" t="s">
        <v>57</v>
      </c>
      <c r="J162" s="11" t="s">
        <v>32</v>
      </c>
      <c r="K162" s="11" t="s">
        <v>33</v>
      </c>
      <c r="L162" s="11" t="s">
        <v>44</v>
      </c>
      <c r="M162" s="11" t="s">
        <v>42</v>
      </c>
      <c r="N162" s="11" t="s">
        <v>196</v>
      </c>
      <c r="O162" s="11" t="s">
        <v>183</v>
      </c>
      <c r="P162" s="11" t="s">
        <v>363</v>
      </c>
      <c r="Q162" s="12">
        <v>44971</v>
      </c>
      <c r="R162" s="12">
        <v>45335</v>
      </c>
      <c r="S162" s="11">
        <v>0</v>
      </c>
      <c r="T162" s="53">
        <v>842</v>
      </c>
      <c r="U162" s="53">
        <v>714</v>
      </c>
      <c r="V162" s="25">
        <v>0.25</v>
      </c>
      <c r="W162" s="25">
        <v>0.13</v>
      </c>
      <c r="X162" s="15" t="e">
        <f>[1]!Table26[[#This Row],[odNetPremium]]*[1]!Table26[[#This Row],[Payout/ Discount %]]</f>
        <v>#REF!</v>
      </c>
      <c r="Y162" s="16" t="e">
        <f>[1]!Table26[[#This Row],[odNetPremium]]*[1]!Table26[[#This Row],[commissionPercentage]]</f>
        <v>#REF!</v>
      </c>
      <c r="Z162" s="17" t="e">
        <f>VLOOKUP([1]!Table26[[#This Row],[Insurance_portal]],[1]!Portal[#All],2,0)</f>
        <v>#REF!</v>
      </c>
      <c r="AA162" s="18" t="e">
        <f>[1]!Table26[[#This Row],[profit]]-([1]!Table26[[#This Row],[profit]]*[1]!Table26[[#This Row],[tdsPercentage]])</f>
        <v>#REF!</v>
      </c>
      <c r="AB162" s="18" t="e">
        <f>[1]!Table26[[#This Row],[profit_after_tds]]-[1]!Table26[[#This Row],[payout_discount]]</f>
        <v>#REF!</v>
      </c>
      <c r="AC162" s="11" t="s">
        <v>38</v>
      </c>
      <c r="AD162" s="11" t="s">
        <v>848</v>
      </c>
    </row>
    <row r="163" spans="1:30" ht="15.75" x14ac:dyDescent="0.25">
      <c r="A163" s="50">
        <v>44971</v>
      </c>
      <c r="B163" s="20" t="s">
        <v>1215</v>
      </c>
      <c r="C163" s="21" t="s">
        <v>1216</v>
      </c>
      <c r="D163" s="21" t="s">
        <v>1217</v>
      </c>
      <c r="E163" s="21" t="s">
        <v>1218</v>
      </c>
      <c r="F163" s="21" t="s">
        <v>1219</v>
      </c>
      <c r="G163" s="21" t="s">
        <v>1220</v>
      </c>
      <c r="H163" s="21" t="s">
        <v>1221</v>
      </c>
      <c r="I163" s="21" t="s">
        <v>57</v>
      </c>
      <c r="J163" s="21" t="s">
        <v>32</v>
      </c>
      <c r="K163" s="21" t="s">
        <v>33</v>
      </c>
      <c r="L163" s="21" t="s">
        <v>44</v>
      </c>
      <c r="M163" s="21" t="s">
        <v>121</v>
      </c>
      <c r="N163" s="21" t="s">
        <v>196</v>
      </c>
      <c r="O163" s="21" t="s">
        <v>183</v>
      </c>
      <c r="P163" s="21" t="s">
        <v>363</v>
      </c>
      <c r="Q163" s="22">
        <v>44972</v>
      </c>
      <c r="R163" s="22">
        <v>45336</v>
      </c>
      <c r="S163" s="21">
        <v>0</v>
      </c>
      <c r="T163" s="51">
        <v>2470</v>
      </c>
      <c r="U163" s="51">
        <v>2094</v>
      </c>
      <c r="V163" s="26">
        <v>0.35</v>
      </c>
      <c r="W163" s="26">
        <v>0.15</v>
      </c>
      <c r="X163" s="15" t="e">
        <f>[1]!Table26[[#This Row],[odNetPremium]]*[1]!Table26[[#This Row],[Payout/ Discount %]]</f>
        <v>#REF!</v>
      </c>
      <c r="Y163" s="16" t="e">
        <f>[1]!Table26[[#This Row],[odNetPremium]]*[1]!Table26[[#This Row],[commissionPercentage]]</f>
        <v>#REF!</v>
      </c>
      <c r="Z163" s="17" t="e">
        <f>VLOOKUP([1]!Table26[[#This Row],[Insurance_portal]],[1]!Portal[#All],2,0)</f>
        <v>#REF!</v>
      </c>
      <c r="AA163" s="18" t="e">
        <f>[1]!Table26[[#This Row],[profit]]-([1]!Table26[[#This Row],[profit]]*[1]!Table26[[#This Row],[tdsPercentage]])</f>
        <v>#REF!</v>
      </c>
      <c r="AB163" s="18" t="e">
        <f>[1]!Table26[[#This Row],[profit_after_tds]]-[1]!Table26[[#This Row],[payout_discount]]</f>
        <v>#REF!</v>
      </c>
      <c r="AC163" s="21" t="s">
        <v>38</v>
      </c>
      <c r="AD163" s="21" t="s">
        <v>848</v>
      </c>
    </row>
    <row r="164" spans="1:30" ht="15.75" x14ac:dyDescent="0.25">
      <c r="A164" s="52">
        <v>44971</v>
      </c>
      <c r="B164" s="10" t="s">
        <v>1222</v>
      </c>
      <c r="C164" s="11">
        <v>8511186794</v>
      </c>
      <c r="D164" s="11" t="s">
        <v>1223</v>
      </c>
      <c r="E164" s="11" t="s">
        <v>1224</v>
      </c>
      <c r="F164" s="11" t="s">
        <v>1225</v>
      </c>
      <c r="G164" s="11" t="s">
        <v>1226</v>
      </c>
      <c r="H164" s="11" t="s">
        <v>1227</v>
      </c>
      <c r="I164" s="11" t="s">
        <v>57</v>
      </c>
      <c r="J164" s="11" t="s">
        <v>32</v>
      </c>
      <c r="K164" s="11" t="s">
        <v>33</v>
      </c>
      <c r="L164" s="11" t="s">
        <v>44</v>
      </c>
      <c r="M164" s="11" t="s">
        <v>42</v>
      </c>
      <c r="N164" s="11" t="s">
        <v>196</v>
      </c>
      <c r="O164" s="11" t="s">
        <v>183</v>
      </c>
      <c r="P164" s="11" t="s">
        <v>363</v>
      </c>
      <c r="Q164" s="12">
        <v>44972</v>
      </c>
      <c r="R164" s="12">
        <v>45336</v>
      </c>
      <c r="S164" s="11">
        <v>0</v>
      </c>
      <c r="T164" s="53">
        <v>842</v>
      </c>
      <c r="U164" s="53">
        <v>714</v>
      </c>
      <c r="V164" s="25">
        <v>0.25</v>
      </c>
      <c r="W164" s="25">
        <v>0.13</v>
      </c>
      <c r="X164" s="15" t="e">
        <f>[1]!Table26[[#This Row],[odNetPremium]]*[1]!Table26[[#This Row],[Payout/ Discount %]]</f>
        <v>#REF!</v>
      </c>
      <c r="Y164" s="16" t="e">
        <f>[1]!Table26[[#This Row],[odNetPremium]]*[1]!Table26[[#This Row],[commissionPercentage]]</f>
        <v>#REF!</v>
      </c>
      <c r="Z164" s="17" t="e">
        <f>VLOOKUP([1]!Table26[[#This Row],[Insurance_portal]],[1]!Portal[#All],2,0)</f>
        <v>#REF!</v>
      </c>
      <c r="AA164" s="18" t="e">
        <f>[1]!Table26[[#This Row],[profit]]-([1]!Table26[[#This Row],[profit]]*[1]!Table26[[#This Row],[tdsPercentage]])</f>
        <v>#REF!</v>
      </c>
      <c r="AB164" s="18" t="e">
        <f>[1]!Table26[[#This Row],[profit_after_tds]]-[1]!Table26[[#This Row],[payout_discount]]</f>
        <v>#REF!</v>
      </c>
      <c r="AC164" s="11" t="s">
        <v>38</v>
      </c>
      <c r="AD164" s="11" t="s">
        <v>848</v>
      </c>
    </row>
    <row r="165" spans="1:30" ht="15.75" x14ac:dyDescent="0.25">
      <c r="A165" s="50">
        <v>44967</v>
      </c>
      <c r="B165" s="20" t="s">
        <v>1228</v>
      </c>
      <c r="C165" s="21">
        <v>7698800305</v>
      </c>
      <c r="D165" s="21">
        <v>6201143110</v>
      </c>
      <c r="E165" s="21" t="s">
        <v>1229</v>
      </c>
      <c r="F165" s="21" t="s">
        <v>433</v>
      </c>
      <c r="G165" s="21" t="s">
        <v>1230</v>
      </c>
      <c r="H165" s="21" t="s">
        <v>1231</v>
      </c>
      <c r="I165" s="21" t="s">
        <v>1232</v>
      </c>
      <c r="J165" s="21" t="s">
        <v>32</v>
      </c>
      <c r="K165" s="21" t="s">
        <v>33</v>
      </c>
      <c r="L165" s="21" t="s">
        <v>34</v>
      </c>
      <c r="M165" s="21" t="s">
        <v>42</v>
      </c>
      <c r="N165" s="21" t="s">
        <v>43</v>
      </c>
      <c r="O165" s="21" t="s">
        <v>118</v>
      </c>
      <c r="P165" s="21" t="s">
        <v>363</v>
      </c>
      <c r="Q165" s="22">
        <v>44968</v>
      </c>
      <c r="R165" s="22">
        <v>45332</v>
      </c>
      <c r="S165" s="21">
        <v>0</v>
      </c>
      <c r="T165" s="51">
        <v>13393</v>
      </c>
      <c r="U165" s="51">
        <v>7084</v>
      </c>
      <c r="V165" s="26">
        <v>0.22</v>
      </c>
      <c r="W165" s="26">
        <v>0.19</v>
      </c>
      <c r="X165" s="15" t="e">
        <f>[1]!Table26[[#This Row],[odNetPremium]]*[1]!Table26[[#This Row],[Payout/ Discount %]]</f>
        <v>#REF!</v>
      </c>
      <c r="Y165" s="16" t="e">
        <f>[1]!Table26[[#This Row],[odNetPremium]]*[1]!Table26[[#This Row],[commissionPercentage]]</f>
        <v>#REF!</v>
      </c>
      <c r="Z165" s="17" t="e">
        <f>VLOOKUP([1]!Table26[[#This Row],[Insurance_portal]],[1]!Portal[#All],2,0)</f>
        <v>#REF!</v>
      </c>
      <c r="AA165" s="18" t="e">
        <f>[1]!Table26[[#This Row],[profit]]-([1]!Table26[[#This Row],[profit]]*[1]!Table26[[#This Row],[tdsPercentage]])</f>
        <v>#REF!</v>
      </c>
      <c r="AB165" s="18" t="e">
        <f>[1]!Table26[[#This Row],[profit_after_tds]]-[1]!Table26[[#This Row],[payout_discount]]</f>
        <v>#REF!</v>
      </c>
      <c r="AC165" s="21" t="s">
        <v>886</v>
      </c>
      <c r="AD165" s="21" t="s">
        <v>886</v>
      </c>
    </row>
    <row r="166" spans="1:30" ht="15.75" x14ac:dyDescent="0.25">
      <c r="A166" s="52">
        <v>44975</v>
      </c>
      <c r="B166" s="10" t="s">
        <v>1233</v>
      </c>
      <c r="C166" s="11">
        <v>8160808181</v>
      </c>
      <c r="D166" s="11">
        <v>1.1052232348002899E+17</v>
      </c>
      <c r="E166" s="11" t="s">
        <v>1234</v>
      </c>
      <c r="F166" s="11" t="s">
        <v>1235</v>
      </c>
      <c r="G166" s="11" t="s">
        <v>1236</v>
      </c>
      <c r="H166" s="11" t="s">
        <v>1237</v>
      </c>
      <c r="I166" s="11" t="s">
        <v>57</v>
      </c>
      <c r="J166" s="11" t="s">
        <v>32</v>
      </c>
      <c r="K166" s="11" t="s">
        <v>33</v>
      </c>
      <c r="L166" s="11" t="s">
        <v>44</v>
      </c>
      <c r="M166" s="11" t="s">
        <v>121</v>
      </c>
      <c r="N166" s="11" t="s">
        <v>190</v>
      </c>
      <c r="O166" s="11" t="s">
        <v>183</v>
      </c>
      <c r="P166" s="11" t="s">
        <v>1209</v>
      </c>
      <c r="Q166" s="12">
        <v>44976</v>
      </c>
      <c r="R166" s="12">
        <v>45340</v>
      </c>
      <c r="S166" s="11">
        <v>0</v>
      </c>
      <c r="T166" s="53">
        <v>842</v>
      </c>
      <c r="U166" s="53">
        <v>714</v>
      </c>
      <c r="V166" s="25">
        <v>0.45</v>
      </c>
      <c r="W166" s="25">
        <v>0.13</v>
      </c>
      <c r="X166" s="15" t="e">
        <f>[1]!Table26[[#This Row],[odNetPremium]]*[1]!Table26[[#This Row],[Payout/ Discount %]]</f>
        <v>#REF!</v>
      </c>
      <c r="Y166" s="16" t="e">
        <f>[1]!Table26[[#This Row],[odNetPremium]]*[1]!Table26[[#This Row],[commissionPercentage]]</f>
        <v>#REF!</v>
      </c>
      <c r="Z166" s="17" t="e">
        <f>VLOOKUP([1]!Table26[[#This Row],[Insurance_portal]],[1]!Portal[#All],2,0)</f>
        <v>#REF!</v>
      </c>
      <c r="AA166" s="18" t="e">
        <f>[1]!Table26[[#This Row],[profit]]-([1]!Table26[[#This Row],[profit]]*[1]!Table26[[#This Row],[tdsPercentage]])</f>
        <v>#REF!</v>
      </c>
      <c r="AB166" s="18" t="e">
        <f>[1]!Table26[[#This Row],[profit_after_tds]]-[1]!Table26[[#This Row],[payout_discount]]</f>
        <v>#REF!</v>
      </c>
      <c r="AC166" s="11" t="s">
        <v>38</v>
      </c>
      <c r="AD166" s="11" t="s">
        <v>38</v>
      </c>
    </row>
    <row r="167" spans="1:30" ht="15.75" x14ac:dyDescent="0.25">
      <c r="A167" s="50">
        <v>44974</v>
      </c>
      <c r="B167" s="20" t="s">
        <v>1238</v>
      </c>
      <c r="C167" s="21">
        <v>9408847388</v>
      </c>
      <c r="D167" s="21">
        <v>6201167052</v>
      </c>
      <c r="E167" s="21" t="s">
        <v>1239</v>
      </c>
      <c r="F167" s="21" t="s">
        <v>1240</v>
      </c>
      <c r="G167" s="21" t="s">
        <v>1241</v>
      </c>
      <c r="H167" s="21" t="s">
        <v>1242</v>
      </c>
      <c r="I167" s="21" t="s">
        <v>96</v>
      </c>
      <c r="J167" s="21" t="s">
        <v>32</v>
      </c>
      <c r="K167" s="21" t="s">
        <v>33</v>
      </c>
      <c r="L167" s="21" t="s">
        <v>44</v>
      </c>
      <c r="M167" s="21" t="s">
        <v>42</v>
      </c>
      <c r="N167" s="21" t="s">
        <v>43</v>
      </c>
      <c r="O167" s="21" t="s">
        <v>118</v>
      </c>
      <c r="P167" s="21" t="s">
        <v>1209</v>
      </c>
      <c r="Q167" s="22">
        <v>44974</v>
      </c>
      <c r="R167" s="22">
        <v>45338</v>
      </c>
      <c r="S167" s="21">
        <v>0</v>
      </c>
      <c r="T167" s="51">
        <v>8910</v>
      </c>
      <c r="U167" s="51">
        <v>3459</v>
      </c>
      <c r="V167" s="26">
        <v>0.22</v>
      </c>
      <c r="W167" s="26">
        <v>0.11899999999999999</v>
      </c>
      <c r="X167" s="15" t="e">
        <f>[1]!Table26[[#This Row],[odNetPremium]]*[1]!Table26[[#This Row],[Payout/ Discount %]]</f>
        <v>#REF!</v>
      </c>
      <c r="Y167" s="16" t="e">
        <f>[1]!Table26[[#This Row],[odNetPremium]]*[1]!Table26[[#This Row],[commissionPercentage]]</f>
        <v>#REF!</v>
      </c>
      <c r="Z167" s="17" t="e">
        <f>VLOOKUP([1]!Table26[[#This Row],[Insurance_portal]],[1]!Portal[#All],2,0)</f>
        <v>#REF!</v>
      </c>
      <c r="AA167" s="18" t="e">
        <f>[1]!Table26[[#This Row],[profit]]-([1]!Table26[[#This Row],[profit]]*[1]!Table26[[#This Row],[tdsPercentage]])</f>
        <v>#REF!</v>
      </c>
      <c r="AB167" s="18" t="e">
        <f>[1]!Table26[[#This Row],[profit_after_tds]]-[1]!Table26[[#This Row],[payout_discount]]</f>
        <v>#REF!</v>
      </c>
      <c r="AC167" s="21" t="s">
        <v>38</v>
      </c>
      <c r="AD167" s="21" t="s">
        <v>214</v>
      </c>
    </row>
    <row r="168" spans="1:30" ht="15.75" x14ac:dyDescent="0.25">
      <c r="A168" s="52">
        <v>44977</v>
      </c>
      <c r="B168" s="10" t="s">
        <v>1243</v>
      </c>
      <c r="C168" s="11">
        <v>9664514124</v>
      </c>
      <c r="D168" s="11" t="s">
        <v>1244</v>
      </c>
      <c r="E168" s="11" t="s">
        <v>1245</v>
      </c>
      <c r="F168" s="11" t="s">
        <v>1246</v>
      </c>
      <c r="G168" s="11" t="s">
        <v>1247</v>
      </c>
      <c r="H168" s="11" t="s">
        <v>1248</v>
      </c>
      <c r="I168" s="11" t="s">
        <v>411</v>
      </c>
      <c r="J168" s="11" t="s">
        <v>266</v>
      </c>
      <c r="K168" s="11" t="s">
        <v>33</v>
      </c>
      <c r="L168" s="11" t="s">
        <v>34</v>
      </c>
      <c r="M168" s="11" t="s">
        <v>121</v>
      </c>
      <c r="N168" s="11" t="s">
        <v>1249</v>
      </c>
      <c r="O168" s="11" t="s">
        <v>118</v>
      </c>
      <c r="P168" s="11" t="s">
        <v>246</v>
      </c>
      <c r="Q168" s="12">
        <v>44979</v>
      </c>
      <c r="R168" s="12">
        <v>45343</v>
      </c>
      <c r="S168" s="11">
        <v>20</v>
      </c>
      <c r="T168" s="53">
        <v>19214</v>
      </c>
      <c r="U168" s="53">
        <v>17104</v>
      </c>
      <c r="V168" s="25">
        <v>0.5</v>
      </c>
      <c r="W168" s="25">
        <v>0.22</v>
      </c>
      <c r="X168" s="15" t="e">
        <f>[1]!Table26[[#This Row],[odNetPremium]]*[1]!Table26[[#This Row],[Payout/ Discount %]]</f>
        <v>#REF!</v>
      </c>
      <c r="Y168" s="16" t="e">
        <f>[1]!Table26[[#This Row],[odNetPremium]]*[1]!Table26[[#This Row],[commissionPercentage]]</f>
        <v>#REF!</v>
      </c>
      <c r="Z168" s="17" t="e">
        <f>VLOOKUP([1]!Table26[[#This Row],[Insurance_portal]],[1]!Portal[#All],2,0)</f>
        <v>#REF!</v>
      </c>
      <c r="AA168" s="18" t="e">
        <f>[1]!Table26[[#This Row],[profit]]-([1]!Table26[[#This Row],[profit]]*[1]!Table26[[#This Row],[tdsPercentage]])</f>
        <v>#REF!</v>
      </c>
      <c r="AB168" s="18" t="e">
        <f>[1]!Table26[[#This Row],[profit_after_tds]]-[1]!Table26[[#This Row],[payout_discount]]</f>
        <v>#REF!</v>
      </c>
      <c r="AC168" s="11" t="s">
        <v>38</v>
      </c>
      <c r="AD168" s="11" t="s">
        <v>412</v>
      </c>
    </row>
    <row r="169" spans="1:30" ht="15.75" x14ac:dyDescent="0.25">
      <c r="A169" s="50">
        <v>44978</v>
      </c>
      <c r="B169" s="20" t="s">
        <v>77</v>
      </c>
      <c r="C169" s="21">
        <v>8160808181</v>
      </c>
      <c r="D169" s="21" t="s">
        <v>1250</v>
      </c>
      <c r="E169" s="21" t="s">
        <v>303</v>
      </c>
      <c r="F169" s="21" t="s">
        <v>107</v>
      </c>
      <c r="G169" s="21" t="s">
        <v>73</v>
      </c>
      <c r="H169" s="21" t="s">
        <v>74</v>
      </c>
      <c r="I169" s="21" t="s">
        <v>70</v>
      </c>
      <c r="J169" s="21" t="s">
        <v>32</v>
      </c>
      <c r="K169" s="21" t="s">
        <v>115</v>
      </c>
      <c r="L169" s="21" t="s">
        <v>44</v>
      </c>
      <c r="M169" s="21" t="s">
        <v>121</v>
      </c>
      <c r="N169" s="21" t="s">
        <v>403</v>
      </c>
      <c r="O169" s="21" t="s">
        <v>183</v>
      </c>
      <c r="P169" s="21" t="s">
        <v>246</v>
      </c>
      <c r="Q169" s="22">
        <v>44979</v>
      </c>
      <c r="R169" s="22">
        <v>45343</v>
      </c>
      <c r="S169" s="21">
        <v>0</v>
      </c>
      <c r="T169" s="51">
        <v>843</v>
      </c>
      <c r="U169" s="51">
        <v>714</v>
      </c>
      <c r="V169" s="26">
        <v>0.43</v>
      </c>
      <c r="W169" s="26"/>
      <c r="X169" s="15" t="e">
        <f>[1]!Table26[[#This Row],[odNetPremium]]*[1]!Table26[[#This Row],[Payout/ Discount %]]</f>
        <v>#REF!</v>
      </c>
      <c r="Y169" s="16" t="e">
        <f>[1]!Table26[[#This Row],[odNetPremium]]*[1]!Table26[[#This Row],[commissionPercentage]]</f>
        <v>#REF!</v>
      </c>
      <c r="Z169" s="17" t="e">
        <f>VLOOKUP([1]!Table26[[#This Row],[Insurance_portal]],[1]!Portal[#All],2,0)</f>
        <v>#REF!</v>
      </c>
      <c r="AA169" s="18" t="e">
        <f>[1]!Table26[[#This Row],[profit]]-([1]!Table26[[#This Row],[profit]]*[1]!Table26[[#This Row],[tdsPercentage]])</f>
        <v>#REF!</v>
      </c>
      <c r="AB169" s="18" t="e">
        <f>[1]!Table26[[#This Row],[profit_after_tds]]-[1]!Table26[[#This Row],[payout_discount]]</f>
        <v>#REF!</v>
      </c>
      <c r="AC169" s="21" t="s">
        <v>38</v>
      </c>
      <c r="AD169" s="21" t="s">
        <v>431</v>
      </c>
    </row>
    <row r="170" spans="1:30" ht="15.75" x14ac:dyDescent="0.25">
      <c r="A170" s="52">
        <v>44980</v>
      </c>
      <c r="B170" s="10" t="s">
        <v>1251</v>
      </c>
      <c r="C170" s="11">
        <v>8160808181</v>
      </c>
      <c r="D170" s="11" t="s">
        <v>1252</v>
      </c>
      <c r="E170" s="11" t="s">
        <v>1253</v>
      </c>
      <c r="F170" s="11" t="s">
        <v>1254</v>
      </c>
      <c r="G170" s="11" t="s">
        <v>1255</v>
      </c>
      <c r="H170" s="11" t="s">
        <v>1256</v>
      </c>
      <c r="I170" s="11" t="s">
        <v>1257</v>
      </c>
      <c r="J170" s="11" t="s">
        <v>32</v>
      </c>
      <c r="K170" s="11" t="s">
        <v>33</v>
      </c>
      <c r="L170" s="11" t="s">
        <v>44</v>
      </c>
      <c r="M170" s="11" t="s">
        <v>121</v>
      </c>
      <c r="N170" s="11" t="s">
        <v>196</v>
      </c>
      <c r="O170" s="11" t="s">
        <v>118</v>
      </c>
      <c r="P170" s="11" t="s">
        <v>363</v>
      </c>
      <c r="Q170" s="12">
        <v>44981</v>
      </c>
      <c r="R170" s="12">
        <v>45345</v>
      </c>
      <c r="S170" s="11">
        <v>0</v>
      </c>
      <c r="T170" s="53">
        <v>842</v>
      </c>
      <c r="U170" s="53">
        <v>714</v>
      </c>
      <c r="V170" s="25">
        <v>0.34</v>
      </c>
      <c r="W170" s="25">
        <v>0.06</v>
      </c>
      <c r="X170" s="15" t="e">
        <f>[1]!Table26[[#This Row],[odNetPremium]]*[1]!Table26[[#This Row],[Payout/ Discount %]]</f>
        <v>#REF!</v>
      </c>
      <c r="Y170" s="16" t="e">
        <f>[1]!Table26[[#This Row],[odNetPremium]]*[1]!Table26[[#This Row],[commissionPercentage]]</f>
        <v>#REF!</v>
      </c>
      <c r="Z170" s="17" t="e">
        <f>VLOOKUP([1]!Table26[[#This Row],[Insurance_portal]],[1]!Portal[#All],2,0)</f>
        <v>#REF!</v>
      </c>
      <c r="AA170" s="18" t="e">
        <f>[1]!Table26[[#This Row],[profit]]-([1]!Table26[[#This Row],[profit]]*[1]!Table26[[#This Row],[tdsPercentage]])</f>
        <v>#REF!</v>
      </c>
      <c r="AB170" s="18" t="e">
        <f>[1]!Table26[[#This Row],[profit_after_tds]]-[1]!Table26[[#This Row],[payout_discount]]</f>
        <v>#REF!</v>
      </c>
      <c r="AC170" s="11" t="s">
        <v>38</v>
      </c>
      <c r="AD170" s="11" t="s">
        <v>1258</v>
      </c>
    </row>
    <row r="171" spans="1:30" ht="15.75" x14ac:dyDescent="0.25">
      <c r="A171" s="50">
        <v>44980</v>
      </c>
      <c r="B171" s="20" t="s">
        <v>1259</v>
      </c>
      <c r="C171" s="21">
        <v>9925153411</v>
      </c>
      <c r="D171" s="21" t="s">
        <v>1260</v>
      </c>
      <c r="E171" s="21" t="s">
        <v>1261</v>
      </c>
      <c r="F171" s="21" t="s">
        <v>435</v>
      </c>
      <c r="G171" s="21" t="s">
        <v>1262</v>
      </c>
      <c r="H171" s="21" t="s">
        <v>1263</v>
      </c>
      <c r="I171" s="21" t="s">
        <v>31</v>
      </c>
      <c r="J171" s="21" t="s">
        <v>32</v>
      </c>
      <c r="K171" s="21" t="s">
        <v>33</v>
      </c>
      <c r="L171" s="21" t="s">
        <v>67</v>
      </c>
      <c r="M171" s="21" t="s">
        <v>42</v>
      </c>
      <c r="N171" s="21" t="s">
        <v>403</v>
      </c>
      <c r="O171" s="21" t="s">
        <v>118</v>
      </c>
      <c r="P171" s="21" t="s">
        <v>363</v>
      </c>
      <c r="Q171" s="22">
        <v>44981</v>
      </c>
      <c r="R171" s="22">
        <v>45345</v>
      </c>
      <c r="S171" s="21">
        <v>0</v>
      </c>
      <c r="T171" s="51">
        <v>1040</v>
      </c>
      <c r="U171" s="51">
        <v>881</v>
      </c>
      <c r="V171" s="26">
        <v>0.35</v>
      </c>
      <c r="W171" s="26">
        <v>0.05</v>
      </c>
      <c r="X171" s="15" t="e">
        <f>[1]!Table26[[#This Row],[odNetPremium]]*[1]!Table26[[#This Row],[Payout/ Discount %]]</f>
        <v>#REF!</v>
      </c>
      <c r="Y171" s="16" t="e">
        <f>[1]!Table26[[#This Row],[odNetPremium]]*[1]!Table26[[#This Row],[commissionPercentage]]</f>
        <v>#REF!</v>
      </c>
      <c r="Z171" s="17" t="e">
        <f>VLOOKUP([1]!Table26[[#This Row],[Insurance_portal]],[1]!Portal[#All],2,0)</f>
        <v>#REF!</v>
      </c>
      <c r="AA171" s="18" t="e">
        <f>[1]!Table26[[#This Row],[profit]]-([1]!Table26[[#This Row],[profit]]*[1]!Table26[[#This Row],[tdsPercentage]])</f>
        <v>#REF!</v>
      </c>
      <c r="AB171" s="18" t="e">
        <f>[1]!Table26[[#This Row],[profit_after_tds]]-[1]!Table26[[#This Row],[payout_discount]]</f>
        <v>#REF!</v>
      </c>
      <c r="AC171" s="21" t="s">
        <v>38</v>
      </c>
      <c r="AD171" s="21" t="s">
        <v>38</v>
      </c>
    </row>
    <row r="172" spans="1:30" ht="15.75" x14ac:dyDescent="0.25">
      <c r="A172" s="52">
        <v>44979</v>
      </c>
      <c r="B172" s="10" t="s">
        <v>272</v>
      </c>
      <c r="C172" s="11">
        <v>9979512421</v>
      </c>
      <c r="D172" s="11">
        <v>6201186096</v>
      </c>
      <c r="E172" s="11" t="s">
        <v>1264</v>
      </c>
      <c r="F172" s="11" t="s">
        <v>890</v>
      </c>
      <c r="G172" s="11" t="s">
        <v>273</v>
      </c>
      <c r="H172" s="11" t="s">
        <v>274</v>
      </c>
      <c r="I172" s="11" t="s">
        <v>31</v>
      </c>
      <c r="J172" s="11" t="s">
        <v>32</v>
      </c>
      <c r="K172" s="11" t="s">
        <v>115</v>
      </c>
      <c r="L172" s="11" t="s">
        <v>44</v>
      </c>
      <c r="M172" s="11" t="s">
        <v>121</v>
      </c>
      <c r="N172" s="11" t="s">
        <v>1265</v>
      </c>
      <c r="O172" s="11" t="s">
        <v>118</v>
      </c>
      <c r="P172" s="11" t="s">
        <v>363</v>
      </c>
      <c r="Q172" s="12">
        <v>44980</v>
      </c>
      <c r="R172" s="12">
        <v>45344</v>
      </c>
      <c r="S172" s="11"/>
      <c r="T172" s="53">
        <v>4827</v>
      </c>
      <c r="U172" s="53">
        <v>4091</v>
      </c>
      <c r="V172" s="25">
        <v>0.35</v>
      </c>
      <c r="W172" s="25">
        <v>5.5500000000000001E-2</v>
      </c>
      <c r="X172" s="15" t="e">
        <f>[1]!Table26[[#This Row],[odNetPremium]]*[1]!Table26[[#This Row],[Payout/ Discount %]]</f>
        <v>#REF!</v>
      </c>
      <c r="Y172" s="16" t="e">
        <f>[1]!Table26[[#This Row],[odNetPremium]]*[1]!Table26[[#This Row],[commissionPercentage]]</f>
        <v>#REF!</v>
      </c>
      <c r="Z172" s="62" t="e">
        <f>VLOOKUP([1]!Table26[[#This Row],[Insurance_portal]],[1]!Portal[#All],2,0)</f>
        <v>#REF!</v>
      </c>
      <c r="AA172" s="18" t="e">
        <f>[1]!Table26[[#This Row],[profit]]-([1]!Table26[[#This Row],[profit]]*[1]!Table26[[#This Row],[tdsPercentage]])</f>
        <v>#REF!</v>
      </c>
      <c r="AB172" s="18" t="e">
        <f>[1]!Table26[[#This Row],[profit_after_tds]]-[1]!Table26[[#This Row],[payout_discount]]</f>
        <v>#REF!</v>
      </c>
      <c r="AC172" s="11" t="s">
        <v>38</v>
      </c>
      <c r="AD172" s="11" t="s">
        <v>38</v>
      </c>
    </row>
    <row r="173" spans="1:30" ht="15.75" x14ac:dyDescent="0.25">
      <c r="A173" s="50">
        <v>44980</v>
      </c>
      <c r="B173" s="20" t="s">
        <v>1266</v>
      </c>
      <c r="C173" s="21">
        <v>9875052900</v>
      </c>
      <c r="D173" s="21" t="s">
        <v>1267</v>
      </c>
      <c r="E173" s="21" t="s">
        <v>1268</v>
      </c>
      <c r="F173" s="21" t="s">
        <v>1178</v>
      </c>
      <c r="G173" s="21" t="s">
        <v>1269</v>
      </c>
      <c r="H173" s="21" t="s">
        <v>1270</v>
      </c>
      <c r="I173" s="21" t="s">
        <v>445</v>
      </c>
      <c r="J173" s="21" t="s">
        <v>1271</v>
      </c>
      <c r="K173" s="21" t="s">
        <v>33</v>
      </c>
      <c r="L173" s="21" t="s">
        <v>67</v>
      </c>
      <c r="M173" s="21" t="s">
        <v>42</v>
      </c>
      <c r="N173" s="21" t="s">
        <v>196</v>
      </c>
      <c r="O173" s="21" t="s">
        <v>364</v>
      </c>
      <c r="P173" s="21" t="s">
        <v>246</v>
      </c>
      <c r="Q173" s="22">
        <v>44980</v>
      </c>
      <c r="R173" s="22">
        <v>45344</v>
      </c>
      <c r="S173" s="21">
        <v>20</v>
      </c>
      <c r="T173" s="51">
        <v>22716</v>
      </c>
      <c r="U173" s="51">
        <v>19250</v>
      </c>
      <c r="V173" s="26">
        <v>0.19</v>
      </c>
      <c r="W173" s="26">
        <v>3.7499999999999999E-2</v>
      </c>
      <c r="X173" s="15" t="e">
        <f>[1]!Table26[[#This Row],[odNetPremium]]*[1]!Table26[[#This Row],[Payout/ Discount %]]</f>
        <v>#REF!</v>
      </c>
      <c r="Y173" s="16" t="e">
        <f>[1]!Table26[[#This Row],[odNetPremium]]*[1]!Table26[[#This Row],[commissionPercentage]]</f>
        <v>#REF!</v>
      </c>
      <c r="Z173" s="17" t="e">
        <f>VLOOKUP([1]!Table26[[#This Row],[Insurance_portal]],[1]!Portal[#All],2,0)</f>
        <v>#REF!</v>
      </c>
      <c r="AA173" s="18" t="e">
        <f>[1]!Table26[[#This Row],[profit]]-([1]!Table26[[#This Row],[profit]]*[1]!Table26[[#This Row],[tdsPercentage]])</f>
        <v>#REF!</v>
      </c>
      <c r="AB173" s="18" t="e">
        <f>[1]!Table26[[#This Row],[profit_after_tds]]-[1]!Table26[[#This Row],[payout_discount]]</f>
        <v>#REF!</v>
      </c>
      <c r="AC173" s="21" t="s">
        <v>38</v>
      </c>
      <c r="AD173" s="21" t="s">
        <v>47</v>
      </c>
    </row>
    <row r="174" spans="1:30" ht="15.75" x14ac:dyDescent="0.25">
      <c r="A174" s="52">
        <v>44983</v>
      </c>
      <c r="B174" s="10" t="s">
        <v>1272</v>
      </c>
      <c r="C174" s="11" t="s">
        <v>1273</v>
      </c>
      <c r="D174" s="11" t="s">
        <v>1274</v>
      </c>
      <c r="E174" s="11" t="s">
        <v>1275</v>
      </c>
      <c r="F174" s="11" t="s">
        <v>224</v>
      </c>
      <c r="G174" s="11" t="s">
        <v>1276</v>
      </c>
      <c r="H174" s="11" t="s">
        <v>1277</v>
      </c>
      <c r="I174" s="11" t="s">
        <v>31</v>
      </c>
      <c r="J174" s="11" t="s">
        <v>32</v>
      </c>
      <c r="K174" s="11" t="s">
        <v>33</v>
      </c>
      <c r="L174" s="11" t="s">
        <v>44</v>
      </c>
      <c r="M174" s="11" t="s">
        <v>121</v>
      </c>
      <c r="N174" s="11" t="s">
        <v>403</v>
      </c>
      <c r="O174" s="11" t="s">
        <v>183</v>
      </c>
      <c r="P174" s="11" t="s">
        <v>246</v>
      </c>
      <c r="Q174" s="12">
        <v>44984</v>
      </c>
      <c r="R174" s="12">
        <v>45348</v>
      </c>
      <c r="S174" s="11">
        <v>0</v>
      </c>
      <c r="T174" s="53">
        <v>843</v>
      </c>
      <c r="U174" s="53">
        <v>714</v>
      </c>
      <c r="V174" s="25">
        <v>0.43</v>
      </c>
      <c r="W174" s="25">
        <v>0.13</v>
      </c>
      <c r="X174" s="15" t="e">
        <f>[1]!Table26[[#This Row],[odNetPremium]]*[1]!Table26[[#This Row],[Payout/ Discount %]]</f>
        <v>#REF!</v>
      </c>
      <c r="Y174" s="16" t="e">
        <f>[1]!Table26[[#This Row],[odNetPremium]]*[1]!Table26[[#This Row],[commissionPercentage]]</f>
        <v>#REF!</v>
      </c>
      <c r="Z174" s="17" t="e">
        <f>VLOOKUP([1]!Table26[[#This Row],[Insurance_portal]],[1]!Portal[#All],2,0)</f>
        <v>#REF!</v>
      </c>
      <c r="AA174" s="18" t="e">
        <f>[1]!Table26[[#This Row],[profit]]-([1]!Table26[[#This Row],[profit]]*[1]!Table26[[#This Row],[tdsPercentage]])</f>
        <v>#REF!</v>
      </c>
      <c r="AB174" s="18" t="e">
        <f>[1]!Table26[[#This Row],[profit_after_tds]]-[1]!Table26[[#This Row],[payout_discount]]</f>
        <v>#REF!</v>
      </c>
      <c r="AC174" s="11" t="s">
        <v>38</v>
      </c>
      <c r="AD174" s="11" t="s">
        <v>38</v>
      </c>
    </row>
    <row r="175" spans="1:30" ht="15.75" x14ac:dyDescent="0.25">
      <c r="A175" s="50">
        <v>44983</v>
      </c>
      <c r="B175" s="20" t="s">
        <v>1251</v>
      </c>
      <c r="C175" s="21">
        <v>8160808181</v>
      </c>
      <c r="D175" s="21" t="s">
        <v>1278</v>
      </c>
      <c r="E175" s="21" t="s">
        <v>1279</v>
      </c>
      <c r="F175" s="21" t="s">
        <v>1254</v>
      </c>
      <c r="G175" s="21" t="s">
        <v>1280</v>
      </c>
      <c r="H175" s="21" t="s">
        <v>1281</v>
      </c>
      <c r="I175" s="21" t="s">
        <v>1257</v>
      </c>
      <c r="J175" s="21" t="s">
        <v>32</v>
      </c>
      <c r="K175" s="21" t="s">
        <v>33</v>
      </c>
      <c r="L175" s="21" t="s">
        <v>44</v>
      </c>
      <c r="M175" s="21" t="s">
        <v>121</v>
      </c>
      <c r="N175" s="21" t="s">
        <v>196</v>
      </c>
      <c r="O175" s="21" t="s">
        <v>118</v>
      </c>
      <c r="P175" s="21" t="s">
        <v>246</v>
      </c>
      <c r="Q175" s="22">
        <v>44984</v>
      </c>
      <c r="R175" s="22">
        <v>45348</v>
      </c>
      <c r="S175" s="21">
        <v>0</v>
      </c>
      <c r="T175" s="51">
        <v>842</v>
      </c>
      <c r="U175" s="51">
        <v>714</v>
      </c>
      <c r="V175" s="26">
        <v>0.34</v>
      </c>
      <c r="W175" s="26">
        <v>0.34</v>
      </c>
      <c r="X175" s="15" t="e">
        <f>[1]!Table26[[#This Row],[odNetPremium]]*[1]!Table26[[#This Row],[Payout/ Discount %]]</f>
        <v>#REF!</v>
      </c>
      <c r="Y175" s="16" t="e">
        <f>[1]!Table26[[#This Row],[odNetPremium]]*[1]!Table26[[#This Row],[commissionPercentage]]</f>
        <v>#REF!</v>
      </c>
      <c r="Z175" s="17" t="e">
        <f>VLOOKUP([1]!Table26[[#This Row],[Insurance_portal]],[1]!Portal[#All],2,0)</f>
        <v>#REF!</v>
      </c>
      <c r="AA175" s="18" t="e">
        <f>[1]!Table26[[#This Row],[profit]]-([1]!Table26[[#This Row],[profit]]*[1]!Table26[[#This Row],[tdsPercentage]])</f>
        <v>#REF!</v>
      </c>
      <c r="AB175" s="18" t="e">
        <f>[1]!Table26[[#This Row],[profit_after_tds]]-[1]!Table26[[#This Row],[payout_discount]]</f>
        <v>#REF!</v>
      </c>
      <c r="AC175" s="21" t="s">
        <v>38</v>
      </c>
      <c r="AD175" s="21" t="s">
        <v>1258</v>
      </c>
    </row>
    <row r="176" spans="1:30" ht="15.75" x14ac:dyDescent="0.25">
      <c r="A176" s="52">
        <v>44983</v>
      </c>
      <c r="B176" s="10" t="s">
        <v>1282</v>
      </c>
      <c r="C176" s="11">
        <v>8160808181</v>
      </c>
      <c r="D176" s="11" t="s">
        <v>1283</v>
      </c>
      <c r="E176" s="11" t="s">
        <v>1284</v>
      </c>
      <c r="F176" s="11" t="s">
        <v>163</v>
      </c>
      <c r="G176" s="11" t="s">
        <v>1285</v>
      </c>
      <c r="H176" s="11" t="s">
        <v>1286</v>
      </c>
      <c r="I176" s="11" t="s">
        <v>70</v>
      </c>
      <c r="J176" s="11" t="s">
        <v>32</v>
      </c>
      <c r="K176" s="11" t="s">
        <v>115</v>
      </c>
      <c r="L176" s="11" t="s">
        <v>44</v>
      </c>
      <c r="M176" s="11" t="s">
        <v>121</v>
      </c>
      <c r="N176" s="11" t="s">
        <v>196</v>
      </c>
      <c r="O176" s="11" t="s">
        <v>183</v>
      </c>
      <c r="P176" s="11" t="s">
        <v>363</v>
      </c>
      <c r="Q176" s="12">
        <v>44984</v>
      </c>
      <c r="R176" s="12">
        <v>45348</v>
      </c>
      <c r="S176" s="11">
        <v>0</v>
      </c>
      <c r="T176" s="53">
        <v>842</v>
      </c>
      <c r="U176" s="53">
        <v>714</v>
      </c>
      <c r="V176" s="25">
        <v>0.34</v>
      </c>
      <c r="W176" s="25"/>
      <c r="X176" s="15" t="e">
        <f>[1]!Table26[[#This Row],[odNetPremium]]*[1]!Table26[[#This Row],[Payout/ Discount %]]</f>
        <v>#REF!</v>
      </c>
      <c r="Y176" s="16" t="e">
        <f>[1]!Table26[[#This Row],[odNetPremium]]*[1]!Table26[[#This Row],[commissionPercentage]]</f>
        <v>#REF!</v>
      </c>
      <c r="Z176" s="17" t="e">
        <f>VLOOKUP([1]!Table26[[#This Row],[Insurance_portal]],[1]!Portal[#All],2,0)</f>
        <v>#REF!</v>
      </c>
      <c r="AA176" s="18" t="e">
        <f>[1]!Table26[[#This Row],[profit]]-([1]!Table26[[#This Row],[profit]]*[1]!Table26[[#This Row],[tdsPercentage]])</f>
        <v>#REF!</v>
      </c>
      <c r="AB176" s="18" t="e">
        <f>[1]!Table26[[#This Row],[profit_after_tds]]-[1]!Table26[[#This Row],[payout_discount]]</f>
        <v>#REF!</v>
      </c>
      <c r="AC176" s="11" t="s">
        <v>38</v>
      </c>
      <c r="AD176" s="11" t="s">
        <v>431</v>
      </c>
    </row>
    <row r="177" spans="1:30" ht="15.75" x14ac:dyDescent="0.25">
      <c r="A177" s="50">
        <v>44982</v>
      </c>
      <c r="B177" s="20" t="s">
        <v>1287</v>
      </c>
      <c r="C177" s="21">
        <v>8160808181</v>
      </c>
      <c r="D177" s="21" t="s">
        <v>1288</v>
      </c>
      <c r="E177" s="21" t="s">
        <v>302</v>
      </c>
      <c r="F177" s="21" t="s">
        <v>1289</v>
      </c>
      <c r="G177" s="21" t="s">
        <v>68</v>
      </c>
      <c r="H177" s="21" t="s">
        <v>69</v>
      </c>
      <c r="I177" s="21" t="s">
        <v>70</v>
      </c>
      <c r="J177" s="21" t="s">
        <v>32</v>
      </c>
      <c r="K177" s="21" t="s">
        <v>115</v>
      </c>
      <c r="L177" s="21" t="s">
        <v>44</v>
      </c>
      <c r="M177" s="21" t="s">
        <v>121</v>
      </c>
      <c r="N177" s="21" t="s">
        <v>196</v>
      </c>
      <c r="O177" s="21" t="s">
        <v>183</v>
      </c>
      <c r="P177" s="21" t="s">
        <v>246</v>
      </c>
      <c r="Q177" s="22">
        <v>44982</v>
      </c>
      <c r="R177" s="22">
        <v>45346</v>
      </c>
      <c r="S177" s="21">
        <v>0</v>
      </c>
      <c r="T177" s="51">
        <v>842</v>
      </c>
      <c r="U177" s="51">
        <v>714</v>
      </c>
      <c r="V177" s="26">
        <v>0.34</v>
      </c>
      <c r="W177" s="26"/>
      <c r="X177" s="15" t="e">
        <f>[1]!Table26[[#This Row],[odNetPremium]]*[1]!Table26[[#This Row],[Payout/ Discount %]]</f>
        <v>#REF!</v>
      </c>
      <c r="Y177" s="16" t="e">
        <f>[1]!Table26[[#This Row],[odNetPremium]]*[1]!Table26[[#This Row],[commissionPercentage]]</f>
        <v>#REF!</v>
      </c>
      <c r="Z177" s="17" t="e">
        <f>VLOOKUP([1]!Table26[[#This Row],[Insurance_portal]],[1]!Portal[#All],2,0)</f>
        <v>#REF!</v>
      </c>
      <c r="AA177" s="18" t="e">
        <f>[1]!Table26[[#This Row],[profit]]-([1]!Table26[[#This Row],[profit]]*[1]!Table26[[#This Row],[tdsPercentage]])</f>
        <v>#REF!</v>
      </c>
      <c r="AB177" s="18" t="e">
        <f>[1]!Table26[[#This Row],[profit_after_tds]]-[1]!Table26[[#This Row],[payout_discount]]</f>
        <v>#REF!</v>
      </c>
      <c r="AC177" s="21" t="s">
        <v>38</v>
      </c>
      <c r="AD177" s="21" t="s">
        <v>431</v>
      </c>
    </row>
    <row r="178" spans="1:30" ht="15.75" x14ac:dyDescent="0.25">
      <c r="A178" s="52">
        <v>44981</v>
      </c>
      <c r="B178" s="10" t="s">
        <v>77</v>
      </c>
      <c r="C178" s="11">
        <v>8160808181</v>
      </c>
      <c r="D178" s="11" t="s">
        <v>1290</v>
      </c>
      <c r="E178" s="11" t="s">
        <v>304</v>
      </c>
      <c r="F178" s="11" t="s">
        <v>1291</v>
      </c>
      <c r="G178" s="11" t="s">
        <v>71</v>
      </c>
      <c r="H178" s="11" t="s">
        <v>72</v>
      </c>
      <c r="I178" s="11" t="s">
        <v>70</v>
      </c>
      <c r="J178" s="11" t="s">
        <v>32</v>
      </c>
      <c r="K178" s="11" t="s">
        <v>115</v>
      </c>
      <c r="L178" s="11" t="s">
        <v>34</v>
      </c>
      <c r="M178" s="11" t="s">
        <v>121</v>
      </c>
      <c r="N178" s="11" t="s">
        <v>36</v>
      </c>
      <c r="O178" s="11" t="s">
        <v>183</v>
      </c>
      <c r="P178" s="11" t="s">
        <v>246</v>
      </c>
      <c r="Q178" s="12">
        <v>44984</v>
      </c>
      <c r="R178" s="12">
        <v>45348</v>
      </c>
      <c r="S178" s="11">
        <v>25</v>
      </c>
      <c r="T178" s="53">
        <v>2348</v>
      </c>
      <c r="U178" s="53">
        <v>1990</v>
      </c>
      <c r="V178" s="25">
        <v>0.3</v>
      </c>
      <c r="W178" s="25"/>
      <c r="X178" s="15" t="e">
        <f>[1]!Table26[[#This Row],[odNetPremium]]*[1]!Table26[[#This Row],[Payout/ Discount %]]</f>
        <v>#REF!</v>
      </c>
      <c r="Y178" s="16" t="e">
        <f>[1]!Table26[[#This Row],[odNetPremium]]*[1]!Table26[[#This Row],[commissionPercentage]]</f>
        <v>#REF!</v>
      </c>
      <c r="Z178" s="17" t="e">
        <f>VLOOKUP([1]!Table26[[#This Row],[Insurance_portal]],[1]!Portal[#All],2,0)</f>
        <v>#REF!</v>
      </c>
      <c r="AA178" s="18" t="e">
        <f>[1]!Table26[[#This Row],[profit]]-([1]!Table26[[#This Row],[profit]]*[1]!Table26[[#This Row],[tdsPercentage]])</f>
        <v>#REF!</v>
      </c>
      <c r="AB178" s="18" t="e">
        <f>[1]!Table26[[#This Row],[profit_after_tds]]-[1]!Table26[[#This Row],[payout_discount]]</f>
        <v>#REF!</v>
      </c>
      <c r="AC178" s="11" t="s">
        <v>38</v>
      </c>
      <c r="AD178" s="11" t="s">
        <v>431</v>
      </c>
    </row>
    <row r="179" spans="1:30" ht="15.75" x14ac:dyDescent="0.25">
      <c r="A179" s="50">
        <v>44984</v>
      </c>
      <c r="B179" s="20" t="s">
        <v>1292</v>
      </c>
      <c r="C179" s="21">
        <v>9898587076</v>
      </c>
      <c r="D179" s="21" t="s">
        <v>1293</v>
      </c>
      <c r="E179" s="21" t="s">
        <v>1294</v>
      </c>
      <c r="F179" s="21" t="s">
        <v>55</v>
      </c>
      <c r="G179" s="21" t="s">
        <v>1295</v>
      </c>
      <c r="H179" s="21" t="s">
        <v>1296</v>
      </c>
      <c r="I179" s="21" t="s">
        <v>57</v>
      </c>
      <c r="J179" s="21" t="s">
        <v>32</v>
      </c>
      <c r="K179" s="21" t="s">
        <v>33</v>
      </c>
      <c r="L179" s="21" t="s">
        <v>44</v>
      </c>
      <c r="M179" s="21" t="s">
        <v>121</v>
      </c>
      <c r="N179" s="21" t="s">
        <v>403</v>
      </c>
      <c r="O179" s="21" t="s">
        <v>118</v>
      </c>
      <c r="P179" s="21" t="s">
        <v>246</v>
      </c>
      <c r="Q179" s="22">
        <v>44985</v>
      </c>
      <c r="R179" s="22">
        <v>45349</v>
      </c>
      <c r="S179" s="21">
        <v>0</v>
      </c>
      <c r="T179" s="51">
        <v>842</v>
      </c>
      <c r="U179" s="51">
        <v>714</v>
      </c>
      <c r="V179" s="26">
        <v>0.43</v>
      </c>
      <c r="W179" s="26">
        <v>0.13</v>
      </c>
      <c r="X179" s="15" t="e">
        <f>[1]!Table26[[#This Row],[odNetPremium]]*[1]!Table26[[#This Row],[Payout/ Discount %]]</f>
        <v>#REF!</v>
      </c>
      <c r="Y179" s="16" t="e">
        <f>[1]!Table26[[#This Row],[odNetPremium]]*[1]!Table26[[#This Row],[commissionPercentage]]</f>
        <v>#REF!</v>
      </c>
      <c r="Z179" s="17" t="e">
        <f>VLOOKUP([1]!Table26[[#This Row],[Insurance_portal]],[1]!Portal[#All],2,0)</f>
        <v>#REF!</v>
      </c>
      <c r="AA179" s="18" t="e">
        <f>[1]!Table26[[#This Row],[profit]]-([1]!Table26[[#This Row],[profit]]*[1]!Table26[[#This Row],[tdsPercentage]])</f>
        <v>#REF!</v>
      </c>
      <c r="AB179" s="18" t="e">
        <f>[1]!Table26[[#This Row],[profit_after_tds]]-[1]!Table26[[#This Row],[payout_discount]]</f>
        <v>#REF!</v>
      </c>
      <c r="AC179" s="21" t="s">
        <v>38</v>
      </c>
      <c r="AD179" s="21" t="s">
        <v>38</v>
      </c>
    </row>
    <row r="180" spans="1:30" ht="15.75" x14ac:dyDescent="0.25">
      <c r="A180" s="52">
        <v>44984</v>
      </c>
      <c r="B180" s="10" t="s">
        <v>77</v>
      </c>
      <c r="C180" s="11">
        <v>9033570111</v>
      </c>
      <c r="D180" s="11">
        <v>6201206493</v>
      </c>
      <c r="E180" s="11" t="s">
        <v>1297</v>
      </c>
      <c r="F180" s="11" t="s">
        <v>1298</v>
      </c>
      <c r="G180" s="11" t="s">
        <v>1299</v>
      </c>
      <c r="H180" s="11" t="s">
        <v>1300</v>
      </c>
      <c r="I180" s="11" t="s">
        <v>70</v>
      </c>
      <c r="J180" s="11" t="s">
        <v>52</v>
      </c>
      <c r="K180" s="11" t="s">
        <v>115</v>
      </c>
      <c r="L180" s="11" t="s">
        <v>34</v>
      </c>
      <c r="M180" s="11" t="s">
        <v>42</v>
      </c>
      <c r="N180" s="11" t="s">
        <v>43</v>
      </c>
      <c r="O180" s="11" t="s">
        <v>37</v>
      </c>
      <c r="P180" s="11" t="s">
        <v>32</v>
      </c>
      <c r="Q180" s="12">
        <v>44985</v>
      </c>
      <c r="R180" s="12">
        <v>45349</v>
      </c>
      <c r="S180" s="11">
        <v>35</v>
      </c>
      <c r="T180" s="53">
        <v>111209</v>
      </c>
      <c r="U180" s="53">
        <v>85556</v>
      </c>
      <c r="V180" s="25">
        <v>0.22</v>
      </c>
      <c r="W180" s="25">
        <v>7.4999999999999997E-2</v>
      </c>
      <c r="X180" s="15" t="e">
        <f>[1]!Table26[[#This Row],[odNetPremium]]*[1]!Table26[[#This Row],[Payout/ Discount %]]</f>
        <v>#REF!</v>
      </c>
      <c r="Y180" s="16" t="e">
        <f>[1]!Table26[[#This Row],[odNetPremium]]*[1]!Table26[[#This Row],[commissionPercentage]]</f>
        <v>#REF!</v>
      </c>
      <c r="Z180" s="17" t="e">
        <f>VLOOKUP([1]!Table26[[#This Row],[Insurance_portal]],[1]!Portal[#All],2,0)</f>
        <v>#REF!</v>
      </c>
      <c r="AA180" s="18" t="e">
        <f>[1]!Table26[[#This Row],[profit]]-([1]!Table26[[#This Row],[profit]]*[1]!Table26[[#This Row],[tdsPercentage]])</f>
        <v>#REF!</v>
      </c>
      <c r="AB180" s="18" t="e">
        <f>[1]!Table26[[#This Row],[profit_after_tds]]-[1]!Table26[[#This Row],[payout_discount]]</f>
        <v>#REF!</v>
      </c>
      <c r="AC180" s="11" t="s">
        <v>38</v>
      </c>
      <c r="AD180" s="11" t="s">
        <v>431</v>
      </c>
    </row>
    <row r="181" spans="1:30" ht="15.75" x14ac:dyDescent="0.25">
      <c r="A181" s="50">
        <v>44985</v>
      </c>
      <c r="B181" s="20" t="s">
        <v>1301</v>
      </c>
      <c r="C181" s="21">
        <v>9879540754</v>
      </c>
      <c r="D181" s="21">
        <v>6201207727</v>
      </c>
      <c r="E181" s="21" t="s">
        <v>1302</v>
      </c>
      <c r="F181" s="21" t="s">
        <v>1303</v>
      </c>
      <c r="G181" s="21" t="s">
        <v>1304</v>
      </c>
      <c r="H181" s="21" t="s">
        <v>1305</v>
      </c>
      <c r="I181" s="21" t="s">
        <v>31</v>
      </c>
      <c r="J181" s="21" t="s">
        <v>1306</v>
      </c>
      <c r="K181" s="21" t="s">
        <v>115</v>
      </c>
      <c r="L181" s="21" t="s">
        <v>34</v>
      </c>
      <c r="M181" s="21" t="s">
        <v>42</v>
      </c>
      <c r="N181" s="21" t="s">
        <v>43</v>
      </c>
      <c r="O181" s="21" t="s">
        <v>381</v>
      </c>
      <c r="P181" s="21" t="s">
        <v>32</v>
      </c>
      <c r="Q181" s="22">
        <v>44986</v>
      </c>
      <c r="R181" s="22">
        <v>45350</v>
      </c>
      <c r="S181" s="21">
        <v>45</v>
      </c>
      <c r="T181" s="51">
        <v>15362</v>
      </c>
      <c r="U181" s="51">
        <v>8811</v>
      </c>
      <c r="V181" s="26">
        <v>0.22</v>
      </c>
      <c r="W181" s="26">
        <v>9.5000000000000001E-2</v>
      </c>
      <c r="X181" s="15" t="e">
        <f>[1]!Table26[[#This Row],[odNetPremium]]*[1]!Table26[[#This Row],[Payout/ Discount %]]</f>
        <v>#REF!</v>
      </c>
      <c r="Y181" s="16" t="e">
        <f>[1]!Table26[[#This Row],[odNetPremium]]*[1]!Table26[[#This Row],[commissionPercentage]]</f>
        <v>#REF!</v>
      </c>
      <c r="Z181" s="17" t="e">
        <f>VLOOKUP([1]!Table26[[#This Row],[Insurance_portal]],[1]!Portal[#All],2,0)</f>
        <v>#REF!</v>
      </c>
      <c r="AA181" s="18" t="e">
        <f>[1]!Table26[[#This Row],[profit]]-([1]!Table26[[#This Row],[profit]]*[1]!Table26[[#This Row],[tdsPercentage]])</f>
        <v>#REF!</v>
      </c>
      <c r="AB181" s="18" t="e">
        <f>[1]!Table26[[#This Row],[profit_after_tds]]-[1]!Table26[[#This Row],[payout_discount]]</f>
        <v>#REF!</v>
      </c>
      <c r="AC181" s="21" t="s">
        <v>38</v>
      </c>
      <c r="AD181" s="21" t="s">
        <v>377</v>
      </c>
    </row>
    <row r="182" spans="1:30" ht="15.75" x14ac:dyDescent="0.25">
      <c r="A182" s="52">
        <v>44986</v>
      </c>
      <c r="B182" s="10" t="s">
        <v>1307</v>
      </c>
      <c r="C182" s="11">
        <v>919913378650</v>
      </c>
      <c r="D182" s="11" t="s">
        <v>1308</v>
      </c>
      <c r="E182" s="11" t="s">
        <v>325</v>
      </c>
      <c r="F182" s="11" t="s">
        <v>326</v>
      </c>
      <c r="G182" s="11" t="s">
        <v>327</v>
      </c>
      <c r="H182" s="11" t="s">
        <v>328</v>
      </c>
      <c r="I182" s="11" t="s">
        <v>1309</v>
      </c>
      <c r="J182" s="11" t="s">
        <v>32</v>
      </c>
      <c r="K182" s="11" t="s">
        <v>33</v>
      </c>
      <c r="L182" s="11" t="s">
        <v>44</v>
      </c>
      <c r="M182" s="11" t="s">
        <v>121</v>
      </c>
      <c r="N182" s="11" t="s">
        <v>403</v>
      </c>
      <c r="O182" s="11" t="s">
        <v>183</v>
      </c>
      <c r="P182" s="11" t="s">
        <v>363</v>
      </c>
      <c r="Q182" s="12">
        <v>44987</v>
      </c>
      <c r="R182" s="12">
        <v>45352</v>
      </c>
      <c r="S182" s="11">
        <v>0</v>
      </c>
      <c r="T182" s="53">
        <v>843</v>
      </c>
      <c r="U182" s="53">
        <v>714</v>
      </c>
      <c r="V182" s="25">
        <v>0.43</v>
      </c>
      <c r="W182" s="25">
        <v>0.13</v>
      </c>
      <c r="X182" s="15" t="e">
        <f>[1]!Table26[[#This Row],[odNetPremium]]*[1]!Table26[[#This Row],[Payout/ Discount %]]</f>
        <v>#REF!</v>
      </c>
      <c r="Y182" s="16" t="e">
        <f>[1]!Table26[[#This Row],[odNetPremium]]*[1]!Table26[[#This Row],[commissionPercentage]]</f>
        <v>#REF!</v>
      </c>
      <c r="Z182" s="17" t="e">
        <f>VLOOKUP([1]!Table26[[#This Row],[Insurance_portal]],[1]!Portal[#All],2,0)</f>
        <v>#REF!</v>
      </c>
      <c r="AA182" s="18" t="e">
        <f>[1]!Table26[[#This Row],[profit]]-([1]!Table26[[#This Row],[profit]]*[1]!Table26[[#This Row],[tdsPercentage]])</f>
        <v>#REF!</v>
      </c>
      <c r="AB182" s="18" t="e">
        <f>[1]!Table26[[#This Row],[profit_after_tds]]-[1]!Table26[[#This Row],[payout_discount]]</f>
        <v>#REF!</v>
      </c>
      <c r="AC182" s="11" t="s">
        <v>38</v>
      </c>
      <c r="AD182" s="11" t="s">
        <v>38</v>
      </c>
    </row>
    <row r="183" spans="1:30" ht="15.75" x14ac:dyDescent="0.25">
      <c r="A183" s="50">
        <v>44986</v>
      </c>
      <c r="B183" s="20" t="s">
        <v>317</v>
      </c>
      <c r="C183" s="21">
        <v>9725295466</v>
      </c>
      <c r="D183" s="21" t="s">
        <v>1310</v>
      </c>
      <c r="E183" s="21" t="s">
        <v>318</v>
      </c>
      <c r="F183" s="21" t="s">
        <v>1311</v>
      </c>
      <c r="G183" s="21" t="s">
        <v>1312</v>
      </c>
      <c r="H183" s="21" t="s">
        <v>320</v>
      </c>
      <c r="I183" s="21" t="s">
        <v>31</v>
      </c>
      <c r="J183" s="21" t="s">
        <v>264</v>
      </c>
      <c r="K183" s="21" t="s">
        <v>115</v>
      </c>
      <c r="L183" s="21" t="s">
        <v>34</v>
      </c>
      <c r="M183" s="21" t="s">
        <v>42</v>
      </c>
      <c r="N183" s="21" t="s">
        <v>196</v>
      </c>
      <c r="O183" s="21" t="s">
        <v>118</v>
      </c>
      <c r="P183" s="21" t="s">
        <v>363</v>
      </c>
      <c r="Q183" s="22">
        <v>44990</v>
      </c>
      <c r="R183" s="22">
        <v>45355</v>
      </c>
      <c r="S183" s="21">
        <v>20</v>
      </c>
      <c r="T183" s="51">
        <v>16837</v>
      </c>
      <c r="U183" s="51">
        <v>10062</v>
      </c>
      <c r="V183" s="26">
        <v>0.22</v>
      </c>
      <c r="W183" s="26">
        <v>9.2999999999999999E-2</v>
      </c>
      <c r="X183" s="15" t="e">
        <f>[1]!Table26[[#This Row],[odNetPremium]]*[1]!Table26[[#This Row],[Payout/ Discount %]]</f>
        <v>#REF!</v>
      </c>
      <c r="Y183" s="16" t="e">
        <f>[1]!Table26[[#This Row],[odNetPremium]]*[1]!Table26[[#This Row],[commissionPercentage]]</f>
        <v>#REF!</v>
      </c>
      <c r="Z183" s="17" t="e">
        <f>VLOOKUP([1]!Table26[[#This Row],[Insurance_portal]],[1]!Portal[#All],2,0)</f>
        <v>#REF!</v>
      </c>
      <c r="AA183" s="18" t="e">
        <f>[1]!Table26[[#This Row],[profit]]-([1]!Table26[[#This Row],[profit]]*[1]!Table26[[#This Row],[tdsPercentage]])</f>
        <v>#REF!</v>
      </c>
      <c r="AB183" s="18" t="e">
        <f>[1]!Table26[[#This Row],[profit_after_tds]]-[1]!Table26[[#This Row],[payout_discount]]</f>
        <v>#REF!</v>
      </c>
      <c r="AC183" s="21" t="s">
        <v>38</v>
      </c>
      <c r="AD183" s="21" t="s">
        <v>38</v>
      </c>
    </row>
    <row r="184" spans="1:30" ht="15.75" x14ac:dyDescent="0.25">
      <c r="A184" s="52">
        <v>44960</v>
      </c>
      <c r="B184" s="10" t="s">
        <v>1313</v>
      </c>
      <c r="C184" s="11">
        <v>7567689007</v>
      </c>
      <c r="D184" s="11" t="s">
        <v>1314</v>
      </c>
      <c r="E184" s="11" t="s">
        <v>312</v>
      </c>
      <c r="F184" s="11" t="s">
        <v>166</v>
      </c>
      <c r="G184" s="11" t="s">
        <v>313</v>
      </c>
      <c r="H184" s="11" t="s">
        <v>314</v>
      </c>
      <c r="I184" s="11" t="s">
        <v>31</v>
      </c>
      <c r="J184" s="11" t="s">
        <v>32</v>
      </c>
      <c r="K184" s="11" t="s">
        <v>115</v>
      </c>
      <c r="L184" s="11" t="s">
        <v>44</v>
      </c>
      <c r="M184" s="11" t="s">
        <v>121</v>
      </c>
      <c r="N184" s="11" t="s">
        <v>403</v>
      </c>
      <c r="O184" s="11" t="s">
        <v>1315</v>
      </c>
      <c r="P184" s="11" t="s">
        <v>363</v>
      </c>
      <c r="Q184" s="12">
        <v>44989</v>
      </c>
      <c r="R184" s="12">
        <v>45354</v>
      </c>
      <c r="S184" s="11">
        <v>0</v>
      </c>
      <c r="T184" s="53">
        <v>843</v>
      </c>
      <c r="U184" s="53">
        <v>714</v>
      </c>
      <c r="V184" s="25">
        <v>0.44</v>
      </c>
      <c r="W184" s="25">
        <v>0</v>
      </c>
      <c r="X184" s="15" t="e">
        <f>[1]!Table26[[#This Row],[odNetPremium]]*[1]!Table26[[#This Row],[Payout/ Discount %]]</f>
        <v>#REF!</v>
      </c>
      <c r="Y184" s="16" t="e">
        <f>[1]!Table26[[#This Row],[odNetPremium]]*[1]!Table26[[#This Row],[commissionPercentage]]</f>
        <v>#REF!</v>
      </c>
      <c r="Z184" s="17" t="e">
        <f>VLOOKUP([1]!Table26[[#This Row],[Insurance_portal]],[1]!Portal[#All],2,0)</f>
        <v>#REF!</v>
      </c>
      <c r="AA184" s="18" t="e">
        <f>[1]!Table26[[#This Row],[profit]]-([1]!Table26[[#This Row],[profit]]*[1]!Table26[[#This Row],[tdsPercentage]])</f>
        <v>#REF!</v>
      </c>
      <c r="AB184" s="18" t="e">
        <f>[1]!Table26[[#This Row],[profit_after_tds]]-[1]!Table26[[#This Row],[payout_discount]]</f>
        <v>#REF!</v>
      </c>
      <c r="AC184" s="11" t="s">
        <v>38</v>
      </c>
      <c r="AD184" s="11" t="s">
        <v>377</v>
      </c>
    </row>
    <row r="185" spans="1:30" ht="15.75" x14ac:dyDescent="0.25">
      <c r="A185" s="50">
        <v>44991</v>
      </c>
      <c r="B185" s="20" t="s">
        <v>77</v>
      </c>
      <c r="C185" s="21">
        <v>9033570111</v>
      </c>
      <c r="D185" s="21" t="s">
        <v>1316</v>
      </c>
      <c r="E185" s="21" t="s">
        <v>316</v>
      </c>
      <c r="F185" s="21" t="s">
        <v>1317</v>
      </c>
      <c r="G185" s="21" t="s">
        <v>85</v>
      </c>
      <c r="H185" s="21" t="s">
        <v>86</v>
      </c>
      <c r="I185" s="21" t="s">
        <v>70</v>
      </c>
      <c r="J185" s="21" t="s">
        <v>200</v>
      </c>
      <c r="K185" s="21" t="s">
        <v>115</v>
      </c>
      <c r="L185" s="21" t="s">
        <v>34</v>
      </c>
      <c r="M185" s="21" t="s">
        <v>78</v>
      </c>
      <c r="N185" s="21" t="s">
        <v>180</v>
      </c>
      <c r="O185" s="21" t="s">
        <v>37</v>
      </c>
      <c r="P185" s="21" t="s">
        <v>32</v>
      </c>
      <c r="Q185" s="22">
        <v>44992</v>
      </c>
      <c r="R185" s="22">
        <v>45357</v>
      </c>
      <c r="S185" s="21">
        <v>20</v>
      </c>
      <c r="T185" s="51">
        <v>23509</v>
      </c>
      <c r="U185" s="51">
        <v>11311</v>
      </c>
      <c r="V185" s="26">
        <v>0.12</v>
      </c>
      <c r="W185" s="26">
        <v>0</v>
      </c>
      <c r="X185" s="15" t="e">
        <f>[1]!Table26[[#This Row],[odNetPremium]]*[1]!Table26[[#This Row],[Payout/ Discount %]]</f>
        <v>#REF!</v>
      </c>
      <c r="Y185" s="16" t="e">
        <f>[1]!Table26[[#This Row],[odNetPremium]]*[1]!Table26[[#This Row],[commissionPercentage]]</f>
        <v>#REF!</v>
      </c>
      <c r="Z185" s="17" t="e">
        <f>VLOOKUP([1]!Table26[[#This Row],[Insurance_portal]],[1]!Portal[#All],2,0)</f>
        <v>#REF!</v>
      </c>
      <c r="AA185" s="18" t="e">
        <f>[1]!Table26[[#This Row],[profit]]-([1]!Table26[[#This Row],[profit]]*[1]!Table26[[#This Row],[tdsPercentage]])</f>
        <v>#REF!</v>
      </c>
      <c r="AB185" s="18" t="e">
        <f>[1]!Table26[[#This Row],[profit_after_tds]]-[1]!Table26[[#This Row],[payout_discount]]</f>
        <v>#REF!</v>
      </c>
      <c r="AC185" s="21" t="s">
        <v>38</v>
      </c>
      <c r="AD185" s="21" t="s">
        <v>431</v>
      </c>
    </row>
    <row r="186" spans="1:30" ht="15.75" x14ac:dyDescent="0.25">
      <c r="A186" s="52">
        <v>44991</v>
      </c>
      <c r="B186" s="10" t="s">
        <v>1318</v>
      </c>
      <c r="C186" s="11">
        <v>9998550518</v>
      </c>
      <c r="D186" s="11" t="s">
        <v>1319</v>
      </c>
      <c r="E186" s="11" t="s">
        <v>1320</v>
      </c>
      <c r="F186" s="11" t="s">
        <v>434</v>
      </c>
      <c r="G186" s="11" t="s">
        <v>1321</v>
      </c>
      <c r="H186" s="11" t="s">
        <v>1322</v>
      </c>
      <c r="I186" s="11" t="s">
        <v>31</v>
      </c>
      <c r="J186" s="11" t="s">
        <v>32</v>
      </c>
      <c r="K186" s="11" t="s">
        <v>33</v>
      </c>
      <c r="L186" s="11" t="s">
        <v>44</v>
      </c>
      <c r="M186" s="11" t="s">
        <v>121</v>
      </c>
      <c r="N186" s="11" t="s">
        <v>403</v>
      </c>
      <c r="O186" s="11" t="s">
        <v>183</v>
      </c>
      <c r="P186" s="11" t="s">
        <v>363</v>
      </c>
      <c r="Q186" s="12">
        <v>44992</v>
      </c>
      <c r="R186" s="12">
        <v>45357</v>
      </c>
      <c r="S186" s="11">
        <v>0</v>
      </c>
      <c r="T186" s="53">
        <v>843</v>
      </c>
      <c r="U186" s="53">
        <v>714</v>
      </c>
      <c r="V186" s="25">
        <v>0.43</v>
      </c>
      <c r="W186" s="25">
        <v>0.06</v>
      </c>
      <c r="X186" s="15" t="e">
        <f>[1]!Table26[[#This Row],[odNetPremium]]*[1]!Table26[[#This Row],[Payout/ Discount %]]</f>
        <v>#REF!</v>
      </c>
      <c r="Y186" s="16" t="e">
        <f>[1]!Table26[[#This Row],[odNetPremium]]*[1]!Table26[[#This Row],[commissionPercentage]]</f>
        <v>#REF!</v>
      </c>
      <c r="Z186" s="17" t="e">
        <f>VLOOKUP([1]!Table26[[#This Row],[Insurance_portal]],[1]!Portal[#All],2,0)</f>
        <v>#REF!</v>
      </c>
      <c r="AA186" s="18" t="e">
        <f>[1]!Table26[[#This Row],[profit]]-([1]!Table26[[#This Row],[profit]]*[1]!Table26[[#This Row],[tdsPercentage]])</f>
        <v>#REF!</v>
      </c>
      <c r="AB186" s="18" t="e">
        <f>[1]!Table26[[#This Row],[profit_after_tds]]-[1]!Table26[[#This Row],[payout_discount]]</f>
        <v>#REF!</v>
      </c>
      <c r="AC186" s="11" t="s">
        <v>38</v>
      </c>
      <c r="AD186" s="11" t="s">
        <v>38</v>
      </c>
    </row>
    <row r="187" spans="1:30" ht="15.75" x14ac:dyDescent="0.25">
      <c r="A187" s="50">
        <v>44991</v>
      </c>
      <c r="B187" s="20" t="s">
        <v>1323</v>
      </c>
      <c r="C187" s="21">
        <v>9033359874</v>
      </c>
      <c r="D187" s="21" t="s">
        <v>1324</v>
      </c>
      <c r="E187" s="21" t="s">
        <v>1325</v>
      </c>
      <c r="F187" s="21" t="s">
        <v>1326</v>
      </c>
      <c r="G187" s="21" t="s">
        <v>1327</v>
      </c>
      <c r="H187" s="21" t="s">
        <v>1328</v>
      </c>
      <c r="I187" s="21" t="s">
        <v>1257</v>
      </c>
      <c r="J187" s="21" t="s">
        <v>32</v>
      </c>
      <c r="K187" s="21" t="s">
        <v>33</v>
      </c>
      <c r="L187" s="21" t="s">
        <v>44</v>
      </c>
      <c r="M187" s="21" t="s">
        <v>121</v>
      </c>
      <c r="N187" s="21" t="s">
        <v>180</v>
      </c>
      <c r="O187" s="21" t="s">
        <v>37</v>
      </c>
      <c r="P187" s="21" t="s">
        <v>189</v>
      </c>
      <c r="Q187" s="22">
        <v>44992</v>
      </c>
      <c r="R187" s="22">
        <v>45357</v>
      </c>
      <c r="S187" s="21">
        <v>0</v>
      </c>
      <c r="T187" s="51">
        <v>10044</v>
      </c>
      <c r="U187" s="51">
        <v>8512</v>
      </c>
      <c r="V187" s="26">
        <v>0.4</v>
      </c>
      <c r="W187" s="26">
        <v>0.1</v>
      </c>
      <c r="X187" s="15" t="e">
        <f>[1]!Table26[[#This Row],[odNetPremium]]*[1]!Table26[[#This Row],[Payout/ Discount %]]</f>
        <v>#REF!</v>
      </c>
      <c r="Y187" s="16" t="e">
        <f>[1]!Table26[[#This Row],[odNetPremium]]*[1]!Table26[[#This Row],[commissionPercentage]]</f>
        <v>#REF!</v>
      </c>
      <c r="Z187" s="17" t="e">
        <f>VLOOKUP([1]!Table26[[#This Row],[Insurance_portal]],[1]!Portal[#All],2,0)</f>
        <v>#REF!</v>
      </c>
      <c r="AA187" s="18" t="e">
        <f>[1]!Table26[[#This Row],[profit]]-([1]!Table26[[#This Row],[profit]]*[1]!Table26[[#This Row],[tdsPercentage]])</f>
        <v>#REF!</v>
      </c>
      <c r="AB187" s="18" t="e">
        <f>[1]!Table26[[#This Row],[profit_after_tds]]-[1]!Table26[[#This Row],[payout_discount]]</f>
        <v>#REF!</v>
      </c>
      <c r="AC187" s="21" t="s">
        <v>38</v>
      </c>
      <c r="AD187" s="21" t="s">
        <v>1329</v>
      </c>
    </row>
    <row r="188" spans="1:30" ht="15.75" x14ac:dyDescent="0.25">
      <c r="A188" s="52">
        <v>44997</v>
      </c>
      <c r="B188" s="10" t="s">
        <v>1330</v>
      </c>
      <c r="C188" s="11">
        <v>9501675258</v>
      </c>
      <c r="D188" s="11" t="s">
        <v>1331</v>
      </c>
      <c r="E188" s="11" t="s">
        <v>340</v>
      </c>
      <c r="F188" s="11" t="s">
        <v>1332</v>
      </c>
      <c r="G188" s="11" t="s">
        <v>341</v>
      </c>
      <c r="H188" s="11" t="s">
        <v>342</v>
      </c>
      <c r="I188" s="11" t="s">
        <v>57</v>
      </c>
      <c r="J188" s="11" t="s">
        <v>32</v>
      </c>
      <c r="K188" s="11" t="s">
        <v>115</v>
      </c>
      <c r="L188" s="11" t="s">
        <v>44</v>
      </c>
      <c r="M188" s="11" t="s">
        <v>121</v>
      </c>
      <c r="N188" s="11" t="s">
        <v>196</v>
      </c>
      <c r="O188" s="11" t="s">
        <v>1333</v>
      </c>
      <c r="P188" s="11" t="s">
        <v>363</v>
      </c>
      <c r="Q188" s="12">
        <v>45001</v>
      </c>
      <c r="R188" s="12">
        <v>45366</v>
      </c>
      <c r="S188" s="11">
        <v>0</v>
      </c>
      <c r="T188" s="53">
        <v>1285</v>
      </c>
      <c r="U188" s="53">
        <v>1089</v>
      </c>
      <c r="V188" s="25">
        <v>0.35</v>
      </c>
      <c r="W188" s="25">
        <v>0.08</v>
      </c>
      <c r="X188" s="15" t="e">
        <f>[1]!Table26[[#This Row],[odNetPremium]]*[1]!Table26[[#This Row],[Payout/ Discount %]]</f>
        <v>#REF!</v>
      </c>
      <c r="Y188" s="16" t="e">
        <f>[1]!Table26[[#This Row],[odNetPremium]]*[1]!Table26[[#This Row],[commissionPercentage]]</f>
        <v>#REF!</v>
      </c>
      <c r="Z188" s="17" t="e">
        <f>VLOOKUP([1]!Table26[[#This Row],[Insurance_portal]],[1]!Portal[#All],2,0)</f>
        <v>#REF!</v>
      </c>
      <c r="AA188" s="18" t="e">
        <f>[1]!Table26[[#This Row],[profit]]-([1]!Table26[[#This Row],[profit]]*[1]!Table26[[#This Row],[tdsPercentage]])</f>
        <v>#REF!</v>
      </c>
      <c r="AB188" s="18" t="e">
        <f>[1]!Table26[[#This Row],[profit_after_tds]]-[1]!Table26[[#This Row],[payout_discount]]</f>
        <v>#REF!</v>
      </c>
      <c r="AC188" s="11" t="s">
        <v>38</v>
      </c>
      <c r="AD188" s="11" t="s">
        <v>38</v>
      </c>
    </row>
    <row r="189" spans="1:30" ht="15.75" x14ac:dyDescent="0.25">
      <c r="A189" s="50">
        <v>44998</v>
      </c>
      <c r="B189" s="20" t="s">
        <v>1334</v>
      </c>
      <c r="C189" s="21">
        <v>8401962609</v>
      </c>
      <c r="D189" s="21" t="s">
        <v>1335</v>
      </c>
      <c r="E189" s="21" t="s">
        <v>323</v>
      </c>
      <c r="F189" s="21" t="s">
        <v>55</v>
      </c>
      <c r="G189" s="21" t="s">
        <v>89</v>
      </c>
      <c r="H189" s="21" t="s">
        <v>90</v>
      </c>
      <c r="I189" s="21" t="s">
        <v>31</v>
      </c>
      <c r="J189" s="21" t="s">
        <v>32</v>
      </c>
      <c r="K189" s="21" t="s">
        <v>115</v>
      </c>
      <c r="L189" s="21" t="s">
        <v>44</v>
      </c>
      <c r="M189" s="21" t="s">
        <v>121</v>
      </c>
      <c r="N189" s="21" t="s">
        <v>403</v>
      </c>
      <c r="O189" s="21" t="s">
        <v>1333</v>
      </c>
      <c r="P189" s="21" t="s">
        <v>363</v>
      </c>
      <c r="Q189" s="22">
        <v>44999</v>
      </c>
      <c r="R189" s="22">
        <v>45364</v>
      </c>
      <c r="S189" s="21">
        <v>0</v>
      </c>
      <c r="T189" s="51">
        <v>843</v>
      </c>
      <c r="U189" s="51">
        <v>714</v>
      </c>
      <c r="V189" s="26">
        <v>0.43</v>
      </c>
      <c r="W189" s="26">
        <v>0.06</v>
      </c>
      <c r="X189" s="15" t="e">
        <f>[1]!Table26[[#This Row],[odNetPremium]]*[1]!Table26[[#This Row],[Payout/ Discount %]]</f>
        <v>#REF!</v>
      </c>
      <c r="Y189" s="16" t="e">
        <f>[1]!Table26[[#This Row],[odNetPremium]]*[1]!Table26[[#This Row],[commissionPercentage]]</f>
        <v>#REF!</v>
      </c>
      <c r="Z189" s="17" t="e">
        <f>VLOOKUP([1]!Table26[[#This Row],[Insurance_portal]],[1]!Portal[#All],2,0)</f>
        <v>#REF!</v>
      </c>
      <c r="AA189" s="18" t="e">
        <f>[1]!Table26[[#This Row],[profit]]-([1]!Table26[[#This Row],[profit]]*[1]!Table26[[#This Row],[tdsPercentage]])</f>
        <v>#REF!</v>
      </c>
      <c r="AB189" s="18" t="e">
        <f>[1]!Table26[[#This Row],[profit_after_tds]]-[1]!Table26[[#This Row],[payout_discount]]</f>
        <v>#REF!</v>
      </c>
      <c r="AC189" s="21" t="s">
        <v>38</v>
      </c>
      <c r="AD189" s="21" t="s">
        <v>1336</v>
      </c>
    </row>
    <row r="190" spans="1:30" ht="15.75" x14ac:dyDescent="0.25">
      <c r="A190" s="52">
        <v>44997</v>
      </c>
      <c r="B190" s="10" t="s">
        <v>1337</v>
      </c>
      <c r="C190" s="11">
        <v>9662762841</v>
      </c>
      <c r="D190" s="11" t="s">
        <v>1338</v>
      </c>
      <c r="E190" s="11" t="s">
        <v>324</v>
      </c>
      <c r="F190" s="11" t="s">
        <v>1339</v>
      </c>
      <c r="G190" s="11" t="s">
        <v>80</v>
      </c>
      <c r="H190" s="11" t="s">
        <v>81</v>
      </c>
      <c r="I190" s="11" t="s">
        <v>46</v>
      </c>
      <c r="J190" s="11" t="s">
        <v>32</v>
      </c>
      <c r="K190" s="11" t="s">
        <v>115</v>
      </c>
      <c r="L190" s="11" t="s">
        <v>44</v>
      </c>
      <c r="M190" s="11" t="s">
        <v>121</v>
      </c>
      <c r="N190" s="11" t="s">
        <v>196</v>
      </c>
      <c r="O190" s="11" t="s">
        <v>1333</v>
      </c>
      <c r="P190" s="11" t="s">
        <v>363</v>
      </c>
      <c r="Q190" s="12">
        <v>45001</v>
      </c>
      <c r="R190" s="12">
        <v>45366</v>
      </c>
      <c r="S190" s="11">
        <v>0</v>
      </c>
      <c r="T190" s="53">
        <v>842</v>
      </c>
      <c r="U190" s="53">
        <v>714</v>
      </c>
      <c r="V190" s="25">
        <v>0.35</v>
      </c>
      <c r="W190" s="25">
        <v>0</v>
      </c>
      <c r="X190" s="15" t="e">
        <f>[1]!Table26[[#This Row],[odNetPremium]]*[1]!Table26[[#This Row],[Payout/ Discount %]]</f>
        <v>#REF!</v>
      </c>
      <c r="Y190" s="16" t="e">
        <f>[1]!Table26[[#This Row],[odNetPremium]]*[1]!Table26[[#This Row],[commissionPercentage]]</f>
        <v>#REF!</v>
      </c>
      <c r="Z190" s="17" t="e">
        <f>VLOOKUP([1]!Table26[[#This Row],[Insurance_portal]],[1]!Portal[#All],2,0)</f>
        <v>#REF!</v>
      </c>
      <c r="AA190" s="18" t="e">
        <f>[1]!Table26[[#This Row],[profit]]-([1]!Table26[[#This Row],[profit]]*[1]!Table26[[#This Row],[tdsPercentage]])</f>
        <v>#REF!</v>
      </c>
      <c r="AB190" s="18" t="e">
        <f>[1]!Table26[[#This Row],[profit_after_tds]]-[1]!Table26[[#This Row],[payout_discount]]</f>
        <v>#REF!</v>
      </c>
      <c r="AC190" s="11" t="s">
        <v>38</v>
      </c>
      <c r="AD190" s="11" t="s">
        <v>38</v>
      </c>
    </row>
    <row r="191" spans="1:30" ht="15.75" x14ac:dyDescent="0.25">
      <c r="A191" s="50">
        <v>44998</v>
      </c>
      <c r="B191" s="20" t="s">
        <v>1340</v>
      </c>
      <c r="C191" s="21">
        <v>989852465</v>
      </c>
      <c r="D191" s="21">
        <v>6201257095</v>
      </c>
      <c r="E191" s="21" t="s">
        <v>1341</v>
      </c>
      <c r="F191" s="21" t="s">
        <v>1342</v>
      </c>
      <c r="G191" s="21" t="s">
        <v>1343</v>
      </c>
      <c r="H191" s="21" t="s">
        <v>1344</v>
      </c>
      <c r="I191" s="21" t="s">
        <v>31</v>
      </c>
      <c r="J191" s="21" t="s">
        <v>32</v>
      </c>
      <c r="K191" s="21" t="s">
        <v>33</v>
      </c>
      <c r="L191" s="21" t="s">
        <v>44</v>
      </c>
      <c r="M191" s="21" t="s">
        <v>42</v>
      </c>
      <c r="N191" s="21" t="s">
        <v>43</v>
      </c>
      <c r="O191" s="21" t="s">
        <v>183</v>
      </c>
      <c r="P191" s="21" t="s">
        <v>363</v>
      </c>
      <c r="Q191" s="22">
        <v>44999</v>
      </c>
      <c r="R191" s="22">
        <v>45364</v>
      </c>
      <c r="S191" s="21">
        <v>0</v>
      </c>
      <c r="T191" s="51">
        <v>2542</v>
      </c>
      <c r="U191" s="51">
        <v>2094</v>
      </c>
      <c r="V191" s="26">
        <v>0.35</v>
      </c>
      <c r="W191" s="26">
        <v>0.16750000000000001</v>
      </c>
      <c r="X191" s="15" t="e">
        <f>[1]!Table26[[#This Row],[odNetPremium]]*[1]!Table26[[#This Row],[Payout/ Discount %]]</f>
        <v>#REF!</v>
      </c>
      <c r="Y191" s="16" t="e">
        <f>[1]!Table26[[#This Row],[odNetPremium]]*[1]!Table26[[#This Row],[commissionPercentage]]</f>
        <v>#REF!</v>
      </c>
      <c r="Z191" s="17" t="e">
        <f>VLOOKUP([1]!Table26[[#This Row],[Insurance_portal]],[1]!Portal[#All],2,0)</f>
        <v>#REF!</v>
      </c>
      <c r="AA191" s="18" t="e">
        <f>[1]!Table26[[#This Row],[profit]]-([1]!Table26[[#This Row],[profit]]*[1]!Table26[[#This Row],[tdsPercentage]])</f>
        <v>#REF!</v>
      </c>
      <c r="AB191" s="18" t="e">
        <f>[1]!Table26[[#This Row],[profit_after_tds]]-[1]!Table26[[#This Row],[payout_discount]]</f>
        <v>#REF!</v>
      </c>
      <c r="AC191" s="21" t="s">
        <v>38</v>
      </c>
      <c r="AD191" s="21" t="s">
        <v>38</v>
      </c>
    </row>
    <row r="192" spans="1:30" ht="15.75" x14ac:dyDescent="0.25">
      <c r="A192" s="52">
        <v>44995</v>
      </c>
      <c r="B192" s="10" t="s">
        <v>1345</v>
      </c>
      <c r="C192" s="11">
        <v>9974093444</v>
      </c>
      <c r="D192" s="11">
        <v>6201249476</v>
      </c>
      <c r="E192" s="11" t="s">
        <v>1346</v>
      </c>
      <c r="F192" s="11" t="s">
        <v>1347</v>
      </c>
      <c r="G192" s="11" t="s">
        <v>1348</v>
      </c>
      <c r="H192" s="11" t="s">
        <v>1349</v>
      </c>
      <c r="I192" s="11" t="s">
        <v>411</v>
      </c>
      <c r="J192" s="11" t="s">
        <v>117</v>
      </c>
      <c r="K192" s="11" t="s">
        <v>33</v>
      </c>
      <c r="L192" s="11" t="s">
        <v>67</v>
      </c>
      <c r="M192" s="11" t="s">
        <v>42</v>
      </c>
      <c r="N192" s="11" t="s">
        <v>43</v>
      </c>
      <c r="O192" s="11" t="s">
        <v>37</v>
      </c>
      <c r="P192" s="11" t="s">
        <v>32</v>
      </c>
      <c r="Q192" s="12">
        <v>44996</v>
      </c>
      <c r="R192" s="12">
        <v>45361</v>
      </c>
      <c r="S192" s="11">
        <v>25</v>
      </c>
      <c r="T192" s="53">
        <v>8300</v>
      </c>
      <c r="U192" s="53">
        <v>6917</v>
      </c>
      <c r="V192" s="25">
        <v>0.22</v>
      </c>
      <c r="W192" s="25">
        <v>0.12</v>
      </c>
      <c r="X192" s="15" t="e">
        <f>[1]!Table26[[#This Row],[odNetPremium]]*[1]!Table26[[#This Row],[Payout/ Discount %]]</f>
        <v>#REF!</v>
      </c>
      <c r="Y192" s="16" t="e">
        <f>[1]!Table26[[#This Row],[odNetPremium]]*[1]!Table26[[#This Row],[commissionPercentage]]</f>
        <v>#REF!</v>
      </c>
      <c r="Z192" s="17" t="e">
        <f>VLOOKUP([1]!Table26[[#This Row],[Insurance_portal]],[1]!Portal[#All],2,0)</f>
        <v>#REF!</v>
      </c>
      <c r="AA192" s="18" t="e">
        <f>[1]!Table26[[#This Row],[profit]]-([1]!Table26[[#This Row],[profit]]*[1]!Table26[[#This Row],[tdsPercentage]])</f>
        <v>#REF!</v>
      </c>
      <c r="AB192" s="18" t="e">
        <f>[1]!Table26[[#This Row],[profit_after_tds]]-[1]!Table26[[#This Row],[payout_discount]]</f>
        <v>#REF!</v>
      </c>
      <c r="AC192" s="11" t="s">
        <v>38</v>
      </c>
      <c r="AD192" s="11" t="s">
        <v>412</v>
      </c>
    </row>
    <row r="193" spans="1:30" ht="15.75" x14ac:dyDescent="0.25">
      <c r="A193" s="50">
        <v>44998</v>
      </c>
      <c r="B193" s="20" t="s">
        <v>1350</v>
      </c>
      <c r="C193" s="21">
        <v>9825084045</v>
      </c>
      <c r="D193" s="21" t="s">
        <v>1351</v>
      </c>
      <c r="E193" s="21" t="s">
        <v>1352</v>
      </c>
      <c r="F193" s="21" t="s">
        <v>1353</v>
      </c>
      <c r="G193" s="21" t="s">
        <v>335</v>
      </c>
      <c r="H193" s="21" t="s">
        <v>336</v>
      </c>
      <c r="I193" s="21" t="s">
        <v>31</v>
      </c>
      <c r="J193" s="21" t="s">
        <v>32</v>
      </c>
      <c r="K193" s="21" t="s">
        <v>115</v>
      </c>
      <c r="L193" s="21" t="s">
        <v>44</v>
      </c>
      <c r="M193" s="21" t="s">
        <v>121</v>
      </c>
      <c r="N193" s="21" t="s">
        <v>180</v>
      </c>
      <c r="O193" s="21" t="s">
        <v>118</v>
      </c>
      <c r="P193" s="21" t="s">
        <v>363</v>
      </c>
      <c r="Q193" s="22">
        <v>45002</v>
      </c>
      <c r="R193" s="22">
        <v>45367</v>
      </c>
      <c r="S193" s="21">
        <v>0</v>
      </c>
      <c r="T193" s="51">
        <v>10173</v>
      </c>
      <c r="U193" s="51">
        <v>8622</v>
      </c>
      <c r="V193" s="26">
        <v>0.4</v>
      </c>
      <c r="W193" s="26">
        <v>0.1</v>
      </c>
      <c r="X193" s="15" t="e">
        <f>[1]!Table26[[#This Row],[odNetPremium]]*[1]!Table26[[#This Row],[Payout/ Discount %]]</f>
        <v>#REF!</v>
      </c>
      <c r="Y193" s="16" t="e">
        <f>[1]!Table26[[#This Row],[odNetPremium]]*[1]!Table26[[#This Row],[commissionPercentage]]</f>
        <v>#REF!</v>
      </c>
      <c r="Z193" s="17" t="e">
        <f>VLOOKUP([1]!Table26[[#This Row],[Insurance_portal]],[1]!Portal[#All],2,0)</f>
        <v>#REF!</v>
      </c>
      <c r="AA193" s="18" t="e">
        <f>[1]!Table26[[#This Row],[profit]]-([1]!Table26[[#This Row],[profit]]*[1]!Table26[[#This Row],[tdsPercentage]])</f>
        <v>#REF!</v>
      </c>
      <c r="AB193" s="18" t="e">
        <f>[1]!Table26[[#This Row],[profit_after_tds]]-[1]!Table26[[#This Row],[payout_discount]]</f>
        <v>#REF!</v>
      </c>
      <c r="AC193" s="21" t="s">
        <v>38</v>
      </c>
      <c r="AD193" s="21" t="s">
        <v>337</v>
      </c>
    </row>
    <row r="194" spans="1:30" ht="15.75" x14ac:dyDescent="0.25">
      <c r="A194" s="52">
        <v>44997</v>
      </c>
      <c r="B194" s="10" t="s">
        <v>1354</v>
      </c>
      <c r="C194" s="11">
        <v>9602940939</v>
      </c>
      <c r="D194" s="11" t="s">
        <v>1355</v>
      </c>
      <c r="E194" s="11" t="s">
        <v>1356</v>
      </c>
      <c r="F194" s="11" t="s">
        <v>1357</v>
      </c>
      <c r="G194" s="11" t="s">
        <v>1358</v>
      </c>
      <c r="H194" s="11" t="s">
        <v>1359</v>
      </c>
      <c r="I194" s="11" t="s">
        <v>31</v>
      </c>
      <c r="J194" s="11" t="s">
        <v>32</v>
      </c>
      <c r="K194" s="11" t="s">
        <v>33</v>
      </c>
      <c r="L194" s="11" t="s">
        <v>44</v>
      </c>
      <c r="M194" s="11" t="s">
        <v>121</v>
      </c>
      <c r="N194" s="11" t="s">
        <v>196</v>
      </c>
      <c r="O194" s="11" t="s">
        <v>118</v>
      </c>
      <c r="P194" s="11" t="s">
        <v>363</v>
      </c>
      <c r="Q194" s="12">
        <v>44998</v>
      </c>
      <c r="R194" s="12">
        <v>45363</v>
      </c>
      <c r="S194" s="11">
        <v>0</v>
      </c>
      <c r="T194" s="53">
        <v>842</v>
      </c>
      <c r="U194" s="53">
        <v>714</v>
      </c>
      <c r="V194" s="25">
        <v>0.35</v>
      </c>
      <c r="W194" s="25">
        <v>0.06</v>
      </c>
      <c r="X194" s="15" t="e">
        <f>[1]!Table26[[#This Row],[odNetPremium]]*[1]!Table26[[#This Row],[Payout/ Discount %]]</f>
        <v>#REF!</v>
      </c>
      <c r="Y194" s="16" t="e">
        <f>[1]!Table26[[#This Row],[odNetPremium]]*[1]!Table26[[#This Row],[commissionPercentage]]</f>
        <v>#REF!</v>
      </c>
      <c r="Z194" s="17" t="e">
        <f>VLOOKUP([1]!Table26[[#This Row],[Insurance_portal]],[1]!Portal[#All],2,0)</f>
        <v>#REF!</v>
      </c>
      <c r="AA194" s="18" t="e">
        <f>[1]!Table26[[#This Row],[profit]]-([1]!Table26[[#This Row],[profit]]*[1]!Table26[[#This Row],[tdsPercentage]])</f>
        <v>#REF!</v>
      </c>
      <c r="AB194" s="18" t="e">
        <f>[1]!Table26[[#This Row],[profit_after_tds]]-[1]!Table26[[#This Row],[payout_discount]]</f>
        <v>#REF!</v>
      </c>
      <c r="AC194" s="11" t="s">
        <v>38</v>
      </c>
      <c r="AD194" s="11" t="s">
        <v>38</v>
      </c>
    </row>
    <row r="195" spans="1:30" ht="15.75" x14ac:dyDescent="0.25">
      <c r="A195" s="50">
        <v>45000</v>
      </c>
      <c r="B195" s="20" t="s">
        <v>1360</v>
      </c>
      <c r="C195" s="21">
        <v>9904278470</v>
      </c>
      <c r="D195" s="21" t="s">
        <v>1361</v>
      </c>
      <c r="E195" s="21" t="s">
        <v>329</v>
      </c>
      <c r="F195" s="21" t="s">
        <v>1362</v>
      </c>
      <c r="G195" s="21" t="s">
        <v>330</v>
      </c>
      <c r="H195" s="21" t="s">
        <v>331</v>
      </c>
      <c r="I195" s="21" t="s">
        <v>31</v>
      </c>
      <c r="J195" s="21" t="s">
        <v>32</v>
      </c>
      <c r="K195" s="21" t="s">
        <v>115</v>
      </c>
      <c r="L195" s="21" t="s">
        <v>44</v>
      </c>
      <c r="M195" s="21" t="s">
        <v>121</v>
      </c>
      <c r="N195" s="21" t="s">
        <v>196</v>
      </c>
      <c r="O195" s="21" t="s">
        <v>118</v>
      </c>
      <c r="P195" s="21" t="s">
        <v>363</v>
      </c>
      <c r="Q195" s="22">
        <v>45002</v>
      </c>
      <c r="R195" s="22">
        <v>45367</v>
      </c>
      <c r="S195" s="21">
        <v>0</v>
      </c>
      <c r="T195" s="51">
        <v>842</v>
      </c>
      <c r="U195" s="51">
        <v>714</v>
      </c>
      <c r="V195" s="26">
        <v>0.42</v>
      </c>
      <c r="W195" s="26">
        <v>0</v>
      </c>
      <c r="X195" s="15" t="e">
        <f>[1]!Table26[[#This Row],[odNetPremium]]*[1]!Table26[[#This Row],[Payout/ Discount %]]</f>
        <v>#REF!</v>
      </c>
      <c r="Y195" s="16" t="e">
        <f>[1]!Table26[[#This Row],[odNetPremium]]*[1]!Table26[[#This Row],[commissionPercentage]]</f>
        <v>#REF!</v>
      </c>
      <c r="Z195" s="17" t="e">
        <f>VLOOKUP([1]!Table26[[#This Row],[Insurance_portal]],[1]!Portal[#All],2,0)</f>
        <v>#REF!</v>
      </c>
      <c r="AA195" s="18" t="e">
        <f>[1]!Table26[[#This Row],[profit]]-([1]!Table26[[#This Row],[profit]]*[1]!Table26[[#This Row],[tdsPercentage]])</f>
        <v>#REF!</v>
      </c>
      <c r="AB195" s="18" t="e">
        <f>[1]!Table26[[#This Row],[profit_after_tds]]-[1]!Table26[[#This Row],[payout_discount]]</f>
        <v>#REF!</v>
      </c>
      <c r="AC195" s="21" t="s">
        <v>38</v>
      </c>
      <c r="AD195" s="21" t="s">
        <v>38</v>
      </c>
    </row>
    <row r="196" spans="1:30" ht="15.75" x14ac:dyDescent="0.25">
      <c r="A196" s="52">
        <v>45000</v>
      </c>
      <c r="B196" s="10" t="s">
        <v>1363</v>
      </c>
      <c r="C196" s="11">
        <v>9586011991</v>
      </c>
      <c r="D196" s="11" t="s">
        <v>1364</v>
      </c>
      <c r="E196" s="11" t="s">
        <v>1365</v>
      </c>
      <c r="F196" s="11" t="s">
        <v>1366</v>
      </c>
      <c r="G196" s="11" t="s">
        <v>1367</v>
      </c>
      <c r="H196" s="11" t="s">
        <v>1368</v>
      </c>
      <c r="I196" s="11" t="s">
        <v>50</v>
      </c>
      <c r="J196" s="11" t="s">
        <v>32</v>
      </c>
      <c r="K196" s="11" t="s">
        <v>33</v>
      </c>
      <c r="L196" s="11" t="s">
        <v>44</v>
      </c>
      <c r="M196" s="11" t="s">
        <v>121</v>
      </c>
      <c r="N196" s="11" t="s">
        <v>36</v>
      </c>
      <c r="O196" s="11" t="s">
        <v>37</v>
      </c>
      <c r="P196" s="11" t="s">
        <v>32</v>
      </c>
      <c r="Q196" s="12">
        <v>45002</v>
      </c>
      <c r="R196" s="12">
        <v>45367</v>
      </c>
      <c r="S196" s="11">
        <v>0</v>
      </c>
      <c r="T196" s="53">
        <v>2002</v>
      </c>
      <c r="U196" s="53">
        <v>1697</v>
      </c>
      <c r="V196" s="25">
        <v>0.27</v>
      </c>
      <c r="W196" s="25">
        <v>0.15</v>
      </c>
      <c r="X196" s="15" t="e">
        <f>[1]!Table26[[#This Row],[odNetPremium]]*[1]!Table26[[#This Row],[Payout/ Discount %]]</f>
        <v>#REF!</v>
      </c>
      <c r="Y196" s="16" t="e">
        <f>[1]!Table26[[#This Row],[odNetPremium]]*[1]!Table26[[#This Row],[commissionPercentage]]</f>
        <v>#REF!</v>
      </c>
      <c r="Z196" s="17" t="e">
        <f>VLOOKUP([1]!Table26[[#This Row],[Insurance_portal]],[1]!Portal[#All],2,0)</f>
        <v>#REF!</v>
      </c>
      <c r="AA196" s="18" t="e">
        <f>[1]!Table26[[#This Row],[profit]]-([1]!Table26[[#This Row],[profit]]*[1]!Table26[[#This Row],[tdsPercentage]])</f>
        <v>#REF!</v>
      </c>
      <c r="AB196" s="18" t="e">
        <f>[1]!Table26[[#This Row],[profit_after_tds]]-[1]!Table26[[#This Row],[payout_discount]]</f>
        <v>#REF!</v>
      </c>
      <c r="AC196" s="11" t="s">
        <v>38</v>
      </c>
      <c r="AD196" s="11" t="s">
        <v>412</v>
      </c>
    </row>
    <row r="197" spans="1:30" ht="15.75" x14ac:dyDescent="0.25">
      <c r="A197" s="50">
        <v>45000</v>
      </c>
      <c r="B197" s="20" t="s">
        <v>1369</v>
      </c>
      <c r="C197" s="21">
        <v>9898078669</v>
      </c>
      <c r="D197" s="21" t="s">
        <v>1370</v>
      </c>
      <c r="E197" s="21" t="s">
        <v>1371</v>
      </c>
      <c r="F197" s="21" t="s">
        <v>224</v>
      </c>
      <c r="G197" s="21" t="s">
        <v>1372</v>
      </c>
      <c r="H197" s="21" t="s">
        <v>1373</v>
      </c>
      <c r="I197" s="21" t="s">
        <v>31</v>
      </c>
      <c r="J197" s="21" t="s">
        <v>32</v>
      </c>
      <c r="K197" s="21" t="s">
        <v>33</v>
      </c>
      <c r="L197" s="21" t="s">
        <v>44</v>
      </c>
      <c r="M197" s="21" t="s">
        <v>121</v>
      </c>
      <c r="N197" s="21" t="s">
        <v>403</v>
      </c>
      <c r="O197" s="21" t="s">
        <v>183</v>
      </c>
      <c r="P197" s="21" t="s">
        <v>246</v>
      </c>
      <c r="Q197" s="22">
        <v>45001</v>
      </c>
      <c r="R197" s="22">
        <v>45366</v>
      </c>
      <c r="S197" s="21">
        <v>0</v>
      </c>
      <c r="T197" s="51">
        <v>842</v>
      </c>
      <c r="U197" s="51">
        <v>714</v>
      </c>
      <c r="V197" s="26">
        <v>0.44</v>
      </c>
      <c r="W197" s="26">
        <v>0.13</v>
      </c>
      <c r="X197" s="15" t="e">
        <f>[1]!Table26[[#This Row],[odNetPremium]]*[1]!Table26[[#This Row],[Payout/ Discount %]]</f>
        <v>#REF!</v>
      </c>
      <c r="Y197" s="16" t="e">
        <f>[1]!Table26[[#This Row],[odNetPremium]]*[1]!Table26[[#This Row],[commissionPercentage]]</f>
        <v>#REF!</v>
      </c>
      <c r="Z197" s="17" t="e">
        <f>VLOOKUP([1]!Table26[[#This Row],[Insurance_portal]],[1]!Portal[#All],2,0)</f>
        <v>#REF!</v>
      </c>
      <c r="AA197" s="18" t="e">
        <f>[1]!Table26[[#This Row],[profit]]-([1]!Table26[[#This Row],[profit]]*[1]!Table26[[#This Row],[tdsPercentage]])</f>
        <v>#REF!</v>
      </c>
      <c r="AB197" s="18" t="e">
        <f>[1]!Table26[[#This Row],[profit_after_tds]]-[1]!Table26[[#This Row],[payout_discount]]</f>
        <v>#REF!</v>
      </c>
      <c r="AC197" s="21" t="s">
        <v>38</v>
      </c>
      <c r="AD197" s="21" t="s">
        <v>38</v>
      </c>
    </row>
    <row r="198" spans="1:30" ht="15.75" x14ac:dyDescent="0.25">
      <c r="A198" s="52">
        <v>45000</v>
      </c>
      <c r="B198" s="10" t="s">
        <v>1374</v>
      </c>
      <c r="C198" s="11">
        <v>8401962609</v>
      </c>
      <c r="D198" s="11" t="s">
        <v>1375</v>
      </c>
      <c r="E198" s="11" t="s">
        <v>1376</v>
      </c>
      <c r="F198" s="11" t="s">
        <v>1377</v>
      </c>
      <c r="G198" s="11" t="s">
        <v>1378</v>
      </c>
      <c r="H198" s="11" t="s">
        <v>1379</v>
      </c>
      <c r="I198" s="11" t="s">
        <v>31</v>
      </c>
      <c r="J198" s="11" t="s">
        <v>32</v>
      </c>
      <c r="K198" s="11" t="s">
        <v>33</v>
      </c>
      <c r="L198" s="11" t="s">
        <v>34</v>
      </c>
      <c r="M198" s="11" t="s">
        <v>121</v>
      </c>
      <c r="N198" s="11" t="s">
        <v>196</v>
      </c>
      <c r="O198" s="11" t="s">
        <v>118</v>
      </c>
      <c r="P198" s="11" t="s">
        <v>363</v>
      </c>
      <c r="Q198" s="12">
        <v>45002</v>
      </c>
      <c r="R198" s="12">
        <v>45367</v>
      </c>
      <c r="S198" s="11">
        <v>0</v>
      </c>
      <c r="T198" s="53">
        <v>1464</v>
      </c>
      <c r="U198" s="53">
        <v>1241</v>
      </c>
      <c r="V198" s="25">
        <v>0.3</v>
      </c>
      <c r="W198" s="25">
        <v>0</v>
      </c>
      <c r="X198" s="15" t="e">
        <f>[1]!Table26[[#This Row],[odNetPremium]]*[1]!Table26[[#This Row],[Payout/ Discount %]]</f>
        <v>#REF!</v>
      </c>
      <c r="Y198" s="16" t="e">
        <f>[1]!Table26[[#This Row],[odNetPremium]]*[1]!Table26[[#This Row],[commissionPercentage]]</f>
        <v>#REF!</v>
      </c>
      <c r="Z198" s="17" t="e">
        <f>VLOOKUP([1]!Table26[[#This Row],[Insurance_portal]],[1]!Portal[#All],2,0)</f>
        <v>#REF!</v>
      </c>
      <c r="AA198" s="18" t="e">
        <f>[1]!Table26[[#This Row],[profit]]-([1]!Table26[[#This Row],[profit]]*[1]!Table26[[#This Row],[tdsPercentage]])</f>
        <v>#REF!</v>
      </c>
      <c r="AB198" s="18" t="e">
        <f>[1]!Table26[[#This Row],[profit_after_tds]]-[1]!Table26[[#This Row],[payout_discount]]</f>
        <v>#REF!</v>
      </c>
      <c r="AC198" s="11" t="s">
        <v>38</v>
      </c>
      <c r="AD198" s="11" t="s">
        <v>1336</v>
      </c>
    </row>
    <row r="199" spans="1:30" ht="15.75" x14ac:dyDescent="0.25">
      <c r="A199" s="50">
        <v>45000</v>
      </c>
      <c r="B199" s="20" t="s">
        <v>1380</v>
      </c>
      <c r="C199" s="21">
        <v>9726080218</v>
      </c>
      <c r="D199" s="21" t="s">
        <v>1381</v>
      </c>
      <c r="E199" s="21" t="s">
        <v>322</v>
      </c>
      <c r="F199" s="21" t="s">
        <v>471</v>
      </c>
      <c r="G199" s="21" t="s">
        <v>1382</v>
      </c>
      <c r="H199" s="21" t="s">
        <v>1383</v>
      </c>
      <c r="I199" s="21" t="s">
        <v>31</v>
      </c>
      <c r="J199" s="21" t="s">
        <v>32</v>
      </c>
      <c r="K199" s="21" t="s">
        <v>115</v>
      </c>
      <c r="L199" s="21" t="s">
        <v>34</v>
      </c>
      <c r="M199" s="21" t="s">
        <v>121</v>
      </c>
      <c r="N199" s="21" t="s">
        <v>196</v>
      </c>
      <c r="O199" s="21" t="s">
        <v>118</v>
      </c>
      <c r="P199" s="21" t="s">
        <v>246</v>
      </c>
      <c r="Q199" s="22">
        <v>45010</v>
      </c>
      <c r="R199" s="22">
        <v>45375</v>
      </c>
      <c r="S199" s="21">
        <v>50</v>
      </c>
      <c r="T199" s="51">
        <v>1408</v>
      </c>
      <c r="U199" s="51">
        <v>1193</v>
      </c>
      <c r="V199" s="26">
        <v>0.37</v>
      </c>
      <c r="W199" s="26">
        <v>0.05</v>
      </c>
      <c r="X199" s="15" t="e">
        <f>[1]!Table26[[#This Row],[odNetPremium]]*[1]!Table26[[#This Row],[Payout/ Discount %]]</f>
        <v>#REF!</v>
      </c>
      <c r="Y199" s="16" t="e">
        <f>[1]!Table26[[#This Row],[odNetPremium]]*[1]!Table26[[#This Row],[commissionPercentage]]</f>
        <v>#REF!</v>
      </c>
      <c r="Z199" s="17" t="e">
        <f>VLOOKUP([1]!Table26[[#This Row],[Insurance_portal]],[1]!Portal[#All],2,0)</f>
        <v>#REF!</v>
      </c>
      <c r="AA199" s="18" t="e">
        <f>[1]!Table26[[#This Row],[profit]]-([1]!Table26[[#This Row],[profit]]*[1]!Table26[[#This Row],[tdsPercentage]])</f>
        <v>#REF!</v>
      </c>
      <c r="AB199" s="18" t="e">
        <f>[1]!Table26[[#This Row],[profit_after_tds]]-[1]!Table26[[#This Row],[payout_discount]]</f>
        <v>#REF!</v>
      </c>
      <c r="AC199" s="21" t="s">
        <v>38</v>
      </c>
      <c r="AD199" s="21" t="s">
        <v>38</v>
      </c>
    </row>
    <row r="200" spans="1:30" ht="15.75" x14ac:dyDescent="0.25">
      <c r="A200" s="52">
        <v>45000</v>
      </c>
      <c r="B200" s="10" t="s">
        <v>1380</v>
      </c>
      <c r="C200" s="11">
        <v>9726080218</v>
      </c>
      <c r="D200" s="11" t="s">
        <v>1384</v>
      </c>
      <c r="E200" s="11" t="s">
        <v>321</v>
      </c>
      <c r="F200" s="11" t="s">
        <v>125</v>
      </c>
      <c r="G200" s="11" t="s">
        <v>1385</v>
      </c>
      <c r="H200" s="11" t="s">
        <v>1386</v>
      </c>
      <c r="I200" s="11" t="s">
        <v>31</v>
      </c>
      <c r="J200" s="11" t="s">
        <v>32</v>
      </c>
      <c r="K200" s="11" t="s">
        <v>115</v>
      </c>
      <c r="L200" s="11" t="s">
        <v>34</v>
      </c>
      <c r="M200" s="11" t="s">
        <v>121</v>
      </c>
      <c r="N200" s="11" t="s">
        <v>196</v>
      </c>
      <c r="O200" s="11" t="s">
        <v>118</v>
      </c>
      <c r="P200" s="11" t="s">
        <v>246</v>
      </c>
      <c r="Q200" s="12">
        <v>45040</v>
      </c>
      <c r="R200" s="12">
        <v>45405</v>
      </c>
      <c r="S200" s="11">
        <v>50</v>
      </c>
      <c r="T200" s="53">
        <v>1411</v>
      </c>
      <c r="U200" s="53">
        <v>1196</v>
      </c>
      <c r="V200" s="25">
        <v>0.37</v>
      </c>
      <c r="W200" s="25">
        <v>0.05</v>
      </c>
      <c r="X200" s="15" t="e">
        <f>[1]!Table26[[#This Row],[odNetPremium]]*[1]!Table26[[#This Row],[Payout/ Discount %]]</f>
        <v>#REF!</v>
      </c>
      <c r="Y200" s="16" t="e">
        <f>[1]!Table26[[#This Row],[odNetPremium]]*[1]!Table26[[#This Row],[commissionPercentage]]</f>
        <v>#REF!</v>
      </c>
      <c r="Z200" s="17" t="e">
        <f>VLOOKUP([1]!Table26[[#This Row],[Insurance_portal]],[1]!Portal[#All],2,0)</f>
        <v>#REF!</v>
      </c>
      <c r="AA200" s="18" t="e">
        <f>[1]!Table26[[#This Row],[profit]]-([1]!Table26[[#This Row],[profit]]*[1]!Table26[[#This Row],[tdsPercentage]])</f>
        <v>#REF!</v>
      </c>
      <c r="AB200" s="18" t="e">
        <f>[1]!Table26[[#This Row],[profit_after_tds]]-[1]!Table26[[#This Row],[payout_discount]]</f>
        <v>#REF!</v>
      </c>
      <c r="AC200" s="11" t="s">
        <v>38</v>
      </c>
      <c r="AD200" s="11" t="s">
        <v>38</v>
      </c>
    </row>
    <row r="201" spans="1:30" ht="15.75" x14ac:dyDescent="0.25">
      <c r="A201" s="50">
        <v>45001</v>
      </c>
      <c r="B201" s="20" t="s">
        <v>1387</v>
      </c>
      <c r="C201" s="21" t="s">
        <v>1388</v>
      </c>
      <c r="D201" s="21" t="s">
        <v>1389</v>
      </c>
      <c r="E201" s="21" t="s">
        <v>347</v>
      </c>
      <c r="F201" s="21" t="s">
        <v>1390</v>
      </c>
      <c r="G201" s="21" t="s">
        <v>348</v>
      </c>
      <c r="H201" s="21" t="s">
        <v>349</v>
      </c>
      <c r="I201" s="21" t="s">
        <v>31</v>
      </c>
      <c r="J201" s="21" t="s">
        <v>32</v>
      </c>
      <c r="K201" s="21" t="s">
        <v>115</v>
      </c>
      <c r="L201" s="21" t="s">
        <v>44</v>
      </c>
      <c r="M201" s="21" t="s">
        <v>121</v>
      </c>
      <c r="N201" s="21" t="s">
        <v>196</v>
      </c>
      <c r="O201" s="21" t="s">
        <v>118</v>
      </c>
      <c r="P201" s="21" t="s">
        <v>246</v>
      </c>
      <c r="Q201" s="22">
        <v>45003</v>
      </c>
      <c r="R201" s="22">
        <v>45368</v>
      </c>
      <c r="S201" s="21">
        <v>0</v>
      </c>
      <c r="T201" s="51">
        <v>2471</v>
      </c>
      <c r="U201" s="51">
        <v>2094</v>
      </c>
      <c r="V201" s="26">
        <v>0.35</v>
      </c>
      <c r="W201" s="26">
        <v>0.105</v>
      </c>
      <c r="X201" s="15" t="e">
        <f>[1]!Table26[[#This Row],[odNetPremium]]*[1]!Table26[[#This Row],[Payout/ Discount %]]</f>
        <v>#REF!</v>
      </c>
      <c r="Y201" s="16" t="e">
        <f>[1]!Table26[[#This Row],[odNetPremium]]*[1]!Table26[[#This Row],[commissionPercentage]]</f>
        <v>#REF!</v>
      </c>
      <c r="Z201" s="17" t="e">
        <f>VLOOKUP([1]!Table26[[#This Row],[Insurance_portal]],[1]!Portal[#All],2,0)</f>
        <v>#REF!</v>
      </c>
      <c r="AA201" s="18" t="e">
        <f>[1]!Table26[[#This Row],[profit]]-([1]!Table26[[#This Row],[profit]]*[1]!Table26[[#This Row],[tdsPercentage]])</f>
        <v>#REF!</v>
      </c>
      <c r="AB201" s="18" t="e">
        <f>[1]!Table26[[#This Row],[profit_after_tds]]-[1]!Table26[[#This Row],[payout_discount]]</f>
        <v>#REF!</v>
      </c>
      <c r="AC201" s="21" t="s">
        <v>38</v>
      </c>
      <c r="AD201" s="21" t="s">
        <v>38</v>
      </c>
    </row>
    <row r="202" spans="1:30" ht="15.75" x14ac:dyDescent="0.25">
      <c r="A202" s="52">
        <v>45003</v>
      </c>
      <c r="B202" s="10" t="s">
        <v>75</v>
      </c>
      <c r="C202" s="11">
        <v>9924432179</v>
      </c>
      <c r="D202" s="11" t="s">
        <v>1391</v>
      </c>
      <c r="E202" s="11" t="s">
        <v>1392</v>
      </c>
      <c r="F202" s="11" t="s">
        <v>1393</v>
      </c>
      <c r="G202" s="11" t="s">
        <v>333</v>
      </c>
      <c r="H202" s="11" t="s">
        <v>334</v>
      </c>
      <c r="I202" s="11" t="s">
        <v>31</v>
      </c>
      <c r="J202" s="11" t="s">
        <v>32</v>
      </c>
      <c r="K202" s="11" t="s">
        <v>115</v>
      </c>
      <c r="L202" s="11" t="s">
        <v>44</v>
      </c>
      <c r="M202" s="11" t="s">
        <v>211</v>
      </c>
      <c r="N202" s="11" t="s">
        <v>196</v>
      </c>
      <c r="O202" s="11" t="s">
        <v>183</v>
      </c>
      <c r="P202" s="11" t="s">
        <v>246</v>
      </c>
      <c r="Q202" s="12">
        <v>45005</v>
      </c>
      <c r="R202" s="12">
        <v>45370</v>
      </c>
      <c r="S202" s="11">
        <v>20</v>
      </c>
      <c r="T202" s="53">
        <v>992</v>
      </c>
      <c r="U202" s="53">
        <v>840</v>
      </c>
      <c r="V202" s="25">
        <v>0.3</v>
      </c>
      <c r="W202" s="25"/>
      <c r="X202" s="15" t="e">
        <f>[1]!Table26[[#This Row],[odNetPremium]]*[1]!Table26[[#This Row],[Payout/ Discount %]]</f>
        <v>#REF!</v>
      </c>
      <c r="Y202" s="16" t="e">
        <f>[1]!Table26[[#This Row],[odNetPremium]]*[1]!Table26[[#This Row],[commissionPercentage]]</f>
        <v>#REF!</v>
      </c>
      <c r="Z202" s="17" t="e">
        <f>VLOOKUP([1]!Table26[[#This Row],[Insurance_portal]],[1]!Portal[#All],2,0)</f>
        <v>#REF!</v>
      </c>
      <c r="AA202" s="18" t="e">
        <f>[1]!Table26[[#This Row],[profit]]-([1]!Table26[[#This Row],[profit]]*[1]!Table26[[#This Row],[tdsPercentage]])</f>
        <v>#REF!</v>
      </c>
      <c r="AB202" s="18" t="e">
        <f>[1]!Table26[[#This Row],[profit_after_tds]]-[1]!Table26[[#This Row],[payout_discount]]</f>
        <v>#REF!</v>
      </c>
      <c r="AC202" s="11" t="s">
        <v>38</v>
      </c>
      <c r="AD202" s="11" t="s">
        <v>38</v>
      </c>
    </row>
    <row r="203" spans="1:30" ht="15.75" x14ac:dyDescent="0.25">
      <c r="A203" s="50">
        <v>45003</v>
      </c>
      <c r="B203" s="20" t="s">
        <v>1394</v>
      </c>
      <c r="C203" s="21">
        <v>9624589673</v>
      </c>
      <c r="D203" s="21" t="s">
        <v>1395</v>
      </c>
      <c r="E203" s="21" t="s">
        <v>1396</v>
      </c>
      <c r="F203" s="21" t="s">
        <v>1397</v>
      </c>
      <c r="G203" s="21" t="s">
        <v>1398</v>
      </c>
      <c r="H203" s="21" t="s">
        <v>1399</v>
      </c>
      <c r="I203" s="21" t="s">
        <v>46</v>
      </c>
      <c r="J203" s="21" t="s">
        <v>32</v>
      </c>
      <c r="K203" s="21" t="s">
        <v>33</v>
      </c>
      <c r="L203" s="21" t="s">
        <v>34</v>
      </c>
      <c r="M203" s="21" t="s">
        <v>42</v>
      </c>
      <c r="N203" s="21" t="s">
        <v>1048</v>
      </c>
      <c r="O203" s="21" t="s">
        <v>118</v>
      </c>
      <c r="P203" s="21" t="s">
        <v>154</v>
      </c>
      <c r="Q203" s="22">
        <v>45003</v>
      </c>
      <c r="R203" s="22">
        <v>45368</v>
      </c>
      <c r="S203" s="21">
        <v>0</v>
      </c>
      <c r="T203" s="51">
        <v>10038</v>
      </c>
      <c r="U203" s="51">
        <v>1010</v>
      </c>
      <c r="V203" s="26">
        <v>0.15</v>
      </c>
      <c r="W203" s="26">
        <v>0.1</v>
      </c>
      <c r="X203" s="15" t="e">
        <f>[1]!Table26[[#This Row],[odNetPremium]]*[1]!Table26[[#This Row],[Payout/ Discount %]]</f>
        <v>#REF!</v>
      </c>
      <c r="Y203" s="16" t="e">
        <f>[1]!Table26[[#This Row],[odNetPremium]]*[1]!Table26[[#This Row],[commissionPercentage]]</f>
        <v>#REF!</v>
      </c>
      <c r="Z203" s="17" t="e">
        <f>VLOOKUP([1]!Table26[[#This Row],[Insurance_portal]],[1]!Portal[#All],2,0)</f>
        <v>#REF!</v>
      </c>
      <c r="AA203" s="18" t="e">
        <f>[1]!Table26[[#This Row],[profit]]-([1]!Table26[[#This Row],[profit]]*[1]!Table26[[#This Row],[tdsPercentage]])</f>
        <v>#REF!</v>
      </c>
      <c r="AB203" s="18" t="e">
        <f>[1]!Table26[[#This Row],[profit_after_tds]]-[1]!Table26[[#This Row],[payout_discount]]</f>
        <v>#REF!</v>
      </c>
      <c r="AC203" s="21" t="s">
        <v>38</v>
      </c>
      <c r="AD203" s="21" t="s">
        <v>640</v>
      </c>
    </row>
    <row r="204" spans="1:30" ht="15.75" x14ac:dyDescent="0.25">
      <c r="A204" s="52">
        <v>45003</v>
      </c>
      <c r="B204" s="10" t="s">
        <v>1400</v>
      </c>
      <c r="C204" s="69">
        <v>9662901454</v>
      </c>
      <c r="D204" s="11" t="s">
        <v>1401</v>
      </c>
      <c r="E204" s="11" t="s">
        <v>1402</v>
      </c>
      <c r="F204" s="11" t="s">
        <v>55</v>
      </c>
      <c r="G204" s="11" t="s">
        <v>1403</v>
      </c>
      <c r="H204" s="11" t="s">
        <v>1404</v>
      </c>
      <c r="I204" s="11" t="s">
        <v>411</v>
      </c>
      <c r="J204" s="11" t="s">
        <v>32</v>
      </c>
      <c r="K204" s="11" t="s">
        <v>33</v>
      </c>
      <c r="L204" s="11" t="s">
        <v>44</v>
      </c>
      <c r="M204" s="11" t="s">
        <v>121</v>
      </c>
      <c r="N204" s="11" t="s">
        <v>196</v>
      </c>
      <c r="O204" s="11" t="s">
        <v>118</v>
      </c>
      <c r="P204" s="11" t="s">
        <v>246</v>
      </c>
      <c r="Q204" s="12">
        <v>45004</v>
      </c>
      <c r="R204" s="12">
        <v>45369</v>
      </c>
      <c r="S204" s="11">
        <v>0</v>
      </c>
      <c r="T204" s="53">
        <v>1285</v>
      </c>
      <c r="U204" s="53">
        <v>1089</v>
      </c>
      <c r="V204" s="25">
        <v>0.42</v>
      </c>
      <c r="W204" s="25">
        <v>0.15</v>
      </c>
      <c r="X204" s="15" t="e">
        <f>[1]!Table26[[#This Row],[odNetPremium]]*[1]!Table26[[#This Row],[Payout/ Discount %]]</f>
        <v>#REF!</v>
      </c>
      <c r="Y204" s="16" t="e">
        <f>[1]!Table26[[#This Row],[odNetPremium]]*[1]!Table26[[#This Row],[commissionPercentage]]</f>
        <v>#REF!</v>
      </c>
      <c r="Z204" s="17" t="e">
        <f>VLOOKUP([1]!Table26[[#This Row],[Insurance_portal]],[1]!Portal[#All],2,0)</f>
        <v>#REF!</v>
      </c>
      <c r="AA204" s="18" t="e">
        <f>[1]!Table26[[#This Row],[profit]]-([1]!Table26[[#This Row],[profit]]*[1]!Table26[[#This Row],[tdsPercentage]])</f>
        <v>#REF!</v>
      </c>
      <c r="AB204" s="18" t="e">
        <f>[1]!Table26[[#This Row],[profit_after_tds]]-[1]!Table26[[#This Row],[payout_discount]]</f>
        <v>#REF!</v>
      </c>
      <c r="AC204" s="11" t="s">
        <v>38</v>
      </c>
      <c r="AD204" s="11" t="s">
        <v>412</v>
      </c>
    </row>
    <row r="205" spans="1:30" ht="15.75" x14ac:dyDescent="0.25">
      <c r="A205" s="50">
        <v>45003</v>
      </c>
      <c r="B205" s="20" t="s">
        <v>1405</v>
      </c>
      <c r="C205" s="21">
        <v>9824351068</v>
      </c>
      <c r="D205" s="21" t="s">
        <v>1406</v>
      </c>
      <c r="E205" s="21" t="s">
        <v>1407</v>
      </c>
      <c r="F205" s="21" t="s">
        <v>153</v>
      </c>
      <c r="G205" s="21" t="s">
        <v>1408</v>
      </c>
      <c r="H205" s="21" t="s">
        <v>1409</v>
      </c>
      <c r="I205" s="21" t="s">
        <v>50</v>
      </c>
      <c r="J205" s="21" t="s">
        <v>32</v>
      </c>
      <c r="K205" s="21" t="s">
        <v>33</v>
      </c>
      <c r="L205" s="21" t="s">
        <v>44</v>
      </c>
      <c r="M205" s="21" t="s">
        <v>121</v>
      </c>
      <c r="N205" s="21" t="s">
        <v>36</v>
      </c>
      <c r="O205" s="21" t="s">
        <v>118</v>
      </c>
      <c r="P205" s="21" t="s">
        <v>363</v>
      </c>
      <c r="Q205" s="22">
        <v>45006</v>
      </c>
      <c r="R205" s="22">
        <v>45371</v>
      </c>
      <c r="S205" s="21">
        <v>0</v>
      </c>
      <c r="T205" s="51">
        <v>842</v>
      </c>
      <c r="U205" s="51">
        <v>714</v>
      </c>
      <c r="V205" s="26">
        <v>0.3</v>
      </c>
      <c r="W205" s="26">
        <v>0.13</v>
      </c>
      <c r="X205" s="15" t="e">
        <f>[1]!Table26[[#This Row],[odNetPremium]]*[1]!Table26[[#This Row],[Payout/ Discount %]]</f>
        <v>#REF!</v>
      </c>
      <c r="Y205" s="16" t="e">
        <f>[1]!Table26[[#This Row],[odNetPremium]]*[1]!Table26[[#This Row],[commissionPercentage]]</f>
        <v>#REF!</v>
      </c>
      <c r="Z205" s="17" t="e">
        <f>VLOOKUP([1]!Table26[[#This Row],[Insurance_portal]],[1]!Portal[#All],2,0)</f>
        <v>#REF!</v>
      </c>
      <c r="AA205" s="18" t="e">
        <f>[1]!Table26[[#This Row],[profit]]-([1]!Table26[[#This Row],[profit]]*[1]!Table26[[#This Row],[tdsPercentage]])</f>
        <v>#REF!</v>
      </c>
      <c r="AB205" s="18" t="e">
        <f>[1]!Table26[[#This Row],[profit_after_tds]]-[1]!Table26[[#This Row],[payout_discount]]</f>
        <v>#REF!</v>
      </c>
      <c r="AC205" s="21" t="s">
        <v>38</v>
      </c>
      <c r="AD205" s="21" t="s">
        <v>1410</v>
      </c>
    </row>
    <row r="206" spans="1:30" ht="15.75" x14ac:dyDescent="0.25">
      <c r="A206" s="52">
        <v>45004</v>
      </c>
      <c r="B206" s="10" t="s">
        <v>75</v>
      </c>
      <c r="C206" s="11">
        <v>9924432179</v>
      </c>
      <c r="D206" s="11">
        <v>2.0151000002270399E+23</v>
      </c>
      <c r="E206" s="11" t="s">
        <v>1411</v>
      </c>
      <c r="F206" s="11" t="s">
        <v>1412</v>
      </c>
      <c r="G206" s="11" t="s">
        <v>306</v>
      </c>
      <c r="H206" s="11" t="s">
        <v>307</v>
      </c>
      <c r="I206" s="11" t="s">
        <v>31</v>
      </c>
      <c r="J206" s="11" t="s">
        <v>32</v>
      </c>
      <c r="K206" s="11" t="s">
        <v>115</v>
      </c>
      <c r="L206" s="11" t="s">
        <v>44</v>
      </c>
      <c r="M206" s="11" t="s">
        <v>121</v>
      </c>
      <c r="N206" s="11" t="s">
        <v>45</v>
      </c>
      <c r="O206" s="11" t="s">
        <v>183</v>
      </c>
      <c r="P206" s="11" t="s">
        <v>246</v>
      </c>
      <c r="Q206" s="12">
        <v>45006</v>
      </c>
      <c r="R206" s="12">
        <v>45371</v>
      </c>
      <c r="S206" s="11">
        <v>0</v>
      </c>
      <c r="T206" s="53">
        <v>3073</v>
      </c>
      <c r="U206" s="53">
        <v>2604</v>
      </c>
      <c r="V206" s="25">
        <v>0.23</v>
      </c>
      <c r="W206" s="25"/>
      <c r="X206" s="15" t="e">
        <f>[1]!Table26[[#This Row],[odNetPremium]]*[1]!Table26[[#This Row],[Payout/ Discount %]]</f>
        <v>#REF!</v>
      </c>
      <c r="Y206" s="16" t="e">
        <f>[1]!Table26[[#This Row],[odNetPremium]]*[1]!Table26[[#This Row],[commissionPercentage]]</f>
        <v>#REF!</v>
      </c>
      <c r="Z206" s="17" t="e">
        <f>VLOOKUP([1]!Table26[[#This Row],[Insurance_portal]],[1]!Portal[#All],2,0)</f>
        <v>#REF!</v>
      </c>
      <c r="AA206" s="18" t="e">
        <f>[1]!Table26[[#This Row],[profit]]-([1]!Table26[[#This Row],[profit]]*[1]!Table26[[#This Row],[tdsPercentage]])</f>
        <v>#REF!</v>
      </c>
      <c r="AB206" s="18" t="e">
        <f>[1]!Table26[[#This Row],[profit_after_tds]]-[1]!Table26[[#This Row],[payout_discount]]</f>
        <v>#REF!</v>
      </c>
      <c r="AC206" s="11" t="s">
        <v>38</v>
      </c>
      <c r="AD206" s="11" t="s">
        <v>38</v>
      </c>
    </row>
    <row r="207" spans="1:30" ht="15.75" x14ac:dyDescent="0.25">
      <c r="A207" s="85">
        <v>45004</v>
      </c>
      <c r="B207" s="86" t="s">
        <v>75</v>
      </c>
      <c r="C207" s="35">
        <v>9924432179</v>
      </c>
      <c r="D207" s="35">
        <v>2.0151000002270399E+23</v>
      </c>
      <c r="E207" s="35" t="s">
        <v>76</v>
      </c>
      <c r="F207" s="35" t="s">
        <v>1413</v>
      </c>
      <c r="G207" s="35" t="s">
        <v>308</v>
      </c>
      <c r="H207" s="35" t="s">
        <v>309</v>
      </c>
      <c r="I207" s="35" t="s">
        <v>31</v>
      </c>
      <c r="J207" s="35" t="s">
        <v>32</v>
      </c>
      <c r="K207" s="35" t="s">
        <v>115</v>
      </c>
      <c r="L207" s="35" t="s">
        <v>44</v>
      </c>
      <c r="M207" s="35" t="s">
        <v>121</v>
      </c>
      <c r="N207" s="35" t="s">
        <v>45</v>
      </c>
      <c r="O207" s="35" t="s">
        <v>118</v>
      </c>
      <c r="P207" s="35" t="s">
        <v>246</v>
      </c>
      <c r="Q207" s="87">
        <v>45006</v>
      </c>
      <c r="R207" s="87">
        <v>45371</v>
      </c>
      <c r="S207" s="35">
        <v>0</v>
      </c>
      <c r="T207" s="88">
        <v>4898</v>
      </c>
      <c r="U207" s="88">
        <v>4151</v>
      </c>
      <c r="V207" s="89">
        <v>0.23</v>
      </c>
      <c r="W207" s="89"/>
      <c r="X207" s="90" t="e">
        <f>[1]!Table26[[#This Row],[odNetPremium]]*[1]!Table26[[#This Row],[Payout/ Discount %]]</f>
        <v>#REF!</v>
      </c>
      <c r="Y207" s="91" t="e">
        <f>[1]!Table26[[#This Row],[odNetPremium]]*[1]!Table26[[#This Row],[commissionPercentage]]</f>
        <v>#REF!</v>
      </c>
      <c r="Z207" s="92" t="e">
        <f>VLOOKUP([1]!Table26[[#This Row],[Insurance_portal]],[1]!Portal[#All],2,0)</f>
        <v>#REF!</v>
      </c>
      <c r="AA207" s="93" t="e">
        <f>[1]!Table26[[#This Row],[profit]]-([1]!Table26[[#This Row],[profit]]*[1]!Table26[[#This Row],[tdsPercentage]])</f>
        <v>#REF!</v>
      </c>
      <c r="AB207" s="93" t="e">
        <f>[1]!Table26[[#This Row],[profit_after_tds]]-[1]!Table26[[#This Row],[payout_discount]]</f>
        <v>#REF!</v>
      </c>
      <c r="AC207" s="35" t="s">
        <v>38</v>
      </c>
      <c r="AD207" s="35" t="s">
        <v>38</v>
      </c>
    </row>
    <row r="208" spans="1:30" ht="15.75" x14ac:dyDescent="0.25">
      <c r="A208" s="58">
        <v>45003</v>
      </c>
      <c r="B208" s="94" t="s">
        <v>1414</v>
      </c>
      <c r="C208" s="95">
        <v>9879611838</v>
      </c>
      <c r="D208" s="94">
        <v>6300369179</v>
      </c>
      <c r="E208" s="94" t="s">
        <v>1415</v>
      </c>
      <c r="F208" s="94" t="s">
        <v>1416</v>
      </c>
      <c r="G208" s="94" t="s">
        <v>1417</v>
      </c>
      <c r="H208" s="94" t="s">
        <v>1418</v>
      </c>
      <c r="I208" s="94" t="s">
        <v>1419</v>
      </c>
      <c r="J208" s="94" t="s">
        <v>1420</v>
      </c>
      <c r="K208" s="11" t="s">
        <v>33</v>
      </c>
      <c r="L208" s="11" t="s">
        <v>34</v>
      </c>
      <c r="M208" s="11" t="s">
        <v>121</v>
      </c>
      <c r="N208" s="11" t="s">
        <v>1421</v>
      </c>
      <c r="O208" s="11" t="s">
        <v>37</v>
      </c>
      <c r="P208" s="11" t="s">
        <v>32</v>
      </c>
      <c r="Q208" s="12">
        <v>45005</v>
      </c>
      <c r="R208" s="12">
        <v>45370</v>
      </c>
      <c r="S208" s="11">
        <v>0</v>
      </c>
      <c r="T208" s="53">
        <v>20381</v>
      </c>
      <c r="U208" s="53">
        <v>18087</v>
      </c>
      <c r="V208" s="25">
        <v>0.49</v>
      </c>
      <c r="W208" s="25">
        <v>0.41499999999999998</v>
      </c>
      <c r="X208" s="15" t="e">
        <f>[1]!Table26[[#This Row],[odNetPremium]]*[1]!Table26[[#This Row],[Payout/ Discount %]]</f>
        <v>#REF!</v>
      </c>
      <c r="Y208" s="16" t="e">
        <f>[1]!Table26[[#This Row],[odNetPremium]]*[1]!Table26[[#This Row],[commissionPercentage]]</f>
        <v>#REF!</v>
      </c>
      <c r="Z208" s="17" t="e">
        <f>VLOOKUP([1]!Table26[[#This Row],[Insurance_portal]],[1]!Portal[#All],2,0)</f>
        <v>#REF!</v>
      </c>
      <c r="AA208" s="18" t="e">
        <f>[1]!Table26[[#This Row],[profit]]-([1]!Table26[[#This Row],[profit]]*[1]!Table26[[#This Row],[tdsPercentage]])</f>
        <v>#REF!</v>
      </c>
      <c r="AB208" s="18" t="e">
        <f>[1]!Table26[[#This Row],[profit_after_tds]]-[1]!Table26[[#This Row],[payout_discount]]</f>
        <v>#REF!</v>
      </c>
      <c r="AC208" s="11" t="s">
        <v>1422</v>
      </c>
      <c r="AD208" s="11" t="s">
        <v>1423</v>
      </c>
    </row>
    <row r="209" spans="1:30" ht="15.75" x14ac:dyDescent="0.25">
      <c r="A209" s="50">
        <v>45008</v>
      </c>
      <c r="B209" s="20" t="s">
        <v>1424</v>
      </c>
      <c r="C209" s="21">
        <v>9375558600</v>
      </c>
      <c r="D209" s="21" t="s">
        <v>1425</v>
      </c>
      <c r="E209" s="21" t="s">
        <v>1426</v>
      </c>
      <c r="F209" s="21" t="s">
        <v>107</v>
      </c>
      <c r="G209" s="21" t="s">
        <v>108</v>
      </c>
      <c r="H209" s="21" t="s">
        <v>109</v>
      </c>
      <c r="I209" s="21" t="s">
        <v>31</v>
      </c>
      <c r="J209" s="21" t="s">
        <v>32</v>
      </c>
      <c r="K209" s="21" t="s">
        <v>115</v>
      </c>
      <c r="L209" s="21" t="s">
        <v>34</v>
      </c>
      <c r="M209" s="21" t="s">
        <v>121</v>
      </c>
      <c r="N209" s="21" t="s">
        <v>36</v>
      </c>
      <c r="O209" s="21" t="s">
        <v>37</v>
      </c>
      <c r="P209" s="21" t="s">
        <v>32</v>
      </c>
      <c r="Q209" s="22">
        <v>45015</v>
      </c>
      <c r="R209" s="22">
        <v>45380</v>
      </c>
      <c r="S209" s="21">
        <v>25</v>
      </c>
      <c r="T209" s="51">
        <v>1559</v>
      </c>
      <c r="U209" s="51">
        <v>1321</v>
      </c>
      <c r="V209" s="26">
        <v>0.33</v>
      </c>
      <c r="W209" s="26">
        <v>0.12</v>
      </c>
      <c r="X209" s="15" t="e">
        <f>[1]!Table26[[#This Row],[odNetPremium]]*[1]!Table26[[#This Row],[Payout/ Discount %]]</f>
        <v>#REF!</v>
      </c>
      <c r="Y209" s="16" t="e">
        <f>[1]!Table26[[#This Row],[odNetPremium]]*[1]!Table26[[#This Row],[commissionPercentage]]</f>
        <v>#REF!</v>
      </c>
      <c r="Z209" s="17" t="e">
        <f>VLOOKUP([1]!Table26[[#This Row],[Insurance_portal]],[1]!Portal[#All],2,0)</f>
        <v>#REF!</v>
      </c>
      <c r="AA209" s="18" t="e">
        <f>[1]!Table26[[#This Row],[profit]]-([1]!Table26[[#This Row],[profit]]*[1]!Table26[[#This Row],[tdsPercentage]])</f>
        <v>#REF!</v>
      </c>
      <c r="AB209" s="18" t="e">
        <f>[1]!Table26[[#This Row],[profit_after_tds]]-[1]!Table26[[#This Row],[payout_discount]]</f>
        <v>#REF!</v>
      </c>
      <c r="AC209" s="21" t="s">
        <v>38</v>
      </c>
      <c r="AD209" s="21" t="s">
        <v>38</v>
      </c>
    </row>
    <row r="210" spans="1:30" ht="15.75" x14ac:dyDescent="0.25">
      <c r="A210" s="52">
        <v>45007</v>
      </c>
      <c r="B210" s="10" t="s">
        <v>1148</v>
      </c>
      <c r="C210" s="11">
        <v>9033270111</v>
      </c>
      <c r="D210" s="11" t="s">
        <v>1427</v>
      </c>
      <c r="E210" s="11" t="s">
        <v>1428</v>
      </c>
      <c r="F210" s="11" t="s">
        <v>1429</v>
      </c>
      <c r="G210" s="11" t="s">
        <v>1430</v>
      </c>
      <c r="H210" s="11" t="s">
        <v>1431</v>
      </c>
      <c r="I210" s="11" t="s">
        <v>70</v>
      </c>
      <c r="J210" s="11" t="s">
        <v>32</v>
      </c>
      <c r="K210" s="11" t="s">
        <v>33</v>
      </c>
      <c r="L210" s="11" t="s">
        <v>34</v>
      </c>
      <c r="M210" s="11" t="s">
        <v>42</v>
      </c>
      <c r="N210" s="11" t="s">
        <v>1048</v>
      </c>
      <c r="O210" s="11" t="s">
        <v>363</v>
      </c>
      <c r="P210" s="11" t="s">
        <v>246</v>
      </c>
      <c r="Q210" s="12">
        <v>45007</v>
      </c>
      <c r="R210" s="12">
        <v>45372</v>
      </c>
      <c r="S210" s="11">
        <v>20</v>
      </c>
      <c r="T210" s="53">
        <v>59016</v>
      </c>
      <c r="U210" s="53">
        <v>51809</v>
      </c>
      <c r="V210" s="25">
        <v>0.15</v>
      </c>
      <c r="W210" s="25">
        <v>0.06</v>
      </c>
      <c r="X210" s="15" t="e">
        <f>[1]!Table26[[#This Row],[odNetPremium]]*[1]!Table26[[#This Row],[Payout/ Discount %]]</f>
        <v>#REF!</v>
      </c>
      <c r="Y210" s="16" t="e">
        <f>[1]!Table26[[#This Row],[odNetPremium]]*[1]!Table26[[#This Row],[commissionPercentage]]</f>
        <v>#REF!</v>
      </c>
      <c r="Z210" s="17" t="e">
        <f>VLOOKUP([1]!Table26[[#This Row],[Insurance_portal]],[1]!Portal[#All],2,0)</f>
        <v>#REF!</v>
      </c>
      <c r="AA210" s="18" t="e">
        <f>[1]!Table26[[#This Row],[profit]]-([1]!Table26[[#This Row],[profit]]*[1]!Table26[[#This Row],[tdsPercentage]])</f>
        <v>#REF!</v>
      </c>
      <c r="AB210" s="18" t="e">
        <f>[1]!Table26[[#This Row],[profit_after_tds]]-[1]!Table26[[#This Row],[payout_discount]]</f>
        <v>#REF!</v>
      </c>
      <c r="AC210" s="11" t="s">
        <v>38</v>
      </c>
      <c r="AD210" s="11" t="s">
        <v>431</v>
      </c>
    </row>
    <row r="211" spans="1:30" ht="15.75" x14ac:dyDescent="0.25">
      <c r="A211" s="50">
        <v>45009</v>
      </c>
      <c r="B211" s="20" t="s">
        <v>1432</v>
      </c>
      <c r="C211" s="21">
        <v>7359270507</v>
      </c>
      <c r="D211" s="21" t="s">
        <v>1433</v>
      </c>
      <c r="E211" s="21" t="s">
        <v>1434</v>
      </c>
      <c r="F211" s="21" t="s">
        <v>1435</v>
      </c>
      <c r="G211" s="21" t="s">
        <v>1436</v>
      </c>
      <c r="H211" s="21" t="s">
        <v>1437</v>
      </c>
      <c r="I211" s="21" t="s">
        <v>411</v>
      </c>
      <c r="J211" s="21" t="s">
        <v>32</v>
      </c>
      <c r="K211" s="21" t="s">
        <v>33</v>
      </c>
      <c r="L211" s="21" t="s">
        <v>34</v>
      </c>
      <c r="M211" s="21" t="s">
        <v>121</v>
      </c>
      <c r="N211" s="21" t="s">
        <v>36</v>
      </c>
      <c r="O211" s="21" t="s">
        <v>118</v>
      </c>
      <c r="P211" s="21" t="s">
        <v>363</v>
      </c>
      <c r="Q211" s="22">
        <v>45012</v>
      </c>
      <c r="R211" s="22">
        <v>45377</v>
      </c>
      <c r="S211" s="21">
        <v>20</v>
      </c>
      <c r="T211" s="51">
        <v>1531</v>
      </c>
      <c r="U211" s="51">
        <v>1297</v>
      </c>
      <c r="V211" s="26">
        <v>0.33</v>
      </c>
      <c r="W211" s="26">
        <v>0.15</v>
      </c>
      <c r="X211" s="15" t="e">
        <f>[1]!Table26[[#This Row],[odNetPremium]]*[1]!Table26[[#This Row],[Payout/ Discount %]]</f>
        <v>#REF!</v>
      </c>
      <c r="Y211" s="16" t="e">
        <f>[1]!Table26[[#This Row],[odNetPremium]]*[1]!Table26[[#This Row],[commissionPercentage]]</f>
        <v>#REF!</v>
      </c>
      <c r="Z211" s="17" t="e">
        <f>VLOOKUP([1]!Table26[[#This Row],[Insurance_portal]],[1]!Portal[#All],2,0)</f>
        <v>#REF!</v>
      </c>
      <c r="AA211" s="18" t="e">
        <f>[1]!Table26[[#This Row],[profit]]-([1]!Table26[[#This Row],[profit]]*[1]!Table26[[#This Row],[tdsPercentage]])</f>
        <v>#REF!</v>
      </c>
      <c r="AB211" s="18" t="e">
        <f>[1]!Table26[[#This Row],[profit_after_tds]]-[1]!Table26[[#This Row],[payout_discount]]</f>
        <v>#REF!</v>
      </c>
      <c r="AC211" s="21" t="s">
        <v>38</v>
      </c>
      <c r="AD211" s="21" t="s">
        <v>412</v>
      </c>
    </row>
    <row r="212" spans="1:30" ht="15.75" x14ac:dyDescent="0.25">
      <c r="A212" s="52">
        <v>45008</v>
      </c>
      <c r="B212" s="10" t="s">
        <v>1438</v>
      </c>
      <c r="C212" s="11">
        <v>9662696398</v>
      </c>
      <c r="D212" s="11" t="s">
        <v>1439</v>
      </c>
      <c r="E212" s="11" t="s">
        <v>976</v>
      </c>
      <c r="F212" s="11" t="s">
        <v>1440</v>
      </c>
      <c r="G212" s="11" t="s">
        <v>979</v>
      </c>
      <c r="H212" s="11" t="s">
        <v>1441</v>
      </c>
      <c r="I212" s="11" t="s">
        <v>31</v>
      </c>
      <c r="J212" s="11" t="s">
        <v>52</v>
      </c>
      <c r="K212" s="11" t="s">
        <v>33</v>
      </c>
      <c r="L212" s="11" t="s">
        <v>34</v>
      </c>
      <c r="M212" s="11" t="s">
        <v>42</v>
      </c>
      <c r="N212" s="11" t="s">
        <v>403</v>
      </c>
      <c r="O212" s="11" t="s">
        <v>37</v>
      </c>
      <c r="P212" s="11" t="s">
        <v>32</v>
      </c>
      <c r="Q212" s="12">
        <v>45009</v>
      </c>
      <c r="R212" s="12">
        <v>45374</v>
      </c>
      <c r="S212" s="11">
        <v>0</v>
      </c>
      <c r="T212" s="53">
        <v>29487</v>
      </c>
      <c r="U212" s="53">
        <v>20874</v>
      </c>
      <c r="V212" s="25">
        <v>0.19</v>
      </c>
      <c r="W212" s="25">
        <v>0</v>
      </c>
      <c r="X212" s="15" t="e">
        <f>[1]!Table26[[#This Row],[odNetPremium]]*[1]!Table26[[#This Row],[Payout/ Discount %]]</f>
        <v>#REF!</v>
      </c>
      <c r="Y212" s="16" t="e">
        <f>[1]!Table26[[#This Row],[odNetPremium]]*[1]!Table26[[#This Row],[commissionPercentage]]</f>
        <v>#REF!</v>
      </c>
      <c r="Z212" s="17" t="e">
        <f>VLOOKUP([1]!Table26[[#This Row],[Insurance_portal]],[1]!Portal[#All],2,0)</f>
        <v>#REF!</v>
      </c>
      <c r="AA212" s="18" t="e">
        <f>[1]!Table26[[#This Row],[profit]]-([1]!Table26[[#This Row],[profit]]*[1]!Table26[[#This Row],[tdsPercentage]])</f>
        <v>#REF!</v>
      </c>
      <c r="AB212" s="18" t="e">
        <f>[1]!Table26[[#This Row],[profit_after_tds]]-[1]!Table26[[#This Row],[payout_discount]]</f>
        <v>#REF!</v>
      </c>
      <c r="AC212" s="11" t="s">
        <v>38</v>
      </c>
      <c r="AD212" s="11" t="s">
        <v>38</v>
      </c>
    </row>
    <row r="213" spans="1:30" ht="15.75" x14ac:dyDescent="0.25">
      <c r="A213" s="50">
        <v>45009</v>
      </c>
      <c r="B213" s="20" t="s">
        <v>1442</v>
      </c>
      <c r="C213" s="21">
        <v>9828435040</v>
      </c>
      <c r="D213" s="21" t="s">
        <v>1443</v>
      </c>
      <c r="E213" s="21" t="s">
        <v>1444</v>
      </c>
      <c r="F213" s="21" t="s">
        <v>1445</v>
      </c>
      <c r="G213" s="21" t="s">
        <v>1446</v>
      </c>
      <c r="H213" s="21" t="s">
        <v>1447</v>
      </c>
      <c r="I213" s="21" t="s">
        <v>31</v>
      </c>
      <c r="J213" s="21" t="s">
        <v>117</v>
      </c>
      <c r="K213" s="21" t="s">
        <v>33</v>
      </c>
      <c r="L213" s="21" t="s">
        <v>34</v>
      </c>
      <c r="M213" s="21" t="s">
        <v>78</v>
      </c>
      <c r="N213" s="21" t="s">
        <v>199</v>
      </c>
      <c r="O213" s="21" t="s">
        <v>37</v>
      </c>
      <c r="P213" s="21" t="s">
        <v>32</v>
      </c>
      <c r="Q213" s="22">
        <v>45010</v>
      </c>
      <c r="R213" s="22">
        <v>45375</v>
      </c>
      <c r="S213" s="21">
        <v>0</v>
      </c>
      <c r="T213" s="51">
        <v>24919</v>
      </c>
      <c r="U213" s="51">
        <v>12591</v>
      </c>
      <c r="V213" s="26">
        <v>0.26</v>
      </c>
      <c r="W213" s="26">
        <v>0</v>
      </c>
      <c r="X213" s="15" t="e">
        <f>[1]!Table26[[#This Row],[odNetPremium]]*[1]!Table26[[#This Row],[Payout/ Discount %]]</f>
        <v>#REF!</v>
      </c>
      <c r="Y213" s="16" t="e">
        <f>[1]!Table26[[#This Row],[odNetPremium]]*[1]!Table26[[#This Row],[commissionPercentage]]</f>
        <v>#REF!</v>
      </c>
      <c r="Z213" s="17" t="e">
        <f>VLOOKUP([1]!Table26[[#This Row],[Insurance_portal]],[1]!Portal[#All],2,0)</f>
        <v>#REF!</v>
      </c>
      <c r="AA213" s="18" t="e">
        <f>[1]!Table26[[#This Row],[profit]]-([1]!Table26[[#This Row],[profit]]*[1]!Table26[[#This Row],[tdsPercentage]])</f>
        <v>#REF!</v>
      </c>
      <c r="AB213" s="18" t="e">
        <f>[1]!Table26[[#This Row],[profit_after_tds]]-[1]!Table26[[#This Row],[payout_discount]]</f>
        <v>#REF!</v>
      </c>
      <c r="AC213" s="21" t="s">
        <v>38</v>
      </c>
      <c r="AD213" s="21" t="s">
        <v>38</v>
      </c>
    </row>
    <row r="214" spans="1:30" ht="15.75" x14ac:dyDescent="0.25">
      <c r="A214" s="52">
        <v>45012</v>
      </c>
      <c r="B214" s="10" t="s">
        <v>1448</v>
      </c>
      <c r="C214" s="11">
        <v>9824207988</v>
      </c>
      <c r="D214" s="69" t="s">
        <v>1449</v>
      </c>
      <c r="E214" s="11" t="s">
        <v>102</v>
      </c>
      <c r="F214" s="11" t="s">
        <v>1450</v>
      </c>
      <c r="G214" s="11" t="s">
        <v>1451</v>
      </c>
      <c r="H214" s="11" t="s">
        <v>103</v>
      </c>
      <c r="I214" s="11" t="s">
        <v>31</v>
      </c>
      <c r="J214" s="11" t="s">
        <v>117</v>
      </c>
      <c r="K214" s="11" t="s">
        <v>115</v>
      </c>
      <c r="L214" s="11" t="s">
        <v>34</v>
      </c>
      <c r="M214" s="11" t="s">
        <v>54</v>
      </c>
      <c r="N214" s="11" t="s">
        <v>469</v>
      </c>
      <c r="O214" s="11" t="s">
        <v>37</v>
      </c>
      <c r="P214" s="11" t="s">
        <v>32</v>
      </c>
      <c r="Q214" s="12">
        <v>45015</v>
      </c>
      <c r="R214" s="12">
        <v>45380</v>
      </c>
      <c r="S214" s="11">
        <v>0</v>
      </c>
      <c r="T214" s="53">
        <v>23054</v>
      </c>
      <c r="U214" s="53">
        <v>15496</v>
      </c>
      <c r="V214" s="25">
        <v>0.15</v>
      </c>
      <c r="W214" s="25">
        <v>9.7000000000000003E-2</v>
      </c>
      <c r="X214" s="15" t="e">
        <f>[1]!Table26[[#This Row],[odNetPremium]]*[1]!Table26[[#This Row],[Payout/ Discount %]]</f>
        <v>#REF!</v>
      </c>
      <c r="Y214" s="16" t="e">
        <f>[1]!Table26[[#This Row],[odNetPremium]]*[1]!Table26[[#This Row],[commissionPercentage]]</f>
        <v>#REF!</v>
      </c>
      <c r="Z214" s="17" t="e">
        <f>VLOOKUP([1]!Table26[[#This Row],[Insurance_portal]],[1]!Portal[#All],2,0)</f>
        <v>#REF!</v>
      </c>
      <c r="AA214" s="18" t="e">
        <f>[1]!Table26[[#This Row],[profit]]-([1]!Table26[[#This Row],[profit]]*[1]!Table26[[#This Row],[tdsPercentage]])</f>
        <v>#REF!</v>
      </c>
      <c r="AB214" s="18" t="e">
        <f>[1]!Table26[[#This Row],[profit_after_tds]]-[1]!Table26[[#This Row],[payout_discount]]</f>
        <v>#REF!</v>
      </c>
      <c r="AC214" s="11" t="s">
        <v>38</v>
      </c>
      <c r="AD214" s="11" t="s">
        <v>38</v>
      </c>
    </row>
    <row r="215" spans="1:30" ht="15.75" x14ac:dyDescent="0.25">
      <c r="A215" s="50">
        <v>45010</v>
      </c>
      <c r="B215" s="20" t="s">
        <v>1452</v>
      </c>
      <c r="C215" s="21">
        <v>9974703888</v>
      </c>
      <c r="D215" s="21" t="s">
        <v>1453</v>
      </c>
      <c r="E215" s="21" t="s">
        <v>1454</v>
      </c>
      <c r="F215" s="21" t="s">
        <v>1455</v>
      </c>
      <c r="G215" s="21" t="s">
        <v>1456</v>
      </c>
      <c r="H215" s="21" t="s">
        <v>1457</v>
      </c>
      <c r="I215" s="21" t="s">
        <v>31</v>
      </c>
      <c r="J215" s="21" t="s">
        <v>32</v>
      </c>
      <c r="K215" s="21" t="s">
        <v>33</v>
      </c>
      <c r="L215" s="21" t="s">
        <v>44</v>
      </c>
      <c r="M215" s="21" t="s">
        <v>121</v>
      </c>
      <c r="N215" s="21" t="s">
        <v>36</v>
      </c>
      <c r="O215" s="21" t="s">
        <v>118</v>
      </c>
      <c r="P215" s="21" t="s">
        <v>363</v>
      </c>
      <c r="Q215" s="22">
        <v>45013</v>
      </c>
      <c r="R215" s="22">
        <v>45378</v>
      </c>
      <c r="S215" s="21">
        <v>0</v>
      </c>
      <c r="T215" s="51">
        <v>843</v>
      </c>
      <c r="U215" s="51">
        <v>714</v>
      </c>
      <c r="V215" s="26">
        <v>0.27</v>
      </c>
      <c r="W215" s="26">
        <v>0</v>
      </c>
      <c r="X215" s="15" t="e">
        <f>[1]!Table26[[#This Row],[odNetPremium]]*[1]!Table26[[#This Row],[Payout/ Discount %]]</f>
        <v>#REF!</v>
      </c>
      <c r="Y215" s="16" t="e">
        <f>[1]!Table26[[#This Row],[odNetPremium]]*[1]!Table26[[#This Row],[commissionPercentage]]</f>
        <v>#REF!</v>
      </c>
      <c r="Z215" s="17" t="e">
        <f>VLOOKUP([1]!Table26[[#This Row],[Insurance_portal]],[1]!Portal[#All],2,0)</f>
        <v>#REF!</v>
      </c>
      <c r="AA215" s="18" t="e">
        <f>[1]!Table26[[#This Row],[profit]]-([1]!Table26[[#This Row],[profit]]*[1]!Table26[[#This Row],[tdsPercentage]])</f>
        <v>#REF!</v>
      </c>
      <c r="AB215" s="18" t="e">
        <f>[1]!Table26[[#This Row],[profit_after_tds]]-[1]!Table26[[#This Row],[payout_discount]]</f>
        <v>#REF!</v>
      </c>
      <c r="AC215" s="21" t="s">
        <v>38</v>
      </c>
      <c r="AD215" s="21" t="s">
        <v>38</v>
      </c>
    </row>
    <row r="216" spans="1:30" ht="15.75" x14ac:dyDescent="0.25">
      <c r="A216" s="52">
        <v>45010</v>
      </c>
      <c r="B216" s="10" t="s">
        <v>1458</v>
      </c>
      <c r="C216" s="11">
        <v>9898547879</v>
      </c>
      <c r="D216" s="11">
        <v>6201309979</v>
      </c>
      <c r="E216" s="11" t="s">
        <v>1459</v>
      </c>
      <c r="F216" s="11" t="s">
        <v>468</v>
      </c>
      <c r="G216" s="11" t="s">
        <v>1460</v>
      </c>
      <c r="H216" s="11" t="s">
        <v>1461</v>
      </c>
      <c r="I216" s="11" t="s">
        <v>1462</v>
      </c>
      <c r="J216" s="11" t="s">
        <v>32</v>
      </c>
      <c r="K216" s="11" t="s">
        <v>33</v>
      </c>
      <c r="L216" s="11" t="s">
        <v>34</v>
      </c>
      <c r="M216" s="11" t="s">
        <v>42</v>
      </c>
      <c r="N216" s="11" t="s">
        <v>43</v>
      </c>
      <c r="O216" s="11" t="s">
        <v>118</v>
      </c>
      <c r="P216" s="11" t="s">
        <v>363</v>
      </c>
      <c r="Q216" s="12">
        <v>45015</v>
      </c>
      <c r="R216" s="12">
        <v>45380</v>
      </c>
      <c r="S216" s="11">
        <v>50</v>
      </c>
      <c r="T216" s="53">
        <v>6712</v>
      </c>
      <c r="U216" s="53">
        <v>1472</v>
      </c>
      <c r="V216" s="25">
        <v>0.22</v>
      </c>
      <c r="W216" s="25">
        <v>0.15</v>
      </c>
      <c r="X216" s="15" t="e">
        <f>[1]!Table26[[#This Row],[odNetPremium]]*[1]!Table26[[#This Row],[Payout/ Discount %]]</f>
        <v>#REF!</v>
      </c>
      <c r="Y216" s="16" t="e">
        <f>[1]!Table26[[#This Row],[odNetPremium]]*[1]!Table26[[#This Row],[commissionPercentage]]</f>
        <v>#REF!</v>
      </c>
      <c r="Z216" s="17" t="e">
        <f>VLOOKUP([1]!Table26[[#This Row],[Insurance_portal]],[1]!Portal[#All],2,0)</f>
        <v>#REF!</v>
      </c>
      <c r="AA216" s="18" t="e">
        <f>[1]!Table26[[#This Row],[profit]]-([1]!Table26[[#This Row],[profit]]*[1]!Table26[[#This Row],[tdsPercentage]])</f>
        <v>#REF!</v>
      </c>
      <c r="AB216" s="18" t="e">
        <f>[1]!Table26[[#This Row],[profit_after_tds]]-[1]!Table26[[#This Row],[payout_discount]]</f>
        <v>#REF!</v>
      </c>
      <c r="AC216" s="11" t="s">
        <v>38</v>
      </c>
      <c r="AD216" s="11" t="s">
        <v>412</v>
      </c>
    </row>
    <row r="217" spans="1:30" ht="15.75" x14ac:dyDescent="0.25">
      <c r="A217" s="50">
        <v>45013</v>
      </c>
      <c r="B217" s="20" t="s">
        <v>1463</v>
      </c>
      <c r="C217" s="21">
        <v>8200305676</v>
      </c>
      <c r="D217" s="21" t="s">
        <v>1464</v>
      </c>
      <c r="E217" s="21" t="s">
        <v>1465</v>
      </c>
      <c r="F217" s="21" t="s">
        <v>224</v>
      </c>
      <c r="G217" s="21" t="s">
        <v>1466</v>
      </c>
      <c r="H217" s="21" t="s">
        <v>1467</v>
      </c>
      <c r="I217" s="21" t="s">
        <v>31</v>
      </c>
      <c r="J217" s="21" t="s">
        <v>32</v>
      </c>
      <c r="K217" s="21" t="s">
        <v>33</v>
      </c>
      <c r="L217" s="21" t="s">
        <v>44</v>
      </c>
      <c r="M217" s="21" t="s">
        <v>121</v>
      </c>
      <c r="N217" s="21" t="s">
        <v>403</v>
      </c>
      <c r="O217" s="21" t="s">
        <v>118</v>
      </c>
      <c r="P217" s="21" t="s">
        <v>363</v>
      </c>
      <c r="Q217" s="22">
        <v>45014</v>
      </c>
      <c r="R217" s="22">
        <v>45379</v>
      </c>
      <c r="S217" s="21">
        <v>0</v>
      </c>
      <c r="T217" s="51">
        <v>843</v>
      </c>
      <c r="U217" s="51">
        <v>714</v>
      </c>
      <c r="V217" s="26">
        <v>0.44</v>
      </c>
      <c r="W217" s="26">
        <v>0</v>
      </c>
      <c r="X217" s="15" t="e">
        <f>[1]!Table26[[#This Row],[odNetPremium]]*[1]!Table26[[#This Row],[Payout/ Discount %]]</f>
        <v>#REF!</v>
      </c>
      <c r="Y217" s="16" t="e">
        <f>[1]!Table26[[#This Row],[odNetPremium]]*[1]!Table26[[#This Row],[commissionPercentage]]</f>
        <v>#REF!</v>
      </c>
      <c r="Z217" s="17" t="e">
        <f>VLOOKUP([1]!Table26[[#This Row],[Insurance_portal]],[1]!Portal[#All],2,0)</f>
        <v>#REF!</v>
      </c>
      <c r="AA217" s="18" t="e">
        <f>[1]!Table26[[#This Row],[profit]]-([1]!Table26[[#This Row],[profit]]*[1]!Table26[[#This Row],[tdsPercentage]])</f>
        <v>#REF!</v>
      </c>
      <c r="AB217" s="18" t="e">
        <f>[1]!Table26[[#This Row],[profit_after_tds]]-[1]!Table26[[#This Row],[payout_discount]]</f>
        <v>#REF!</v>
      </c>
      <c r="AC217" s="21" t="s">
        <v>38</v>
      </c>
      <c r="AD217" s="21" t="s">
        <v>38</v>
      </c>
    </row>
    <row r="218" spans="1:30" ht="15.75" x14ac:dyDescent="0.25">
      <c r="A218" s="52">
        <v>45007</v>
      </c>
      <c r="B218" s="10" t="s">
        <v>1468</v>
      </c>
      <c r="C218" s="11">
        <v>9909399039</v>
      </c>
      <c r="D218" s="11" t="s">
        <v>1469</v>
      </c>
      <c r="E218" s="11" t="s">
        <v>1470</v>
      </c>
      <c r="F218" s="11" t="s">
        <v>82</v>
      </c>
      <c r="G218" s="11" t="s">
        <v>83</v>
      </c>
      <c r="H218" s="11" t="s">
        <v>84</v>
      </c>
      <c r="I218" s="11" t="s">
        <v>57</v>
      </c>
      <c r="J218" s="11" t="s">
        <v>32</v>
      </c>
      <c r="K218" s="11" t="s">
        <v>115</v>
      </c>
      <c r="L218" s="11" t="s">
        <v>44</v>
      </c>
      <c r="M218" s="11" t="s">
        <v>121</v>
      </c>
      <c r="N218" s="11" t="s">
        <v>196</v>
      </c>
      <c r="O218" s="11" t="s">
        <v>118</v>
      </c>
      <c r="P218" s="11" t="s">
        <v>363</v>
      </c>
      <c r="Q218" s="12">
        <v>45008</v>
      </c>
      <c r="R218" s="12">
        <v>45373</v>
      </c>
      <c r="S218" s="11">
        <v>0</v>
      </c>
      <c r="T218" s="53">
        <v>842</v>
      </c>
      <c r="U218" s="53">
        <v>714</v>
      </c>
      <c r="V218" s="25">
        <v>0.35</v>
      </c>
      <c r="W218" s="25">
        <v>0.16</v>
      </c>
      <c r="X218" s="15" t="e">
        <f>[1]!Table26[[#This Row],[odNetPremium]]*[1]!Table26[[#This Row],[Payout/ Discount %]]</f>
        <v>#REF!</v>
      </c>
      <c r="Y218" s="16" t="e">
        <f>[1]!Table26[[#This Row],[odNetPremium]]*[1]!Table26[[#This Row],[commissionPercentage]]</f>
        <v>#REF!</v>
      </c>
      <c r="Z218" s="17" t="e">
        <f>VLOOKUP([1]!Table26[[#This Row],[Insurance_portal]],[1]!Portal[#All],2,0)</f>
        <v>#REF!</v>
      </c>
      <c r="AA218" s="18" t="e">
        <f>[1]!Table26[[#This Row],[profit]]-([1]!Table26[[#This Row],[profit]]*[1]!Table26[[#This Row],[tdsPercentage]])</f>
        <v>#REF!</v>
      </c>
      <c r="AB218" s="18" t="e">
        <f>[1]!Table26[[#This Row],[profit_after_tds]]-[1]!Table26[[#This Row],[payout_discount]]</f>
        <v>#REF!</v>
      </c>
      <c r="AC218" s="11" t="s">
        <v>38</v>
      </c>
      <c r="AD218" s="11" t="s">
        <v>38</v>
      </c>
    </row>
    <row r="219" spans="1:30" ht="15.75" x14ac:dyDescent="0.25">
      <c r="A219" s="63">
        <v>45015</v>
      </c>
      <c r="B219" s="34" t="s">
        <v>1471</v>
      </c>
      <c r="C219" s="21">
        <v>7069971340</v>
      </c>
      <c r="D219" s="21" t="s">
        <v>1472</v>
      </c>
      <c r="E219" s="21" t="s">
        <v>1473</v>
      </c>
      <c r="F219" s="21" t="s">
        <v>1474</v>
      </c>
      <c r="G219" s="21" t="s">
        <v>1475</v>
      </c>
      <c r="H219" s="21" t="s">
        <v>1476</v>
      </c>
      <c r="I219" s="21" t="s">
        <v>46</v>
      </c>
      <c r="J219" s="21" t="s">
        <v>32</v>
      </c>
      <c r="K219" s="21" t="s">
        <v>33</v>
      </c>
      <c r="L219" s="21" t="s">
        <v>34</v>
      </c>
      <c r="M219" s="21" t="s">
        <v>121</v>
      </c>
      <c r="N219" s="21" t="s">
        <v>196</v>
      </c>
      <c r="O219" s="21" t="s">
        <v>118</v>
      </c>
      <c r="P219" s="21" t="s">
        <v>363</v>
      </c>
      <c r="Q219" s="22">
        <v>45017</v>
      </c>
      <c r="R219" s="22">
        <v>45382</v>
      </c>
      <c r="S219" s="21">
        <v>0</v>
      </c>
      <c r="T219" s="51">
        <v>1597</v>
      </c>
      <c r="U219" s="51">
        <v>1353</v>
      </c>
      <c r="V219" s="26">
        <v>0.3</v>
      </c>
      <c r="W219" s="26">
        <v>0.15</v>
      </c>
      <c r="X219" s="15" t="e">
        <f>[1]!Table26[[#This Row],[odNetPremium]]*[1]!Table26[[#This Row],[Payout/ Discount %]]</f>
        <v>#REF!</v>
      </c>
      <c r="Y219" s="16" t="e">
        <f>[1]!Table26[[#This Row],[odNetPremium]]*[1]!Table26[[#This Row],[commissionPercentage]]</f>
        <v>#REF!</v>
      </c>
      <c r="Z219" s="17" t="e">
        <f>VLOOKUP([1]!Table26[[#This Row],[Insurance_portal]],[1]!Portal[#All],2,0)</f>
        <v>#REF!</v>
      </c>
      <c r="AA219" s="18" t="e">
        <f>[1]!Table26[[#This Row],[profit]]-([1]!Table26[[#This Row],[profit]]*[1]!Table26[[#This Row],[tdsPercentage]])</f>
        <v>#REF!</v>
      </c>
      <c r="AB219" s="18" t="e">
        <f>[1]!Table26[[#This Row],[profit_after_tds]]-[1]!Table26[[#This Row],[payout_discount]]</f>
        <v>#REF!</v>
      </c>
      <c r="AC219" s="21" t="s">
        <v>38</v>
      </c>
      <c r="AD219" s="21" t="s">
        <v>412</v>
      </c>
    </row>
    <row r="220" spans="1:30" ht="15.75" x14ac:dyDescent="0.25">
      <c r="A220" s="52">
        <v>45019</v>
      </c>
      <c r="B220" s="10" t="s">
        <v>1477</v>
      </c>
      <c r="C220" s="11">
        <v>9979650065</v>
      </c>
      <c r="D220" s="11" t="s">
        <v>1478</v>
      </c>
      <c r="E220" s="11" t="s">
        <v>1479</v>
      </c>
      <c r="F220" s="11" t="s">
        <v>813</v>
      </c>
      <c r="G220" s="11" t="s">
        <v>1480</v>
      </c>
      <c r="H220" s="11" t="s">
        <v>1481</v>
      </c>
      <c r="I220" s="11" t="s">
        <v>1482</v>
      </c>
      <c r="J220" s="11" t="s">
        <v>32</v>
      </c>
      <c r="K220" s="11" t="s">
        <v>33</v>
      </c>
      <c r="L220" s="11" t="s">
        <v>34</v>
      </c>
      <c r="M220" s="11" t="s">
        <v>121</v>
      </c>
      <c r="N220" s="11" t="s">
        <v>36</v>
      </c>
      <c r="O220" s="11" t="s">
        <v>118</v>
      </c>
      <c r="P220" s="11" t="s">
        <v>363</v>
      </c>
      <c r="Q220" s="12">
        <v>45022</v>
      </c>
      <c r="R220" s="12">
        <v>45387</v>
      </c>
      <c r="S220" s="11">
        <v>0</v>
      </c>
      <c r="T220" s="53">
        <v>1913</v>
      </c>
      <c r="U220" s="53">
        <v>1621</v>
      </c>
      <c r="V220" s="25">
        <v>0.3</v>
      </c>
      <c r="W220" s="25">
        <v>0.15</v>
      </c>
      <c r="X220" s="15" t="e">
        <f>[1]!Table26[[#This Row],[odNetPremium]]*[1]!Table26[[#This Row],[Payout/ Discount %]]</f>
        <v>#REF!</v>
      </c>
      <c r="Y220" s="16" t="e">
        <f>[1]!Table26[[#This Row],[odNetPremium]]*[1]!Table26[[#This Row],[commissionPercentage]]</f>
        <v>#REF!</v>
      </c>
      <c r="Z220" s="17" t="e">
        <f>VLOOKUP([1]!Table26[[#This Row],[Insurance_portal]],[1]!Portal[#All],2,0)</f>
        <v>#REF!</v>
      </c>
      <c r="AA220" s="18" t="e">
        <f>[1]!Table26[[#This Row],[profit]]-([1]!Table26[[#This Row],[profit]]*[1]!Table26[[#This Row],[tdsPercentage]])</f>
        <v>#REF!</v>
      </c>
      <c r="AB220" s="18" t="e">
        <f>[1]!Table26[[#This Row],[profit_after_tds]]-[1]!Table26[[#This Row],[payout_discount]]</f>
        <v>#REF!</v>
      </c>
      <c r="AC220" s="11" t="s">
        <v>38</v>
      </c>
      <c r="AD220" s="11" t="s">
        <v>412</v>
      </c>
    </row>
    <row r="221" spans="1:30" ht="15.75" x14ac:dyDescent="0.25">
      <c r="A221" s="50">
        <v>45017</v>
      </c>
      <c r="B221" s="20" t="s">
        <v>365</v>
      </c>
      <c r="C221" s="21">
        <v>9428690097</v>
      </c>
      <c r="D221" s="21" t="s">
        <v>1483</v>
      </c>
      <c r="E221" s="21" t="s">
        <v>366</v>
      </c>
      <c r="F221" s="21" t="s">
        <v>1484</v>
      </c>
      <c r="G221" s="21" t="s">
        <v>367</v>
      </c>
      <c r="H221" s="21" t="s">
        <v>368</v>
      </c>
      <c r="I221" s="21" t="s">
        <v>31</v>
      </c>
      <c r="J221" s="21" t="s">
        <v>32</v>
      </c>
      <c r="K221" s="21" t="s">
        <v>115</v>
      </c>
      <c r="L221" s="21" t="s">
        <v>34</v>
      </c>
      <c r="M221" s="21" t="s">
        <v>78</v>
      </c>
      <c r="N221" s="21" t="s">
        <v>36</v>
      </c>
      <c r="O221" s="21" t="s">
        <v>37</v>
      </c>
      <c r="P221" s="21" t="s">
        <v>32</v>
      </c>
      <c r="Q221" s="22">
        <v>45044</v>
      </c>
      <c r="R221" s="22">
        <v>45409</v>
      </c>
      <c r="S221" s="21">
        <v>20</v>
      </c>
      <c r="T221" s="51">
        <v>9104</v>
      </c>
      <c r="U221" s="51">
        <v>3609</v>
      </c>
      <c r="V221" s="26">
        <v>0.23</v>
      </c>
      <c r="W221" s="26">
        <v>0</v>
      </c>
      <c r="X221" s="15" t="e">
        <f>[1]!Table26[[#This Row],[odNetPremium]]*[1]!Table26[[#This Row],[Payout/ Discount %]]</f>
        <v>#REF!</v>
      </c>
      <c r="Y221" s="16" t="e">
        <f>[1]!Table26[[#This Row],[odNetPremium]]*[1]!Table26[[#This Row],[commissionPercentage]]</f>
        <v>#REF!</v>
      </c>
      <c r="Z221" s="17" t="e">
        <f>VLOOKUP([1]!Table26[[#This Row],[Insurance_portal]],[1]!Portal[#All],2,0)</f>
        <v>#REF!</v>
      </c>
      <c r="AA221" s="18" t="e">
        <f>[1]!Table26[[#This Row],[profit]]-([1]!Table26[[#This Row],[profit]]*[1]!Table26[[#This Row],[tdsPercentage]])</f>
        <v>#REF!</v>
      </c>
      <c r="AB221" s="18" t="e">
        <f>[1]!Table26[[#This Row],[profit_after_tds]]-[1]!Table26[[#This Row],[payout_discount]]</f>
        <v>#REF!</v>
      </c>
      <c r="AC221" s="21" t="s">
        <v>38</v>
      </c>
      <c r="AD221" s="21" t="s">
        <v>38</v>
      </c>
    </row>
    <row r="222" spans="1:30" ht="15.75" x14ac:dyDescent="0.25">
      <c r="A222" s="52">
        <v>45019</v>
      </c>
      <c r="B222" s="10" t="s">
        <v>1485</v>
      </c>
      <c r="C222" s="11">
        <v>9913786622</v>
      </c>
      <c r="D222" s="11">
        <v>2.0151000002369998E+23</v>
      </c>
      <c r="E222" s="11" t="s">
        <v>1486</v>
      </c>
      <c r="F222" s="11" t="s">
        <v>1487</v>
      </c>
      <c r="G222" s="11" t="s">
        <v>1488</v>
      </c>
      <c r="H222" s="11" t="s">
        <v>1489</v>
      </c>
      <c r="I222" s="11" t="s">
        <v>31</v>
      </c>
      <c r="J222" s="11" t="s">
        <v>32</v>
      </c>
      <c r="K222" s="11" t="s">
        <v>33</v>
      </c>
      <c r="L222" s="11" t="s">
        <v>44</v>
      </c>
      <c r="M222" s="11" t="s">
        <v>121</v>
      </c>
      <c r="N222" s="11" t="s">
        <v>45</v>
      </c>
      <c r="O222" s="11" t="s">
        <v>118</v>
      </c>
      <c r="P222" s="11" t="s">
        <v>363</v>
      </c>
      <c r="Q222" s="12">
        <v>45021</v>
      </c>
      <c r="R222" s="12">
        <v>45386</v>
      </c>
      <c r="S222" s="11">
        <v>0</v>
      </c>
      <c r="T222" s="53">
        <v>2471</v>
      </c>
      <c r="U222" s="53">
        <v>2094</v>
      </c>
      <c r="V222" s="25">
        <v>0.22</v>
      </c>
      <c r="W222" s="25">
        <v>0</v>
      </c>
      <c r="X222" s="15" t="e">
        <f>[1]!Table26[[#This Row],[odNetPremium]]*[1]!Table26[[#This Row],[Payout/ Discount %]]</f>
        <v>#REF!</v>
      </c>
      <c r="Y222" s="16" t="e">
        <f>[1]!Table26[[#This Row],[odNetPremium]]*[1]!Table26[[#This Row],[commissionPercentage]]</f>
        <v>#REF!</v>
      </c>
      <c r="Z222" s="17" t="e">
        <f>VLOOKUP([1]!Table26[[#This Row],[Insurance_portal]],[1]!Portal[#All],2,0)</f>
        <v>#REF!</v>
      </c>
      <c r="AA222" s="18" t="e">
        <f>[1]!Table26[[#This Row],[profit]]-([1]!Table26[[#This Row],[profit]]*[1]!Table26[[#This Row],[tdsPercentage]])</f>
        <v>#REF!</v>
      </c>
      <c r="AB222" s="18" t="e">
        <f>[1]!Table26[[#This Row],[profit_after_tds]]-[1]!Table26[[#This Row],[payout_discount]]</f>
        <v>#REF!</v>
      </c>
      <c r="AC222" s="11" t="s">
        <v>38</v>
      </c>
      <c r="AD222" s="11" t="s">
        <v>1490</v>
      </c>
    </row>
    <row r="223" spans="1:30" ht="15.75" x14ac:dyDescent="0.25">
      <c r="A223" s="50">
        <v>45021</v>
      </c>
      <c r="B223" s="27" t="s">
        <v>1491</v>
      </c>
      <c r="C223" s="21">
        <v>9925355829</v>
      </c>
      <c r="D223" s="21" t="s">
        <v>1492</v>
      </c>
      <c r="E223" s="21" t="s">
        <v>352</v>
      </c>
      <c r="F223" s="21" t="s">
        <v>1493</v>
      </c>
      <c r="G223" s="21" t="s">
        <v>1494</v>
      </c>
      <c r="H223" s="21">
        <v>804545747218063</v>
      </c>
      <c r="I223" s="21" t="s">
        <v>31</v>
      </c>
      <c r="J223" s="21" t="s">
        <v>32</v>
      </c>
      <c r="K223" s="21" t="s">
        <v>115</v>
      </c>
      <c r="L223" s="21" t="s">
        <v>44</v>
      </c>
      <c r="M223" s="21" t="s">
        <v>42</v>
      </c>
      <c r="N223" s="21" t="s">
        <v>196</v>
      </c>
      <c r="O223" s="21" t="s">
        <v>118</v>
      </c>
      <c r="P223" s="21" t="s">
        <v>363</v>
      </c>
      <c r="Q223" s="22">
        <v>45022</v>
      </c>
      <c r="R223" s="22">
        <v>45387</v>
      </c>
      <c r="S223" s="21">
        <v>0</v>
      </c>
      <c r="T223" s="51">
        <v>8634</v>
      </c>
      <c r="U223" s="51">
        <v>7317</v>
      </c>
      <c r="V223" s="26">
        <v>0.25</v>
      </c>
      <c r="W223" s="26">
        <v>1.83E-2</v>
      </c>
      <c r="X223" s="15" t="e">
        <f>[1]!Table26[[#This Row],[odNetPremium]]*[1]!Table26[[#This Row],[Payout/ Discount %]]</f>
        <v>#REF!</v>
      </c>
      <c r="Y223" s="16" t="e">
        <f>[1]!Table26[[#This Row],[odNetPremium]]*[1]!Table26[[#This Row],[commissionPercentage]]</f>
        <v>#REF!</v>
      </c>
      <c r="Z223" s="17" t="e">
        <f>VLOOKUP([1]!Table26[[#This Row],[Insurance_portal]],[1]!Portal[#All],2,0)</f>
        <v>#REF!</v>
      </c>
      <c r="AA223" s="18" t="e">
        <f>[1]!Table26[[#This Row],[profit]]-([1]!Table26[[#This Row],[profit]]*[1]!Table26[[#This Row],[tdsPercentage]])</f>
        <v>#REF!</v>
      </c>
      <c r="AB223" s="18" t="e">
        <f>[1]!Table26[[#This Row],[profit_after_tds]]-[1]!Table26[[#This Row],[payout_discount]]</f>
        <v>#REF!</v>
      </c>
      <c r="AC223" s="21" t="s">
        <v>38</v>
      </c>
      <c r="AD223" s="21" t="s">
        <v>38</v>
      </c>
    </row>
    <row r="224" spans="1:30" ht="15.75" x14ac:dyDescent="0.25">
      <c r="A224" s="52">
        <v>45021</v>
      </c>
      <c r="B224" s="27" t="s">
        <v>1495</v>
      </c>
      <c r="C224" s="11">
        <v>9925355829</v>
      </c>
      <c r="D224" s="11" t="s">
        <v>1496</v>
      </c>
      <c r="E224" s="11" t="s">
        <v>310</v>
      </c>
      <c r="F224" s="11" t="s">
        <v>1497</v>
      </c>
      <c r="G224" s="11">
        <v>11212</v>
      </c>
      <c r="H224" s="11">
        <v>169102</v>
      </c>
      <c r="I224" s="11" t="s">
        <v>31</v>
      </c>
      <c r="J224" s="11" t="s">
        <v>32</v>
      </c>
      <c r="K224" s="11" t="s">
        <v>115</v>
      </c>
      <c r="L224" s="11" t="s">
        <v>44</v>
      </c>
      <c r="M224" s="11" t="s">
        <v>42</v>
      </c>
      <c r="N224" s="11" t="s">
        <v>196</v>
      </c>
      <c r="O224" s="11" t="s">
        <v>118</v>
      </c>
      <c r="P224" s="11" t="s">
        <v>363</v>
      </c>
      <c r="Q224" s="12">
        <v>45022</v>
      </c>
      <c r="R224" s="12">
        <v>45387</v>
      </c>
      <c r="S224" s="11">
        <v>0</v>
      </c>
      <c r="T224" s="53">
        <v>8634</v>
      </c>
      <c r="U224" s="53">
        <v>7317</v>
      </c>
      <c r="V224" s="25">
        <v>0.25</v>
      </c>
      <c r="W224" s="25">
        <v>1.83E-2</v>
      </c>
      <c r="X224" s="15" t="e">
        <f>[1]!Table26[[#This Row],[odNetPremium]]*[1]!Table26[[#This Row],[Payout/ Discount %]]</f>
        <v>#REF!</v>
      </c>
      <c r="Y224" s="16" t="e">
        <f>[1]!Table26[[#This Row],[odNetPremium]]*[1]!Table26[[#This Row],[commissionPercentage]]</f>
        <v>#REF!</v>
      </c>
      <c r="Z224" s="17" t="e">
        <f>VLOOKUP([1]!Table26[[#This Row],[Insurance_portal]],[1]!Portal[#All],2,0)</f>
        <v>#REF!</v>
      </c>
      <c r="AA224" s="18" t="e">
        <f>[1]!Table26[[#This Row],[profit]]-([1]!Table26[[#This Row],[profit]]*[1]!Table26[[#This Row],[tdsPercentage]])</f>
        <v>#REF!</v>
      </c>
      <c r="AB224" s="18" t="e">
        <f>[1]!Table26[[#This Row],[profit_after_tds]]-[1]!Table26[[#This Row],[payout_discount]]</f>
        <v>#REF!</v>
      </c>
      <c r="AC224" s="11" t="s">
        <v>38</v>
      </c>
      <c r="AD224" s="11" t="s">
        <v>38</v>
      </c>
    </row>
    <row r="225" spans="1:30" ht="15.75" x14ac:dyDescent="0.25">
      <c r="A225" s="50">
        <v>45021</v>
      </c>
      <c r="B225" s="27" t="s">
        <v>350</v>
      </c>
      <c r="C225" s="21">
        <v>9925355829</v>
      </c>
      <c r="D225" s="21" t="s">
        <v>1498</v>
      </c>
      <c r="E225" s="21" t="s">
        <v>351</v>
      </c>
      <c r="F225" s="21" t="s">
        <v>1499</v>
      </c>
      <c r="G225" s="21" t="s">
        <v>1500</v>
      </c>
      <c r="H225" s="21" t="s">
        <v>1501</v>
      </c>
      <c r="I225" s="21" t="s">
        <v>31</v>
      </c>
      <c r="J225" s="21" t="s">
        <v>32</v>
      </c>
      <c r="K225" s="21" t="s">
        <v>115</v>
      </c>
      <c r="L225" s="21" t="s">
        <v>44</v>
      </c>
      <c r="M225" s="21" t="s">
        <v>42</v>
      </c>
      <c r="N225" s="21" t="s">
        <v>196</v>
      </c>
      <c r="O225" s="21" t="s">
        <v>118</v>
      </c>
      <c r="P225" s="21" t="s">
        <v>363</v>
      </c>
      <c r="Q225" s="22">
        <v>45022</v>
      </c>
      <c r="R225" s="22">
        <v>45387</v>
      </c>
      <c r="S225" s="21">
        <v>0</v>
      </c>
      <c r="T225" s="51">
        <v>8634</v>
      </c>
      <c r="U225" s="51">
        <v>7317</v>
      </c>
      <c r="V225" s="26">
        <v>0.25</v>
      </c>
      <c r="W225" s="26">
        <v>1.83E-2</v>
      </c>
      <c r="X225" s="15" t="e">
        <f>[1]!Table26[[#This Row],[odNetPremium]]*[1]!Table26[[#This Row],[Payout/ Discount %]]</f>
        <v>#REF!</v>
      </c>
      <c r="Y225" s="16" t="e">
        <f>[1]!Table26[[#This Row],[odNetPremium]]*[1]!Table26[[#This Row],[commissionPercentage]]</f>
        <v>#REF!</v>
      </c>
      <c r="Z225" s="17" t="e">
        <f>VLOOKUP([1]!Table26[[#This Row],[Insurance_portal]],[1]!Portal[#All],2,0)</f>
        <v>#REF!</v>
      </c>
      <c r="AA225" s="18" t="e">
        <f>[1]!Table26[[#This Row],[profit]]-([1]!Table26[[#This Row],[profit]]*[1]!Table26[[#This Row],[tdsPercentage]])</f>
        <v>#REF!</v>
      </c>
      <c r="AB225" s="18" t="e">
        <f>[1]!Table26[[#This Row],[profit_after_tds]]-[1]!Table26[[#This Row],[payout_discount]]</f>
        <v>#REF!</v>
      </c>
      <c r="AC225" s="21" t="s">
        <v>38</v>
      </c>
      <c r="AD225" s="21" t="s">
        <v>38</v>
      </c>
    </row>
    <row r="226" spans="1:30" ht="15.75" x14ac:dyDescent="0.25">
      <c r="A226" s="52">
        <v>45026</v>
      </c>
      <c r="B226" s="10" t="s">
        <v>1502</v>
      </c>
      <c r="C226" s="11">
        <v>9737019172</v>
      </c>
      <c r="D226" s="11" t="s">
        <v>1503</v>
      </c>
      <c r="E226" s="11" t="s">
        <v>354</v>
      </c>
      <c r="F226" s="11" t="s">
        <v>82</v>
      </c>
      <c r="G226" s="11" t="s">
        <v>111</v>
      </c>
      <c r="H226" s="11" t="s">
        <v>112</v>
      </c>
      <c r="I226" s="11" t="s">
        <v>57</v>
      </c>
      <c r="J226" s="11" t="s">
        <v>32</v>
      </c>
      <c r="K226" s="11" t="s">
        <v>115</v>
      </c>
      <c r="L226" s="11" t="s">
        <v>44</v>
      </c>
      <c r="M226" s="11" t="s">
        <v>121</v>
      </c>
      <c r="N226" s="11" t="s">
        <v>196</v>
      </c>
      <c r="O226" s="11" t="s">
        <v>183</v>
      </c>
      <c r="P226" s="11" t="s">
        <v>363</v>
      </c>
      <c r="Q226" s="12">
        <v>45027</v>
      </c>
      <c r="R226" s="12">
        <v>45392</v>
      </c>
      <c r="S226" s="11">
        <v>0</v>
      </c>
      <c r="T226" s="53">
        <v>842</v>
      </c>
      <c r="U226" s="53">
        <v>714</v>
      </c>
      <c r="V226" s="25">
        <v>0.32</v>
      </c>
      <c r="W226" s="25">
        <v>6.5000000000000002E-2</v>
      </c>
      <c r="X226" s="15" t="e">
        <f>[1]!Table26[[#This Row],[odNetPremium]]*[1]!Table26[[#This Row],[Payout/ Discount %]]</f>
        <v>#REF!</v>
      </c>
      <c r="Y226" s="16" t="e">
        <f>[1]!Table26[[#This Row],[odNetPremium]]*[1]!Table26[[#This Row],[commissionPercentage]]</f>
        <v>#REF!</v>
      </c>
      <c r="Z226" s="17" t="e">
        <f>VLOOKUP([1]!Table26[[#This Row],[Insurance_portal]],[1]!Portal[#All],2,0)</f>
        <v>#REF!</v>
      </c>
      <c r="AA226" s="18" t="e">
        <f>[1]!Table26[[#This Row],[profit]]-([1]!Table26[[#This Row],[profit]]*[1]!Table26[[#This Row],[tdsPercentage]])</f>
        <v>#REF!</v>
      </c>
      <c r="AB226" s="18" t="e">
        <f>[1]!Table26[[#This Row],[profit_after_tds]]-[1]!Table26[[#This Row],[payout_discount]]</f>
        <v>#REF!</v>
      </c>
      <c r="AC226" s="11" t="s">
        <v>38</v>
      </c>
      <c r="AD226" s="11" t="s">
        <v>38</v>
      </c>
    </row>
    <row r="227" spans="1:30" ht="15.75" x14ac:dyDescent="0.25">
      <c r="A227" s="50">
        <v>45026</v>
      </c>
      <c r="B227" s="20" t="s">
        <v>1504</v>
      </c>
      <c r="C227" s="21">
        <v>8141103562</v>
      </c>
      <c r="D227" s="21">
        <v>6201369564</v>
      </c>
      <c r="E227" s="21" t="s">
        <v>1505</v>
      </c>
      <c r="F227" s="21" t="s">
        <v>1506</v>
      </c>
      <c r="G227" s="21" t="s">
        <v>1507</v>
      </c>
      <c r="H227" s="21" t="s">
        <v>1508</v>
      </c>
      <c r="I227" s="21" t="s">
        <v>255</v>
      </c>
      <c r="J227" s="21" t="s">
        <v>32</v>
      </c>
      <c r="K227" s="21" t="s">
        <v>33</v>
      </c>
      <c r="L227" s="21" t="s">
        <v>44</v>
      </c>
      <c r="M227" s="21" t="s">
        <v>121</v>
      </c>
      <c r="N227" s="21" t="s">
        <v>1421</v>
      </c>
      <c r="O227" s="21" t="s">
        <v>118</v>
      </c>
      <c r="P227" s="21" t="s">
        <v>363</v>
      </c>
      <c r="Q227" s="22">
        <v>45027</v>
      </c>
      <c r="R227" s="22">
        <v>45392</v>
      </c>
      <c r="S227" s="21">
        <v>0</v>
      </c>
      <c r="T227" s="51">
        <v>9319</v>
      </c>
      <c r="U227" s="51">
        <v>7897</v>
      </c>
      <c r="V227" s="26">
        <v>0.35</v>
      </c>
      <c r="W227" s="26">
        <v>0.104</v>
      </c>
      <c r="X227" s="15" t="e">
        <f>[1]!Table26[[#This Row],[odNetPremium]]*[1]!Table26[[#This Row],[Payout/ Discount %]]</f>
        <v>#REF!</v>
      </c>
      <c r="Y227" s="16" t="e">
        <f>[1]!Table26[[#This Row],[odNetPremium]]*[1]!Table26[[#This Row],[commissionPercentage]]</f>
        <v>#REF!</v>
      </c>
      <c r="Z227" s="17" t="e">
        <f>VLOOKUP([1]!Table26[[#This Row],[Insurance_portal]],[1]!Portal[#All],2,0)</f>
        <v>#REF!</v>
      </c>
      <c r="AA227" s="18" t="e">
        <f>[1]!Table26[[#This Row],[profit]]-([1]!Table26[[#This Row],[profit]]*[1]!Table26[[#This Row],[tdsPercentage]])</f>
        <v>#REF!</v>
      </c>
      <c r="AB227" s="18" t="e">
        <f>[1]!Table26[[#This Row],[profit_after_tds]]-[1]!Table26[[#This Row],[payout_discount]]</f>
        <v>#REF!</v>
      </c>
      <c r="AC227" s="21" t="s">
        <v>38</v>
      </c>
      <c r="AD227" s="21" t="s">
        <v>214</v>
      </c>
    </row>
    <row r="228" spans="1:30" ht="15.75" x14ac:dyDescent="0.25">
      <c r="A228" s="52">
        <v>45028</v>
      </c>
      <c r="B228" s="10" t="s">
        <v>1509</v>
      </c>
      <c r="C228" s="11">
        <v>8128668227</v>
      </c>
      <c r="D228" s="11" t="s">
        <v>1510</v>
      </c>
      <c r="E228" s="11" t="s">
        <v>1511</v>
      </c>
      <c r="F228" s="11" t="s">
        <v>1512</v>
      </c>
      <c r="G228" s="11" t="s">
        <v>1513</v>
      </c>
      <c r="H228" s="11" t="s">
        <v>1514</v>
      </c>
      <c r="I228" s="11" t="s">
        <v>31</v>
      </c>
      <c r="J228" s="11" t="s">
        <v>32</v>
      </c>
      <c r="K228" s="11" t="s">
        <v>33</v>
      </c>
      <c r="L228" s="11" t="s">
        <v>44</v>
      </c>
      <c r="M228" s="11" t="s">
        <v>121</v>
      </c>
      <c r="N228" s="11" t="s">
        <v>36</v>
      </c>
      <c r="O228" s="11" t="s">
        <v>183</v>
      </c>
      <c r="P228" s="11" t="s">
        <v>246</v>
      </c>
      <c r="Q228" s="12">
        <v>45030</v>
      </c>
      <c r="R228" s="12">
        <v>45395</v>
      </c>
      <c r="S228" s="11">
        <v>0</v>
      </c>
      <c r="T228" s="53">
        <v>843</v>
      </c>
      <c r="U228" s="53">
        <v>714</v>
      </c>
      <c r="V228" s="25">
        <v>0.28000000000000003</v>
      </c>
      <c r="W228" s="25">
        <v>0.13</v>
      </c>
      <c r="X228" s="15" t="e">
        <f>[1]!Table26[[#This Row],[odNetPremium]]*[1]!Table26[[#This Row],[Payout/ Discount %]]</f>
        <v>#REF!</v>
      </c>
      <c r="Y228" s="16" t="e">
        <f>[1]!Table26[[#This Row],[odNetPremium]]*[1]!Table26[[#This Row],[commissionPercentage]]</f>
        <v>#REF!</v>
      </c>
      <c r="Z228" s="17" t="e">
        <f>VLOOKUP([1]!Table26[[#This Row],[Insurance_portal]],[1]!Portal[#All],2,0)</f>
        <v>#REF!</v>
      </c>
      <c r="AA228" s="18" t="e">
        <f>[1]!Table26[[#This Row],[profit]]-([1]!Table26[[#This Row],[profit]]*[1]!Table26[[#This Row],[tdsPercentage]])</f>
        <v>#REF!</v>
      </c>
      <c r="AB228" s="18" t="e">
        <f>[1]!Table26[[#This Row],[profit_after_tds]]-[1]!Table26[[#This Row],[payout_discount]]</f>
        <v>#REF!</v>
      </c>
      <c r="AC228" s="11" t="s">
        <v>38</v>
      </c>
      <c r="AD228" s="11" t="s">
        <v>38</v>
      </c>
    </row>
    <row r="229" spans="1:30" ht="15.75" x14ac:dyDescent="0.25">
      <c r="A229" s="50">
        <v>45028</v>
      </c>
      <c r="B229" s="20" t="s">
        <v>1515</v>
      </c>
      <c r="C229" s="21">
        <v>9998696908</v>
      </c>
      <c r="D229" s="21" t="s">
        <v>1516</v>
      </c>
      <c r="E229" s="21" t="s">
        <v>1517</v>
      </c>
      <c r="F229" s="21" t="s">
        <v>1518</v>
      </c>
      <c r="G229" s="21" t="s">
        <v>1519</v>
      </c>
      <c r="H229" s="21" t="s">
        <v>1520</v>
      </c>
      <c r="I229" s="21" t="s">
        <v>31</v>
      </c>
      <c r="J229" s="21" t="s">
        <v>32</v>
      </c>
      <c r="K229" s="21" t="s">
        <v>33</v>
      </c>
      <c r="L229" s="21" t="s">
        <v>44</v>
      </c>
      <c r="M229" s="21" t="s">
        <v>121</v>
      </c>
      <c r="N229" s="21" t="s">
        <v>196</v>
      </c>
      <c r="O229" s="21" t="s">
        <v>118</v>
      </c>
      <c r="P229" s="21" t="s">
        <v>363</v>
      </c>
      <c r="Q229" s="22">
        <v>45029</v>
      </c>
      <c r="R229" s="22">
        <v>45394</v>
      </c>
      <c r="S229" s="21">
        <v>0</v>
      </c>
      <c r="T229" s="51">
        <v>842</v>
      </c>
      <c r="U229" s="51">
        <v>714</v>
      </c>
      <c r="V229" s="26">
        <v>0.4</v>
      </c>
      <c r="W229" s="26"/>
      <c r="X229" s="15" t="e">
        <f>[1]!Table26[[#This Row],[odNetPremium]]*[1]!Table26[[#This Row],[Payout/ Discount %]]</f>
        <v>#REF!</v>
      </c>
      <c r="Y229" s="16" t="e">
        <f>[1]!Table26[[#This Row],[odNetPremium]]*[1]!Table26[[#This Row],[commissionPercentage]]</f>
        <v>#REF!</v>
      </c>
      <c r="Z229" s="17" t="e">
        <f>VLOOKUP([1]!Table26[[#This Row],[Insurance_portal]],[1]!Portal[#All],2,0)</f>
        <v>#REF!</v>
      </c>
      <c r="AA229" s="18" t="e">
        <f>[1]!Table26[[#This Row],[profit]]-([1]!Table26[[#This Row],[profit]]*[1]!Table26[[#This Row],[tdsPercentage]])</f>
        <v>#REF!</v>
      </c>
      <c r="AB229" s="18" t="e">
        <f>[1]!Table26[[#This Row],[profit_after_tds]]-[1]!Table26[[#This Row],[payout_discount]]</f>
        <v>#REF!</v>
      </c>
      <c r="AC229" s="21" t="s">
        <v>38</v>
      </c>
      <c r="AD229" s="21" t="s">
        <v>38</v>
      </c>
    </row>
    <row r="230" spans="1:30" ht="15.75" x14ac:dyDescent="0.25">
      <c r="A230" s="52">
        <v>45029</v>
      </c>
      <c r="B230" s="10" t="s">
        <v>359</v>
      </c>
      <c r="C230" s="11">
        <v>9824446051</v>
      </c>
      <c r="D230" s="11" t="s">
        <v>1521</v>
      </c>
      <c r="E230" s="11" t="s">
        <v>360</v>
      </c>
      <c r="F230" s="11" t="s">
        <v>1522</v>
      </c>
      <c r="G230" s="11" t="s">
        <v>1523</v>
      </c>
      <c r="H230" s="11" t="s">
        <v>1524</v>
      </c>
      <c r="I230" s="11" t="s">
        <v>96</v>
      </c>
      <c r="J230" s="11" t="s">
        <v>361</v>
      </c>
      <c r="K230" s="11" t="s">
        <v>115</v>
      </c>
      <c r="L230" s="11" t="s">
        <v>34</v>
      </c>
      <c r="M230" s="11" t="s">
        <v>78</v>
      </c>
      <c r="N230" s="11" t="s">
        <v>199</v>
      </c>
      <c r="O230" s="11" t="s">
        <v>37</v>
      </c>
      <c r="P230" s="11" t="s">
        <v>32</v>
      </c>
      <c r="Q230" s="12">
        <v>45032</v>
      </c>
      <c r="R230" s="12">
        <v>45397</v>
      </c>
      <c r="S230" s="11">
        <v>20</v>
      </c>
      <c r="T230" s="53">
        <v>13333</v>
      </c>
      <c r="U230" s="53">
        <v>7253</v>
      </c>
      <c r="V230" s="25">
        <v>0.26</v>
      </c>
      <c r="W230" s="25">
        <v>9.6500000000000002E-2</v>
      </c>
      <c r="X230" s="15" t="e">
        <f>[1]!Table26[[#This Row],[odNetPremium]]*[1]!Table26[[#This Row],[Payout/ Discount %]]</f>
        <v>#REF!</v>
      </c>
      <c r="Y230" s="16" t="e">
        <f>[1]!Table26[[#This Row],[odNetPremium]]*[1]!Table26[[#This Row],[commissionPercentage]]</f>
        <v>#REF!</v>
      </c>
      <c r="Z230" s="17" t="e">
        <f>VLOOKUP([1]!Table26[[#This Row],[Insurance_portal]],[1]!Portal[#All],2,0)</f>
        <v>#REF!</v>
      </c>
      <c r="AA230" s="18" t="e">
        <f>[1]!Table26[[#This Row],[profit]]-([1]!Table26[[#This Row],[profit]]*[1]!Table26[[#This Row],[tdsPercentage]])</f>
        <v>#REF!</v>
      </c>
      <c r="AB230" s="18" t="e">
        <f>[1]!Table26[[#This Row],[profit_after_tds]]-[1]!Table26[[#This Row],[payout_discount]]</f>
        <v>#REF!</v>
      </c>
      <c r="AC230" s="11" t="s">
        <v>38</v>
      </c>
      <c r="AD230" s="11" t="s">
        <v>38</v>
      </c>
    </row>
    <row r="231" spans="1:30" ht="15.75" x14ac:dyDescent="0.25">
      <c r="A231" s="50">
        <v>45029</v>
      </c>
      <c r="B231" s="27" t="s">
        <v>1525</v>
      </c>
      <c r="C231" s="21" t="s">
        <v>1526</v>
      </c>
      <c r="D231" s="21" t="s">
        <v>1527</v>
      </c>
      <c r="E231" s="21" t="s">
        <v>1528</v>
      </c>
      <c r="F231" s="21" t="s">
        <v>1529</v>
      </c>
      <c r="G231" s="21" t="s">
        <v>1530</v>
      </c>
      <c r="H231" s="21" t="s">
        <v>1531</v>
      </c>
      <c r="I231" s="21" t="s">
        <v>31</v>
      </c>
      <c r="J231" s="21" t="s">
        <v>32</v>
      </c>
      <c r="K231" s="21" t="s">
        <v>33</v>
      </c>
      <c r="L231" s="21" t="s">
        <v>67</v>
      </c>
      <c r="M231" s="21" t="s">
        <v>42</v>
      </c>
      <c r="N231" s="21" t="s">
        <v>196</v>
      </c>
      <c r="O231" s="21" t="s">
        <v>118</v>
      </c>
      <c r="P231" s="21" t="s">
        <v>363</v>
      </c>
      <c r="Q231" s="22">
        <v>45035</v>
      </c>
      <c r="R231" s="22">
        <v>45400</v>
      </c>
      <c r="S231" s="21">
        <v>25</v>
      </c>
      <c r="T231" s="51">
        <v>10529</v>
      </c>
      <c r="U231" s="51">
        <v>9143</v>
      </c>
      <c r="V231" s="26">
        <v>0.19</v>
      </c>
      <c r="W231" s="26">
        <v>3.3E-3</v>
      </c>
      <c r="X231" s="15" t="e">
        <f>[1]!Table26[[#This Row],[odNetPremium]]*[1]!Table26[[#This Row],[Payout/ Discount %]]</f>
        <v>#REF!</v>
      </c>
      <c r="Y231" s="16" t="e">
        <f>[1]!Table26[[#This Row],[odNetPremium]]*[1]!Table26[[#This Row],[commissionPercentage]]</f>
        <v>#REF!</v>
      </c>
      <c r="Z231" s="17" t="e">
        <f>VLOOKUP([1]!Table26[[#This Row],[Insurance_portal]],[1]!Portal[#All],2,0)</f>
        <v>#REF!</v>
      </c>
      <c r="AA231" s="18" t="e">
        <f>[1]!Table26[[#This Row],[profit]]-([1]!Table26[[#This Row],[profit]]*[1]!Table26[[#This Row],[tdsPercentage]])</f>
        <v>#REF!</v>
      </c>
      <c r="AB231" s="18" t="e">
        <f>[1]!Table26[[#This Row],[profit_after_tds]]-[1]!Table26[[#This Row],[payout_discount]]</f>
        <v>#REF!</v>
      </c>
      <c r="AC231" s="21" t="s">
        <v>38</v>
      </c>
      <c r="AD231" s="21" t="s">
        <v>1532</v>
      </c>
    </row>
    <row r="232" spans="1:30" ht="15.75" x14ac:dyDescent="0.25">
      <c r="A232" s="52">
        <v>45030</v>
      </c>
      <c r="B232" s="10" t="s">
        <v>1533</v>
      </c>
      <c r="C232" s="11">
        <v>9662021287</v>
      </c>
      <c r="D232" s="11">
        <v>6201382569</v>
      </c>
      <c r="E232" s="11" t="s">
        <v>1534</v>
      </c>
      <c r="F232" s="11" t="s">
        <v>1535</v>
      </c>
      <c r="G232" s="11">
        <v>367022</v>
      </c>
      <c r="H232" s="11">
        <v>5622718</v>
      </c>
      <c r="I232" s="11" t="s">
        <v>31</v>
      </c>
      <c r="J232" s="11" t="s">
        <v>32</v>
      </c>
      <c r="K232" s="11" t="s">
        <v>33</v>
      </c>
      <c r="L232" s="11" t="s">
        <v>34</v>
      </c>
      <c r="M232" s="11" t="s">
        <v>42</v>
      </c>
      <c r="N232" s="11" t="s">
        <v>1536</v>
      </c>
      <c r="O232" s="11" t="s">
        <v>189</v>
      </c>
      <c r="P232" s="11" t="s">
        <v>32</v>
      </c>
      <c r="Q232" s="12">
        <v>45030</v>
      </c>
      <c r="R232" s="12">
        <v>45395</v>
      </c>
      <c r="S232" s="11">
        <v>50</v>
      </c>
      <c r="T232" s="53">
        <v>15539</v>
      </c>
      <c r="U232" s="53">
        <v>9261</v>
      </c>
      <c r="V232" s="25">
        <v>0.22</v>
      </c>
      <c r="W232" s="25">
        <v>5.8099999999999999E-2</v>
      </c>
      <c r="X232" s="15" t="e">
        <f>[1]!Table26[[#This Row],[odNetPremium]]*[1]!Table26[[#This Row],[Payout/ Discount %]]</f>
        <v>#REF!</v>
      </c>
      <c r="Y232" s="16" t="e">
        <f>[1]!Table26[[#This Row],[odNetPremium]]*[1]!Table26[[#This Row],[commissionPercentage]]</f>
        <v>#REF!</v>
      </c>
      <c r="Z232" s="17" t="e">
        <f>VLOOKUP([1]!Table26[[#This Row],[Insurance_portal]],[1]!Portal[#All],2,0)</f>
        <v>#REF!</v>
      </c>
      <c r="AA232" s="18" t="e">
        <f>[1]!Table26[[#This Row],[profit]]-([1]!Table26[[#This Row],[profit]]*[1]!Table26[[#This Row],[tdsPercentage]])</f>
        <v>#REF!</v>
      </c>
      <c r="AB232" s="18" t="e">
        <f>[1]!Table26[[#This Row],[profit_after_tds]]-[1]!Table26[[#This Row],[payout_discount]]</f>
        <v>#REF!</v>
      </c>
      <c r="AC232" s="11" t="s">
        <v>38</v>
      </c>
      <c r="AD232" s="11" t="s">
        <v>1537</v>
      </c>
    </row>
    <row r="233" spans="1:30" ht="15.75" x14ac:dyDescent="0.25">
      <c r="A233" s="50">
        <v>45033</v>
      </c>
      <c r="B233" s="20" t="s">
        <v>1538</v>
      </c>
      <c r="C233" s="21">
        <v>9824446051</v>
      </c>
      <c r="D233" s="21" t="s">
        <v>1539</v>
      </c>
      <c r="E233" s="21" t="s">
        <v>345</v>
      </c>
      <c r="F233" s="21" t="s">
        <v>435</v>
      </c>
      <c r="G233" s="21" t="s">
        <v>436</v>
      </c>
      <c r="H233" s="21" t="s">
        <v>346</v>
      </c>
      <c r="I233" s="21" t="s">
        <v>96</v>
      </c>
      <c r="J233" s="21" t="s">
        <v>32</v>
      </c>
      <c r="K233" s="21" t="s">
        <v>115</v>
      </c>
      <c r="L233" s="21" t="s">
        <v>67</v>
      </c>
      <c r="M233" s="21" t="s">
        <v>42</v>
      </c>
      <c r="N233" s="21" t="s">
        <v>403</v>
      </c>
      <c r="O233" s="21" t="s">
        <v>118</v>
      </c>
      <c r="P233" s="21" t="s">
        <v>246</v>
      </c>
      <c r="Q233" s="22">
        <v>45033</v>
      </c>
      <c r="R233" s="22">
        <v>45398</v>
      </c>
      <c r="S233" s="21">
        <v>25</v>
      </c>
      <c r="T233" s="51">
        <v>858</v>
      </c>
      <c r="U233" s="51">
        <v>727</v>
      </c>
      <c r="V233" s="26">
        <v>0.32</v>
      </c>
      <c r="W233" s="26">
        <v>0.1</v>
      </c>
      <c r="X233" s="15" t="e">
        <f>[1]!Table26[[#This Row],[odNetPremium]]*[1]!Table26[[#This Row],[Payout/ Discount %]]</f>
        <v>#REF!</v>
      </c>
      <c r="Y233" s="16" t="e">
        <f>[1]!Table26[[#This Row],[odNetPremium]]*[1]!Table26[[#This Row],[commissionPercentage]]</f>
        <v>#REF!</v>
      </c>
      <c r="Z233" s="17" t="e">
        <f>VLOOKUP([1]!Table26[[#This Row],[Insurance_portal]],[1]!Portal[#All],2,0)</f>
        <v>#REF!</v>
      </c>
      <c r="AA233" s="18" t="e">
        <f>[1]!Table26[[#This Row],[profit]]-([1]!Table26[[#This Row],[profit]]*[1]!Table26[[#This Row],[tdsPercentage]])</f>
        <v>#REF!</v>
      </c>
      <c r="AB233" s="18" t="e">
        <f>[1]!Table26[[#This Row],[profit_after_tds]]-[1]!Table26[[#This Row],[payout_discount]]</f>
        <v>#REF!</v>
      </c>
      <c r="AC233" s="21" t="s">
        <v>38</v>
      </c>
      <c r="AD233" s="21" t="s">
        <v>38</v>
      </c>
    </row>
    <row r="234" spans="1:30" ht="15.75" x14ac:dyDescent="0.25">
      <c r="A234" s="52">
        <v>45032</v>
      </c>
      <c r="B234" s="10" t="s">
        <v>1540</v>
      </c>
      <c r="C234" s="11">
        <v>9824446051</v>
      </c>
      <c r="D234" s="11" t="s">
        <v>1541</v>
      </c>
      <c r="E234" s="11" t="s">
        <v>343</v>
      </c>
      <c r="F234" s="11" t="s">
        <v>1542</v>
      </c>
      <c r="G234" s="11" t="s">
        <v>344</v>
      </c>
      <c r="H234" s="11" t="s">
        <v>1543</v>
      </c>
      <c r="I234" s="11" t="s">
        <v>96</v>
      </c>
      <c r="J234" s="11" t="s">
        <v>32</v>
      </c>
      <c r="K234" s="11" t="s">
        <v>115</v>
      </c>
      <c r="L234" s="11" t="s">
        <v>67</v>
      </c>
      <c r="M234" s="11" t="s">
        <v>42</v>
      </c>
      <c r="N234" s="11" t="s">
        <v>403</v>
      </c>
      <c r="O234" s="11" t="s">
        <v>1544</v>
      </c>
      <c r="P234" s="11" t="s">
        <v>246</v>
      </c>
      <c r="Q234" s="12">
        <v>45032</v>
      </c>
      <c r="R234" s="12">
        <v>45397</v>
      </c>
      <c r="S234" s="11">
        <v>25</v>
      </c>
      <c r="T234" s="53">
        <v>944</v>
      </c>
      <c r="U234" s="53">
        <v>800</v>
      </c>
      <c r="V234" s="25">
        <v>0.32</v>
      </c>
      <c r="W234" s="25">
        <v>0.1</v>
      </c>
      <c r="X234" s="15" t="e">
        <f>[1]!Table26[[#This Row],[odNetPremium]]*[1]!Table26[[#This Row],[Payout/ Discount %]]</f>
        <v>#REF!</v>
      </c>
      <c r="Y234" s="16" t="e">
        <f>[1]!Table26[[#This Row],[odNetPremium]]*[1]!Table26[[#This Row],[commissionPercentage]]</f>
        <v>#REF!</v>
      </c>
      <c r="Z234" s="17" t="e">
        <f>VLOOKUP([1]!Table26[[#This Row],[Insurance_portal]],[1]!Portal[#All],2,0)</f>
        <v>#REF!</v>
      </c>
      <c r="AA234" s="18" t="e">
        <f>[1]!Table26[[#This Row],[profit]]-([1]!Table26[[#This Row],[profit]]*[1]!Table26[[#This Row],[tdsPercentage]])</f>
        <v>#REF!</v>
      </c>
      <c r="AB234" s="18" t="e">
        <f>[1]!Table26[[#This Row],[profit_after_tds]]-[1]!Table26[[#This Row],[payout_discount]]</f>
        <v>#REF!</v>
      </c>
      <c r="AC234" s="11" t="s">
        <v>38</v>
      </c>
      <c r="AD234" s="11" t="s">
        <v>38</v>
      </c>
    </row>
    <row r="235" spans="1:30" ht="15.75" x14ac:dyDescent="0.25">
      <c r="A235" s="50">
        <v>45035</v>
      </c>
      <c r="B235" s="20" t="s">
        <v>1545</v>
      </c>
      <c r="C235" s="21">
        <v>9601851267</v>
      </c>
      <c r="D235" s="21" t="s">
        <v>1546</v>
      </c>
      <c r="E235" s="21" t="s">
        <v>1547</v>
      </c>
      <c r="F235" s="21" t="s">
        <v>49</v>
      </c>
      <c r="G235" s="21" t="s">
        <v>1548</v>
      </c>
      <c r="H235" s="21" t="s">
        <v>1549</v>
      </c>
      <c r="I235" s="21" t="s">
        <v>31</v>
      </c>
      <c r="J235" s="21" t="s">
        <v>32</v>
      </c>
      <c r="K235" s="21" t="s">
        <v>33</v>
      </c>
      <c r="L235" s="21" t="s">
        <v>44</v>
      </c>
      <c r="M235" s="21" t="s">
        <v>42</v>
      </c>
      <c r="N235" s="21" t="s">
        <v>403</v>
      </c>
      <c r="O235" s="21" t="s">
        <v>118</v>
      </c>
      <c r="P235" s="21" t="s">
        <v>363</v>
      </c>
      <c r="Q235" s="22">
        <v>45035</v>
      </c>
      <c r="R235" s="22">
        <v>45400</v>
      </c>
      <c r="S235" s="21">
        <v>0</v>
      </c>
      <c r="T235" s="51">
        <v>843</v>
      </c>
      <c r="U235" s="51">
        <v>714</v>
      </c>
      <c r="V235" s="26">
        <v>7.0000000000000007E-2</v>
      </c>
      <c r="W235" s="26"/>
      <c r="X235" s="15" t="e">
        <f>[1]!Table26[[#This Row],[odNetPremium]]*[1]!Table26[[#This Row],[Payout/ Discount %]]</f>
        <v>#REF!</v>
      </c>
      <c r="Y235" s="16" t="e">
        <f>[1]!Table26[[#This Row],[odNetPremium]]*[1]!Table26[[#This Row],[commissionPercentage]]</f>
        <v>#REF!</v>
      </c>
      <c r="Z235" s="17" t="e">
        <f>VLOOKUP([1]!Table26[[#This Row],[Insurance_portal]],[1]!Portal[#All],2,0)</f>
        <v>#REF!</v>
      </c>
      <c r="AA235" s="18" t="e">
        <f>[1]!Table26[[#This Row],[profit]]-([1]!Table26[[#This Row],[profit]]*[1]!Table26[[#This Row],[tdsPercentage]])</f>
        <v>#REF!</v>
      </c>
      <c r="AB235" s="18" t="e">
        <f>[1]!Table26[[#This Row],[profit_after_tds]]-[1]!Table26[[#This Row],[payout_discount]]</f>
        <v>#REF!</v>
      </c>
      <c r="AC235" s="21" t="s">
        <v>38</v>
      </c>
      <c r="AD235" s="21" t="s">
        <v>38</v>
      </c>
    </row>
    <row r="236" spans="1:30" ht="15.75" x14ac:dyDescent="0.25">
      <c r="A236" s="52">
        <v>44866</v>
      </c>
      <c r="B236" s="10" t="s">
        <v>1550</v>
      </c>
      <c r="C236" s="11">
        <v>9824432828</v>
      </c>
      <c r="D236" s="11" t="s">
        <v>32</v>
      </c>
      <c r="E236" s="11" t="s">
        <v>1551</v>
      </c>
      <c r="F236" s="11" t="s">
        <v>79</v>
      </c>
      <c r="G236" s="11" t="s">
        <v>1552</v>
      </c>
      <c r="H236" s="11" t="s">
        <v>1553</v>
      </c>
      <c r="I236" s="11" t="s">
        <v>31</v>
      </c>
      <c r="J236" s="11" t="s">
        <v>32</v>
      </c>
      <c r="K236" s="11" t="s">
        <v>41</v>
      </c>
      <c r="L236" s="11" t="s">
        <v>44</v>
      </c>
      <c r="M236" s="11" t="s">
        <v>42</v>
      </c>
      <c r="N236" s="11" t="s">
        <v>196</v>
      </c>
      <c r="O236" s="11"/>
      <c r="P236" s="11"/>
      <c r="Q236" s="12">
        <v>44574</v>
      </c>
      <c r="R236" s="12">
        <v>45242</v>
      </c>
      <c r="S236" s="11">
        <v>0</v>
      </c>
      <c r="T236" s="53"/>
      <c r="U236" s="53"/>
      <c r="V236" s="25"/>
      <c r="W236" s="25"/>
      <c r="X236" s="15" t="e">
        <f>[1]!Table26[[#This Row],[odNetPremium]]*[1]!Table26[[#This Row],[Payout/ Discount %]]</f>
        <v>#REF!</v>
      </c>
      <c r="Y236" s="16" t="e">
        <f>[1]!Table26[[#This Row],[odNetPremium]]*[1]!Table26[[#This Row],[commissionPercentage]]</f>
        <v>#REF!</v>
      </c>
      <c r="Z236" s="17" t="e">
        <f>VLOOKUP([1]!Table26[[#This Row],[Insurance_portal]],[1]!Portal[#All],2,0)</f>
        <v>#REF!</v>
      </c>
      <c r="AA236" s="18" t="e">
        <f>[1]!Table26[[#This Row],[profit]]-([1]!Table26[[#This Row],[profit]]*[1]!Table26[[#This Row],[tdsPercentage]])</f>
        <v>#REF!</v>
      </c>
      <c r="AB236" s="18" t="e">
        <f>[1]!Table26[[#This Row],[profit_after_tds]]-[1]!Table26[[#This Row],[payout_discount]]</f>
        <v>#REF!</v>
      </c>
      <c r="AC236" s="11" t="s">
        <v>38</v>
      </c>
      <c r="AD236" s="11" t="s">
        <v>214</v>
      </c>
    </row>
    <row r="237" spans="1:30" ht="15.75" x14ac:dyDescent="0.25">
      <c r="A237" s="50">
        <v>44896</v>
      </c>
      <c r="B237" s="20" t="s">
        <v>1554</v>
      </c>
      <c r="C237" s="21">
        <v>9937484005</v>
      </c>
      <c r="D237" s="21" t="s">
        <v>32</v>
      </c>
      <c r="E237" s="21" t="s">
        <v>1555</v>
      </c>
      <c r="F237" s="21" t="s">
        <v>1556</v>
      </c>
      <c r="G237" s="21" t="s">
        <v>1557</v>
      </c>
      <c r="H237" s="21" t="s">
        <v>1558</v>
      </c>
      <c r="I237" s="21" t="s">
        <v>31</v>
      </c>
      <c r="J237" s="21" t="s">
        <v>32</v>
      </c>
      <c r="K237" s="21" t="s">
        <v>41</v>
      </c>
      <c r="L237" s="21" t="s">
        <v>44</v>
      </c>
      <c r="M237" s="21" t="s">
        <v>42</v>
      </c>
      <c r="N237" s="21" t="s">
        <v>1559</v>
      </c>
      <c r="O237" s="21"/>
      <c r="P237" s="21"/>
      <c r="Q237" s="22">
        <v>44900</v>
      </c>
      <c r="R237" s="22">
        <v>45264</v>
      </c>
      <c r="S237" s="21"/>
      <c r="T237" s="51"/>
      <c r="U237" s="51"/>
      <c r="V237" s="26"/>
      <c r="W237" s="26"/>
      <c r="X237" s="15" t="e">
        <f>[1]!Table26[[#This Row],[odNetPremium]]*[1]!Table26[[#This Row],[Payout/ Discount %]]</f>
        <v>#REF!</v>
      </c>
      <c r="Y237" s="16" t="e">
        <f>[1]!Table26[[#This Row],[odNetPremium]]*[1]!Table26[[#This Row],[commissionPercentage]]</f>
        <v>#REF!</v>
      </c>
      <c r="Z237" s="17" t="e">
        <f>VLOOKUP([1]!Table26[[#This Row],[Insurance_portal]],[1]!Portal[#All],2,0)</f>
        <v>#REF!</v>
      </c>
      <c r="AA237" s="18" t="e">
        <f>[1]!Table26[[#This Row],[profit]]-([1]!Table26[[#This Row],[profit]]*[1]!Table26[[#This Row],[tdsPercentage]])</f>
        <v>#REF!</v>
      </c>
      <c r="AB237" s="18" t="e">
        <f>[1]!Table26[[#This Row],[profit_after_tds]]-[1]!Table26[[#This Row],[payout_discount]]</f>
        <v>#REF!</v>
      </c>
      <c r="AC237" s="21" t="s">
        <v>38</v>
      </c>
      <c r="AD237" s="21" t="s">
        <v>214</v>
      </c>
    </row>
    <row r="238" spans="1:30" ht="15.75" x14ac:dyDescent="0.25">
      <c r="A238" s="52">
        <v>44835</v>
      </c>
      <c r="B238" s="10" t="s">
        <v>1560</v>
      </c>
      <c r="C238" s="11">
        <v>9979422962</v>
      </c>
      <c r="D238" s="11" t="s">
        <v>32</v>
      </c>
      <c r="E238" s="11" t="s">
        <v>1561</v>
      </c>
      <c r="F238" s="11" t="s">
        <v>1562</v>
      </c>
      <c r="G238" s="11" t="s">
        <v>1563</v>
      </c>
      <c r="H238" s="11" t="s">
        <v>1564</v>
      </c>
      <c r="I238" s="11" t="s">
        <v>92</v>
      </c>
      <c r="J238" s="11" t="s">
        <v>32</v>
      </c>
      <c r="K238" s="11" t="s">
        <v>41</v>
      </c>
      <c r="L238" s="11" t="s">
        <v>44</v>
      </c>
      <c r="M238" s="11" t="s">
        <v>42</v>
      </c>
      <c r="N238" s="11" t="s">
        <v>196</v>
      </c>
      <c r="O238" s="11"/>
      <c r="P238" s="11"/>
      <c r="Q238" s="12">
        <v>44847</v>
      </c>
      <c r="R238" s="12">
        <v>45211</v>
      </c>
      <c r="S238" s="11"/>
      <c r="T238" s="53"/>
      <c r="U238" s="53"/>
      <c r="V238" s="25"/>
      <c r="W238" s="25"/>
      <c r="X238" s="15" t="e">
        <f>[1]!Table26[[#This Row],[odNetPremium]]*[1]!Table26[[#This Row],[Payout/ Discount %]]</f>
        <v>#REF!</v>
      </c>
      <c r="Y238" s="16" t="e">
        <f>[1]!Table26[[#This Row],[odNetPremium]]*[1]!Table26[[#This Row],[commissionPercentage]]</f>
        <v>#REF!</v>
      </c>
      <c r="Z238" s="17" t="e">
        <f>VLOOKUP([1]!Table26[[#This Row],[Insurance_portal]],[1]!Portal[#All],2,0)</f>
        <v>#REF!</v>
      </c>
      <c r="AA238" s="18" t="e">
        <f>[1]!Table26[[#This Row],[profit]]-([1]!Table26[[#This Row],[profit]]*[1]!Table26[[#This Row],[tdsPercentage]])</f>
        <v>#REF!</v>
      </c>
      <c r="AB238" s="18" t="e">
        <f>[1]!Table26[[#This Row],[profit_after_tds]]-[1]!Table26[[#This Row],[payout_discount]]</f>
        <v>#REF!</v>
      </c>
      <c r="AC238" s="11" t="s">
        <v>38</v>
      </c>
      <c r="AD238" s="11" t="s">
        <v>214</v>
      </c>
    </row>
    <row r="239" spans="1:30" ht="15.75" x14ac:dyDescent="0.25">
      <c r="A239" s="50">
        <v>44866</v>
      </c>
      <c r="B239" s="20" t="s">
        <v>1565</v>
      </c>
      <c r="C239" s="21">
        <v>9970062288</v>
      </c>
      <c r="D239" s="21" t="s">
        <v>32</v>
      </c>
      <c r="E239" s="21" t="s">
        <v>1566</v>
      </c>
      <c r="F239" s="21" t="s">
        <v>1567</v>
      </c>
      <c r="G239" s="21">
        <v>14270</v>
      </c>
      <c r="H239" s="21">
        <v>13007</v>
      </c>
      <c r="I239" s="21" t="s">
        <v>1568</v>
      </c>
      <c r="J239" s="21" t="s">
        <v>32</v>
      </c>
      <c r="K239" s="21" t="s">
        <v>41</v>
      </c>
      <c r="L239" s="21" t="s">
        <v>44</v>
      </c>
      <c r="M239" s="21" t="s">
        <v>42</v>
      </c>
      <c r="N239" s="21" t="s">
        <v>196</v>
      </c>
      <c r="O239" s="21"/>
      <c r="P239" s="21"/>
      <c r="Q239" s="22">
        <v>44885</v>
      </c>
      <c r="R239" s="22">
        <v>45249</v>
      </c>
      <c r="S239" s="21"/>
      <c r="T239" s="51"/>
      <c r="U239" s="51"/>
      <c r="V239" s="26"/>
      <c r="W239" s="26"/>
      <c r="X239" s="15" t="e">
        <f>[1]!Table26[[#This Row],[odNetPremium]]*[1]!Table26[[#This Row],[Payout/ Discount %]]</f>
        <v>#REF!</v>
      </c>
      <c r="Y239" s="16" t="e">
        <f>[1]!Table26[[#This Row],[odNetPremium]]*[1]!Table26[[#This Row],[commissionPercentage]]</f>
        <v>#REF!</v>
      </c>
      <c r="Z239" s="17" t="e">
        <f>VLOOKUP([1]!Table26[[#This Row],[Insurance_portal]],[1]!Portal[#All],2,0)</f>
        <v>#REF!</v>
      </c>
      <c r="AA239" s="18" t="e">
        <f>[1]!Table26[[#This Row],[profit]]-([1]!Table26[[#This Row],[profit]]*[1]!Table26[[#This Row],[tdsPercentage]])</f>
        <v>#REF!</v>
      </c>
      <c r="AB239" s="18" t="e">
        <f>[1]!Table26[[#This Row],[profit_after_tds]]-[1]!Table26[[#This Row],[payout_discount]]</f>
        <v>#REF!</v>
      </c>
      <c r="AC239" s="21" t="s">
        <v>38</v>
      </c>
      <c r="AD239" s="21" t="s">
        <v>214</v>
      </c>
    </row>
    <row r="240" spans="1:30" ht="15.75" x14ac:dyDescent="0.25">
      <c r="A240" s="52">
        <v>44682</v>
      </c>
      <c r="B240" s="10" t="s">
        <v>1569</v>
      </c>
      <c r="C240" s="11">
        <v>9408214090</v>
      </c>
      <c r="D240" s="11" t="s">
        <v>32</v>
      </c>
      <c r="E240" s="11" t="s">
        <v>1570</v>
      </c>
      <c r="F240" s="11" t="s">
        <v>1571</v>
      </c>
      <c r="G240" s="11">
        <v>119982</v>
      </c>
      <c r="H240" s="11">
        <v>306806</v>
      </c>
      <c r="I240" s="11" t="s">
        <v>31</v>
      </c>
      <c r="J240" s="11" t="s">
        <v>32</v>
      </c>
      <c r="K240" s="11" t="s">
        <v>41</v>
      </c>
      <c r="L240" s="11" t="s">
        <v>34</v>
      </c>
      <c r="M240" s="11" t="s">
        <v>42</v>
      </c>
      <c r="N240" s="11" t="s">
        <v>1559</v>
      </c>
      <c r="O240" s="11"/>
      <c r="P240" s="11"/>
      <c r="Q240" s="12">
        <v>44701</v>
      </c>
      <c r="R240" s="12">
        <v>45065</v>
      </c>
      <c r="S240" s="11"/>
      <c r="T240" s="53"/>
      <c r="U240" s="53"/>
      <c r="V240" s="25"/>
      <c r="W240" s="25"/>
      <c r="X240" s="15" t="e">
        <f>[1]!Table26[[#This Row],[odNetPremium]]*[1]!Table26[[#This Row],[Payout/ Discount %]]</f>
        <v>#REF!</v>
      </c>
      <c r="Y240" s="16" t="e">
        <f>[1]!Table26[[#This Row],[odNetPremium]]*[1]!Table26[[#This Row],[commissionPercentage]]</f>
        <v>#REF!</v>
      </c>
      <c r="Z240" s="17" t="e">
        <f>VLOOKUP([1]!Table26[[#This Row],[Insurance_portal]],[1]!Portal[#All],2,0)</f>
        <v>#REF!</v>
      </c>
      <c r="AA240" s="18" t="e">
        <f>[1]!Table26[[#This Row],[profit]]-([1]!Table26[[#This Row],[profit]]*[1]!Table26[[#This Row],[tdsPercentage]])</f>
        <v>#REF!</v>
      </c>
      <c r="AB240" s="18" t="e">
        <f>[1]!Table26[[#This Row],[profit_after_tds]]-[1]!Table26[[#This Row],[payout_discount]]</f>
        <v>#REF!</v>
      </c>
      <c r="AC240" s="11" t="s">
        <v>38</v>
      </c>
      <c r="AD240" s="11" t="s">
        <v>214</v>
      </c>
    </row>
    <row r="241" spans="1:30" ht="15.75" x14ac:dyDescent="0.25">
      <c r="A241" s="50">
        <v>45037</v>
      </c>
      <c r="B241" s="20" t="s">
        <v>1572</v>
      </c>
      <c r="C241" s="21">
        <v>9265395583</v>
      </c>
      <c r="D241" s="21" t="s">
        <v>1573</v>
      </c>
      <c r="E241" s="21" t="s">
        <v>362</v>
      </c>
      <c r="F241" s="21" t="s">
        <v>1574</v>
      </c>
      <c r="G241" s="21" t="s">
        <v>1575</v>
      </c>
      <c r="H241" s="21">
        <v>36709</v>
      </c>
      <c r="I241" s="21" t="s">
        <v>31</v>
      </c>
      <c r="J241" s="21" t="s">
        <v>264</v>
      </c>
      <c r="K241" s="21" t="s">
        <v>115</v>
      </c>
      <c r="L241" s="21" t="s">
        <v>34</v>
      </c>
      <c r="M241" s="21" t="s">
        <v>78</v>
      </c>
      <c r="N241" s="21" t="s">
        <v>199</v>
      </c>
      <c r="O241" s="21" t="s">
        <v>144</v>
      </c>
      <c r="P241" s="21" t="s">
        <v>246</v>
      </c>
      <c r="Q241" s="22">
        <v>45038</v>
      </c>
      <c r="R241" s="22">
        <v>45403</v>
      </c>
      <c r="S241" s="21">
        <v>25</v>
      </c>
      <c r="T241" s="51">
        <v>18213</v>
      </c>
      <c r="U241" s="51">
        <v>11289</v>
      </c>
      <c r="V241" s="26">
        <v>0.26</v>
      </c>
      <c r="W241" s="26">
        <v>1.89E-2</v>
      </c>
      <c r="X241" s="15" t="e">
        <f>[1]!Table26[[#This Row],[odNetPremium]]*[1]!Table26[[#This Row],[Payout/ Discount %]]</f>
        <v>#REF!</v>
      </c>
      <c r="Y241" s="16" t="e">
        <f>[1]!Table26[[#This Row],[odNetPremium]]*[1]!Table26[[#This Row],[commissionPercentage]]</f>
        <v>#REF!</v>
      </c>
      <c r="Z241" s="17" t="e">
        <f>VLOOKUP([1]!Table26[[#This Row],[Insurance_portal]],[1]!Portal[#All],2,0)</f>
        <v>#REF!</v>
      </c>
      <c r="AA241" s="18" t="e">
        <f>[1]!Table26[[#This Row],[profit]]-([1]!Table26[[#This Row],[profit]]*[1]!Table26[[#This Row],[tdsPercentage]])</f>
        <v>#REF!</v>
      </c>
      <c r="AB241" s="18" t="e">
        <f>[1]!Table26[[#This Row],[profit_after_tds]]-[1]!Table26[[#This Row],[payout_discount]]</f>
        <v>#REF!</v>
      </c>
      <c r="AC241" s="21" t="s">
        <v>38</v>
      </c>
      <c r="AD241" s="21" t="s">
        <v>38</v>
      </c>
    </row>
    <row r="242" spans="1:30" ht="15.75" x14ac:dyDescent="0.25">
      <c r="A242" s="52">
        <v>45040</v>
      </c>
      <c r="B242" s="10" t="s">
        <v>1576</v>
      </c>
      <c r="C242" s="11">
        <v>7600871488</v>
      </c>
      <c r="D242" s="11" t="s">
        <v>1577</v>
      </c>
      <c r="E242" s="11" t="s">
        <v>1578</v>
      </c>
      <c r="F242" s="11" t="s">
        <v>122</v>
      </c>
      <c r="G242" s="11" t="s">
        <v>1579</v>
      </c>
      <c r="H242" s="11" t="s">
        <v>1580</v>
      </c>
      <c r="I242" s="11" t="s">
        <v>31</v>
      </c>
      <c r="J242" s="11" t="s">
        <v>32</v>
      </c>
      <c r="K242" s="11" t="s">
        <v>33</v>
      </c>
      <c r="L242" s="11" t="s">
        <v>44</v>
      </c>
      <c r="M242" s="11" t="s">
        <v>121</v>
      </c>
      <c r="N242" s="11" t="s">
        <v>196</v>
      </c>
      <c r="O242" s="11" t="s">
        <v>183</v>
      </c>
      <c r="P242" s="11" t="s">
        <v>246</v>
      </c>
      <c r="Q242" s="12">
        <v>45041</v>
      </c>
      <c r="R242" s="12">
        <v>45406</v>
      </c>
      <c r="S242" s="11"/>
      <c r="T242" s="53">
        <v>4101</v>
      </c>
      <c r="U242" s="53">
        <v>3476</v>
      </c>
      <c r="V242" s="25">
        <v>0.35</v>
      </c>
      <c r="W242" s="25">
        <v>0.14499999999999999</v>
      </c>
      <c r="X242" s="15" t="e">
        <f>[1]!Table26[[#This Row],[odNetPremium]]*[1]!Table26[[#This Row],[Payout/ Discount %]]</f>
        <v>#REF!</v>
      </c>
      <c r="Y242" s="16" t="e">
        <f>[1]!Table26[[#This Row],[odNetPremium]]*[1]!Table26[[#This Row],[commissionPercentage]]</f>
        <v>#REF!</v>
      </c>
      <c r="Z242" s="17" t="e">
        <f>VLOOKUP([1]!Table26[[#This Row],[Insurance_portal]],[1]!Portal[#All],2,0)</f>
        <v>#REF!</v>
      </c>
      <c r="AA242" s="18" t="e">
        <f>[1]!Table26[[#This Row],[profit]]-([1]!Table26[[#This Row],[profit]]*[1]!Table26[[#This Row],[tdsPercentage]])</f>
        <v>#REF!</v>
      </c>
      <c r="AB242" s="18" t="e">
        <f>[1]!Table26[[#This Row],[profit_after_tds]]-[1]!Table26[[#This Row],[payout_discount]]</f>
        <v>#REF!</v>
      </c>
      <c r="AC242" s="11" t="s">
        <v>38</v>
      </c>
      <c r="AD242" s="11" t="s">
        <v>214</v>
      </c>
    </row>
    <row r="243" spans="1:30" ht="15.75" x14ac:dyDescent="0.25">
      <c r="A243" s="50">
        <v>45037</v>
      </c>
      <c r="B243" s="20" t="s">
        <v>1581</v>
      </c>
      <c r="C243" s="21">
        <v>9624589673</v>
      </c>
      <c r="D243" s="21" t="s">
        <v>1582</v>
      </c>
      <c r="E243" s="21" t="s">
        <v>1583</v>
      </c>
      <c r="F243" s="21" t="s">
        <v>435</v>
      </c>
      <c r="G243" s="21" t="s">
        <v>1584</v>
      </c>
      <c r="H243" s="21" t="s">
        <v>1585</v>
      </c>
      <c r="I243" s="21" t="s">
        <v>46</v>
      </c>
      <c r="J243" s="21" t="s">
        <v>32</v>
      </c>
      <c r="K243" s="21" t="s">
        <v>33</v>
      </c>
      <c r="L243" s="21" t="s">
        <v>67</v>
      </c>
      <c r="M243" s="21" t="s">
        <v>42</v>
      </c>
      <c r="N243" s="21" t="s">
        <v>403</v>
      </c>
      <c r="O243" s="21" t="s">
        <v>144</v>
      </c>
      <c r="P243" s="21" t="s">
        <v>363</v>
      </c>
      <c r="Q243" s="22">
        <v>45037</v>
      </c>
      <c r="R243" s="22">
        <v>45402</v>
      </c>
      <c r="S243" s="21">
        <v>20</v>
      </c>
      <c r="T243" s="51">
        <v>1385</v>
      </c>
      <c r="U243" s="51">
        <v>1174</v>
      </c>
      <c r="V243" s="26">
        <v>0.35</v>
      </c>
      <c r="W243" s="26">
        <v>0.1</v>
      </c>
      <c r="X243" s="15" t="e">
        <f>[1]!Table26[[#This Row],[odNetPremium]]*[1]!Table26[[#This Row],[Payout/ Discount %]]</f>
        <v>#REF!</v>
      </c>
      <c r="Y243" s="16" t="e">
        <f>[1]!Table26[[#This Row],[odNetPremium]]*[1]!Table26[[#This Row],[commissionPercentage]]</f>
        <v>#REF!</v>
      </c>
      <c r="Z243" s="17" t="e">
        <f>VLOOKUP([1]!Table26[[#This Row],[Insurance_portal]],[1]!Portal[#All],2,0)</f>
        <v>#REF!</v>
      </c>
      <c r="AA243" s="18" t="e">
        <f>[1]!Table26[[#This Row],[profit]]-([1]!Table26[[#This Row],[profit]]*[1]!Table26[[#This Row],[tdsPercentage]])</f>
        <v>#REF!</v>
      </c>
      <c r="AB243" s="18" t="e">
        <f>[1]!Table26[[#This Row],[profit_after_tds]]-[1]!Table26[[#This Row],[payout_discount]]</f>
        <v>#REF!</v>
      </c>
      <c r="AC243" s="21" t="s">
        <v>38</v>
      </c>
      <c r="AD243" s="21" t="s">
        <v>640</v>
      </c>
    </row>
    <row r="244" spans="1:30" ht="15.75" x14ac:dyDescent="0.25">
      <c r="A244" s="52">
        <v>45041</v>
      </c>
      <c r="B244" s="10" t="s">
        <v>1586</v>
      </c>
      <c r="C244" s="11">
        <v>9428876921</v>
      </c>
      <c r="D244" s="11" t="s">
        <v>1587</v>
      </c>
      <c r="E244" s="11" t="s">
        <v>1588</v>
      </c>
      <c r="F244" s="11" t="s">
        <v>107</v>
      </c>
      <c r="G244" s="11" t="s">
        <v>1589</v>
      </c>
      <c r="H244" s="11" t="s">
        <v>1590</v>
      </c>
      <c r="I244" s="11" t="s">
        <v>31</v>
      </c>
      <c r="J244" s="11" t="s">
        <v>32</v>
      </c>
      <c r="K244" s="11" t="s">
        <v>33</v>
      </c>
      <c r="L244" s="11" t="s">
        <v>44</v>
      </c>
      <c r="M244" s="11" t="s">
        <v>121</v>
      </c>
      <c r="N244" s="11" t="s">
        <v>196</v>
      </c>
      <c r="O244" s="11" t="s">
        <v>183</v>
      </c>
      <c r="P244" s="11" t="s">
        <v>363</v>
      </c>
      <c r="Q244" s="12">
        <v>45042</v>
      </c>
      <c r="R244" s="12">
        <v>45407</v>
      </c>
      <c r="S244" s="11">
        <v>0</v>
      </c>
      <c r="T244" s="53">
        <v>842</v>
      </c>
      <c r="U244" s="53">
        <v>714</v>
      </c>
      <c r="V244" s="25">
        <v>0.4</v>
      </c>
      <c r="W244" s="25">
        <v>0.1</v>
      </c>
      <c r="X244" s="15" t="e">
        <f>[1]!Table26[[#This Row],[odNetPremium]]*[1]!Table26[[#This Row],[Payout/ Discount %]]</f>
        <v>#REF!</v>
      </c>
      <c r="Y244" s="16" t="e">
        <f>[1]!Table26[[#This Row],[odNetPremium]]*[1]!Table26[[#This Row],[commissionPercentage]]</f>
        <v>#REF!</v>
      </c>
      <c r="Z244" s="17" t="e">
        <f>VLOOKUP([1]!Table26[[#This Row],[Insurance_portal]],[1]!Portal[#All],2,0)</f>
        <v>#REF!</v>
      </c>
      <c r="AA244" s="18" t="e">
        <f>[1]!Table26[[#This Row],[profit]]-([1]!Table26[[#This Row],[profit]]*[1]!Table26[[#This Row],[tdsPercentage]])</f>
        <v>#REF!</v>
      </c>
      <c r="AB244" s="18" t="e">
        <f>[1]!Table26[[#This Row],[profit_after_tds]]-[1]!Table26[[#This Row],[payout_discount]]</f>
        <v>#REF!</v>
      </c>
      <c r="AC244" s="11" t="s">
        <v>38</v>
      </c>
      <c r="AD244" s="11" t="s">
        <v>337</v>
      </c>
    </row>
    <row r="245" spans="1:30" ht="15.75" x14ac:dyDescent="0.25">
      <c r="A245" s="50">
        <v>45043</v>
      </c>
      <c r="B245" s="20" t="s">
        <v>1591</v>
      </c>
      <c r="C245" s="21">
        <v>9913128686</v>
      </c>
      <c r="D245" s="21">
        <v>1.62422323380008E+17</v>
      </c>
      <c r="E245" s="21" t="s">
        <v>1592</v>
      </c>
      <c r="F245" s="21" t="s">
        <v>1593</v>
      </c>
      <c r="G245" s="21" t="s">
        <v>1084</v>
      </c>
      <c r="H245" s="21" t="s">
        <v>1085</v>
      </c>
      <c r="I245" s="21" t="s">
        <v>31</v>
      </c>
      <c r="J245" s="21" t="s">
        <v>32</v>
      </c>
      <c r="K245" s="21" t="s">
        <v>33</v>
      </c>
      <c r="L245" s="21" t="s">
        <v>34</v>
      </c>
      <c r="M245" s="21" t="s">
        <v>121</v>
      </c>
      <c r="N245" s="21" t="s">
        <v>1123</v>
      </c>
      <c r="O245" s="21" t="s">
        <v>381</v>
      </c>
      <c r="P245" s="21" t="s">
        <v>32</v>
      </c>
      <c r="Q245" s="22">
        <v>45043</v>
      </c>
      <c r="R245" s="22">
        <v>45408</v>
      </c>
      <c r="S245" s="21">
        <v>0</v>
      </c>
      <c r="T245" s="51">
        <v>20714</v>
      </c>
      <c r="U245" s="51">
        <v>17554</v>
      </c>
      <c r="V245" s="26">
        <v>0.24</v>
      </c>
      <c r="W245" s="26">
        <v>0.06</v>
      </c>
      <c r="X245" s="15" t="e">
        <f>[1]!Table26[[#This Row],[odNetPremium]]*[1]!Table26[[#This Row],[Payout/ Discount %]]</f>
        <v>#REF!</v>
      </c>
      <c r="Y245" s="16" t="e">
        <f>[1]!Table26[[#This Row],[odNetPremium]]*[1]!Table26[[#This Row],[commissionPercentage]]</f>
        <v>#REF!</v>
      </c>
      <c r="Z245" s="17" t="e">
        <f>VLOOKUP([1]!Table26[[#This Row],[Insurance_portal]],[1]!Portal[#All],2,0)</f>
        <v>#REF!</v>
      </c>
      <c r="AA245" s="18" t="e">
        <f>[1]!Table26[[#This Row],[profit]]-([1]!Table26[[#This Row],[profit]]*[1]!Table26[[#This Row],[tdsPercentage]])</f>
        <v>#REF!</v>
      </c>
      <c r="AB245" s="18" t="e">
        <f>[1]!Table26[[#This Row],[profit_after_tds]]-[1]!Table26[[#This Row],[payout_discount]]</f>
        <v>#REF!</v>
      </c>
      <c r="AC245" s="21" t="s">
        <v>38</v>
      </c>
      <c r="AD245" s="21" t="s">
        <v>38</v>
      </c>
    </row>
    <row r="246" spans="1:30" ht="15.75" x14ac:dyDescent="0.25">
      <c r="A246" s="52">
        <v>45044</v>
      </c>
      <c r="B246" s="10" t="s">
        <v>1594</v>
      </c>
      <c r="C246" s="11">
        <v>9687668676</v>
      </c>
      <c r="D246" s="11">
        <v>174424825</v>
      </c>
      <c r="E246" s="11" t="s">
        <v>1595</v>
      </c>
      <c r="F246" s="11" t="s">
        <v>395</v>
      </c>
      <c r="G246" s="11" t="s">
        <v>1596</v>
      </c>
      <c r="H246" s="11" t="s">
        <v>1597</v>
      </c>
      <c r="I246" s="11" t="s">
        <v>31</v>
      </c>
      <c r="J246" s="11" t="s">
        <v>32</v>
      </c>
      <c r="K246" s="11" t="s">
        <v>33</v>
      </c>
      <c r="L246" s="11" t="s">
        <v>44</v>
      </c>
      <c r="M246" s="11" t="s">
        <v>121</v>
      </c>
      <c r="N246" s="11" t="s">
        <v>1559</v>
      </c>
      <c r="O246" s="11" t="s">
        <v>118</v>
      </c>
      <c r="P246" s="11" t="s">
        <v>363</v>
      </c>
      <c r="Q246" s="12">
        <v>45045</v>
      </c>
      <c r="R246" s="12">
        <v>45410</v>
      </c>
      <c r="S246" s="11">
        <v>0</v>
      </c>
      <c r="T246" s="53">
        <v>842</v>
      </c>
      <c r="U246" s="53">
        <v>714</v>
      </c>
      <c r="V246" s="25">
        <v>0.43</v>
      </c>
      <c r="W246" s="25">
        <v>0.185</v>
      </c>
      <c r="X246" s="15" t="e">
        <f>[1]!Table26[[#This Row],[odNetPremium]]*[1]!Table26[[#This Row],[Payout/ Discount %]]</f>
        <v>#REF!</v>
      </c>
      <c r="Y246" s="16" t="e">
        <f>[1]!Table26[[#This Row],[odNetPremium]]*[1]!Table26[[#This Row],[commissionPercentage]]</f>
        <v>#REF!</v>
      </c>
      <c r="Z246" s="17" t="e">
        <f>VLOOKUP([1]!Table26[[#This Row],[Insurance_portal]],[1]!Portal[#All],2,0)</f>
        <v>#REF!</v>
      </c>
      <c r="AA246" s="18" t="e">
        <f>[1]!Table26[[#This Row],[profit]]-([1]!Table26[[#This Row],[profit]]*[1]!Table26[[#This Row],[tdsPercentage]])</f>
        <v>#REF!</v>
      </c>
      <c r="AB246" s="18" t="e">
        <f>[1]!Table26[[#This Row],[profit_after_tds]]-[1]!Table26[[#This Row],[payout_discount]]</f>
        <v>#REF!</v>
      </c>
      <c r="AC246" s="11" t="s">
        <v>38</v>
      </c>
      <c r="AD246" s="11" t="s">
        <v>1086</v>
      </c>
    </row>
    <row r="247" spans="1:30" ht="15.75" x14ac:dyDescent="0.25">
      <c r="A247" s="50">
        <v>45044</v>
      </c>
      <c r="B247" s="20" t="s">
        <v>113</v>
      </c>
      <c r="C247" s="21">
        <v>9687668676</v>
      </c>
      <c r="D247" s="21" t="s">
        <v>1598</v>
      </c>
      <c r="E247" s="21" t="s">
        <v>114</v>
      </c>
      <c r="F247" s="21" t="s">
        <v>369</v>
      </c>
      <c r="G247" s="21">
        <v>22394</v>
      </c>
      <c r="H247" s="21">
        <v>55265</v>
      </c>
      <c r="I247" s="21" t="s">
        <v>31</v>
      </c>
      <c r="J247" s="21" t="s">
        <v>32</v>
      </c>
      <c r="K247" s="21" t="s">
        <v>115</v>
      </c>
      <c r="L247" s="21" t="s">
        <v>34</v>
      </c>
      <c r="M247" s="21" t="s">
        <v>54</v>
      </c>
      <c r="N247" s="21" t="s">
        <v>469</v>
      </c>
      <c r="O247" s="21" t="s">
        <v>118</v>
      </c>
      <c r="P247" s="21" t="s">
        <v>246</v>
      </c>
      <c r="Q247" s="22">
        <v>45045</v>
      </c>
      <c r="R247" s="22">
        <v>45410</v>
      </c>
      <c r="S247" s="21">
        <v>25</v>
      </c>
      <c r="T247" s="51">
        <v>12790</v>
      </c>
      <c r="U247" s="51">
        <v>2642</v>
      </c>
      <c r="V247" s="26">
        <v>0.15</v>
      </c>
      <c r="W247" s="26"/>
      <c r="X247" s="15" t="e">
        <f>[1]!Table26[[#This Row],[odNetPremium]]*[1]!Table26[[#This Row],[Payout/ Discount %]]</f>
        <v>#REF!</v>
      </c>
      <c r="Y247" s="16" t="e">
        <f>[1]!Table26[[#This Row],[odNetPremium]]*[1]!Table26[[#This Row],[commissionPercentage]]</f>
        <v>#REF!</v>
      </c>
      <c r="Z247" s="17" t="e">
        <f>VLOOKUP([1]!Table26[[#This Row],[Insurance_portal]],[1]!Portal[#All],2,0)</f>
        <v>#REF!</v>
      </c>
      <c r="AA247" s="18" t="e">
        <f>[1]!Table26[[#This Row],[profit]]-([1]!Table26[[#This Row],[profit]]*[1]!Table26[[#This Row],[tdsPercentage]])</f>
        <v>#REF!</v>
      </c>
      <c r="AB247" s="18" t="e">
        <f>[1]!Table26[[#This Row],[profit_after_tds]]-[1]!Table26[[#This Row],[payout_discount]]</f>
        <v>#REF!</v>
      </c>
      <c r="AC247" s="21" t="s">
        <v>38</v>
      </c>
      <c r="AD247" s="21" t="s">
        <v>1086</v>
      </c>
    </row>
    <row r="248" spans="1:30" ht="15.75" x14ac:dyDescent="0.25">
      <c r="A248" s="52">
        <v>45044</v>
      </c>
      <c r="B248" s="10" t="s">
        <v>1599</v>
      </c>
      <c r="C248" s="11">
        <v>8000442789</v>
      </c>
      <c r="D248" s="11" t="s">
        <v>1600</v>
      </c>
      <c r="E248" s="11" t="s">
        <v>1601</v>
      </c>
      <c r="F248" s="11" t="s">
        <v>221</v>
      </c>
      <c r="G248" s="11" t="s">
        <v>1602</v>
      </c>
      <c r="H248" s="11" t="s">
        <v>1603</v>
      </c>
      <c r="I248" s="11" t="s">
        <v>31</v>
      </c>
      <c r="J248" s="11" t="s">
        <v>32</v>
      </c>
      <c r="K248" s="11" t="s">
        <v>33</v>
      </c>
      <c r="L248" s="11" t="s">
        <v>44</v>
      </c>
      <c r="M248" s="11" t="s">
        <v>121</v>
      </c>
      <c r="N248" s="11" t="s">
        <v>196</v>
      </c>
      <c r="O248" s="11" t="s">
        <v>118</v>
      </c>
      <c r="P248" s="11" t="s">
        <v>363</v>
      </c>
      <c r="Q248" s="12">
        <v>45045</v>
      </c>
      <c r="R248" s="12">
        <v>45410</v>
      </c>
      <c r="S248" s="11">
        <v>0</v>
      </c>
      <c r="T248" s="53">
        <v>842</v>
      </c>
      <c r="U248" s="53">
        <v>714</v>
      </c>
      <c r="V248" s="25">
        <v>0.4</v>
      </c>
      <c r="W248" s="25"/>
      <c r="X248" s="15" t="e">
        <f>[1]!Table26[[#This Row],[odNetPremium]]*[1]!Table26[[#This Row],[Payout/ Discount %]]</f>
        <v>#REF!</v>
      </c>
      <c r="Y248" s="16" t="e">
        <f>[1]!Table26[[#This Row],[odNetPremium]]*[1]!Table26[[#This Row],[commissionPercentage]]</f>
        <v>#REF!</v>
      </c>
      <c r="Z248" s="17" t="e">
        <f>VLOOKUP([1]!Table26[[#This Row],[Insurance_portal]],[1]!Portal[#All],2,0)</f>
        <v>#REF!</v>
      </c>
      <c r="AA248" s="18" t="e">
        <f>[1]!Table26[[#This Row],[profit]]-([1]!Table26[[#This Row],[profit]]*[1]!Table26[[#This Row],[tdsPercentage]])</f>
        <v>#REF!</v>
      </c>
      <c r="AB248" s="18" t="e">
        <f>[1]!Table26[[#This Row],[profit_after_tds]]-[1]!Table26[[#This Row],[payout_discount]]</f>
        <v>#REF!</v>
      </c>
      <c r="AC248" s="11" t="s">
        <v>38</v>
      </c>
      <c r="AD248" s="11" t="s">
        <v>38</v>
      </c>
    </row>
    <row r="249" spans="1:30" ht="15.75" x14ac:dyDescent="0.25">
      <c r="A249" s="50">
        <v>45045</v>
      </c>
      <c r="B249" s="27" t="s">
        <v>1604</v>
      </c>
      <c r="C249" s="21">
        <v>7778844072</v>
      </c>
      <c r="D249" s="21" t="s">
        <v>1605</v>
      </c>
      <c r="E249" s="21" t="s">
        <v>385</v>
      </c>
      <c r="F249" s="21" t="s">
        <v>1606</v>
      </c>
      <c r="G249" s="21" t="s">
        <v>1607</v>
      </c>
      <c r="H249" s="21" t="s">
        <v>1608</v>
      </c>
      <c r="I249" s="21" t="s">
        <v>31</v>
      </c>
      <c r="J249" s="21" t="s">
        <v>32</v>
      </c>
      <c r="K249" s="21" t="s">
        <v>33</v>
      </c>
      <c r="L249" s="21" t="s">
        <v>34</v>
      </c>
      <c r="M249" s="21" t="s">
        <v>42</v>
      </c>
      <c r="N249" s="21" t="s">
        <v>196</v>
      </c>
      <c r="O249" s="21" t="s">
        <v>118</v>
      </c>
      <c r="P249" s="21" t="s">
        <v>246</v>
      </c>
      <c r="Q249" s="22">
        <v>45047</v>
      </c>
      <c r="R249" s="22">
        <v>45412</v>
      </c>
      <c r="S249" s="21">
        <v>0</v>
      </c>
      <c r="T249" s="51">
        <v>8087</v>
      </c>
      <c r="U249" s="51">
        <v>6853</v>
      </c>
      <c r="V249" s="26">
        <v>0.55000000000000004</v>
      </c>
      <c r="W249" s="26">
        <v>0.45</v>
      </c>
      <c r="X249" s="15" t="e">
        <f>[1]!Table26[[#This Row],[odNetPremium]]*[1]!Table26[[#This Row],[Payout/ Discount %]]</f>
        <v>#REF!</v>
      </c>
      <c r="Y249" s="16" t="e">
        <f>[1]!Table26[[#This Row],[odNetPremium]]*[1]!Table26[[#This Row],[commissionPercentage]]</f>
        <v>#REF!</v>
      </c>
      <c r="Z249" s="62" t="e">
        <f>VLOOKUP([1]!Table26[[#This Row],[Insurance_portal]],[1]!Portal[#All],2,0)</f>
        <v>#REF!</v>
      </c>
      <c r="AA249" s="18" t="e">
        <f>[1]!Table26[[#This Row],[profit]]-([1]!Table26[[#This Row],[profit]]*[1]!Table26[[#This Row],[tdsPercentage]])</f>
        <v>#REF!</v>
      </c>
      <c r="AB249" s="18" t="e">
        <f>[1]!Table26[[#This Row],[profit_after_tds]]-[1]!Table26[[#This Row],[payout_discount]]</f>
        <v>#REF!</v>
      </c>
      <c r="AC249" s="21" t="s">
        <v>38</v>
      </c>
      <c r="AD249" s="21" t="s">
        <v>38</v>
      </c>
    </row>
    <row r="250" spans="1:30" ht="15.75" x14ac:dyDescent="0.25">
      <c r="A250" s="52">
        <v>45047</v>
      </c>
      <c r="B250" s="10" t="s">
        <v>1609</v>
      </c>
      <c r="C250" s="11">
        <v>9925281028</v>
      </c>
      <c r="D250" s="11" t="s">
        <v>1610</v>
      </c>
      <c r="E250" s="11" t="s">
        <v>370</v>
      </c>
      <c r="F250" s="11" t="s">
        <v>371</v>
      </c>
      <c r="G250" s="11" t="s">
        <v>372</v>
      </c>
      <c r="H250" s="11" t="s">
        <v>373</v>
      </c>
      <c r="I250" s="11" t="s">
        <v>31</v>
      </c>
      <c r="J250" s="11" t="s">
        <v>32</v>
      </c>
      <c r="K250" s="11" t="s">
        <v>115</v>
      </c>
      <c r="L250" s="11" t="s">
        <v>44</v>
      </c>
      <c r="M250" s="11" t="s">
        <v>121</v>
      </c>
      <c r="N250" s="11" t="s">
        <v>196</v>
      </c>
      <c r="O250" s="11" t="s">
        <v>118</v>
      </c>
      <c r="P250" s="11" t="s">
        <v>363</v>
      </c>
      <c r="Q250" s="12">
        <v>45048</v>
      </c>
      <c r="R250" s="12">
        <v>45413</v>
      </c>
      <c r="S250" s="11">
        <v>0</v>
      </c>
      <c r="T250" s="53">
        <v>2470</v>
      </c>
      <c r="U250" s="53">
        <v>2094</v>
      </c>
      <c r="V250" s="25">
        <v>0.35</v>
      </c>
      <c r="W250" s="25"/>
      <c r="X250" s="15" t="e">
        <f>[1]!Table26[[#This Row],[odNetPremium]]*[1]!Table26[[#This Row],[Payout/ Discount %]]</f>
        <v>#REF!</v>
      </c>
      <c r="Y250" s="16" t="e">
        <f>[1]!Table26[[#This Row],[odNetPremium]]*[1]!Table26[[#This Row],[commissionPercentage]]</f>
        <v>#REF!</v>
      </c>
      <c r="Z250" s="17" t="e">
        <f>VLOOKUP([1]!Table26[[#This Row],[Insurance_portal]],[1]!Portal[#All],2,0)</f>
        <v>#REF!</v>
      </c>
      <c r="AA250" s="18" t="e">
        <f>[1]!Table26[[#This Row],[profit]]-([1]!Table26[[#This Row],[profit]]*[1]!Table26[[#This Row],[tdsPercentage]])</f>
        <v>#REF!</v>
      </c>
      <c r="AB250" s="18" t="e">
        <f>[1]!Table26[[#This Row],[profit_after_tds]]-[1]!Table26[[#This Row],[payout_discount]]</f>
        <v>#REF!</v>
      </c>
      <c r="AC250" s="11" t="s">
        <v>38</v>
      </c>
      <c r="AD250" s="11" t="s">
        <v>214</v>
      </c>
    </row>
    <row r="251" spans="1:30" ht="15.75" x14ac:dyDescent="0.25">
      <c r="A251" s="50">
        <v>45050</v>
      </c>
      <c r="B251" s="20" t="s">
        <v>375</v>
      </c>
      <c r="C251" s="21">
        <v>9327565758</v>
      </c>
      <c r="D251" s="21" t="s">
        <v>1611</v>
      </c>
      <c r="E251" s="21" t="s">
        <v>1612</v>
      </c>
      <c r="F251" s="21" t="s">
        <v>1613</v>
      </c>
      <c r="G251" s="21" t="s">
        <v>376</v>
      </c>
      <c r="H251" s="21">
        <v>706302</v>
      </c>
      <c r="I251" s="21" t="s">
        <v>96</v>
      </c>
      <c r="J251" s="21" t="s">
        <v>32</v>
      </c>
      <c r="K251" s="21" t="s">
        <v>115</v>
      </c>
      <c r="L251" s="21" t="s">
        <v>34</v>
      </c>
      <c r="M251" s="21" t="s">
        <v>78</v>
      </c>
      <c r="N251" s="21" t="s">
        <v>43</v>
      </c>
      <c r="O251" s="21" t="s">
        <v>118</v>
      </c>
      <c r="P251" s="21" t="s">
        <v>363</v>
      </c>
      <c r="Q251" s="22">
        <v>45050</v>
      </c>
      <c r="R251" s="22">
        <v>45415</v>
      </c>
      <c r="S251" s="21">
        <v>20</v>
      </c>
      <c r="T251" s="51">
        <v>4966</v>
      </c>
      <c r="U251" s="51">
        <v>1379</v>
      </c>
      <c r="V251" s="26">
        <v>0.19</v>
      </c>
      <c r="W251" s="26">
        <v>0.09</v>
      </c>
      <c r="X251" s="15" t="e">
        <f>[1]!Table26[[#This Row],[odNetPremium]]*[1]!Table26[[#This Row],[Payout/ Discount %]]</f>
        <v>#REF!</v>
      </c>
      <c r="Y251" s="16" t="e">
        <f>[1]!Table26[[#This Row],[odNetPremium]]*[1]!Table26[[#This Row],[commissionPercentage]]</f>
        <v>#REF!</v>
      </c>
      <c r="Z251" s="17" t="e">
        <f>VLOOKUP([1]!Table26[[#This Row],[Insurance_portal]],[1]!Portal[#All],2,0)</f>
        <v>#REF!</v>
      </c>
      <c r="AA251" s="18" t="e">
        <f>[1]!Table26[[#This Row],[profit]]-([1]!Table26[[#This Row],[profit]]*[1]!Table26[[#This Row],[tdsPercentage]])</f>
        <v>#REF!</v>
      </c>
      <c r="AB251" s="18" t="e">
        <f>[1]!Table26[[#This Row],[profit_after_tds]]-[1]!Table26[[#This Row],[payout_discount]]</f>
        <v>#REF!</v>
      </c>
      <c r="AC251" s="21" t="s">
        <v>38</v>
      </c>
      <c r="AD251" s="21" t="s">
        <v>38</v>
      </c>
    </row>
    <row r="252" spans="1:30" ht="15.75" x14ac:dyDescent="0.25">
      <c r="A252" s="58">
        <v>45048</v>
      </c>
      <c r="B252" s="96" t="s">
        <v>1614</v>
      </c>
      <c r="C252" s="95">
        <v>9909509717</v>
      </c>
      <c r="D252" s="94" t="s">
        <v>1615</v>
      </c>
      <c r="E252" s="94" t="s">
        <v>1616</v>
      </c>
      <c r="F252" s="61" t="s">
        <v>1617</v>
      </c>
      <c r="G252" s="61" t="s">
        <v>119</v>
      </c>
      <c r="H252" s="61" t="s">
        <v>120</v>
      </c>
      <c r="I252" s="61" t="s">
        <v>46</v>
      </c>
      <c r="J252" s="61" t="s">
        <v>32</v>
      </c>
      <c r="K252" s="11" t="s">
        <v>33</v>
      </c>
      <c r="L252" s="11" t="s">
        <v>34</v>
      </c>
      <c r="M252" s="11" t="s">
        <v>42</v>
      </c>
      <c r="N252" s="11" t="s">
        <v>196</v>
      </c>
      <c r="O252" s="11" t="s">
        <v>154</v>
      </c>
      <c r="P252" s="11" t="s">
        <v>154</v>
      </c>
      <c r="Q252" s="12">
        <v>45050</v>
      </c>
      <c r="R252" s="12">
        <v>45415</v>
      </c>
      <c r="S252" s="11">
        <v>20</v>
      </c>
      <c r="T252" s="97">
        <v>16255</v>
      </c>
      <c r="U252" s="97">
        <v>9729</v>
      </c>
      <c r="V252" s="25">
        <v>0.19</v>
      </c>
      <c r="W252" s="25">
        <v>0.1028</v>
      </c>
      <c r="X252" s="15" t="e">
        <f>[1]!Table26[[#This Row],[odNetPremium]]*[1]!Table26[[#This Row],[Payout/ Discount %]]</f>
        <v>#REF!</v>
      </c>
      <c r="Y252" s="16" t="e">
        <f>[1]!Table26[[#This Row],[odNetPremium]]*[1]!Table26[[#This Row],[commissionPercentage]]</f>
        <v>#REF!</v>
      </c>
      <c r="Z252" s="17" t="e">
        <f>VLOOKUP([1]!Table26[[#This Row],[Insurance_portal]],[1]!Portal[#All],2,0)</f>
        <v>#REF!</v>
      </c>
      <c r="AA252" s="18" t="e">
        <f>[1]!Table26[[#This Row],[profit]]-([1]!Table26[[#This Row],[profit]]*[1]!Table26[[#This Row],[tdsPercentage]])</f>
        <v>#REF!</v>
      </c>
      <c r="AB252" s="18" t="e">
        <f>[1]!Table26[[#This Row],[profit_after_tds]]-[1]!Table26[[#This Row],[payout_discount]]</f>
        <v>#REF!</v>
      </c>
      <c r="AC252" s="11" t="s">
        <v>38</v>
      </c>
      <c r="AD252" s="11" t="s">
        <v>640</v>
      </c>
    </row>
    <row r="253" spans="1:30" ht="15.75" x14ac:dyDescent="0.25">
      <c r="A253" s="50">
        <v>45052</v>
      </c>
      <c r="B253" s="20" t="s">
        <v>1618</v>
      </c>
      <c r="C253" s="21">
        <v>9725773555</v>
      </c>
      <c r="D253" s="21">
        <v>174431550</v>
      </c>
      <c r="E253" s="21" t="s">
        <v>1619</v>
      </c>
      <c r="F253" s="21" t="s">
        <v>1620</v>
      </c>
      <c r="G253" s="21" t="s">
        <v>1621</v>
      </c>
      <c r="H253" s="21" t="s">
        <v>1622</v>
      </c>
      <c r="I253" s="21" t="s">
        <v>31</v>
      </c>
      <c r="J253" s="21" t="s">
        <v>32</v>
      </c>
      <c r="K253" s="21" t="s">
        <v>33</v>
      </c>
      <c r="L253" s="21" t="s">
        <v>44</v>
      </c>
      <c r="M253" s="21" t="s">
        <v>121</v>
      </c>
      <c r="N253" s="21" t="s">
        <v>43</v>
      </c>
      <c r="O253" s="21" t="s">
        <v>118</v>
      </c>
      <c r="P253" s="21" t="s">
        <v>363</v>
      </c>
      <c r="Q253" s="22">
        <v>45053</v>
      </c>
      <c r="R253" s="22">
        <v>45418</v>
      </c>
      <c r="S253" s="21">
        <v>0</v>
      </c>
      <c r="T253" s="51">
        <v>843</v>
      </c>
      <c r="U253" s="51">
        <v>714</v>
      </c>
      <c r="V253" s="26">
        <v>0.42</v>
      </c>
      <c r="W253" s="26">
        <v>0.14000000000000001</v>
      </c>
      <c r="X253" s="15" t="e">
        <f>[1]!Table26[[#This Row],[odNetPremium]]*[1]!Table26[[#This Row],[Payout/ Discount %]]</f>
        <v>#REF!</v>
      </c>
      <c r="Y253" s="16" t="e">
        <f>[1]!Table26[[#This Row],[odNetPremium]]*[1]!Table26[[#This Row],[commissionPercentage]]</f>
        <v>#REF!</v>
      </c>
      <c r="Z253" s="17" t="e">
        <f>VLOOKUP([1]!Table26[[#This Row],[Insurance_portal]],[1]!Portal[#All],2,0)</f>
        <v>#REF!</v>
      </c>
      <c r="AA253" s="18" t="e">
        <f>[1]!Table26[[#This Row],[profit]]-([1]!Table26[[#This Row],[profit]]*[1]!Table26[[#This Row],[tdsPercentage]])</f>
        <v>#REF!</v>
      </c>
      <c r="AB253" s="18" t="e">
        <f>[1]!Table26[[#This Row],[profit_after_tds]]-[1]!Table26[[#This Row],[payout_discount]]</f>
        <v>#REF!</v>
      </c>
      <c r="AC253" s="21" t="s">
        <v>38</v>
      </c>
      <c r="AD253" s="21" t="s">
        <v>38</v>
      </c>
    </row>
    <row r="254" spans="1:30" ht="15.75" x14ac:dyDescent="0.25">
      <c r="A254" s="52">
        <v>45056</v>
      </c>
      <c r="B254" s="10" t="s">
        <v>1623</v>
      </c>
      <c r="C254" s="11">
        <v>9537772118</v>
      </c>
      <c r="D254" s="11" t="s">
        <v>1624</v>
      </c>
      <c r="E254" s="11" t="s">
        <v>1625</v>
      </c>
      <c r="F254" s="11" t="s">
        <v>122</v>
      </c>
      <c r="G254" s="11" t="s">
        <v>1626</v>
      </c>
      <c r="H254" s="11" t="s">
        <v>1627</v>
      </c>
      <c r="I254" s="11" t="s">
        <v>31</v>
      </c>
      <c r="J254" s="11" t="s">
        <v>32</v>
      </c>
      <c r="K254" s="11" t="s">
        <v>33</v>
      </c>
      <c r="L254" s="11" t="s">
        <v>44</v>
      </c>
      <c r="M254" s="11" t="s">
        <v>121</v>
      </c>
      <c r="N254" s="11" t="s">
        <v>196</v>
      </c>
      <c r="O254" s="11" t="s">
        <v>118</v>
      </c>
      <c r="P254" s="11" t="s">
        <v>901</v>
      </c>
      <c r="Q254" s="12">
        <v>45057</v>
      </c>
      <c r="R254" s="12">
        <v>45422</v>
      </c>
      <c r="S254" s="11">
        <v>0</v>
      </c>
      <c r="T254" s="53">
        <v>4455</v>
      </c>
      <c r="U254" s="53">
        <v>3776</v>
      </c>
      <c r="V254" s="25">
        <v>0.35</v>
      </c>
      <c r="W254" s="25">
        <v>0.1</v>
      </c>
      <c r="X254" s="15" t="e">
        <f>[1]!Table26[[#This Row],[odNetPremium]]*[1]!Table26[[#This Row],[Payout/ Discount %]]</f>
        <v>#REF!</v>
      </c>
      <c r="Y254" s="16" t="e">
        <f>[1]!Table26[[#This Row],[odNetPremium]]*[1]!Table26[[#This Row],[commissionPercentage]]</f>
        <v>#REF!</v>
      </c>
      <c r="Z254" s="17" t="e">
        <f>VLOOKUP([1]!Table26[[#This Row],[Insurance_portal]],[1]!Portal[#All],2,0)</f>
        <v>#REF!</v>
      </c>
      <c r="AA254" s="18" t="e">
        <f>[1]!Table26[[#This Row],[profit]]-([1]!Table26[[#This Row],[profit]]*[1]!Table26[[#This Row],[tdsPercentage]])</f>
        <v>#REF!</v>
      </c>
      <c r="AB254" s="18" t="e">
        <f>[1]!Table26[[#This Row],[profit_after_tds]]-[1]!Table26[[#This Row],[payout_discount]]</f>
        <v>#REF!</v>
      </c>
      <c r="AC254" s="11" t="s">
        <v>38</v>
      </c>
      <c r="AD254" s="11" t="s">
        <v>38</v>
      </c>
    </row>
    <row r="255" spans="1:30" ht="15.75" x14ac:dyDescent="0.25">
      <c r="A255" s="50">
        <v>45058</v>
      </c>
      <c r="B255" s="20" t="s">
        <v>127</v>
      </c>
      <c r="C255" s="21">
        <v>9998550518</v>
      </c>
      <c r="D255" s="21">
        <v>174437985</v>
      </c>
      <c r="E255" s="21" t="s">
        <v>1628</v>
      </c>
      <c r="F255" s="21" t="s">
        <v>107</v>
      </c>
      <c r="G255" s="21" t="s">
        <v>1629</v>
      </c>
      <c r="H255" s="21" t="s">
        <v>1630</v>
      </c>
      <c r="I255" s="21" t="s">
        <v>31</v>
      </c>
      <c r="J255" s="21" t="s">
        <v>32</v>
      </c>
      <c r="K255" s="21" t="s">
        <v>33</v>
      </c>
      <c r="L255" s="21" t="s">
        <v>44</v>
      </c>
      <c r="M255" s="21" t="s">
        <v>121</v>
      </c>
      <c r="N255" s="21" t="s">
        <v>43</v>
      </c>
      <c r="O255" s="21" t="s">
        <v>118</v>
      </c>
      <c r="P255" s="21" t="s">
        <v>363</v>
      </c>
      <c r="Q255" s="22">
        <v>45059</v>
      </c>
      <c r="R255" s="22">
        <v>45424</v>
      </c>
      <c r="S255" s="21">
        <v>0</v>
      </c>
      <c r="T255" s="51">
        <v>842</v>
      </c>
      <c r="U255" s="51">
        <v>714</v>
      </c>
      <c r="V255" s="26">
        <v>0.42</v>
      </c>
      <c r="W255" s="26"/>
      <c r="X255" s="15" t="e">
        <f>[1]!Table26[[#This Row],[odNetPremium]]*[1]!Table26[[#This Row],[Payout/ Discount %]]</f>
        <v>#REF!</v>
      </c>
      <c r="Y255" s="16" t="e">
        <f>[1]!Table26[[#This Row],[odNetPremium]]*[1]!Table26[[#This Row],[commissionPercentage]]</f>
        <v>#REF!</v>
      </c>
      <c r="Z255" s="17" t="e">
        <f>VLOOKUP([1]!Table26[[#This Row],[Insurance_portal]],[1]!Portal[#All],2,0)</f>
        <v>#REF!</v>
      </c>
      <c r="AA255" s="18" t="e">
        <f>[1]!Table26[[#This Row],[profit]]-([1]!Table26[[#This Row],[profit]]*[1]!Table26[[#This Row],[tdsPercentage]])</f>
        <v>#REF!</v>
      </c>
      <c r="AB255" s="18" t="e">
        <f>[1]!Table26[[#This Row],[profit_after_tds]]-[1]!Table26[[#This Row],[payout_discount]]</f>
        <v>#REF!</v>
      </c>
      <c r="AC255" s="21" t="s">
        <v>38</v>
      </c>
      <c r="AD255" s="21" t="s">
        <v>38</v>
      </c>
    </row>
    <row r="256" spans="1:30" ht="15.75" x14ac:dyDescent="0.25">
      <c r="A256" s="52">
        <v>45058</v>
      </c>
      <c r="B256" s="10" t="s">
        <v>1631</v>
      </c>
      <c r="C256" s="11">
        <v>9723047788</v>
      </c>
      <c r="D256" s="11" t="s">
        <v>1632</v>
      </c>
      <c r="E256" s="11" t="s">
        <v>378</v>
      </c>
      <c r="F256" s="11" t="s">
        <v>148</v>
      </c>
      <c r="G256" s="11" t="s">
        <v>123</v>
      </c>
      <c r="H256" s="11" t="s">
        <v>124</v>
      </c>
      <c r="I256" s="11" t="s">
        <v>31</v>
      </c>
      <c r="J256" s="11" t="s">
        <v>32</v>
      </c>
      <c r="K256" s="11" t="s">
        <v>115</v>
      </c>
      <c r="L256" s="11" t="s">
        <v>44</v>
      </c>
      <c r="M256" s="11" t="s">
        <v>121</v>
      </c>
      <c r="N256" s="11" t="s">
        <v>196</v>
      </c>
      <c r="O256" s="11" t="s">
        <v>118</v>
      </c>
      <c r="P256" s="11" t="s">
        <v>363</v>
      </c>
      <c r="Q256" s="12">
        <v>45062</v>
      </c>
      <c r="R256" s="12">
        <v>45427</v>
      </c>
      <c r="S256" s="11">
        <v>0</v>
      </c>
      <c r="T256" s="53">
        <v>842</v>
      </c>
      <c r="U256" s="53">
        <v>714</v>
      </c>
      <c r="V256" s="25">
        <v>0.39</v>
      </c>
      <c r="W256" s="25">
        <v>0.13</v>
      </c>
      <c r="X256" s="15" t="e">
        <f>[1]!Table26[[#This Row],[odNetPremium]]*[1]!Table26[[#This Row],[Payout/ Discount %]]</f>
        <v>#REF!</v>
      </c>
      <c r="Y256" s="16" t="e">
        <f>[1]!Table26[[#This Row],[odNetPremium]]*[1]!Table26[[#This Row],[commissionPercentage]]</f>
        <v>#REF!</v>
      </c>
      <c r="Z256" s="17" t="e">
        <f>VLOOKUP([1]!Table26[[#This Row],[Insurance_portal]],[1]!Portal[#All],2,0)</f>
        <v>#REF!</v>
      </c>
      <c r="AA256" s="18" t="e">
        <f>[1]!Table26[[#This Row],[profit]]-([1]!Table26[[#This Row],[profit]]*[1]!Table26[[#This Row],[tdsPercentage]])</f>
        <v>#REF!</v>
      </c>
      <c r="AB256" s="18" t="e">
        <f>[1]!Table26[[#This Row],[profit_after_tds]]-[1]!Table26[[#This Row],[payout_discount]]</f>
        <v>#REF!</v>
      </c>
      <c r="AC256" s="11" t="s">
        <v>38</v>
      </c>
      <c r="AD256" s="11" t="s">
        <v>38</v>
      </c>
    </row>
    <row r="257" spans="1:30" ht="15.75" x14ac:dyDescent="0.25">
      <c r="A257" s="50">
        <v>45056</v>
      </c>
      <c r="B257" s="20" t="s">
        <v>1633</v>
      </c>
      <c r="C257" s="21">
        <v>8160808181</v>
      </c>
      <c r="D257" s="21" t="s">
        <v>1634</v>
      </c>
      <c r="E257" s="21" t="s">
        <v>1635</v>
      </c>
      <c r="F257" s="21" t="s">
        <v>126</v>
      </c>
      <c r="G257" s="21" t="s">
        <v>1636</v>
      </c>
      <c r="H257" s="21" t="s">
        <v>1637</v>
      </c>
      <c r="I257" s="21" t="s">
        <v>31</v>
      </c>
      <c r="J257" s="21" t="s">
        <v>32</v>
      </c>
      <c r="K257" s="21" t="s">
        <v>33</v>
      </c>
      <c r="L257" s="21" t="s">
        <v>44</v>
      </c>
      <c r="M257" s="21" t="s">
        <v>42</v>
      </c>
      <c r="N257" s="21" t="s">
        <v>1048</v>
      </c>
      <c r="O257" s="21" t="s">
        <v>118</v>
      </c>
      <c r="P257" s="21" t="s">
        <v>363</v>
      </c>
      <c r="Q257" s="22">
        <v>45057</v>
      </c>
      <c r="R257" s="22">
        <v>45422</v>
      </c>
      <c r="S257" s="21">
        <v>0</v>
      </c>
      <c r="T257" s="51">
        <v>2542</v>
      </c>
      <c r="U257" s="51">
        <v>2094</v>
      </c>
      <c r="V257" s="26">
        <v>2.5000000000000001E-2</v>
      </c>
      <c r="W257" s="26"/>
      <c r="X257" s="15" t="e">
        <f>[1]!Table26[[#This Row],[odNetPremium]]*[1]!Table26[[#This Row],[Payout/ Discount %]]</f>
        <v>#REF!</v>
      </c>
      <c r="Y257" s="16" t="e">
        <f>[1]!Table26[[#This Row],[odNetPremium]]*[1]!Table26[[#This Row],[commissionPercentage]]</f>
        <v>#REF!</v>
      </c>
      <c r="Z257" s="17" t="e">
        <f>VLOOKUP([1]!Table26[[#This Row],[Insurance_portal]],[1]!Portal[#All],2,0)</f>
        <v>#REF!</v>
      </c>
      <c r="AA257" s="18" t="e">
        <f>[1]!Table26[[#This Row],[profit]]-([1]!Table26[[#This Row],[profit]]*[1]!Table26[[#This Row],[tdsPercentage]])</f>
        <v>#REF!</v>
      </c>
      <c r="AB257" s="18" t="e">
        <f>[1]!Table26[[#This Row],[profit_after_tds]]-[1]!Table26[[#This Row],[payout_discount]]</f>
        <v>#REF!</v>
      </c>
      <c r="AC257" s="21" t="s">
        <v>38</v>
      </c>
      <c r="AD257" s="21" t="s">
        <v>1638</v>
      </c>
    </row>
    <row r="258" spans="1:30" ht="15.75" x14ac:dyDescent="0.25">
      <c r="A258" s="52">
        <v>45057</v>
      </c>
      <c r="B258" s="10" t="s">
        <v>1639</v>
      </c>
      <c r="C258" s="11">
        <v>9054139392</v>
      </c>
      <c r="D258" s="11" t="s">
        <v>1640</v>
      </c>
      <c r="E258" s="11" t="s">
        <v>1641</v>
      </c>
      <c r="F258" s="11" t="s">
        <v>1642</v>
      </c>
      <c r="G258" s="11" t="s">
        <v>1643</v>
      </c>
      <c r="H258" s="11" t="s">
        <v>1644</v>
      </c>
      <c r="I258" s="11" t="s">
        <v>31</v>
      </c>
      <c r="J258" s="11" t="s">
        <v>32</v>
      </c>
      <c r="K258" s="11" t="s">
        <v>33</v>
      </c>
      <c r="L258" s="11" t="s">
        <v>44</v>
      </c>
      <c r="M258" s="11" t="s">
        <v>121</v>
      </c>
      <c r="N258" s="11" t="s">
        <v>196</v>
      </c>
      <c r="O258" s="11" t="s">
        <v>118</v>
      </c>
      <c r="P258" s="11" t="s">
        <v>246</v>
      </c>
      <c r="Q258" s="12">
        <v>45058</v>
      </c>
      <c r="R258" s="12">
        <v>45423</v>
      </c>
      <c r="S258" s="11">
        <v>0</v>
      </c>
      <c r="T258" s="53">
        <v>4031</v>
      </c>
      <c r="U258" s="53">
        <v>3416</v>
      </c>
      <c r="V258" s="25">
        <v>0.35</v>
      </c>
      <c r="W258" s="25">
        <v>0.1555</v>
      </c>
      <c r="X258" s="15" t="e">
        <f>[1]!Table26[[#This Row],[odNetPremium]]*[1]!Table26[[#This Row],[Payout/ Discount %]]</f>
        <v>#REF!</v>
      </c>
      <c r="Y258" s="16" t="e">
        <f>[1]!Table26[[#This Row],[odNetPremium]]*[1]!Table26[[#This Row],[commissionPercentage]]</f>
        <v>#REF!</v>
      </c>
      <c r="Z258" s="17" t="e">
        <f>VLOOKUP([1]!Table26[[#This Row],[Insurance_portal]],[1]!Portal[#All],2,0)</f>
        <v>#REF!</v>
      </c>
      <c r="AA258" s="18" t="e">
        <f>[1]!Table26[[#This Row],[profit]]-([1]!Table26[[#This Row],[profit]]*[1]!Table26[[#This Row],[tdsPercentage]])</f>
        <v>#REF!</v>
      </c>
      <c r="AB258" s="18" t="e">
        <f>[1]!Table26[[#This Row],[profit_after_tds]]-[1]!Table26[[#This Row],[payout_discount]]</f>
        <v>#REF!</v>
      </c>
      <c r="AC258" s="11" t="s">
        <v>38</v>
      </c>
      <c r="AD258" s="11" t="s">
        <v>952</v>
      </c>
    </row>
    <row r="259" spans="1:30" ht="15.75" x14ac:dyDescent="0.25">
      <c r="A259" s="50">
        <v>45058</v>
      </c>
      <c r="B259" s="20" t="s">
        <v>1645</v>
      </c>
      <c r="C259" s="21">
        <v>9879008183</v>
      </c>
      <c r="D259" s="21" t="s">
        <v>1646</v>
      </c>
      <c r="E259" s="21" t="s">
        <v>1647</v>
      </c>
      <c r="F259" s="21" t="s">
        <v>688</v>
      </c>
      <c r="G259" s="21" t="s">
        <v>1648</v>
      </c>
      <c r="H259" s="21" t="s">
        <v>1649</v>
      </c>
      <c r="I259" s="21" t="s">
        <v>31</v>
      </c>
      <c r="J259" s="21" t="s">
        <v>32</v>
      </c>
      <c r="K259" s="21" t="s">
        <v>33</v>
      </c>
      <c r="L259" s="21" t="s">
        <v>44</v>
      </c>
      <c r="M259" s="21" t="s">
        <v>121</v>
      </c>
      <c r="N259" s="21" t="s">
        <v>196</v>
      </c>
      <c r="O259" s="21" t="s">
        <v>118</v>
      </c>
      <c r="P259" s="21" t="s">
        <v>363</v>
      </c>
      <c r="Q259" s="22">
        <v>45059</v>
      </c>
      <c r="R259" s="22">
        <v>45424</v>
      </c>
      <c r="S259" s="21">
        <v>0</v>
      </c>
      <c r="T259" s="51">
        <v>4031</v>
      </c>
      <c r="U259" s="51">
        <v>3416</v>
      </c>
      <c r="V259" s="26">
        <v>0.35</v>
      </c>
      <c r="W259" s="26">
        <v>0.1555</v>
      </c>
      <c r="X259" s="15" t="e">
        <f>[1]!Table26[[#This Row],[odNetPremium]]*[1]!Table26[[#This Row],[Payout/ Discount %]]</f>
        <v>#REF!</v>
      </c>
      <c r="Y259" s="16" t="e">
        <f>[1]!Table26[[#This Row],[odNetPremium]]*[1]!Table26[[#This Row],[commissionPercentage]]</f>
        <v>#REF!</v>
      </c>
      <c r="Z259" s="17" t="e">
        <f>VLOOKUP([1]!Table26[[#This Row],[Insurance_portal]],[1]!Portal[#All],2,0)</f>
        <v>#REF!</v>
      </c>
      <c r="AA259" s="18" t="e">
        <f>[1]!Table26[[#This Row],[profit]]-([1]!Table26[[#This Row],[profit]]*[1]!Table26[[#This Row],[tdsPercentage]])</f>
        <v>#REF!</v>
      </c>
      <c r="AB259" s="18" t="e">
        <f>[1]!Table26[[#This Row],[profit_after_tds]]-[1]!Table26[[#This Row],[payout_discount]]</f>
        <v>#REF!</v>
      </c>
      <c r="AC259" s="21" t="s">
        <v>38</v>
      </c>
      <c r="AD259" s="21" t="s">
        <v>952</v>
      </c>
    </row>
    <row r="260" spans="1:30" ht="15.75" x14ac:dyDescent="0.25">
      <c r="A260" s="52">
        <v>45064</v>
      </c>
      <c r="B260" s="10" t="s">
        <v>1650</v>
      </c>
      <c r="C260" s="11">
        <v>7778844072</v>
      </c>
      <c r="D260" s="11" t="s">
        <v>1651</v>
      </c>
      <c r="E260" s="11" t="s">
        <v>1652</v>
      </c>
      <c r="F260" s="11" t="s">
        <v>1362</v>
      </c>
      <c r="G260" s="11" t="s">
        <v>1653</v>
      </c>
      <c r="H260" s="11" t="s">
        <v>1654</v>
      </c>
      <c r="I260" s="11" t="s">
        <v>31</v>
      </c>
      <c r="J260" s="11" t="s">
        <v>32</v>
      </c>
      <c r="K260" s="11" t="s">
        <v>33</v>
      </c>
      <c r="L260" s="11" t="s">
        <v>44</v>
      </c>
      <c r="M260" s="11" t="s">
        <v>121</v>
      </c>
      <c r="N260" s="11" t="s">
        <v>196</v>
      </c>
      <c r="O260" s="11" t="s">
        <v>118</v>
      </c>
      <c r="P260" s="11" t="s">
        <v>363</v>
      </c>
      <c r="Q260" s="12">
        <v>45065</v>
      </c>
      <c r="R260" s="12">
        <v>45430</v>
      </c>
      <c r="S260" s="11">
        <v>0</v>
      </c>
      <c r="T260" s="53">
        <v>843</v>
      </c>
      <c r="U260" s="53">
        <v>714</v>
      </c>
      <c r="V260" s="25">
        <v>0.39</v>
      </c>
      <c r="W260" s="25">
        <v>0.13</v>
      </c>
      <c r="X260" s="15" t="e">
        <f>[1]!Table26[[#This Row],[odNetPremium]]*[1]!Table26[[#This Row],[Payout/ Discount %]]</f>
        <v>#REF!</v>
      </c>
      <c r="Y260" s="16" t="e">
        <f>[1]!Table26[[#This Row],[odNetPremium]]*[1]!Table26[[#This Row],[commissionPercentage]]</f>
        <v>#REF!</v>
      </c>
      <c r="Z260" s="17" t="e">
        <f>VLOOKUP([1]!Table26[[#This Row],[Insurance_portal]],[1]!Portal[#All],2,0)</f>
        <v>#REF!</v>
      </c>
      <c r="AA260" s="18" t="e">
        <f>[1]!Table26[[#This Row],[profit]]-([1]!Table26[[#This Row],[profit]]*[1]!Table26[[#This Row],[tdsPercentage]])</f>
        <v>#REF!</v>
      </c>
      <c r="AB260" s="18" t="e">
        <f>[1]!Table26[[#This Row],[profit_after_tds]]-[1]!Table26[[#This Row],[payout_discount]]</f>
        <v>#REF!</v>
      </c>
      <c r="AC260" s="11" t="s">
        <v>38</v>
      </c>
      <c r="AD260" s="11" t="s">
        <v>38</v>
      </c>
    </row>
    <row r="261" spans="1:30" ht="15.75" x14ac:dyDescent="0.25">
      <c r="A261" s="50">
        <v>45065</v>
      </c>
      <c r="B261" s="20" t="s">
        <v>1655</v>
      </c>
      <c r="C261" s="21">
        <v>8401080769</v>
      </c>
      <c r="D261" s="21" t="s">
        <v>1656</v>
      </c>
      <c r="E261" s="21" t="s">
        <v>1657</v>
      </c>
      <c r="F261" s="21" t="s">
        <v>1658</v>
      </c>
      <c r="G261" s="21" t="s">
        <v>1659</v>
      </c>
      <c r="H261" s="21">
        <v>463438854168700</v>
      </c>
      <c r="I261" s="21" t="s">
        <v>31</v>
      </c>
      <c r="J261" s="21" t="s">
        <v>1660</v>
      </c>
      <c r="K261" s="21" t="s">
        <v>33</v>
      </c>
      <c r="L261" s="21" t="s">
        <v>67</v>
      </c>
      <c r="M261" s="21" t="s">
        <v>42</v>
      </c>
      <c r="N261" s="21" t="s">
        <v>196</v>
      </c>
      <c r="O261" s="21" t="s">
        <v>37</v>
      </c>
      <c r="P261" s="21" t="s">
        <v>32</v>
      </c>
      <c r="Q261" s="22">
        <v>45065</v>
      </c>
      <c r="R261" s="22">
        <v>45430</v>
      </c>
      <c r="S261" s="21">
        <v>20</v>
      </c>
      <c r="T261" s="51">
        <v>28944</v>
      </c>
      <c r="U261" s="51">
        <v>24539</v>
      </c>
      <c r="V261" s="26">
        <v>0.19500000000000001</v>
      </c>
      <c r="W261" s="26">
        <v>0</v>
      </c>
      <c r="X261" s="15" t="e">
        <f>[1]!Table26[[#This Row],[odNetPremium]]*[1]!Table26[[#This Row],[Payout/ Discount %]]</f>
        <v>#REF!</v>
      </c>
      <c r="Y261" s="16" t="e">
        <f>[1]!Table26[[#This Row],[odNetPremium]]*[1]!Table26[[#This Row],[commissionPercentage]]</f>
        <v>#REF!</v>
      </c>
      <c r="Z261" s="17" t="e">
        <f>VLOOKUP([1]!Table26[[#This Row],[Insurance_portal]],[1]!Portal[#All],2,0)</f>
        <v>#REF!</v>
      </c>
      <c r="AA261" s="18" t="e">
        <f>[1]!Table26[[#This Row],[profit]]-([1]!Table26[[#This Row],[profit]]*[1]!Table26[[#This Row],[tdsPercentage]])</f>
        <v>#REF!</v>
      </c>
      <c r="AB261" s="18" t="e">
        <f>[1]!Table26[[#This Row],[profit_after_tds]]-[1]!Table26[[#This Row],[payout_discount]]</f>
        <v>#REF!</v>
      </c>
      <c r="AC261" s="21" t="s">
        <v>38</v>
      </c>
      <c r="AD261" s="21" t="s">
        <v>38</v>
      </c>
    </row>
    <row r="262" spans="1:30" ht="15.75" x14ac:dyDescent="0.25">
      <c r="A262" s="52">
        <v>45068</v>
      </c>
      <c r="B262" s="10" t="s">
        <v>87</v>
      </c>
      <c r="C262" s="11">
        <v>9723047788</v>
      </c>
      <c r="D262" s="11" t="s">
        <v>1661</v>
      </c>
      <c r="E262" s="11" t="s">
        <v>1662</v>
      </c>
      <c r="F262" s="11" t="s">
        <v>440</v>
      </c>
      <c r="G262" s="11" t="s">
        <v>1663</v>
      </c>
      <c r="H262" s="11" t="s">
        <v>1664</v>
      </c>
      <c r="I262" s="11" t="s">
        <v>31</v>
      </c>
      <c r="J262" s="11" t="s">
        <v>32</v>
      </c>
      <c r="K262" s="11" t="s">
        <v>33</v>
      </c>
      <c r="L262" s="11" t="s">
        <v>44</v>
      </c>
      <c r="M262" s="11" t="s">
        <v>121</v>
      </c>
      <c r="N262" s="11" t="s">
        <v>196</v>
      </c>
      <c r="O262" s="11" t="s">
        <v>118</v>
      </c>
      <c r="P262" s="11" t="s">
        <v>363</v>
      </c>
      <c r="Q262" s="12">
        <v>45069</v>
      </c>
      <c r="R262" s="12">
        <v>45434</v>
      </c>
      <c r="S262" s="11">
        <v>0</v>
      </c>
      <c r="T262" s="53">
        <v>842</v>
      </c>
      <c r="U262" s="53">
        <v>714</v>
      </c>
      <c r="V262" s="25">
        <v>0.39</v>
      </c>
      <c r="W262" s="25">
        <v>0.13</v>
      </c>
      <c r="X262" s="15" t="e">
        <f>[1]!Table26[[#This Row],[odNetPremium]]*[1]!Table26[[#This Row],[Payout/ Discount %]]</f>
        <v>#REF!</v>
      </c>
      <c r="Y262" s="16" t="e">
        <f>[1]!Table26[[#This Row],[odNetPremium]]*[1]!Table26[[#This Row],[commissionPercentage]]</f>
        <v>#REF!</v>
      </c>
      <c r="Z262" s="17" t="e">
        <f>VLOOKUP([1]!Table26[[#This Row],[Insurance_portal]],[1]!Portal[#All],2,0)</f>
        <v>#REF!</v>
      </c>
      <c r="AA262" s="18" t="e">
        <f>[1]!Table26[[#This Row],[profit]]-([1]!Table26[[#This Row],[profit]]*[1]!Table26[[#This Row],[tdsPercentage]])</f>
        <v>#REF!</v>
      </c>
      <c r="AB262" s="18" t="e">
        <f>[1]!Table26[[#This Row],[profit_after_tds]]-[1]!Table26[[#This Row],[payout_discount]]</f>
        <v>#REF!</v>
      </c>
      <c r="AC262" s="11" t="s">
        <v>38</v>
      </c>
      <c r="AD262" s="11" t="s">
        <v>38</v>
      </c>
    </row>
    <row r="263" spans="1:30" ht="15.75" x14ac:dyDescent="0.25">
      <c r="A263" s="50">
        <v>45068</v>
      </c>
      <c r="B263" s="20" t="s">
        <v>1665</v>
      </c>
      <c r="C263" s="21">
        <v>9979411455</v>
      </c>
      <c r="D263" s="21" t="s">
        <v>1666</v>
      </c>
      <c r="E263" s="21" t="s">
        <v>1570</v>
      </c>
      <c r="F263" s="21" t="s">
        <v>1667</v>
      </c>
      <c r="G263" s="21" t="s">
        <v>1668</v>
      </c>
      <c r="H263" s="21" t="s">
        <v>1669</v>
      </c>
      <c r="I263" s="21" t="s">
        <v>31</v>
      </c>
      <c r="J263" s="21" t="s">
        <v>32</v>
      </c>
      <c r="K263" s="21" t="s">
        <v>33</v>
      </c>
      <c r="L263" s="21" t="s">
        <v>44</v>
      </c>
      <c r="M263" s="21" t="s">
        <v>121</v>
      </c>
      <c r="N263" s="21" t="s">
        <v>196</v>
      </c>
      <c r="O263" s="21" t="s">
        <v>144</v>
      </c>
      <c r="P263" s="21" t="s">
        <v>363</v>
      </c>
      <c r="Q263" s="22">
        <v>45069</v>
      </c>
      <c r="R263" s="22">
        <v>45434</v>
      </c>
      <c r="S263" s="21">
        <v>0</v>
      </c>
      <c r="T263" s="51">
        <v>4031</v>
      </c>
      <c r="U263" s="51">
        <v>3416</v>
      </c>
      <c r="V263" s="26">
        <v>0.32</v>
      </c>
      <c r="W263" s="26">
        <v>0.126</v>
      </c>
      <c r="X263" s="15" t="e">
        <f>[1]!Table26[[#This Row],[odNetPremium]]*[1]!Table26[[#This Row],[Payout/ Discount %]]</f>
        <v>#REF!</v>
      </c>
      <c r="Y263" s="16" t="e">
        <f>[1]!Table26[[#This Row],[odNetPremium]]*[1]!Table26[[#This Row],[commissionPercentage]]</f>
        <v>#REF!</v>
      </c>
      <c r="Z263" s="17" t="e">
        <f>VLOOKUP([1]!Table26[[#This Row],[Insurance_portal]],[1]!Portal[#All],2,0)</f>
        <v>#REF!</v>
      </c>
      <c r="AA263" s="18" t="e">
        <f>[1]!Table26[[#This Row],[profit]]-([1]!Table26[[#This Row],[profit]]*[1]!Table26[[#This Row],[tdsPercentage]])</f>
        <v>#REF!</v>
      </c>
      <c r="AB263" s="18" t="e">
        <f>[1]!Table26[[#This Row],[profit_after_tds]]-[1]!Table26[[#This Row],[payout_discount]]</f>
        <v>#REF!</v>
      </c>
      <c r="AC263" s="21" t="s">
        <v>38</v>
      </c>
      <c r="AD263" s="21" t="s">
        <v>38</v>
      </c>
    </row>
    <row r="264" spans="1:30" ht="15.75" x14ac:dyDescent="0.25">
      <c r="A264" s="52">
        <v>45068</v>
      </c>
      <c r="B264" s="10" t="s">
        <v>1670</v>
      </c>
      <c r="C264" s="11">
        <v>9624694567</v>
      </c>
      <c r="D264" s="11">
        <v>6201516795</v>
      </c>
      <c r="E264" s="69" t="s">
        <v>1671</v>
      </c>
      <c r="F264" s="11" t="s">
        <v>1672</v>
      </c>
      <c r="G264" s="11" t="s">
        <v>1673</v>
      </c>
      <c r="H264" s="11" t="s">
        <v>1674</v>
      </c>
      <c r="I264" s="11" t="s">
        <v>31</v>
      </c>
      <c r="J264" s="11" t="s">
        <v>32</v>
      </c>
      <c r="K264" s="11" t="s">
        <v>115</v>
      </c>
      <c r="L264" s="11" t="s">
        <v>44</v>
      </c>
      <c r="M264" s="11" t="s">
        <v>121</v>
      </c>
      <c r="N264" s="11" t="s">
        <v>43</v>
      </c>
      <c r="O264" s="11" t="s">
        <v>118</v>
      </c>
      <c r="P264" s="11" t="s">
        <v>363</v>
      </c>
      <c r="Q264" s="12">
        <v>45069</v>
      </c>
      <c r="R264" s="12">
        <v>45434</v>
      </c>
      <c r="S264" s="11">
        <v>0</v>
      </c>
      <c r="T264" s="53">
        <v>4827</v>
      </c>
      <c r="U264" s="53">
        <v>4091</v>
      </c>
      <c r="V264" s="25">
        <v>0.35</v>
      </c>
      <c r="W264" s="25">
        <v>0.1285</v>
      </c>
      <c r="X264" s="15" t="e">
        <f>[1]!Table26[[#This Row],[odNetPremium]]*[1]!Table26[[#This Row],[Payout/ Discount %]]</f>
        <v>#REF!</v>
      </c>
      <c r="Y264" s="16" t="e">
        <f>[1]!Table26[[#This Row],[odNetPremium]]*[1]!Table26[[#This Row],[commissionPercentage]]</f>
        <v>#REF!</v>
      </c>
      <c r="Z264" s="17" t="e">
        <f>VLOOKUP([1]!Table26[[#This Row],[Insurance_portal]],[1]!Portal[#All],2,0)</f>
        <v>#REF!</v>
      </c>
      <c r="AA264" s="18" t="e">
        <f>[1]!Table26[[#This Row],[profit]]-([1]!Table26[[#This Row],[profit]]*[1]!Table26[[#This Row],[tdsPercentage]])</f>
        <v>#REF!</v>
      </c>
      <c r="AB264" s="18" t="e">
        <f>[1]!Table26[[#This Row],[profit_after_tds]]-[1]!Table26[[#This Row],[payout_discount]]</f>
        <v>#REF!</v>
      </c>
      <c r="AC264" s="11" t="s">
        <v>38</v>
      </c>
      <c r="AD264" s="11" t="s">
        <v>38</v>
      </c>
    </row>
    <row r="265" spans="1:30" ht="15.75" x14ac:dyDescent="0.25">
      <c r="A265" s="50">
        <v>45069</v>
      </c>
      <c r="B265" s="20" t="s">
        <v>1675</v>
      </c>
      <c r="C265" s="21">
        <v>7387160946</v>
      </c>
      <c r="D265" s="21" t="s">
        <v>1676</v>
      </c>
      <c r="E265" s="21" t="s">
        <v>380</v>
      </c>
      <c r="F265" s="21" t="s">
        <v>203</v>
      </c>
      <c r="G265" s="21" t="s">
        <v>1677</v>
      </c>
      <c r="H265" s="21" t="s">
        <v>1678</v>
      </c>
      <c r="I265" s="21" t="s">
        <v>31</v>
      </c>
      <c r="J265" s="21" t="s">
        <v>32</v>
      </c>
      <c r="K265" s="21" t="s">
        <v>115</v>
      </c>
      <c r="L265" s="21" t="s">
        <v>34</v>
      </c>
      <c r="M265" s="21" t="s">
        <v>42</v>
      </c>
      <c r="N265" s="21" t="s">
        <v>1048</v>
      </c>
      <c r="O265" s="21" t="s">
        <v>118</v>
      </c>
      <c r="P265" s="21" t="s">
        <v>363</v>
      </c>
      <c r="Q265" s="22">
        <v>45070</v>
      </c>
      <c r="R265" s="22">
        <v>45435</v>
      </c>
      <c r="S265" s="21">
        <v>20</v>
      </c>
      <c r="T265" s="51">
        <v>1192</v>
      </c>
      <c r="U265" s="51">
        <v>1010</v>
      </c>
      <c r="V265" s="26">
        <v>0.05</v>
      </c>
      <c r="W265" s="26"/>
      <c r="X265" s="15" t="e">
        <f>[1]!Table26[[#This Row],[odNetPremium]]*[1]!Table26[[#This Row],[Payout/ Discount %]]</f>
        <v>#REF!</v>
      </c>
      <c r="Y265" s="16" t="e">
        <f>[1]!Table26[[#This Row],[odNetPremium]]*[1]!Table26[[#This Row],[commissionPercentage]]</f>
        <v>#REF!</v>
      </c>
      <c r="Z265" s="17" t="e">
        <f>VLOOKUP([1]!Table26[[#This Row],[Insurance_portal]],[1]!Portal[#All],2,0)</f>
        <v>#REF!</v>
      </c>
      <c r="AA265" s="18" t="e">
        <f>[1]!Table26[[#This Row],[profit]]-([1]!Table26[[#This Row],[profit]]*[1]!Table26[[#This Row],[tdsPercentage]])</f>
        <v>#REF!</v>
      </c>
      <c r="AB265" s="18" t="e">
        <f>[1]!Table26[[#This Row],[profit_after_tds]]-[1]!Table26[[#This Row],[payout_discount]]</f>
        <v>#REF!</v>
      </c>
      <c r="AC265" s="21" t="s">
        <v>38</v>
      </c>
      <c r="AD265" s="21" t="s">
        <v>38</v>
      </c>
    </row>
    <row r="266" spans="1:30" ht="15.75" x14ac:dyDescent="0.25">
      <c r="A266" s="52">
        <v>45070</v>
      </c>
      <c r="B266" s="10" t="s">
        <v>1679</v>
      </c>
      <c r="C266" s="11">
        <v>7387160946</v>
      </c>
      <c r="D266" s="11" t="s">
        <v>1680</v>
      </c>
      <c r="E266" s="11" t="s">
        <v>382</v>
      </c>
      <c r="F266" s="11" t="s">
        <v>1681</v>
      </c>
      <c r="G266" s="11" t="s">
        <v>1682</v>
      </c>
      <c r="H266" s="11" t="s">
        <v>1683</v>
      </c>
      <c r="I266" s="11" t="s">
        <v>31</v>
      </c>
      <c r="J266" s="11" t="s">
        <v>32</v>
      </c>
      <c r="K266" s="11" t="s">
        <v>115</v>
      </c>
      <c r="L266" s="11" t="s">
        <v>34</v>
      </c>
      <c r="M266" s="11" t="s">
        <v>78</v>
      </c>
      <c r="N266" s="11" t="s">
        <v>36</v>
      </c>
      <c r="O266" s="11" t="s">
        <v>118</v>
      </c>
      <c r="P266" s="11" t="s">
        <v>363</v>
      </c>
      <c r="Q266" s="12">
        <v>45071</v>
      </c>
      <c r="R266" s="12">
        <v>45436</v>
      </c>
      <c r="S266" s="11">
        <v>25</v>
      </c>
      <c r="T266" s="53">
        <v>717</v>
      </c>
      <c r="U266" s="53">
        <v>607</v>
      </c>
      <c r="V266" s="25">
        <v>0.22</v>
      </c>
      <c r="W266" s="25"/>
      <c r="X266" s="15" t="e">
        <f>[1]!Table26[[#This Row],[odNetPremium]]*[1]!Table26[[#This Row],[Payout/ Discount %]]</f>
        <v>#REF!</v>
      </c>
      <c r="Y266" s="16" t="e">
        <f>[1]!Table26[[#This Row],[odNetPremium]]*[1]!Table26[[#This Row],[commissionPercentage]]</f>
        <v>#REF!</v>
      </c>
      <c r="Z266" s="17" t="e">
        <f>VLOOKUP([1]!Table26[[#This Row],[Insurance_portal]],[1]!Portal[#All],2,0)</f>
        <v>#REF!</v>
      </c>
      <c r="AA266" s="18" t="e">
        <f>[1]!Table26[[#This Row],[profit]]-([1]!Table26[[#This Row],[profit]]*[1]!Table26[[#This Row],[tdsPercentage]])</f>
        <v>#REF!</v>
      </c>
      <c r="AB266" s="18" t="e">
        <f>[1]!Table26[[#This Row],[profit_after_tds]]-[1]!Table26[[#This Row],[payout_discount]]</f>
        <v>#REF!</v>
      </c>
      <c r="AC266" s="11" t="s">
        <v>38</v>
      </c>
      <c r="AD266" s="11" t="s">
        <v>38</v>
      </c>
    </row>
    <row r="267" spans="1:30" ht="15.75" x14ac:dyDescent="0.25">
      <c r="A267" s="50">
        <v>45072</v>
      </c>
      <c r="B267" s="20" t="s">
        <v>1684</v>
      </c>
      <c r="C267" s="21">
        <v>9714734786</v>
      </c>
      <c r="D267" s="21">
        <v>174454586</v>
      </c>
      <c r="E267" s="21" t="s">
        <v>1685</v>
      </c>
      <c r="F267" s="21" t="s">
        <v>395</v>
      </c>
      <c r="G267" s="21" t="s">
        <v>1686</v>
      </c>
      <c r="H267" s="21" t="s">
        <v>1687</v>
      </c>
      <c r="I267" s="21" t="s">
        <v>411</v>
      </c>
      <c r="J267" s="21" t="s">
        <v>32</v>
      </c>
      <c r="K267" s="21" t="s">
        <v>33</v>
      </c>
      <c r="L267" s="21" t="s">
        <v>44</v>
      </c>
      <c r="M267" s="21" t="s">
        <v>121</v>
      </c>
      <c r="N267" s="21" t="s">
        <v>1536</v>
      </c>
      <c r="O267" s="21" t="s">
        <v>118</v>
      </c>
      <c r="P267" s="21" t="s">
        <v>363</v>
      </c>
      <c r="Q267" s="22">
        <v>45073</v>
      </c>
      <c r="R267" s="22">
        <v>45438</v>
      </c>
      <c r="S267" s="21">
        <v>0</v>
      </c>
      <c r="T267" s="51">
        <v>843</v>
      </c>
      <c r="U267" s="51">
        <v>714</v>
      </c>
      <c r="V267" s="26">
        <v>0.42</v>
      </c>
      <c r="W267" s="26">
        <v>0.15</v>
      </c>
      <c r="X267" s="15" t="e">
        <f>[1]!Table26[[#This Row],[odNetPremium]]*[1]!Table26[[#This Row],[Payout/ Discount %]]</f>
        <v>#REF!</v>
      </c>
      <c r="Y267" s="16" t="e">
        <f>[1]!Table26[[#This Row],[odNetPremium]]*[1]!Table26[[#This Row],[commissionPercentage]]</f>
        <v>#REF!</v>
      </c>
      <c r="Z267" s="17" t="e">
        <f>VLOOKUP([1]!Table26[[#This Row],[Insurance_portal]],[1]!Portal[#All],2,0)</f>
        <v>#REF!</v>
      </c>
      <c r="AA267" s="18" t="e">
        <f>[1]!Table26[[#This Row],[profit]]-([1]!Table26[[#This Row],[profit]]*[1]!Table26[[#This Row],[tdsPercentage]])</f>
        <v>#REF!</v>
      </c>
      <c r="AB267" s="18" t="e">
        <f>[1]!Table26[[#This Row],[profit_after_tds]]-[1]!Table26[[#This Row],[payout_discount]]</f>
        <v>#REF!</v>
      </c>
      <c r="AC267" s="21" t="s">
        <v>38</v>
      </c>
      <c r="AD267" s="21" t="s">
        <v>412</v>
      </c>
    </row>
    <row r="268" spans="1:30" ht="15.75" x14ac:dyDescent="0.25">
      <c r="A268" s="52">
        <v>45072</v>
      </c>
      <c r="B268" s="10" t="s">
        <v>1688</v>
      </c>
      <c r="C268" s="11">
        <v>8511186794</v>
      </c>
      <c r="D268" s="11" t="s">
        <v>1689</v>
      </c>
      <c r="E268" s="11" t="s">
        <v>1690</v>
      </c>
      <c r="F268" s="11" t="s">
        <v>1691</v>
      </c>
      <c r="G268" s="11" t="s">
        <v>1692</v>
      </c>
      <c r="H268" s="11" t="s">
        <v>1693</v>
      </c>
      <c r="I268" s="11" t="s">
        <v>255</v>
      </c>
      <c r="J268" s="11" t="s">
        <v>32</v>
      </c>
      <c r="K268" s="11" t="s">
        <v>33</v>
      </c>
      <c r="L268" s="11" t="s">
        <v>44</v>
      </c>
      <c r="M268" s="11" t="s">
        <v>121</v>
      </c>
      <c r="N268" s="11" t="s">
        <v>196</v>
      </c>
      <c r="O268" s="11" t="s">
        <v>183</v>
      </c>
      <c r="P268" s="11" t="s">
        <v>363</v>
      </c>
      <c r="Q268" s="12">
        <v>45073</v>
      </c>
      <c r="R268" s="12">
        <v>45438</v>
      </c>
      <c r="S268" s="11">
        <v>0</v>
      </c>
      <c r="T268" s="53">
        <v>842</v>
      </c>
      <c r="U268" s="53">
        <v>714</v>
      </c>
      <c r="V268" s="25">
        <v>0.32</v>
      </c>
      <c r="W268" s="25">
        <v>0.13</v>
      </c>
      <c r="X268" s="15" t="e">
        <f>[1]!Table26[[#This Row],[odNetPremium]]*[1]!Table26[[#This Row],[Payout/ Discount %]]</f>
        <v>#REF!</v>
      </c>
      <c r="Y268" s="16" t="e">
        <f>[1]!Table26[[#This Row],[odNetPremium]]*[1]!Table26[[#This Row],[commissionPercentage]]</f>
        <v>#REF!</v>
      </c>
      <c r="Z268" s="17" t="e">
        <f>VLOOKUP([1]!Table26[[#This Row],[Insurance_portal]],[1]!Portal[#All],2,0)</f>
        <v>#REF!</v>
      </c>
      <c r="AA268" s="18" t="e">
        <f>[1]!Table26[[#This Row],[profit]]-([1]!Table26[[#This Row],[profit]]*[1]!Table26[[#This Row],[tdsPercentage]])</f>
        <v>#REF!</v>
      </c>
      <c r="AB268" s="18" t="e">
        <f>[1]!Table26[[#This Row],[profit_after_tds]]-[1]!Table26[[#This Row],[payout_discount]]</f>
        <v>#REF!</v>
      </c>
      <c r="AC268" s="11" t="s">
        <v>38</v>
      </c>
      <c r="AD268" s="11" t="s">
        <v>848</v>
      </c>
    </row>
    <row r="269" spans="1:30" ht="15.75" x14ac:dyDescent="0.25">
      <c r="A269" s="50">
        <v>45075</v>
      </c>
      <c r="B269" s="98" t="s">
        <v>1694</v>
      </c>
      <c r="C269" s="21">
        <v>9825897777</v>
      </c>
      <c r="D269" s="21">
        <v>6201549586</v>
      </c>
      <c r="E269" s="21" t="s">
        <v>1695</v>
      </c>
      <c r="F269" s="70" t="s">
        <v>1696</v>
      </c>
      <c r="G269" s="21" t="s">
        <v>1697</v>
      </c>
      <c r="H269" s="21" t="s">
        <v>1698</v>
      </c>
      <c r="I269" s="21" t="s">
        <v>98</v>
      </c>
      <c r="J269" s="21" t="s">
        <v>117</v>
      </c>
      <c r="K269" s="21" t="s">
        <v>115</v>
      </c>
      <c r="L269" s="21" t="s">
        <v>34</v>
      </c>
      <c r="M269" s="21" t="s">
        <v>42</v>
      </c>
      <c r="N269" s="21" t="s">
        <v>1559</v>
      </c>
      <c r="O269" s="21" t="s">
        <v>118</v>
      </c>
      <c r="P269" s="21" t="s">
        <v>363</v>
      </c>
      <c r="Q269" s="22">
        <v>45076</v>
      </c>
      <c r="R269" s="22">
        <v>45441</v>
      </c>
      <c r="S269" s="21">
        <v>20</v>
      </c>
      <c r="T269" s="51">
        <v>19551</v>
      </c>
      <c r="U269" s="51">
        <v>12612</v>
      </c>
      <c r="V269" s="26">
        <v>0.22</v>
      </c>
      <c r="W269" s="26">
        <v>4.3700000000000003E-2</v>
      </c>
      <c r="X269" s="15" t="e">
        <f>[1]!Table26[[#This Row],[odNetPremium]]*[1]!Table26[[#This Row],[Payout/ Discount %]]</f>
        <v>#REF!</v>
      </c>
      <c r="Y269" s="16" t="e">
        <f>[1]!Table26[[#This Row],[odNetPremium]]*[1]!Table26[[#This Row],[commissionPercentage]]</f>
        <v>#REF!</v>
      </c>
      <c r="Z269" s="17" t="e">
        <f>VLOOKUP([1]!Table26[[#This Row],[Insurance_portal]],[1]!Portal[#All],2,0)</f>
        <v>#REF!</v>
      </c>
      <c r="AA269" s="18" t="e">
        <f>[1]!Table26[[#This Row],[profit]]-([1]!Table26[[#This Row],[profit]]*[1]!Table26[[#This Row],[tdsPercentage]])</f>
        <v>#REF!</v>
      </c>
      <c r="AB269" s="18" t="e">
        <f>[1]!Table26[[#This Row],[profit_after_tds]]-[1]!Table26[[#This Row],[payout_discount]]</f>
        <v>#REF!</v>
      </c>
      <c r="AC269" s="21" t="s">
        <v>38</v>
      </c>
      <c r="AD269" s="21" t="s">
        <v>38</v>
      </c>
    </row>
    <row r="270" spans="1:30" ht="15.75" x14ac:dyDescent="0.25">
      <c r="A270" s="52">
        <v>45077</v>
      </c>
      <c r="B270" s="10" t="s">
        <v>1699</v>
      </c>
      <c r="C270" s="11">
        <v>9725956451</v>
      </c>
      <c r="D270" s="11">
        <v>6201558446</v>
      </c>
      <c r="E270" s="11" t="s">
        <v>1700</v>
      </c>
      <c r="F270" s="11" t="s">
        <v>1701</v>
      </c>
      <c r="G270" s="11" t="s">
        <v>1702</v>
      </c>
      <c r="H270" s="11" t="s">
        <v>1703</v>
      </c>
      <c r="I270" s="11" t="s">
        <v>31</v>
      </c>
      <c r="J270" s="11" t="s">
        <v>32</v>
      </c>
      <c r="K270" s="11" t="s">
        <v>33</v>
      </c>
      <c r="L270" s="11" t="s">
        <v>34</v>
      </c>
      <c r="M270" s="11" t="s">
        <v>42</v>
      </c>
      <c r="N270" s="11" t="s">
        <v>1559</v>
      </c>
      <c r="O270" s="11" t="s">
        <v>118</v>
      </c>
      <c r="P270" s="11" t="s">
        <v>363</v>
      </c>
      <c r="Q270" s="12">
        <v>45078</v>
      </c>
      <c r="R270" s="12">
        <v>45443</v>
      </c>
      <c r="S270" s="11">
        <v>0</v>
      </c>
      <c r="T270" s="53">
        <v>10385</v>
      </c>
      <c r="U270" s="53">
        <v>4649</v>
      </c>
      <c r="V270" s="25">
        <v>0.22</v>
      </c>
      <c r="W270" s="25">
        <v>8.3000000000000004E-2</v>
      </c>
      <c r="X270" s="15" t="e">
        <f>[1]!Table26[[#This Row],[odNetPremium]]*[1]!Table26[[#This Row],[Payout/ Discount %]]</f>
        <v>#REF!</v>
      </c>
      <c r="Y270" s="16" t="e">
        <f>[1]!Table26[[#This Row],[odNetPremium]]*[1]!Table26[[#This Row],[commissionPercentage]]</f>
        <v>#REF!</v>
      </c>
      <c r="Z270" s="17" t="e">
        <f>VLOOKUP([1]!Table26[[#This Row],[Insurance_portal]],[1]!Portal[#All],2,0)</f>
        <v>#REF!</v>
      </c>
      <c r="AA270" s="18" t="e">
        <f>[1]!Table26[[#This Row],[profit]]-([1]!Table26[[#This Row],[profit]]*[1]!Table26[[#This Row],[tdsPercentage]])</f>
        <v>#REF!</v>
      </c>
      <c r="AB270" s="18" t="e">
        <f>[1]!Table26[[#This Row],[profit_after_tds]]-[1]!Table26[[#This Row],[payout_discount]]</f>
        <v>#REF!</v>
      </c>
      <c r="AC270" s="11" t="s">
        <v>38</v>
      </c>
      <c r="AD270" s="11" t="s">
        <v>38</v>
      </c>
    </row>
    <row r="271" spans="1:30" ht="15.75" x14ac:dyDescent="0.25">
      <c r="A271" s="50">
        <v>44896</v>
      </c>
      <c r="B271" s="20" t="s">
        <v>1704</v>
      </c>
      <c r="C271" s="21">
        <v>9879008183</v>
      </c>
      <c r="D271" s="21" t="s">
        <v>1705</v>
      </c>
      <c r="E271" s="21" t="s">
        <v>1706</v>
      </c>
      <c r="F271" s="21" t="s">
        <v>536</v>
      </c>
      <c r="G271" s="21" t="s">
        <v>1707</v>
      </c>
      <c r="H271" s="21" t="s">
        <v>1708</v>
      </c>
      <c r="I271" s="21" t="s">
        <v>31</v>
      </c>
      <c r="J271" s="21" t="s">
        <v>32</v>
      </c>
      <c r="K271" s="21" t="s">
        <v>41</v>
      </c>
      <c r="L271" s="21" t="s">
        <v>44</v>
      </c>
      <c r="M271" s="21" t="s">
        <v>42</v>
      </c>
      <c r="N271" s="21" t="s">
        <v>196</v>
      </c>
      <c r="O271" s="21" t="s">
        <v>32</v>
      </c>
      <c r="P271" s="21" t="s">
        <v>32</v>
      </c>
      <c r="Q271" s="22">
        <v>44917</v>
      </c>
      <c r="R271" s="22">
        <v>45281</v>
      </c>
      <c r="S271" s="21">
        <v>0</v>
      </c>
      <c r="T271" s="51">
        <v>2470</v>
      </c>
      <c r="U271" s="51">
        <v>2094</v>
      </c>
      <c r="V271" s="26"/>
      <c r="W271" s="26"/>
      <c r="X271" s="15" t="e">
        <f>[1]!Table26[[#This Row],[odNetPremium]]*[1]!Table26[[#This Row],[Payout/ Discount %]]</f>
        <v>#REF!</v>
      </c>
      <c r="Y271" s="16" t="e">
        <f>[1]!Table26[[#This Row],[odNetPremium]]*[1]!Table26[[#This Row],[commissionPercentage]]</f>
        <v>#REF!</v>
      </c>
      <c r="Z271" s="17" t="e">
        <f>VLOOKUP([1]!Table26[[#This Row],[Insurance_portal]],[1]!Portal[#All],2,0)</f>
        <v>#REF!</v>
      </c>
      <c r="AA271" s="18" t="e">
        <f>[1]!Table26[[#This Row],[profit]]-([1]!Table26[[#This Row],[profit]]*[1]!Table26[[#This Row],[tdsPercentage]])</f>
        <v>#REF!</v>
      </c>
      <c r="AB271" s="18" t="e">
        <f>[1]!Table26[[#This Row],[profit_after_tds]]-[1]!Table26[[#This Row],[payout_discount]]</f>
        <v>#REF!</v>
      </c>
      <c r="AC271" s="21" t="s">
        <v>38</v>
      </c>
      <c r="AD271" s="21" t="s">
        <v>952</v>
      </c>
    </row>
    <row r="272" spans="1:30" ht="15.75" x14ac:dyDescent="0.25">
      <c r="A272" s="52">
        <v>45077</v>
      </c>
      <c r="B272" s="10" t="s">
        <v>1709</v>
      </c>
      <c r="C272" s="11">
        <v>9904616261</v>
      </c>
      <c r="D272" s="11" t="s">
        <v>1710</v>
      </c>
      <c r="E272" s="11" t="s">
        <v>1711</v>
      </c>
      <c r="F272" s="11" t="s">
        <v>1712</v>
      </c>
      <c r="G272" s="11" t="s">
        <v>1713</v>
      </c>
      <c r="H272" s="11" t="s">
        <v>1714</v>
      </c>
      <c r="I272" s="11" t="s">
        <v>1257</v>
      </c>
      <c r="J272" s="11" t="s">
        <v>32</v>
      </c>
      <c r="K272" s="11" t="s">
        <v>115</v>
      </c>
      <c r="L272" s="11" t="s">
        <v>34</v>
      </c>
      <c r="M272" s="11" t="s">
        <v>121</v>
      </c>
      <c r="N272" s="69" t="s">
        <v>196</v>
      </c>
      <c r="O272" s="69" t="s">
        <v>1333</v>
      </c>
      <c r="P272" s="11" t="s">
        <v>363</v>
      </c>
      <c r="Q272" s="12">
        <v>45078</v>
      </c>
      <c r="R272" s="12">
        <v>45443</v>
      </c>
      <c r="S272" s="11">
        <v>0</v>
      </c>
      <c r="T272" s="53">
        <v>4774</v>
      </c>
      <c r="U272" s="53">
        <v>4046</v>
      </c>
      <c r="V272" s="25">
        <v>0.32</v>
      </c>
      <c r="W272" s="25">
        <v>0.11700000000000001</v>
      </c>
      <c r="X272" s="15" t="e">
        <f>[1]!Table26[[#This Row],[odNetPremium]]*[1]!Table26[[#This Row],[Payout/ Discount %]]</f>
        <v>#REF!</v>
      </c>
      <c r="Y272" s="16" t="e">
        <f>[1]!Table26[[#This Row],[odNetPremium]]*[1]!Table26[[#This Row],[commissionPercentage]]</f>
        <v>#REF!</v>
      </c>
      <c r="Z272" s="17" t="e">
        <f>VLOOKUP([1]!Table26[[#This Row],[Insurance_portal]],[1]!Portal[#All],2,0)</f>
        <v>#REF!</v>
      </c>
      <c r="AA272" s="18" t="e">
        <f>[1]!Table26[[#This Row],[profit]]-([1]!Table26[[#This Row],[profit]]*[1]!Table26[[#This Row],[tdsPercentage]])</f>
        <v>#REF!</v>
      </c>
      <c r="AB272" s="18" t="e">
        <f>[1]!Table26[[#This Row],[profit_after_tds]]-[1]!Table26[[#This Row],[payout_discount]]</f>
        <v>#REF!</v>
      </c>
      <c r="AC272" s="11" t="s">
        <v>38</v>
      </c>
      <c r="AD272" s="11" t="s">
        <v>952</v>
      </c>
    </row>
    <row r="273" spans="1:30" ht="15.75" x14ac:dyDescent="0.25">
      <c r="A273" s="50">
        <v>45081</v>
      </c>
      <c r="B273" s="20" t="s">
        <v>1715</v>
      </c>
      <c r="C273" s="21">
        <v>9426692011</v>
      </c>
      <c r="D273" s="21" t="s">
        <v>1716</v>
      </c>
      <c r="E273" s="21" t="s">
        <v>386</v>
      </c>
      <c r="F273" s="21" t="s">
        <v>1717</v>
      </c>
      <c r="G273" s="21" t="s">
        <v>1718</v>
      </c>
      <c r="H273" s="21" t="s">
        <v>1719</v>
      </c>
      <c r="I273" s="21" t="s">
        <v>255</v>
      </c>
      <c r="J273" s="21" t="s">
        <v>32</v>
      </c>
      <c r="K273" s="21" t="s">
        <v>115</v>
      </c>
      <c r="L273" s="21" t="s">
        <v>44</v>
      </c>
      <c r="M273" s="21" t="s">
        <v>121</v>
      </c>
      <c r="N273" s="70" t="s">
        <v>196</v>
      </c>
      <c r="O273" s="21" t="s">
        <v>183</v>
      </c>
      <c r="P273" s="21" t="s">
        <v>363</v>
      </c>
      <c r="Q273" s="22">
        <v>45082</v>
      </c>
      <c r="R273" s="22">
        <v>45447</v>
      </c>
      <c r="S273" s="21">
        <v>0</v>
      </c>
      <c r="T273" s="51">
        <v>2860</v>
      </c>
      <c r="U273" s="51">
        <v>2424</v>
      </c>
      <c r="V273" s="26">
        <v>0.34</v>
      </c>
      <c r="W273" s="26">
        <v>0.125</v>
      </c>
      <c r="X273" s="15" t="e">
        <f>[1]!Table26[[#This Row],[odNetPremium]]*[1]!Table26[[#This Row],[Payout/ Discount %]]</f>
        <v>#REF!</v>
      </c>
      <c r="Y273" s="16" t="e">
        <f>[1]!Table26[[#This Row],[odNetPremium]]*[1]!Table26[[#This Row],[commissionPercentage]]</f>
        <v>#REF!</v>
      </c>
      <c r="Z273" s="17" t="e">
        <f>VLOOKUP([1]!Table26[[#This Row],[Insurance_portal]],[1]!Portal[#All],2,0)</f>
        <v>#REF!</v>
      </c>
      <c r="AA273" s="18" t="e">
        <f>[1]!Table26[[#This Row],[profit]]-([1]!Table26[[#This Row],[profit]]*[1]!Table26[[#This Row],[tdsPercentage]])</f>
        <v>#REF!</v>
      </c>
      <c r="AB273" s="18" t="e">
        <f>[1]!Table26[[#This Row],[profit_after_tds]]-[1]!Table26[[#This Row],[payout_discount]]</f>
        <v>#REF!</v>
      </c>
      <c r="AC273" s="21" t="s">
        <v>38</v>
      </c>
      <c r="AD273" s="21" t="s">
        <v>38</v>
      </c>
    </row>
    <row r="274" spans="1:30" ht="15.75" x14ac:dyDescent="0.25">
      <c r="A274" s="52">
        <v>45091</v>
      </c>
      <c r="B274" s="10" t="s">
        <v>404</v>
      </c>
      <c r="C274" s="11">
        <v>9426692011</v>
      </c>
      <c r="D274" s="11" t="s">
        <v>1720</v>
      </c>
      <c r="E274" s="11" t="s">
        <v>405</v>
      </c>
      <c r="F274" s="11" t="s">
        <v>49</v>
      </c>
      <c r="G274" s="11" t="s">
        <v>406</v>
      </c>
      <c r="H274" s="11" t="s">
        <v>407</v>
      </c>
      <c r="I274" s="11" t="s">
        <v>255</v>
      </c>
      <c r="J274" s="11" t="s">
        <v>32</v>
      </c>
      <c r="K274" s="11" t="s">
        <v>115</v>
      </c>
      <c r="L274" s="11" t="s">
        <v>44</v>
      </c>
      <c r="M274" s="11" t="s">
        <v>121</v>
      </c>
      <c r="N274" s="69" t="s">
        <v>196</v>
      </c>
      <c r="O274" s="11" t="s">
        <v>183</v>
      </c>
      <c r="P274" s="11" t="s">
        <v>363</v>
      </c>
      <c r="Q274" s="12">
        <v>45100</v>
      </c>
      <c r="R274" s="12">
        <v>45465</v>
      </c>
      <c r="S274" s="11">
        <v>0</v>
      </c>
      <c r="T274" s="53">
        <v>842</v>
      </c>
      <c r="U274" s="53">
        <v>714</v>
      </c>
      <c r="V274" s="25">
        <v>0.35</v>
      </c>
      <c r="W274" s="25"/>
      <c r="X274" s="15" t="e">
        <f>[1]!Table26[[#This Row],[odNetPremium]]*[1]!Table26[[#This Row],[Payout/ Discount %]]</f>
        <v>#REF!</v>
      </c>
      <c r="Y274" s="16" t="e">
        <f>[1]!Table26[[#This Row],[odNetPremium]]*[1]!Table26[[#This Row],[commissionPercentage]]</f>
        <v>#REF!</v>
      </c>
      <c r="Z274" s="62" t="e">
        <f>VLOOKUP([1]!Table26[[#This Row],[Insurance_portal]],[1]!Portal[#All],2,0)</f>
        <v>#REF!</v>
      </c>
      <c r="AA274" s="18" t="e">
        <f>[1]!Table26[[#This Row],[profit]]-([1]!Table26[[#This Row],[profit]]*[1]!Table26[[#This Row],[tdsPercentage]])</f>
        <v>#REF!</v>
      </c>
      <c r="AB274" s="18" t="e">
        <f>[1]!Table26[[#This Row],[profit_after_tds]]-[1]!Table26[[#This Row],[payout_discount]]</f>
        <v>#REF!</v>
      </c>
      <c r="AC274" s="11" t="s">
        <v>38</v>
      </c>
      <c r="AD274" s="11" t="s">
        <v>38</v>
      </c>
    </row>
    <row r="275" spans="1:30" ht="15.75" x14ac:dyDescent="0.25">
      <c r="A275" s="50">
        <v>45079</v>
      </c>
      <c r="B275" s="20" t="s">
        <v>1721</v>
      </c>
      <c r="C275" s="21">
        <v>9687204586</v>
      </c>
      <c r="D275" s="21">
        <v>6201563849</v>
      </c>
      <c r="E275" s="21" t="s">
        <v>1722</v>
      </c>
      <c r="F275" s="21" t="s">
        <v>1723</v>
      </c>
      <c r="G275" s="21" t="s">
        <v>1724</v>
      </c>
      <c r="H275" s="21" t="s">
        <v>1725</v>
      </c>
      <c r="I275" s="21" t="s">
        <v>31</v>
      </c>
      <c r="J275" s="21" t="s">
        <v>32</v>
      </c>
      <c r="K275" s="21" t="s">
        <v>33</v>
      </c>
      <c r="L275" s="21" t="s">
        <v>44</v>
      </c>
      <c r="M275" s="21" t="s">
        <v>121</v>
      </c>
      <c r="N275" s="21" t="s">
        <v>1536</v>
      </c>
      <c r="O275" s="21" t="s">
        <v>118</v>
      </c>
      <c r="P275" s="21" t="s">
        <v>363</v>
      </c>
      <c r="Q275" s="22">
        <v>45080</v>
      </c>
      <c r="R275" s="22">
        <v>45445</v>
      </c>
      <c r="S275" s="21">
        <v>0</v>
      </c>
      <c r="T275" s="51">
        <v>4030</v>
      </c>
      <c r="U275" s="51">
        <v>3416</v>
      </c>
      <c r="V275" s="26">
        <v>0.35</v>
      </c>
      <c r="W275" s="26"/>
      <c r="X275" s="15" t="e">
        <f>[1]!Table26[[#This Row],[odNetPremium]]*[1]!Table26[[#This Row],[Payout/ Discount %]]</f>
        <v>#REF!</v>
      </c>
      <c r="Y275" s="16" t="e">
        <f>[1]!Table26[[#This Row],[odNetPremium]]*[1]!Table26[[#This Row],[commissionPercentage]]</f>
        <v>#REF!</v>
      </c>
      <c r="Z275" s="17" t="e">
        <f>VLOOKUP([1]!Table26[[#This Row],[Insurance_portal]],[1]!Portal[#All],2,0)</f>
        <v>#REF!</v>
      </c>
      <c r="AA275" s="18" t="e">
        <f>[1]!Table26[[#This Row],[profit]]-([1]!Table26[[#This Row],[profit]]*[1]!Table26[[#This Row],[tdsPercentage]])</f>
        <v>#REF!</v>
      </c>
      <c r="AB275" s="18" t="e">
        <f>[1]!Table26[[#This Row],[profit_after_tds]]-[1]!Table26[[#This Row],[payout_discount]]</f>
        <v>#REF!</v>
      </c>
      <c r="AC275" s="21" t="s">
        <v>38</v>
      </c>
      <c r="AD275" s="21" t="s">
        <v>38</v>
      </c>
    </row>
    <row r="276" spans="1:30" ht="15.75" x14ac:dyDescent="0.25">
      <c r="A276" s="52">
        <v>45089</v>
      </c>
      <c r="B276" s="10" t="s">
        <v>1726</v>
      </c>
      <c r="C276" s="11">
        <v>9727377626</v>
      </c>
      <c r="D276" s="11" t="s">
        <v>1727</v>
      </c>
      <c r="E276" s="11" t="s">
        <v>1728</v>
      </c>
      <c r="F276" s="11" t="s">
        <v>49</v>
      </c>
      <c r="G276" s="11" t="s">
        <v>1729</v>
      </c>
      <c r="H276" s="11" t="s">
        <v>1730</v>
      </c>
      <c r="I276" s="11" t="s">
        <v>50</v>
      </c>
      <c r="J276" s="11" t="s">
        <v>32</v>
      </c>
      <c r="K276" s="11" t="s">
        <v>33</v>
      </c>
      <c r="L276" s="11" t="s">
        <v>67</v>
      </c>
      <c r="M276" s="11" t="s">
        <v>42</v>
      </c>
      <c r="N276" s="11" t="s">
        <v>403</v>
      </c>
      <c r="O276" s="11" t="s">
        <v>118</v>
      </c>
      <c r="P276" s="11" t="s">
        <v>363</v>
      </c>
      <c r="Q276" s="12">
        <v>45089</v>
      </c>
      <c r="R276" s="12">
        <v>45454</v>
      </c>
      <c r="S276" s="11">
        <v>20</v>
      </c>
      <c r="T276" s="53">
        <v>1192</v>
      </c>
      <c r="U276" s="53">
        <v>1010</v>
      </c>
      <c r="V276" s="25">
        <v>0.22</v>
      </c>
      <c r="W276" s="25">
        <v>0.1</v>
      </c>
      <c r="X276" s="15" t="e">
        <f>[1]!Table26[[#This Row],[odNetPremium]]*[1]!Table26[[#This Row],[Payout/ Discount %]]</f>
        <v>#REF!</v>
      </c>
      <c r="Y276" s="16" t="e">
        <f>[1]!Table26[[#This Row],[odNetPremium]]*[1]!Table26[[#This Row],[commissionPercentage]]</f>
        <v>#REF!</v>
      </c>
      <c r="Z276" s="17" t="e">
        <f>VLOOKUP([1]!Table26[[#This Row],[Insurance_portal]],[1]!Portal[#All],2,0)</f>
        <v>#REF!</v>
      </c>
      <c r="AA276" s="18" t="e">
        <f>[1]!Table26[[#This Row],[profit]]-([1]!Table26[[#This Row],[profit]]*[1]!Table26[[#This Row],[tdsPercentage]])</f>
        <v>#REF!</v>
      </c>
      <c r="AB276" s="18" t="e">
        <f>[1]!Table26[[#This Row],[profit_after_tds]]-[1]!Table26[[#This Row],[payout_discount]]</f>
        <v>#REF!</v>
      </c>
      <c r="AC276" s="11" t="s">
        <v>38</v>
      </c>
      <c r="AD276" s="11" t="s">
        <v>412</v>
      </c>
    </row>
    <row r="277" spans="1:30" ht="15.75" x14ac:dyDescent="0.25">
      <c r="A277" s="50">
        <v>45086</v>
      </c>
      <c r="B277" s="20" t="s">
        <v>1731</v>
      </c>
      <c r="C277" s="21">
        <v>9978922378</v>
      </c>
      <c r="D277" s="21">
        <v>174476218</v>
      </c>
      <c r="E277" s="21" t="s">
        <v>1732</v>
      </c>
      <c r="F277" s="21" t="s">
        <v>395</v>
      </c>
      <c r="G277" s="21" t="s">
        <v>396</v>
      </c>
      <c r="H277" s="21" t="s">
        <v>397</v>
      </c>
      <c r="I277" s="21" t="s">
        <v>31</v>
      </c>
      <c r="J277" s="21" t="s">
        <v>32</v>
      </c>
      <c r="K277" s="21" t="s">
        <v>115</v>
      </c>
      <c r="L277" s="21" t="s">
        <v>44</v>
      </c>
      <c r="M277" s="21" t="s">
        <v>121</v>
      </c>
      <c r="N277" s="21" t="s">
        <v>1559</v>
      </c>
      <c r="O277" s="21" t="s">
        <v>118</v>
      </c>
      <c r="P277" s="21" t="s">
        <v>363</v>
      </c>
      <c r="Q277" s="22">
        <v>45087</v>
      </c>
      <c r="R277" s="22">
        <v>45452</v>
      </c>
      <c r="S277" s="21">
        <v>0</v>
      </c>
      <c r="T277" s="51">
        <v>842</v>
      </c>
      <c r="U277" s="51">
        <v>714</v>
      </c>
      <c r="V277" s="26">
        <v>0.45</v>
      </c>
      <c r="W277" s="26"/>
      <c r="X277" s="15" t="e">
        <f>[1]!Table26[[#This Row],[odNetPremium]]*[1]!Table26[[#This Row],[Payout/ Discount %]]</f>
        <v>#REF!</v>
      </c>
      <c r="Y277" s="16" t="e">
        <f>[1]!Table26[[#This Row],[odNetPremium]]*[1]!Table26[[#This Row],[commissionPercentage]]</f>
        <v>#REF!</v>
      </c>
      <c r="Z277" s="17" t="e">
        <f>VLOOKUP([1]!Table26[[#This Row],[Insurance_portal]],[1]!Portal[#All],2,0)</f>
        <v>#REF!</v>
      </c>
      <c r="AA277" s="18" t="e">
        <f>[1]!Table26[[#This Row],[profit]]-([1]!Table26[[#This Row],[profit]]*[1]!Table26[[#This Row],[tdsPercentage]])</f>
        <v>#REF!</v>
      </c>
      <c r="AB277" s="18" t="e">
        <f>[1]!Table26[[#This Row],[profit_after_tds]]-[1]!Table26[[#This Row],[payout_discount]]</f>
        <v>#REF!</v>
      </c>
      <c r="AC277" s="21" t="s">
        <v>38</v>
      </c>
      <c r="AD277" s="21" t="s">
        <v>38</v>
      </c>
    </row>
    <row r="278" spans="1:30" ht="15.75" x14ac:dyDescent="0.25">
      <c r="A278" s="52">
        <v>45086</v>
      </c>
      <c r="B278" s="10" t="s">
        <v>1731</v>
      </c>
      <c r="C278" s="11">
        <v>9978922378</v>
      </c>
      <c r="D278" s="11" t="s">
        <v>1733</v>
      </c>
      <c r="E278" s="11" t="s">
        <v>393</v>
      </c>
      <c r="F278" s="11" t="s">
        <v>191</v>
      </c>
      <c r="G278" s="11">
        <v>10308</v>
      </c>
      <c r="H278" s="11">
        <v>11345</v>
      </c>
      <c r="I278" s="11" t="s">
        <v>31</v>
      </c>
      <c r="J278" s="11" t="s">
        <v>32</v>
      </c>
      <c r="K278" s="11" t="s">
        <v>115</v>
      </c>
      <c r="L278" s="11" t="s">
        <v>44</v>
      </c>
      <c r="M278" s="11" t="s">
        <v>121</v>
      </c>
      <c r="N278" s="11" t="s">
        <v>196</v>
      </c>
      <c r="O278" s="11" t="s">
        <v>118</v>
      </c>
      <c r="P278" s="11" t="s">
        <v>363</v>
      </c>
      <c r="Q278" s="12">
        <v>45088</v>
      </c>
      <c r="R278" s="12">
        <v>45453</v>
      </c>
      <c r="S278" s="11">
        <v>0</v>
      </c>
      <c r="T278" s="53">
        <v>842</v>
      </c>
      <c r="U278" s="53">
        <v>714</v>
      </c>
      <c r="V278" s="25">
        <v>0.4</v>
      </c>
      <c r="W278" s="25"/>
      <c r="X278" s="15" t="e">
        <f>[1]!Table26[[#This Row],[odNetPremium]]*[1]!Table26[[#This Row],[Payout/ Discount %]]</f>
        <v>#REF!</v>
      </c>
      <c r="Y278" s="16" t="e">
        <f>[1]!Table26[[#This Row],[odNetPremium]]*[1]!Table26[[#This Row],[commissionPercentage]]</f>
        <v>#REF!</v>
      </c>
      <c r="Z278" s="17" t="e">
        <f>VLOOKUP([1]!Table26[[#This Row],[Insurance_portal]],[1]!Portal[#All],2,0)</f>
        <v>#REF!</v>
      </c>
      <c r="AA278" s="18" t="e">
        <f>[1]!Table26[[#This Row],[profit]]-([1]!Table26[[#This Row],[profit]]*[1]!Table26[[#This Row],[tdsPercentage]])</f>
        <v>#REF!</v>
      </c>
      <c r="AB278" s="18" t="e">
        <f>[1]!Table26[[#This Row],[profit_after_tds]]-[1]!Table26[[#This Row],[payout_discount]]</f>
        <v>#REF!</v>
      </c>
      <c r="AC278" s="11" t="s">
        <v>38</v>
      </c>
      <c r="AD278" s="11" t="s">
        <v>38</v>
      </c>
    </row>
    <row r="279" spans="1:30" ht="15.75" x14ac:dyDescent="0.25">
      <c r="A279" s="50">
        <v>45094</v>
      </c>
      <c r="B279" s="20" t="s">
        <v>1734</v>
      </c>
      <c r="C279" s="21">
        <v>9974400563</v>
      </c>
      <c r="D279" s="21">
        <v>6201626590</v>
      </c>
      <c r="E279" s="21" t="s">
        <v>1735</v>
      </c>
      <c r="F279" s="21" t="s">
        <v>1736</v>
      </c>
      <c r="G279" s="21" t="s">
        <v>1737</v>
      </c>
      <c r="H279" s="21" t="s">
        <v>1738</v>
      </c>
      <c r="I279" s="21" t="s">
        <v>1739</v>
      </c>
      <c r="J279" s="21" t="s">
        <v>32</v>
      </c>
      <c r="K279" s="21" t="s">
        <v>33</v>
      </c>
      <c r="L279" s="21" t="s">
        <v>44</v>
      </c>
      <c r="M279" s="21" t="s">
        <v>121</v>
      </c>
      <c r="N279" s="21" t="s">
        <v>1559</v>
      </c>
      <c r="O279" s="21" t="s">
        <v>118</v>
      </c>
      <c r="P279" s="21" t="s">
        <v>363</v>
      </c>
      <c r="Q279" s="22">
        <v>45095</v>
      </c>
      <c r="R279" s="22">
        <v>45460</v>
      </c>
      <c r="S279" s="21">
        <v>0</v>
      </c>
      <c r="T279" s="51">
        <v>2530</v>
      </c>
      <c r="U279" s="51">
        <v>2144</v>
      </c>
      <c r="V279" s="26">
        <v>0.35</v>
      </c>
      <c r="W279" s="26"/>
      <c r="X279" s="15" t="e">
        <f>[1]!Table26[[#This Row],[odNetPremium]]*[1]!Table26[[#This Row],[Payout/ Discount %]]</f>
        <v>#REF!</v>
      </c>
      <c r="Y279" s="16" t="e">
        <f>[1]!Table26[[#This Row],[odNetPremium]]*[1]!Table26[[#This Row],[commissionPercentage]]</f>
        <v>#REF!</v>
      </c>
      <c r="Z279" s="17" t="e">
        <f>VLOOKUP([1]!Table26[[#This Row],[Insurance_portal]],[1]!Portal[#All],2,0)</f>
        <v>#REF!</v>
      </c>
      <c r="AA279" s="18" t="e">
        <f>[1]!Table26[[#This Row],[profit]]-([1]!Table26[[#This Row],[profit]]*[1]!Table26[[#This Row],[tdsPercentage]])</f>
        <v>#REF!</v>
      </c>
      <c r="AB279" s="18" t="e">
        <f>[1]!Table26[[#This Row],[profit_after_tds]]-[1]!Table26[[#This Row],[payout_discount]]</f>
        <v>#REF!</v>
      </c>
      <c r="AC279" s="21" t="s">
        <v>38</v>
      </c>
      <c r="AD279" s="21" t="s">
        <v>38</v>
      </c>
    </row>
    <row r="280" spans="1:30" ht="15.75" x14ac:dyDescent="0.25">
      <c r="A280" s="52">
        <v>45097</v>
      </c>
      <c r="B280" s="10" t="s">
        <v>1731</v>
      </c>
      <c r="C280" s="11">
        <v>9978922378</v>
      </c>
      <c r="D280" s="11" t="s">
        <v>1740</v>
      </c>
      <c r="E280" s="11" t="s">
        <v>394</v>
      </c>
      <c r="F280" s="11" t="s">
        <v>1741</v>
      </c>
      <c r="G280" s="11" t="s">
        <v>129</v>
      </c>
      <c r="H280" s="11" t="s">
        <v>130</v>
      </c>
      <c r="I280" s="11" t="s">
        <v>31</v>
      </c>
      <c r="J280" s="11" t="s">
        <v>32</v>
      </c>
      <c r="K280" s="11" t="s">
        <v>115</v>
      </c>
      <c r="L280" s="11" t="s">
        <v>44</v>
      </c>
      <c r="M280" s="11" t="s">
        <v>121</v>
      </c>
      <c r="N280" s="11" t="s">
        <v>196</v>
      </c>
      <c r="O280" s="11" t="s">
        <v>118</v>
      </c>
      <c r="P280" s="11" t="s">
        <v>363</v>
      </c>
      <c r="Q280" s="12">
        <v>45099</v>
      </c>
      <c r="R280" s="12">
        <v>45464</v>
      </c>
      <c r="S280" s="11">
        <v>0</v>
      </c>
      <c r="T280" s="53">
        <v>842</v>
      </c>
      <c r="U280" s="53">
        <v>714</v>
      </c>
      <c r="V280" s="25">
        <v>0.4</v>
      </c>
      <c r="W280" s="25"/>
      <c r="X280" s="15" t="e">
        <f>[1]!Table26[[#This Row],[odNetPremium]]*[1]!Table26[[#This Row],[Payout/ Discount %]]</f>
        <v>#REF!</v>
      </c>
      <c r="Y280" s="16" t="e">
        <f>[1]!Table26[[#This Row],[odNetPremium]]*[1]!Table26[[#This Row],[commissionPercentage]]</f>
        <v>#REF!</v>
      </c>
      <c r="Z280" s="17" t="e">
        <f>VLOOKUP([1]!Table26[[#This Row],[Insurance_portal]],[1]!Portal[#All],2,0)</f>
        <v>#REF!</v>
      </c>
      <c r="AA280" s="18" t="e">
        <f>[1]!Table26[[#This Row],[profit]]-([1]!Table26[[#This Row],[profit]]*[1]!Table26[[#This Row],[tdsPercentage]])</f>
        <v>#REF!</v>
      </c>
      <c r="AB280" s="18" t="e">
        <f>[1]!Table26[[#This Row],[profit_after_tds]]-[1]!Table26[[#This Row],[payout_discount]]</f>
        <v>#REF!</v>
      </c>
      <c r="AC280" s="11" t="s">
        <v>38</v>
      </c>
      <c r="AD280" s="11" t="s">
        <v>38</v>
      </c>
    </row>
    <row r="281" spans="1:30" ht="15.75" x14ac:dyDescent="0.25">
      <c r="A281" s="50">
        <v>45099</v>
      </c>
      <c r="B281" s="20" t="s">
        <v>104</v>
      </c>
      <c r="C281" s="21">
        <v>9904184803</v>
      </c>
      <c r="D281" s="21" t="s">
        <v>1742</v>
      </c>
      <c r="E281" s="21" t="s">
        <v>353</v>
      </c>
      <c r="F281" s="21" t="s">
        <v>163</v>
      </c>
      <c r="G281" s="21" t="s">
        <v>105</v>
      </c>
      <c r="H281" s="21" t="s">
        <v>106</v>
      </c>
      <c r="I281" s="21" t="s">
        <v>31</v>
      </c>
      <c r="J281" s="21" t="s">
        <v>32</v>
      </c>
      <c r="K281" s="21" t="s">
        <v>115</v>
      </c>
      <c r="L281" s="21" t="s">
        <v>44</v>
      </c>
      <c r="M281" s="21" t="s">
        <v>121</v>
      </c>
      <c r="N281" s="21" t="s">
        <v>196</v>
      </c>
      <c r="O281" s="21" t="s">
        <v>118</v>
      </c>
      <c r="P281" s="21" t="s">
        <v>246</v>
      </c>
      <c r="Q281" s="22">
        <v>45101</v>
      </c>
      <c r="R281" s="22">
        <v>45466</v>
      </c>
      <c r="S281" s="21">
        <v>0</v>
      </c>
      <c r="T281" s="51">
        <v>1285</v>
      </c>
      <c r="U281" s="51">
        <v>1089</v>
      </c>
      <c r="V281" s="26">
        <v>0.35</v>
      </c>
      <c r="W281" s="26">
        <v>0.125</v>
      </c>
      <c r="X281" s="15" t="e">
        <f>[1]!Table26[[#This Row],[odNetPremium]]*[1]!Table26[[#This Row],[Payout/ Discount %]]</f>
        <v>#REF!</v>
      </c>
      <c r="Y281" s="16" t="e">
        <f>[1]!Table26[[#This Row],[odNetPremium]]*[1]!Table26[[#This Row],[commissionPercentage]]</f>
        <v>#REF!</v>
      </c>
      <c r="Z281" s="17" t="e">
        <f>VLOOKUP([1]!Table26[[#This Row],[Insurance_portal]],[1]!Portal[#All],2,0)</f>
        <v>#REF!</v>
      </c>
      <c r="AA281" s="18" t="e">
        <f>[1]!Table26[[#This Row],[profit]]-([1]!Table26[[#This Row],[profit]]*[1]!Table26[[#This Row],[tdsPercentage]])</f>
        <v>#REF!</v>
      </c>
      <c r="AB281" s="18" t="e">
        <f>[1]!Table26[[#This Row],[profit_after_tds]]-[1]!Table26[[#This Row],[payout_discount]]</f>
        <v>#REF!</v>
      </c>
      <c r="AC281" s="21" t="s">
        <v>38</v>
      </c>
      <c r="AD281" s="21" t="s">
        <v>1743</v>
      </c>
    </row>
    <row r="282" spans="1:30" ht="15.75" x14ac:dyDescent="0.25">
      <c r="A282" s="52">
        <v>45099</v>
      </c>
      <c r="B282" s="10" t="s">
        <v>387</v>
      </c>
      <c r="C282" s="11">
        <v>8460888415</v>
      </c>
      <c r="D282" s="11">
        <v>174494177</v>
      </c>
      <c r="E282" s="11" t="s">
        <v>1744</v>
      </c>
      <c r="F282" s="11" t="s">
        <v>388</v>
      </c>
      <c r="G282" s="11" t="s">
        <v>389</v>
      </c>
      <c r="H282" s="11" t="s">
        <v>390</v>
      </c>
      <c r="I282" s="11" t="s">
        <v>70</v>
      </c>
      <c r="J282" s="11" t="s">
        <v>32</v>
      </c>
      <c r="K282" s="11" t="s">
        <v>115</v>
      </c>
      <c r="L282" s="11" t="s">
        <v>44</v>
      </c>
      <c r="M282" s="11" t="s">
        <v>121</v>
      </c>
      <c r="N282" s="11" t="s">
        <v>196</v>
      </c>
      <c r="O282" s="11" t="s">
        <v>118</v>
      </c>
      <c r="P282" s="11" t="s">
        <v>363</v>
      </c>
      <c r="Q282" s="12">
        <v>45101</v>
      </c>
      <c r="R282" s="12">
        <v>45466</v>
      </c>
      <c r="S282" s="11">
        <v>0</v>
      </c>
      <c r="T282" s="53">
        <v>842</v>
      </c>
      <c r="U282" s="53">
        <v>714</v>
      </c>
      <c r="V282" s="25">
        <v>0.45</v>
      </c>
      <c r="W282" s="25">
        <v>0.06</v>
      </c>
      <c r="X282" s="15" t="e">
        <f>[1]!Table26[[#This Row],[odNetPremium]]*[1]!Table26[[#This Row],[Payout/ Discount %]]</f>
        <v>#REF!</v>
      </c>
      <c r="Y282" s="16" t="e">
        <f>[1]!Table26[[#This Row],[odNetPremium]]*[1]!Table26[[#This Row],[commissionPercentage]]</f>
        <v>#REF!</v>
      </c>
      <c r="Z282" s="17" t="e">
        <f>VLOOKUP([1]!Table26[[#This Row],[Insurance_portal]],[1]!Portal[#All],2,0)</f>
        <v>#REF!</v>
      </c>
      <c r="AA282" s="18" t="e">
        <f>[1]!Table26[[#This Row],[profit]]-([1]!Table26[[#This Row],[profit]]*[1]!Table26[[#This Row],[tdsPercentage]])</f>
        <v>#REF!</v>
      </c>
      <c r="AB282" s="18" t="e">
        <f>[1]!Table26[[#This Row],[profit_after_tds]]-[1]!Table26[[#This Row],[payout_discount]]</f>
        <v>#REF!</v>
      </c>
      <c r="AC282" s="11" t="s">
        <v>38</v>
      </c>
      <c r="AD282" s="11" t="s">
        <v>391</v>
      </c>
    </row>
    <row r="283" spans="1:30" ht="15.75" x14ac:dyDescent="0.25">
      <c r="A283" s="50">
        <v>45100</v>
      </c>
      <c r="B283" s="20" t="s">
        <v>1745</v>
      </c>
      <c r="C283" s="21">
        <v>9327086625</v>
      </c>
      <c r="D283" s="21" t="s">
        <v>1746</v>
      </c>
      <c r="E283" s="21" t="s">
        <v>1747</v>
      </c>
      <c r="F283" s="21" t="s">
        <v>1748</v>
      </c>
      <c r="G283" s="21" t="s">
        <v>1749</v>
      </c>
      <c r="H283" s="21" t="s">
        <v>1750</v>
      </c>
      <c r="I283" s="21" t="s">
        <v>50</v>
      </c>
      <c r="J283" s="21" t="s">
        <v>32</v>
      </c>
      <c r="K283" s="21" t="s">
        <v>115</v>
      </c>
      <c r="L283" s="21" t="s">
        <v>67</v>
      </c>
      <c r="M283" s="21" t="s">
        <v>42</v>
      </c>
      <c r="N283" s="21" t="s">
        <v>403</v>
      </c>
      <c r="O283" s="21" t="s">
        <v>118</v>
      </c>
      <c r="P283" s="21" t="s">
        <v>363</v>
      </c>
      <c r="Q283" s="22">
        <v>45102</v>
      </c>
      <c r="R283" s="22">
        <v>45467</v>
      </c>
      <c r="S283" s="21">
        <v>20</v>
      </c>
      <c r="T283" s="51">
        <v>710</v>
      </c>
      <c r="U283" s="51">
        <v>602</v>
      </c>
      <c r="V283" s="26">
        <v>0.22</v>
      </c>
      <c r="W283" s="26">
        <v>0.1</v>
      </c>
      <c r="X283" s="15" t="e">
        <f>[1]!Table26[[#This Row],[odNetPremium]]*[1]!Table26[[#This Row],[Payout/ Discount %]]</f>
        <v>#REF!</v>
      </c>
      <c r="Y283" s="16" t="e">
        <f>[1]!Table26[[#This Row],[odNetPremium]]*[1]!Table26[[#This Row],[commissionPercentage]]</f>
        <v>#REF!</v>
      </c>
      <c r="Z283" s="17" t="e">
        <f>VLOOKUP([1]!Table26[[#This Row],[Insurance_portal]],[1]!Portal[#All],2,0)</f>
        <v>#REF!</v>
      </c>
      <c r="AA283" s="18" t="e">
        <f>[1]!Table26[[#This Row],[profit]]-([1]!Table26[[#This Row],[profit]]*[1]!Table26[[#This Row],[tdsPercentage]])</f>
        <v>#REF!</v>
      </c>
      <c r="AB283" s="18" t="e">
        <f>[1]!Table26[[#This Row],[profit_after_tds]]-[1]!Table26[[#This Row],[payout_discount]]</f>
        <v>#REF!</v>
      </c>
      <c r="AC283" s="21" t="s">
        <v>38</v>
      </c>
      <c r="AD283" s="21" t="s">
        <v>412</v>
      </c>
    </row>
    <row r="284" spans="1:30" ht="15.75" x14ac:dyDescent="0.25">
      <c r="A284" s="52">
        <v>45102</v>
      </c>
      <c r="B284" s="10" t="s">
        <v>1751</v>
      </c>
      <c r="C284" s="11">
        <v>8511784111</v>
      </c>
      <c r="D284" s="11" t="s">
        <v>1752</v>
      </c>
      <c r="E284" s="11" t="s">
        <v>408</v>
      </c>
      <c r="F284" s="11" t="s">
        <v>1753</v>
      </c>
      <c r="G284" s="11" t="s">
        <v>409</v>
      </c>
      <c r="H284" s="11" t="s">
        <v>410</v>
      </c>
      <c r="I284" s="11" t="s">
        <v>50</v>
      </c>
      <c r="J284" s="11" t="s">
        <v>32</v>
      </c>
      <c r="K284" s="11" t="s">
        <v>115</v>
      </c>
      <c r="L284" s="11" t="s">
        <v>44</v>
      </c>
      <c r="M284" s="11" t="s">
        <v>211</v>
      </c>
      <c r="N284" s="11" t="s">
        <v>36</v>
      </c>
      <c r="O284" s="11" t="s">
        <v>118</v>
      </c>
      <c r="P284" s="11" t="s">
        <v>363</v>
      </c>
      <c r="Q284" s="12">
        <v>45103</v>
      </c>
      <c r="R284" s="12">
        <v>45468</v>
      </c>
      <c r="S284" s="11">
        <v>0</v>
      </c>
      <c r="T284" s="53">
        <v>4775</v>
      </c>
      <c r="U284" s="53">
        <v>4047</v>
      </c>
      <c r="V284" s="25">
        <v>0.21</v>
      </c>
      <c r="W284" s="25">
        <v>0.11749999999999999</v>
      </c>
      <c r="X284" s="15" t="e">
        <f>[1]!Table26[[#This Row],[odNetPremium]]*[1]!Table26[[#This Row],[Payout/ Discount %]]</f>
        <v>#REF!</v>
      </c>
      <c r="Y284" s="16" t="e">
        <f>[1]!Table26[[#This Row],[odNetPremium]]*[1]!Table26[[#This Row],[commissionPercentage]]</f>
        <v>#REF!</v>
      </c>
      <c r="Z284" s="17" t="e">
        <f>VLOOKUP([1]!Table26[[#This Row],[Insurance_portal]],[1]!Portal[#All],2,0)</f>
        <v>#REF!</v>
      </c>
      <c r="AA284" s="18" t="e">
        <f>[1]!Table26[[#This Row],[profit]]-([1]!Table26[[#This Row],[profit]]*[1]!Table26[[#This Row],[tdsPercentage]])</f>
        <v>#REF!</v>
      </c>
      <c r="AB284" s="18" t="e">
        <f>[1]!Table26[[#This Row],[profit_after_tds]]-[1]!Table26[[#This Row],[payout_discount]]</f>
        <v>#REF!</v>
      </c>
      <c r="AC284" s="11" t="s">
        <v>38</v>
      </c>
      <c r="AD284" s="11" t="s">
        <v>412</v>
      </c>
    </row>
    <row r="285" spans="1:30" ht="15.75" x14ac:dyDescent="0.25">
      <c r="A285" s="50">
        <v>44835</v>
      </c>
      <c r="B285" s="20" t="s">
        <v>1754</v>
      </c>
      <c r="C285" s="21">
        <v>8160808181</v>
      </c>
      <c r="D285" s="21" t="s">
        <v>1755</v>
      </c>
      <c r="E285" s="21" t="s">
        <v>1756</v>
      </c>
      <c r="F285" s="21" t="s">
        <v>64</v>
      </c>
      <c r="G285" s="21" t="s">
        <v>1757</v>
      </c>
      <c r="H285" s="21" t="s">
        <v>1758</v>
      </c>
      <c r="I285" s="21" t="s">
        <v>31</v>
      </c>
      <c r="J285" s="21" t="s">
        <v>32</v>
      </c>
      <c r="K285" s="21" t="s">
        <v>41</v>
      </c>
      <c r="L285" s="21" t="s">
        <v>34</v>
      </c>
      <c r="M285" s="21" t="s">
        <v>42</v>
      </c>
      <c r="N285" s="21" t="s">
        <v>36</v>
      </c>
      <c r="O285" s="21" t="s">
        <v>32</v>
      </c>
      <c r="P285" s="21" t="s">
        <v>32</v>
      </c>
      <c r="Q285" s="22">
        <v>44852</v>
      </c>
      <c r="R285" s="22">
        <v>45216</v>
      </c>
      <c r="S285" s="21">
        <v>0</v>
      </c>
      <c r="T285" s="51">
        <v>91063</v>
      </c>
      <c r="U285" s="51">
        <v>780</v>
      </c>
      <c r="V285" s="26"/>
      <c r="W285" s="26"/>
      <c r="X285" s="15" t="e">
        <f>[1]!Table26[[#This Row],[odNetPremium]]*[1]!Table26[[#This Row],[Payout/ Discount %]]</f>
        <v>#REF!</v>
      </c>
      <c r="Y285" s="16" t="e">
        <f>[1]!Table26[[#This Row],[odNetPremium]]*[1]!Table26[[#This Row],[commissionPercentage]]</f>
        <v>#REF!</v>
      </c>
      <c r="Z285" s="17" t="e">
        <f>VLOOKUP([1]!Table26[[#This Row],[Insurance_portal]],[1]!Portal[#All],2,0)</f>
        <v>#REF!</v>
      </c>
      <c r="AA285" s="18" t="e">
        <f>[1]!Table26[[#This Row],[profit]]-([1]!Table26[[#This Row],[profit]]*[1]!Table26[[#This Row],[tdsPercentage]])</f>
        <v>#REF!</v>
      </c>
      <c r="AB285" s="18" t="e">
        <f>[1]!Table26[[#This Row],[profit_after_tds]]-[1]!Table26[[#This Row],[payout_discount]]</f>
        <v>#REF!</v>
      </c>
      <c r="AC285" s="21" t="s">
        <v>38</v>
      </c>
      <c r="AD285" s="21" t="s">
        <v>38</v>
      </c>
    </row>
    <row r="286" spans="1:30" ht="15.75" x14ac:dyDescent="0.25">
      <c r="A286" s="52">
        <v>45103</v>
      </c>
      <c r="B286" s="10" t="s">
        <v>1759</v>
      </c>
      <c r="C286" s="11">
        <v>9512222400</v>
      </c>
      <c r="D286" s="11" t="s">
        <v>1760</v>
      </c>
      <c r="E286" s="11" t="s">
        <v>1761</v>
      </c>
      <c r="F286" s="11" t="s">
        <v>224</v>
      </c>
      <c r="G286" s="11" t="s">
        <v>1762</v>
      </c>
      <c r="H286" s="11" t="s">
        <v>1763</v>
      </c>
      <c r="I286" s="11" t="s">
        <v>31</v>
      </c>
      <c r="J286" s="11" t="s">
        <v>32</v>
      </c>
      <c r="K286" s="11" t="s">
        <v>33</v>
      </c>
      <c r="L286" s="11" t="s">
        <v>44</v>
      </c>
      <c r="M286" s="11" t="s">
        <v>121</v>
      </c>
      <c r="N286" s="11" t="s">
        <v>403</v>
      </c>
      <c r="O286" s="11" t="s">
        <v>118</v>
      </c>
      <c r="P286" s="11" t="s">
        <v>363</v>
      </c>
      <c r="Q286" s="12">
        <v>45104</v>
      </c>
      <c r="R286" s="12">
        <v>45469</v>
      </c>
      <c r="S286" s="11">
        <v>0</v>
      </c>
      <c r="T286" s="53">
        <v>842</v>
      </c>
      <c r="U286" s="53">
        <v>714</v>
      </c>
      <c r="V286" s="25">
        <v>0.45</v>
      </c>
      <c r="W286" s="25"/>
      <c r="X286" s="15" t="e">
        <f>[1]!Table26[[#This Row],[odNetPremium]]*[1]!Table26[[#This Row],[Payout/ Discount %]]</f>
        <v>#REF!</v>
      </c>
      <c r="Y286" s="16" t="e">
        <f>[1]!Table26[[#This Row],[odNetPremium]]*[1]!Table26[[#This Row],[commissionPercentage]]</f>
        <v>#REF!</v>
      </c>
      <c r="Z286" s="17" t="e">
        <f>VLOOKUP([1]!Table26[[#This Row],[Insurance_portal]],[1]!Portal[#All],2,0)</f>
        <v>#REF!</v>
      </c>
      <c r="AA286" s="18" t="e">
        <f>[1]!Table26[[#This Row],[profit]]-([1]!Table26[[#This Row],[profit]]*[1]!Table26[[#This Row],[tdsPercentage]])</f>
        <v>#REF!</v>
      </c>
      <c r="AB286" s="18" t="e">
        <f>[1]!Table26[[#This Row],[profit_after_tds]]-[1]!Table26[[#This Row],[payout_discount]]</f>
        <v>#REF!</v>
      </c>
      <c r="AC286" s="11" t="s">
        <v>38</v>
      </c>
      <c r="AD286" s="11" t="s">
        <v>38</v>
      </c>
    </row>
    <row r="287" spans="1:30" ht="15.75" x14ac:dyDescent="0.25">
      <c r="A287" s="50">
        <v>45104</v>
      </c>
      <c r="B287" s="20" t="s">
        <v>1764</v>
      </c>
      <c r="C287" s="21">
        <v>9879008183</v>
      </c>
      <c r="D287" s="21">
        <v>6201669031</v>
      </c>
      <c r="E287" s="21" t="s">
        <v>1765</v>
      </c>
      <c r="F287" s="21" t="s">
        <v>1766</v>
      </c>
      <c r="G287" s="21" t="s">
        <v>1767</v>
      </c>
      <c r="H287" s="21" t="s">
        <v>1768</v>
      </c>
      <c r="I287" s="21" t="s">
        <v>31</v>
      </c>
      <c r="J287" s="21" t="s">
        <v>32</v>
      </c>
      <c r="K287" s="21" t="s">
        <v>33</v>
      </c>
      <c r="L287" s="21" t="s">
        <v>44</v>
      </c>
      <c r="M287" s="21" t="s">
        <v>121</v>
      </c>
      <c r="N287" s="21" t="s">
        <v>1559</v>
      </c>
      <c r="O287" s="21" t="s">
        <v>118</v>
      </c>
      <c r="P287" s="21" t="s">
        <v>246</v>
      </c>
      <c r="Q287" s="22">
        <v>45105</v>
      </c>
      <c r="R287" s="22">
        <v>45470</v>
      </c>
      <c r="S287" s="21">
        <v>0</v>
      </c>
      <c r="T287" s="51">
        <v>2542</v>
      </c>
      <c r="U287" s="51">
        <v>2154</v>
      </c>
      <c r="V287" s="26">
        <v>0.35</v>
      </c>
      <c r="W287" s="26">
        <v>0.14000000000000001</v>
      </c>
      <c r="X287" s="15" t="e">
        <f>[1]!Table26[[#This Row],[odNetPremium]]*[1]!Table26[[#This Row],[Payout/ Discount %]]</f>
        <v>#REF!</v>
      </c>
      <c r="Y287" s="16" t="e">
        <f>[1]!Table26[[#This Row],[odNetPremium]]*[1]!Table26[[#This Row],[commissionPercentage]]</f>
        <v>#REF!</v>
      </c>
      <c r="Z287" s="17" t="e">
        <f>VLOOKUP([1]!Table26[[#This Row],[Insurance_portal]],[1]!Portal[#All],2,0)</f>
        <v>#REF!</v>
      </c>
      <c r="AA287" s="18" t="e">
        <f>[1]!Table26[[#This Row],[profit]]-([1]!Table26[[#This Row],[profit]]*[1]!Table26[[#This Row],[tdsPercentage]])</f>
        <v>#REF!</v>
      </c>
      <c r="AB287" s="18" t="e">
        <f>[1]!Table26[[#This Row],[profit_after_tds]]-[1]!Table26[[#This Row],[payout_discount]]</f>
        <v>#REF!</v>
      </c>
      <c r="AC287" s="21" t="s">
        <v>38</v>
      </c>
      <c r="AD287" s="21" t="s">
        <v>214</v>
      </c>
    </row>
    <row r="288" spans="1:30" ht="15.75" x14ac:dyDescent="0.25">
      <c r="A288" s="52">
        <v>45097</v>
      </c>
      <c r="B288" s="10" t="s">
        <v>1769</v>
      </c>
      <c r="C288" s="11">
        <v>7359544805</v>
      </c>
      <c r="D288" s="11" t="s">
        <v>1770</v>
      </c>
      <c r="E288" s="11" t="s">
        <v>1771</v>
      </c>
      <c r="F288" s="11" t="s">
        <v>1772</v>
      </c>
      <c r="G288" s="11" t="s">
        <v>401</v>
      </c>
      <c r="H288" s="11" t="s">
        <v>402</v>
      </c>
      <c r="I288" s="11" t="s">
        <v>31</v>
      </c>
      <c r="J288" s="11" t="s">
        <v>32</v>
      </c>
      <c r="K288" s="11" t="s">
        <v>115</v>
      </c>
      <c r="L288" s="11" t="s">
        <v>34</v>
      </c>
      <c r="M288" s="11" t="s">
        <v>54</v>
      </c>
      <c r="N288" s="11" t="s">
        <v>469</v>
      </c>
      <c r="O288" s="11" t="s">
        <v>37</v>
      </c>
      <c r="P288" s="11" t="s">
        <v>32</v>
      </c>
      <c r="Q288" s="12">
        <v>45100</v>
      </c>
      <c r="R288" s="12">
        <v>45465</v>
      </c>
      <c r="S288" s="11">
        <v>20</v>
      </c>
      <c r="T288" s="53">
        <v>6135</v>
      </c>
      <c r="U288" s="53">
        <v>1158</v>
      </c>
      <c r="V288" s="25">
        <v>0.15</v>
      </c>
      <c r="W288" s="25"/>
      <c r="X288" s="15" t="e">
        <f>[1]!Table26[[#This Row],[odNetPremium]]*[1]!Table26[[#This Row],[Payout/ Discount %]]</f>
        <v>#REF!</v>
      </c>
      <c r="Y288" s="16" t="e">
        <f>[1]!Table26[[#This Row],[odNetPremium]]*[1]!Table26[[#This Row],[commissionPercentage]]</f>
        <v>#REF!</v>
      </c>
      <c r="Z288" s="17" t="e">
        <f>VLOOKUP([1]!Table26[[#This Row],[Insurance_portal]],[1]!Portal[#All],2,0)</f>
        <v>#REF!</v>
      </c>
      <c r="AA288" s="18" t="e">
        <f>[1]!Table26[[#This Row],[profit]]-([1]!Table26[[#This Row],[profit]]*[1]!Table26[[#This Row],[tdsPercentage]])</f>
        <v>#REF!</v>
      </c>
      <c r="AB288" s="18" t="e">
        <f>[1]!Table26[[#This Row],[profit_after_tds]]-[1]!Table26[[#This Row],[payout_discount]]</f>
        <v>#REF!</v>
      </c>
      <c r="AC288" s="11" t="s">
        <v>38</v>
      </c>
      <c r="AD288" s="11" t="s">
        <v>38</v>
      </c>
    </row>
    <row r="289" spans="1:30" ht="15.75" x14ac:dyDescent="0.25">
      <c r="A289" s="50">
        <v>45107</v>
      </c>
      <c r="B289" s="20" t="s">
        <v>1773</v>
      </c>
      <c r="C289" s="21">
        <v>7984245823</v>
      </c>
      <c r="D289" s="21" t="s">
        <v>1774</v>
      </c>
      <c r="E289" s="21" t="s">
        <v>1775</v>
      </c>
      <c r="F289" s="21" t="s">
        <v>1776</v>
      </c>
      <c r="G289" s="21" t="s">
        <v>1777</v>
      </c>
      <c r="H289" s="21" t="s">
        <v>1778</v>
      </c>
      <c r="I289" s="21" t="s">
        <v>50</v>
      </c>
      <c r="J289" s="21" t="s">
        <v>101</v>
      </c>
      <c r="K289" s="21" t="s">
        <v>33</v>
      </c>
      <c r="L289" s="21" t="s">
        <v>44</v>
      </c>
      <c r="M289" s="21" t="s">
        <v>121</v>
      </c>
      <c r="N289" s="21" t="s">
        <v>199</v>
      </c>
      <c r="O289" s="21" t="s">
        <v>118</v>
      </c>
      <c r="P289" s="21" t="s">
        <v>246</v>
      </c>
      <c r="Q289" s="22">
        <v>45109</v>
      </c>
      <c r="R289" s="22">
        <v>45474</v>
      </c>
      <c r="S289" s="21">
        <v>0</v>
      </c>
      <c r="T289" s="51">
        <v>4845</v>
      </c>
      <c r="U289" s="51">
        <v>4106</v>
      </c>
      <c r="V289" s="26">
        <v>0.26</v>
      </c>
      <c r="W289" s="26">
        <v>0.12</v>
      </c>
      <c r="X289" s="15" t="e">
        <f>[1]!Table26[[#This Row],[odNetPremium]]*[1]!Table26[[#This Row],[Payout/ Discount %]]</f>
        <v>#REF!</v>
      </c>
      <c r="Y289" s="16" t="e">
        <f>[1]!Table26[[#This Row],[odNetPremium]]*[1]!Table26[[#This Row],[commissionPercentage]]</f>
        <v>#REF!</v>
      </c>
      <c r="Z289" s="17" t="e">
        <f>VLOOKUP([1]!Table26[[#This Row],[Insurance_portal]],[1]!Portal[#All],2,0)</f>
        <v>#REF!</v>
      </c>
      <c r="AA289" s="18" t="e">
        <f>[1]!Table26[[#This Row],[profit]]-([1]!Table26[[#This Row],[profit]]*[1]!Table26[[#This Row],[tdsPercentage]])</f>
        <v>#REF!</v>
      </c>
      <c r="AB289" s="18" t="e">
        <f>[1]!Table26[[#This Row],[profit_after_tds]]-[1]!Table26[[#This Row],[payout_discount]]</f>
        <v>#REF!</v>
      </c>
      <c r="AC289" s="21" t="s">
        <v>38</v>
      </c>
      <c r="AD289" s="21" t="s">
        <v>412</v>
      </c>
    </row>
    <row r="290" spans="1:30" ht="15.75" x14ac:dyDescent="0.25">
      <c r="A290" s="52">
        <v>45107</v>
      </c>
      <c r="B290" s="10" t="s">
        <v>1779</v>
      </c>
      <c r="C290" s="11">
        <v>9870081771</v>
      </c>
      <c r="D290" s="11" t="s">
        <v>1780</v>
      </c>
      <c r="E290" s="11" t="s">
        <v>1781</v>
      </c>
      <c r="F290" s="11" t="s">
        <v>1782</v>
      </c>
      <c r="G290" s="11" t="s">
        <v>1783</v>
      </c>
      <c r="H290" s="11" t="s">
        <v>1784</v>
      </c>
      <c r="I290" s="11" t="s">
        <v>31</v>
      </c>
      <c r="J290" s="11" t="s">
        <v>52</v>
      </c>
      <c r="K290" s="11" t="s">
        <v>33</v>
      </c>
      <c r="L290" s="11" t="s">
        <v>67</v>
      </c>
      <c r="M290" s="11" t="s">
        <v>54</v>
      </c>
      <c r="N290" s="11" t="s">
        <v>469</v>
      </c>
      <c r="O290" s="11" t="s">
        <v>381</v>
      </c>
      <c r="P290" s="11" t="s">
        <v>32</v>
      </c>
      <c r="Q290" s="12">
        <v>45109</v>
      </c>
      <c r="R290" s="12">
        <v>45474</v>
      </c>
      <c r="S290" s="11">
        <v>0</v>
      </c>
      <c r="T290" s="53">
        <v>33829</v>
      </c>
      <c r="U290" s="53">
        <v>28669</v>
      </c>
      <c r="V290" s="25">
        <v>0.15</v>
      </c>
      <c r="W290" s="25"/>
      <c r="X290" s="15" t="e">
        <f>[1]!Table26[[#This Row],[odNetPremium]]*[1]!Table26[[#This Row],[Payout/ Discount %]]</f>
        <v>#REF!</v>
      </c>
      <c r="Y290" s="16" t="e">
        <f>[1]!Table26[[#This Row],[odNetPremium]]*[1]!Table26[[#This Row],[commissionPercentage]]</f>
        <v>#REF!</v>
      </c>
      <c r="Z290" s="17" t="e">
        <f>VLOOKUP([1]!Table26[[#This Row],[Insurance_portal]],[1]!Portal[#All],2,0)</f>
        <v>#REF!</v>
      </c>
      <c r="AA290" s="18" t="e">
        <f>[1]!Table26[[#This Row],[profit]]-([1]!Table26[[#This Row],[profit]]*[1]!Table26[[#This Row],[tdsPercentage]])</f>
        <v>#REF!</v>
      </c>
      <c r="AB290" s="18" t="e">
        <f>[1]!Table26[[#This Row],[profit_after_tds]]-[1]!Table26[[#This Row],[payout_discount]]</f>
        <v>#REF!</v>
      </c>
      <c r="AC290" s="11" t="s">
        <v>38</v>
      </c>
      <c r="AD290" s="11" t="s">
        <v>38</v>
      </c>
    </row>
    <row r="291" spans="1:30" ht="15.75" x14ac:dyDescent="0.25">
      <c r="A291" s="50">
        <v>45107</v>
      </c>
      <c r="B291" s="20" t="s">
        <v>1785</v>
      </c>
      <c r="C291" s="21">
        <v>7016534060</v>
      </c>
      <c r="D291" s="21" t="s">
        <v>1786</v>
      </c>
      <c r="E291" s="21" t="s">
        <v>1787</v>
      </c>
      <c r="F291" s="21" t="s">
        <v>60</v>
      </c>
      <c r="G291" s="21" t="s">
        <v>1788</v>
      </c>
      <c r="H291" s="21" t="s">
        <v>1789</v>
      </c>
      <c r="I291" s="21" t="s">
        <v>31</v>
      </c>
      <c r="J291" s="21" t="s">
        <v>32</v>
      </c>
      <c r="K291" s="21" t="s">
        <v>33</v>
      </c>
      <c r="L291" s="21" t="s">
        <v>67</v>
      </c>
      <c r="M291" s="21" t="s">
        <v>42</v>
      </c>
      <c r="N291" s="21" t="s">
        <v>403</v>
      </c>
      <c r="O291" s="21" t="s">
        <v>37</v>
      </c>
      <c r="P291" s="21" t="s">
        <v>189</v>
      </c>
      <c r="Q291" s="22">
        <v>45138</v>
      </c>
      <c r="R291" s="22">
        <v>45473</v>
      </c>
      <c r="S291" s="21">
        <v>45</v>
      </c>
      <c r="T291" s="51">
        <v>497</v>
      </c>
      <c r="U291" s="51">
        <v>421</v>
      </c>
      <c r="V291" s="26">
        <v>0.22</v>
      </c>
      <c r="W291" s="26"/>
      <c r="X291" s="15" t="e">
        <f>[1]!Table26[[#This Row],[odNetPremium]]*[1]!Table26[[#This Row],[Payout/ Discount %]]</f>
        <v>#REF!</v>
      </c>
      <c r="Y291" s="16" t="e">
        <f>[1]!Table26[[#This Row],[odNetPremium]]*[1]!Table26[[#This Row],[commissionPercentage]]</f>
        <v>#REF!</v>
      </c>
      <c r="Z291" s="17" t="e">
        <f>VLOOKUP([1]!Table26[[#This Row],[Insurance_portal]],[1]!Portal[#All],2,0)</f>
        <v>#REF!</v>
      </c>
      <c r="AA291" s="18" t="e">
        <f>[1]!Table26[[#This Row],[profit]]-([1]!Table26[[#This Row],[profit]]*[1]!Table26[[#This Row],[tdsPercentage]])</f>
        <v>#REF!</v>
      </c>
      <c r="AB291" s="18" t="e">
        <f>[1]!Table26[[#This Row],[profit_after_tds]]-[1]!Table26[[#This Row],[payout_discount]]</f>
        <v>#REF!</v>
      </c>
      <c r="AC291" s="21" t="s">
        <v>38</v>
      </c>
      <c r="AD291" s="21" t="s">
        <v>1790</v>
      </c>
    </row>
    <row r="292" spans="1:30" ht="15.75" x14ac:dyDescent="0.25">
      <c r="A292" s="52">
        <v>45108</v>
      </c>
      <c r="B292" s="27" t="s">
        <v>134</v>
      </c>
      <c r="C292" s="11">
        <v>9427352419</v>
      </c>
      <c r="D292" s="11" t="s">
        <v>1791</v>
      </c>
      <c r="E292" s="11" t="s">
        <v>1792</v>
      </c>
      <c r="F292" s="11" t="s">
        <v>1793</v>
      </c>
      <c r="G292" s="11" t="s">
        <v>1794</v>
      </c>
      <c r="H292" s="11" t="s">
        <v>1795</v>
      </c>
      <c r="I292" s="11" t="s">
        <v>31</v>
      </c>
      <c r="J292" s="11" t="s">
        <v>264</v>
      </c>
      <c r="K292" s="11" t="s">
        <v>33</v>
      </c>
      <c r="L292" s="11" t="s">
        <v>34</v>
      </c>
      <c r="M292" s="11" t="s">
        <v>78</v>
      </c>
      <c r="N292" s="11" t="s">
        <v>180</v>
      </c>
      <c r="O292" s="11" t="s">
        <v>37</v>
      </c>
      <c r="P292" s="11" t="s">
        <v>189</v>
      </c>
      <c r="Q292" s="12">
        <v>45110</v>
      </c>
      <c r="R292" s="12">
        <v>45475</v>
      </c>
      <c r="S292" s="11">
        <v>20</v>
      </c>
      <c r="T292" s="53">
        <v>19904</v>
      </c>
      <c r="U292" s="53">
        <v>12837</v>
      </c>
      <c r="V292" s="25">
        <v>0.08</v>
      </c>
      <c r="W292" s="25"/>
      <c r="X292" s="15" t="e">
        <f>[1]!Table26[[#This Row],[odNetPremium]]*[1]!Table26[[#This Row],[Payout/ Discount %]]</f>
        <v>#REF!</v>
      </c>
      <c r="Y292" s="16" t="e">
        <f>[1]!Table26[[#This Row],[odNetPremium]]*[1]!Table26[[#This Row],[commissionPercentage]]</f>
        <v>#REF!</v>
      </c>
      <c r="Z292" s="17" t="e">
        <f>VLOOKUP([1]!Table26[[#This Row],[Insurance_portal]],[1]!Portal[#All],2,0)</f>
        <v>#REF!</v>
      </c>
      <c r="AA292" s="18" t="e">
        <f>[1]!Table26[[#This Row],[profit]]-([1]!Table26[[#This Row],[profit]]*[1]!Table26[[#This Row],[tdsPercentage]])</f>
        <v>#REF!</v>
      </c>
      <c r="AB292" s="18" t="e">
        <f>[1]!Table26[[#This Row],[profit_after_tds]]-[1]!Table26[[#This Row],[payout_discount]]</f>
        <v>#REF!</v>
      </c>
      <c r="AC292" s="11" t="s">
        <v>38</v>
      </c>
      <c r="AD292" s="11" t="s">
        <v>38</v>
      </c>
    </row>
    <row r="293" spans="1:30" ht="15.75" x14ac:dyDescent="0.25">
      <c r="A293" s="50">
        <v>45111</v>
      </c>
      <c r="B293" s="27" t="s">
        <v>135</v>
      </c>
      <c r="C293" s="21">
        <v>9662246441</v>
      </c>
      <c r="D293" s="21" t="s">
        <v>1796</v>
      </c>
      <c r="E293" s="21" t="s">
        <v>1797</v>
      </c>
      <c r="F293" s="21" t="s">
        <v>1798</v>
      </c>
      <c r="G293" s="21" t="s">
        <v>136</v>
      </c>
      <c r="H293" s="21" t="s">
        <v>137</v>
      </c>
      <c r="I293" s="21" t="s">
        <v>255</v>
      </c>
      <c r="J293" s="21" t="s">
        <v>188</v>
      </c>
      <c r="K293" s="21" t="s">
        <v>115</v>
      </c>
      <c r="L293" s="21" t="s">
        <v>34</v>
      </c>
      <c r="M293" s="21" t="s">
        <v>78</v>
      </c>
      <c r="N293" s="21" t="s">
        <v>199</v>
      </c>
      <c r="O293" s="21" t="s">
        <v>118</v>
      </c>
      <c r="P293" s="21" t="s">
        <v>246</v>
      </c>
      <c r="Q293" s="22">
        <v>45117</v>
      </c>
      <c r="R293" s="22">
        <v>45482</v>
      </c>
      <c r="S293" s="21">
        <v>20</v>
      </c>
      <c r="T293" s="51">
        <v>10382</v>
      </c>
      <c r="U293" s="51">
        <v>5764</v>
      </c>
      <c r="V293" s="26">
        <v>0.25</v>
      </c>
      <c r="W293" s="26">
        <v>8.7499999999999994E-2</v>
      </c>
      <c r="X293" s="15" t="e">
        <f>[1]!Table26[[#This Row],[odNetPremium]]*[1]!Table26[[#This Row],[Payout/ Discount %]]</f>
        <v>#REF!</v>
      </c>
      <c r="Y293" s="16" t="e">
        <f>[1]!Table26[[#This Row],[odNetPremium]]*[1]!Table26[[#This Row],[commissionPercentage]]</f>
        <v>#REF!</v>
      </c>
      <c r="Z293" s="17" t="e">
        <f>VLOOKUP([1]!Table26[[#This Row],[Insurance_portal]],[1]!Portal[#All],2,0)</f>
        <v>#REF!</v>
      </c>
      <c r="AA293" s="18" t="e">
        <f>[1]!Table26[[#This Row],[profit]]-([1]!Table26[[#This Row],[profit]]*[1]!Table26[[#This Row],[tdsPercentage]])</f>
        <v>#REF!</v>
      </c>
      <c r="AB293" s="18" t="e">
        <f>[1]!Table26[[#This Row],[profit_after_tds]]-[1]!Table26[[#This Row],[payout_discount]]</f>
        <v>#REF!</v>
      </c>
      <c r="AC293" s="21" t="s">
        <v>38</v>
      </c>
      <c r="AD293" s="21" t="s">
        <v>38</v>
      </c>
    </row>
    <row r="294" spans="1:30" ht="15.75" x14ac:dyDescent="0.25">
      <c r="A294" s="52">
        <v>45108</v>
      </c>
      <c r="B294" s="99" t="s">
        <v>1799</v>
      </c>
      <c r="C294" s="11">
        <v>9724311115</v>
      </c>
      <c r="D294" s="11" t="s">
        <v>1800</v>
      </c>
      <c r="E294" s="11" t="s">
        <v>1801</v>
      </c>
      <c r="F294" s="11" t="s">
        <v>371</v>
      </c>
      <c r="G294" s="11" t="s">
        <v>1802</v>
      </c>
      <c r="H294" s="11" t="s">
        <v>1803</v>
      </c>
      <c r="I294" s="11" t="s">
        <v>50</v>
      </c>
      <c r="J294" s="11" t="s">
        <v>32</v>
      </c>
      <c r="K294" s="11" t="s">
        <v>33</v>
      </c>
      <c r="L294" s="11" t="s">
        <v>44</v>
      </c>
      <c r="M294" s="11" t="s">
        <v>121</v>
      </c>
      <c r="N294" s="11" t="s">
        <v>196</v>
      </c>
      <c r="O294" s="11" t="s">
        <v>118</v>
      </c>
      <c r="P294" s="11" t="s">
        <v>118</v>
      </c>
      <c r="Q294" s="12">
        <v>45109</v>
      </c>
      <c r="R294" s="12">
        <v>45474</v>
      </c>
      <c r="S294" s="11">
        <v>0</v>
      </c>
      <c r="T294" s="53">
        <v>3214</v>
      </c>
      <c r="U294" s="53">
        <v>2724</v>
      </c>
      <c r="V294" s="25">
        <v>0.35</v>
      </c>
      <c r="W294" s="25">
        <v>0.15</v>
      </c>
      <c r="X294" s="15" t="e">
        <f>[1]!Table26[[#This Row],[odNetPremium]]*[1]!Table26[[#This Row],[Payout/ Discount %]]</f>
        <v>#REF!</v>
      </c>
      <c r="Y294" s="16" t="e">
        <f>[1]!Table26[[#This Row],[odNetPremium]]*[1]!Table26[[#This Row],[commissionPercentage]]</f>
        <v>#REF!</v>
      </c>
      <c r="Z294" s="17" t="e">
        <f>VLOOKUP([1]!Table26[[#This Row],[Insurance_portal]],[1]!Portal[#All],2,0)</f>
        <v>#REF!</v>
      </c>
      <c r="AA294" s="18" t="e">
        <f>[1]!Table26[[#This Row],[profit]]-([1]!Table26[[#This Row],[profit]]*[1]!Table26[[#This Row],[tdsPercentage]])</f>
        <v>#REF!</v>
      </c>
      <c r="AB294" s="18" t="e">
        <f>[1]!Table26[[#This Row],[profit_after_tds]]-[1]!Table26[[#This Row],[payout_discount]]</f>
        <v>#REF!</v>
      </c>
      <c r="AC294" s="11" t="s">
        <v>38</v>
      </c>
      <c r="AD294" s="11" t="s">
        <v>412</v>
      </c>
    </row>
    <row r="295" spans="1:30" ht="15.75" x14ac:dyDescent="0.25">
      <c r="A295" s="50">
        <v>45111</v>
      </c>
      <c r="B295" s="20" t="s">
        <v>1804</v>
      </c>
      <c r="C295" s="21">
        <v>9898137678</v>
      </c>
      <c r="D295" s="21" t="s">
        <v>1805</v>
      </c>
      <c r="E295" s="70" t="s">
        <v>524</v>
      </c>
      <c r="F295" s="21" t="s">
        <v>1806</v>
      </c>
      <c r="G295" s="21">
        <v>195605</v>
      </c>
      <c r="H295" s="21">
        <v>4168988</v>
      </c>
      <c r="I295" s="21" t="s">
        <v>31</v>
      </c>
      <c r="J295" s="21" t="s">
        <v>32</v>
      </c>
      <c r="K295" s="21" t="s">
        <v>33</v>
      </c>
      <c r="L295" s="21" t="s">
        <v>34</v>
      </c>
      <c r="M295" s="21" t="s">
        <v>42</v>
      </c>
      <c r="N295" s="21" t="s">
        <v>1048</v>
      </c>
      <c r="O295" s="21" t="s">
        <v>118</v>
      </c>
      <c r="P295" s="21" t="s">
        <v>246</v>
      </c>
      <c r="Q295" s="22">
        <v>45113</v>
      </c>
      <c r="R295" s="22">
        <v>45478</v>
      </c>
      <c r="S295" s="21">
        <v>0</v>
      </c>
      <c r="T295" s="51">
        <v>10133</v>
      </c>
      <c r="U295" s="51">
        <v>8587</v>
      </c>
      <c r="V295" s="26">
        <v>7.4999999999999997E-2</v>
      </c>
      <c r="W295" s="26"/>
      <c r="X295" s="15" t="e">
        <f>[1]!Table26[[#This Row],[odNetPremium]]*[1]!Table26[[#This Row],[Payout/ Discount %]]</f>
        <v>#REF!</v>
      </c>
      <c r="Y295" s="16" t="e">
        <f>[1]!Table26[[#This Row],[odNetPremium]]*[1]!Table26[[#This Row],[commissionPercentage]]</f>
        <v>#REF!</v>
      </c>
      <c r="Z295" s="17" t="e">
        <f>VLOOKUP([1]!Table26[[#This Row],[Insurance_portal]],[1]!Portal[#All],2,0)</f>
        <v>#REF!</v>
      </c>
      <c r="AA295" s="18" t="e">
        <f>[1]!Table26[[#This Row],[profit]]-([1]!Table26[[#This Row],[profit]]*[1]!Table26[[#This Row],[tdsPercentage]])</f>
        <v>#REF!</v>
      </c>
      <c r="AB295" s="18" t="e">
        <f>[1]!Table26[[#This Row],[profit_after_tds]]-[1]!Table26[[#This Row],[payout_discount]]</f>
        <v>#REF!</v>
      </c>
      <c r="AC295" s="21" t="s">
        <v>38</v>
      </c>
      <c r="AD295" s="21" t="s">
        <v>38</v>
      </c>
    </row>
    <row r="296" spans="1:30" ht="15.75" x14ac:dyDescent="0.25">
      <c r="A296" s="52">
        <v>45110</v>
      </c>
      <c r="B296" s="99" t="s">
        <v>139</v>
      </c>
      <c r="C296" s="11">
        <v>9375588222</v>
      </c>
      <c r="D296" s="69">
        <v>174504592</v>
      </c>
      <c r="E296" s="11" t="s">
        <v>1807</v>
      </c>
      <c r="F296" s="11" t="s">
        <v>1808</v>
      </c>
      <c r="G296" s="11" t="s">
        <v>140</v>
      </c>
      <c r="H296" s="11" t="s">
        <v>141</v>
      </c>
      <c r="I296" s="11" t="s">
        <v>31</v>
      </c>
      <c r="J296" s="11" t="s">
        <v>32</v>
      </c>
      <c r="K296" s="11" t="s">
        <v>115</v>
      </c>
      <c r="L296" s="11" t="s">
        <v>34</v>
      </c>
      <c r="M296" s="11" t="s">
        <v>121</v>
      </c>
      <c r="N296" s="11" t="s">
        <v>43</v>
      </c>
      <c r="O296" s="11" t="s">
        <v>118</v>
      </c>
      <c r="P296" s="11" t="s">
        <v>246</v>
      </c>
      <c r="Q296" s="12">
        <v>45116</v>
      </c>
      <c r="R296" s="12">
        <v>45481</v>
      </c>
      <c r="S296" s="11">
        <v>25</v>
      </c>
      <c r="T296" s="53">
        <v>1568</v>
      </c>
      <c r="U296" s="53">
        <v>1328</v>
      </c>
      <c r="V296" s="25">
        <v>0.48</v>
      </c>
      <c r="W296" s="25">
        <v>0.126</v>
      </c>
      <c r="X296" s="15" t="e">
        <f>[1]!Table26[[#This Row],[odNetPremium]]*[1]!Table26[[#This Row],[Payout/ Discount %]]</f>
        <v>#REF!</v>
      </c>
      <c r="Y296" s="16" t="e">
        <f>[1]!Table26[[#This Row],[odNetPremium]]*[1]!Table26[[#This Row],[commissionPercentage]]</f>
        <v>#REF!</v>
      </c>
      <c r="Z296" s="17" t="e">
        <f>VLOOKUP([1]!Table26[[#This Row],[Insurance_portal]],[1]!Portal[#All],2,0)</f>
        <v>#REF!</v>
      </c>
      <c r="AA296" s="18" t="e">
        <f>[1]!Table26[[#This Row],[profit]]-([1]!Table26[[#This Row],[profit]]*[1]!Table26[[#This Row],[tdsPercentage]])</f>
        <v>#REF!</v>
      </c>
      <c r="AB296" s="18" t="e">
        <f>[1]!Table26[[#This Row],[profit_after_tds]]-[1]!Table26[[#This Row],[payout_discount]]</f>
        <v>#REF!</v>
      </c>
      <c r="AC296" s="11" t="s">
        <v>38</v>
      </c>
      <c r="AD296" s="11" t="s">
        <v>38</v>
      </c>
    </row>
    <row r="297" spans="1:30" ht="15.75" x14ac:dyDescent="0.25">
      <c r="A297" s="50">
        <v>45112</v>
      </c>
      <c r="B297" s="20" t="s">
        <v>1809</v>
      </c>
      <c r="C297" s="21">
        <v>9662246441</v>
      </c>
      <c r="D297" s="21" t="s">
        <v>1810</v>
      </c>
      <c r="E297" s="21" t="s">
        <v>1811</v>
      </c>
      <c r="F297" s="21" t="s">
        <v>158</v>
      </c>
      <c r="G297" s="21" t="s">
        <v>65</v>
      </c>
      <c r="H297" s="21" t="s">
        <v>66</v>
      </c>
      <c r="I297" s="21" t="s">
        <v>255</v>
      </c>
      <c r="J297" s="21" t="s">
        <v>32</v>
      </c>
      <c r="K297" s="21" t="s">
        <v>115</v>
      </c>
      <c r="L297" s="21" t="s">
        <v>67</v>
      </c>
      <c r="M297" s="21" t="s">
        <v>42</v>
      </c>
      <c r="N297" s="21" t="s">
        <v>403</v>
      </c>
      <c r="O297" s="21" t="s">
        <v>118</v>
      </c>
      <c r="P297" s="21" t="s">
        <v>246</v>
      </c>
      <c r="Q297" s="22">
        <v>45112</v>
      </c>
      <c r="R297" s="22">
        <v>45477</v>
      </c>
      <c r="S297" s="21">
        <v>0</v>
      </c>
      <c r="T297" s="51">
        <v>702</v>
      </c>
      <c r="U297" s="51">
        <v>595</v>
      </c>
      <c r="V297" s="26">
        <v>0.22</v>
      </c>
      <c r="W297" s="26"/>
      <c r="X297" s="15" t="e">
        <f>[1]!Table26[[#This Row],[odNetPremium]]*[1]!Table26[[#This Row],[Payout/ Discount %]]</f>
        <v>#REF!</v>
      </c>
      <c r="Y297" s="16" t="e">
        <f>[1]!Table26[[#This Row],[odNetPremium]]*[1]!Table26[[#This Row],[commissionPercentage]]</f>
        <v>#REF!</v>
      </c>
      <c r="Z297" s="17" t="e">
        <f>VLOOKUP([1]!Table26[[#This Row],[Insurance_portal]],[1]!Portal[#All],2,0)</f>
        <v>#REF!</v>
      </c>
      <c r="AA297" s="18" t="e">
        <f>[1]!Table26[[#This Row],[profit]]-([1]!Table26[[#This Row],[profit]]*[1]!Table26[[#This Row],[tdsPercentage]])</f>
        <v>#REF!</v>
      </c>
      <c r="AB297" s="18" t="e">
        <f>[1]!Table26[[#This Row],[profit_after_tds]]-[1]!Table26[[#This Row],[payout_discount]]</f>
        <v>#REF!</v>
      </c>
      <c r="AC297" s="21" t="s">
        <v>38</v>
      </c>
      <c r="AD297" s="21" t="s">
        <v>38</v>
      </c>
    </row>
    <row r="298" spans="1:30" ht="15.75" x14ac:dyDescent="0.25">
      <c r="A298" s="52">
        <v>45113</v>
      </c>
      <c r="B298" s="27" t="s">
        <v>1812</v>
      </c>
      <c r="C298" s="11">
        <v>9428585751</v>
      </c>
      <c r="D298" s="11" t="s">
        <v>1813</v>
      </c>
      <c r="E298" s="11" t="s">
        <v>417</v>
      </c>
      <c r="F298" s="11" t="s">
        <v>1814</v>
      </c>
      <c r="G298" s="11" t="s">
        <v>418</v>
      </c>
      <c r="H298" s="11" t="s">
        <v>419</v>
      </c>
      <c r="I298" s="11" t="s">
        <v>31</v>
      </c>
      <c r="J298" s="11" t="s">
        <v>117</v>
      </c>
      <c r="K298" s="11" t="s">
        <v>115</v>
      </c>
      <c r="L298" s="11" t="s">
        <v>34</v>
      </c>
      <c r="M298" s="11" t="s">
        <v>78</v>
      </c>
      <c r="N298" s="11" t="s">
        <v>199</v>
      </c>
      <c r="O298" s="11" t="s">
        <v>381</v>
      </c>
      <c r="P298" s="11" t="s">
        <v>32</v>
      </c>
      <c r="Q298" s="12">
        <v>45114</v>
      </c>
      <c r="R298" s="12">
        <v>45479</v>
      </c>
      <c r="S298" s="11">
        <v>0</v>
      </c>
      <c r="T298" s="53">
        <v>18544</v>
      </c>
      <c r="U298" s="53">
        <v>11669</v>
      </c>
      <c r="V298" s="25">
        <v>0.25</v>
      </c>
      <c r="W298" s="25"/>
      <c r="X298" s="15" t="e">
        <f>[1]!Table26[[#This Row],[odNetPremium]]*[1]!Table26[[#This Row],[Payout/ Discount %]]</f>
        <v>#REF!</v>
      </c>
      <c r="Y298" s="16" t="e">
        <f>[1]!Table26[[#This Row],[odNetPremium]]*[1]!Table26[[#This Row],[commissionPercentage]]</f>
        <v>#REF!</v>
      </c>
      <c r="Z298" s="17" t="e">
        <f>VLOOKUP([1]!Table26[[#This Row],[Insurance_portal]],[1]!Portal[#All],2,0)</f>
        <v>#REF!</v>
      </c>
      <c r="AA298" s="18" t="e">
        <f>[1]!Table26[[#This Row],[profit]]-([1]!Table26[[#This Row],[profit]]*[1]!Table26[[#This Row],[tdsPercentage]])</f>
        <v>#REF!</v>
      </c>
      <c r="AB298" s="18" t="e">
        <f>[1]!Table26[[#This Row],[profit_after_tds]]-[1]!Table26[[#This Row],[payout_discount]]</f>
        <v>#REF!</v>
      </c>
      <c r="AC298" s="11" t="s">
        <v>38</v>
      </c>
      <c r="AD298" s="11" t="s">
        <v>38</v>
      </c>
    </row>
    <row r="299" spans="1:30" ht="15.75" x14ac:dyDescent="0.25">
      <c r="A299" s="50">
        <v>45115</v>
      </c>
      <c r="B299" s="20" t="s">
        <v>1815</v>
      </c>
      <c r="C299" s="21">
        <v>8160622013</v>
      </c>
      <c r="D299" s="21" t="s">
        <v>1816</v>
      </c>
      <c r="E299" s="21" t="s">
        <v>1817</v>
      </c>
      <c r="F299" s="21" t="s">
        <v>88</v>
      </c>
      <c r="G299" s="21" t="s">
        <v>1818</v>
      </c>
      <c r="H299" s="21" t="s">
        <v>1819</v>
      </c>
      <c r="I299" s="21" t="s">
        <v>411</v>
      </c>
      <c r="J299" s="21" t="s">
        <v>32</v>
      </c>
      <c r="K299" s="21" t="s">
        <v>33</v>
      </c>
      <c r="L299" s="21" t="s">
        <v>34</v>
      </c>
      <c r="M299" s="21" t="s">
        <v>211</v>
      </c>
      <c r="N299" s="21" t="s">
        <v>36</v>
      </c>
      <c r="O299" s="21" t="s">
        <v>118</v>
      </c>
      <c r="P299" s="21" t="s">
        <v>363</v>
      </c>
      <c r="Q299" s="22">
        <v>45118</v>
      </c>
      <c r="R299" s="22">
        <v>45483</v>
      </c>
      <c r="S299" s="21">
        <v>50</v>
      </c>
      <c r="T299" s="51">
        <v>1486</v>
      </c>
      <c r="U299" s="51">
        <v>1259</v>
      </c>
      <c r="V299" s="26">
        <v>0.22</v>
      </c>
      <c r="W299" s="26">
        <v>0.1</v>
      </c>
      <c r="X299" s="15" t="e">
        <f>[1]!Table26[[#This Row],[odNetPremium]]*[1]!Table26[[#This Row],[Payout/ Discount %]]</f>
        <v>#REF!</v>
      </c>
      <c r="Y299" s="16" t="e">
        <f>[1]!Table26[[#This Row],[odNetPremium]]*[1]!Table26[[#This Row],[commissionPercentage]]</f>
        <v>#REF!</v>
      </c>
      <c r="Z299" s="17" t="e">
        <f>VLOOKUP([1]!Table26[[#This Row],[Insurance_portal]],[1]!Portal[#All],2,0)</f>
        <v>#REF!</v>
      </c>
      <c r="AA299" s="18" t="e">
        <f>[1]!Table26[[#This Row],[profit]]-([1]!Table26[[#This Row],[profit]]*[1]!Table26[[#This Row],[tdsPercentage]])</f>
        <v>#REF!</v>
      </c>
      <c r="AB299" s="18" t="e">
        <f>[1]!Table26[[#This Row],[profit_after_tds]]-[1]!Table26[[#This Row],[payout_discount]]</f>
        <v>#REF!</v>
      </c>
      <c r="AC299" s="21" t="s">
        <v>38</v>
      </c>
      <c r="AD299" s="21" t="s">
        <v>412</v>
      </c>
    </row>
    <row r="300" spans="1:30" ht="15.75" x14ac:dyDescent="0.25">
      <c r="A300" s="52">
        <v>45114</v>
      </c>
      <c r="B300" s="99" t="s">
        <v>1820</v>
      </c>
      <c r="C300" s="11">
        <v>9924924258</v>
      </c>
      <c r="D300" s="11" t="s">
        <v>1821</v>
      </c>
      <c r="E300" s="11" t="s">
        <v>420</v>
      </c>
      <c r="F300" s="11" t="s">
        <v>421</v>
      </c>
      <c r="G300" s="11" t="s">
        <v>422</v>
      </c>
      <c r="H300" s="11" t="s">
        <v>423</v>
      </c>
      <c r="I300" s="11" t="s">
        <v>31</v>
      </c>
      <c r="J300" s="11" t="s">
        <v>32</v>
      </c>
      <c r="K300" s="11" t="s">
        <v>115</v>
      </c>
      <c r="L300" s="11" t="s">
        <v>44</v>
      </c>
      <c r="M300" s="11" t="s">
        <v>121</v>
      </c>
      <c r="N300" s="11" t="s">
        <v>196</v>
      </c>
      <c r="O300" s="11" t="s">
        <v>37</v>
      </c>
      <c r="P300" s="11" t="s">
        <v>189</v>
      </c>
      <c r="Q300" s="12">
        <v>45118</v>
      </c>
      <c r="R300" s="12">
        <v>45483</v>
      </c>
      <c r="S300" s="11">
        <v>0</v>
      </c>
      <c r="T300" s="53">
        <v>4101</v>
      </c>
      <c r="U300" s="53">
        <v>3476</v>
      </c>
      <c r="V300" s="25">
        <v>0.35</v>
      </c>
      <c r="W300" s="25"/>
      <c r="X300" s="15" t="e">
        <f>[1]!Table26[[#This Row],[odNetPremium]]*[1]!Table26[[#This Row],[Payout/ Discount %]]</f>
        <v>#REF!</v>
      </c>
      <c r="Y300" s="16" t="e">
        <f>[1]!Table26[[#This Row],[odNetPremium]]*[1]!Table26[[#This Row],[commissionPercentage]]</f>
        <v>#REF!</v>
      </c>
      <c r="Z300" s="17" t="e">
        <f>VLOOKUP([1]!Table26[[#This Row],[Insurance_portal]],[1]!Portal[#All],2,0)</f>
        <v>#REF!</v>
      </c>
      <c r="AA300" s="18" t="e">
        <f>[1]!Table26[[#This Row],[profit]]-([1]!Table26[[#This Row],[profit]]*[1]!Table26[[#This Row],[tdsPercentage]])</f>
        <v>#REF!</v>
      </c>
      <c r="AB300" s="18" t="e">
        <f>[1]!Table26[[#This Row],[profit_after_tds]]-[1]!Table26[[#This Row],[payout_discount]]</f>
        <v>#REF!</v>
      </c>
      <c r="AC300" s="11" t="s">
        <v>38</v>
      </c>
      <c r="AD300" s="11" t="s">
        <v>38</v>
      </c>
    </row>
    <row r="301" spans="1:30" ht="15.75" x14ac:dyDescent="0.25">
      <c r="A301" s="50">
        <v>45120</v>
      </c>
      <c r="B301" s="99" t="s">
        <v>1822</v>
      </c>
      <c r="C301" s="21">
        <v>9974121250</v>
      </c>
      <c r="D301" s="21" t="s">
        <v>1823</v>
      </c>
      <c r="E301" s="21" t="s">
        <v>398</v>
      </c>
      <c r="F301" s="21" t="s">
        <v>1824</v>
      </c>
      <c r="G301" s="21" t="s">
        <v>399</v>
      </c>
      <c r="H301" s="21" t="s">
        <v>400</v>
      </c>
      <c r="I301" s="21" t="s">
        <v>57</v>
      </c>
      <c r="J301" s="21" t="s">
        <v>32</v>
      </c>
      <c r="K301" s="21" t="s">
        <v>115</v>
      </c>
      <c r="L301" s="21" t="s">
        <v>44</v>
      </c>
      <c r="M301" s="21" t="s">
        <v>121</v>
      </c>
      <c r="N301" s="21" t="s">
        <v>196</v>
      </c>
      <c r="O301" s="21" t="s">
        <v>118</v>
      </c>
      <c r="P301" s="21" t="s">
        <v>246</v>
      </c>
      <c r="Q301" s="22">
        <v>45121</v>
      </c>
      <c r="R301" s="22">
        <v>45486</v>
      </c>
      <c r="S301" s="21">
        <v>0</v>
      </c>
      <c r="T301" s="51">
        <v>2471</v>
      </c>
      <c r="U301" s="51">
        <v>2094</v>
      </c>
      <c r="V301" s="26">
        <v>0.35</v>
      </c>
      <c r="W301" s="26">
        <v>0.17749999999999999</v>
      </c>
      <c r="X301" s="15" t="e">
        <f>[1]!Table26[[#This Row],[odNetPremium]]*[1]!Table26[[#This Row],[Payout/ Discount %]]</f>
        <v>#REF!</v>
      </c>
      <c r="Y301" s="16" t="e">
        <f>[1]!Table26[[#This Row],[odNetPremium]]*[1]!Table26[[#This Row],[commissionPercentage]]</f>
        <v>#REF!</v>
      </c>
      <c r="Z301" s="17" t="e">
        <f>VLOOKUP([1]!Table26[[#This Row],[Insurance_portal]],[1]!Portal[#All],2,0)</f>
        <v>#REF!</v>
      </c>
      <c r="AA301" s="18" t="e">
        <f>[1]!Table26[[#This Row],[profit]]-([1]!Table26[[#This Row],[profit]]*[1]!Table26[[#This Row],[tdsPercentage]])</f>
        <v>#REF!</v>
      </c>
      <c r="AB301" s="18" t="e">
        <f>[1]!Table26[[#This Row],[profit_after_tds]]-[1]!Table26[[#This Row],[payout_discount]]</f>
        <v>#REF!</v>
      </c>
      <c r="AC301" s="21" t="s">
        <v>38</v>
      </c>
      <c r="AD301" s="21" t="s">
        <v>38</v>
      </c>
    </row>
    <row r="302" spans="1:30" ht="15.75" x14ac:dyDescent="0.25">
      <c r="A302" s="52">
        <v>45123</v>
      </c>
      <c r="B302" s="99" t="s">
        <v>413</v>
      </c>
      <c r="C302" s="11">
        <v>9428242828</v>
      </c>
      <c r="D302" s="11" t="s">
        <v>1825</v>
      </c>
      <c r="E302" s="11" t="s">
        <v>414</v>
      </c>
      <c r="F302" s="11" t="s">
        <v>1826</v>
      </c>
      <c r="G302" s="11" t="s">
        <v>415</v>
      </c>
      <c r="H302" s="11" t="s">
        <v>416</v>
      </c>
      <c r="I302" s="11" t="s">
        <v>255</v>
      </c>
      <c r="J302" s="11" t="s">
        <v>32</v>
      </c>
      <c r="K302" s="11" t="s">
        <v>115</v>
      </c>
      <c r="L302" s="11" t="s">
        <v>44</v>
      </c>
      <c r="M302" s="11" t="s">
        <v>121</v>
      </c>
      <c r="N302" s="11" t="s">
        <v>196</v>
      </c>
      <c r="O302" s="11" t="s">
        <v>118</v>
      </c>
      <c r="P302" s="11" t="s">
        <v>363</v>
      </c>
      <c r="Q302" s="12">
        <v>45123</v>
      </c>
      <c r="R302" s="12">
        <v>45488</v>
      </c>
      <c r="S302" s="11">
        <v>0</v>
      </c>
      <c r="T302" s="53">
        <v>2541</v>
      </c>
      <c r="U302" s="53">
        <v>2154</v>
      </c>
      <c r="V302" s="25">
        <v>0.35</v>
      </c>
      <c r="W302" s="25">
        <v>0.1125</v>
      </c>
      <c r="X302" s="15" t="e">
        <f>[1]!Table26[[#This Row],[odNetPremium]]*[1]!Table26[[#This Row],[Payout/ Discount %]]</f>
        <v>#REF!</v>
      </c>
      <c r="Y302" s="16" t="e">
        <f>[1]!Table26[[#This Row],[odNetPremium]]*[1]!Table26[[#This Row],[commissionPercentage]]</f>
        <v>#REF!</v>
      </c>
      <c r="Z302" s="17" t="e">
        <f>VLOOKUP([1]!Table26[[#This Row],[Insurance_portal]],[1]!Portal[#All],2,0)</f>
        <v>#REF!</v>
      </c>
      <c r="AA302" s="18" t="e">
        <f>[1]!Table26[[#This Row],[profit]]-([1]!Table26[[#This Row],[profit]]*[1]!Table26[[#This Row],[tdsPercentage]])</f>
        <v>#REF!</v>
      </c>
      <c r="AB302" s="18" t="e">
        <f>[1]!Table26[[#This Row],[profit_after_tds]]-[1]!Table26[[#This Row],[payout_discount]]</f>
        <v>#REF!</v>
      </c>
      <c r="AC302" s="11" t="s">
        <v>38</v>
      </c>
      <c r="AD302" s="11" t="s">
        <v>38</v>
      </c>
    </row>
    <row r="303" spans="1:30" ht="15.75" x14ac:dyDescent="0.25">
      <c r="A303" s="50">
        <v>45124</v>
      </c>
      <c r="B303" s="99" t="s">
        <v>1827</v>
      </c>
      <c r="C303" s="21">
        <v>9687972902</v>
      </c>
      <c r="D303" s="21" t="s">
        <v>1828</v>
      </c>
      <c r="E303" s="21" t="s">
        <v>1829</v>
      </c>
      <c r="F303" s="21" t="s">
        <v>1830</v>
      </c>
      <c r="G303" s="21" t="s">
        <v>1831</v>
      </c>
      <c r="H303" s="21" t="s">
        <v>1832</v>
      </c>
      <c r="I303" s="21" t="s">
        <v>1833</v>
      </c>
      <c r="J303" s="21" t="s">
        <v>32</v>
      </c>
      <c r="K303" s="21" t="s">
        <v>33</v>
      </c>
      <c r="L303" s="21" t="s">
        <v>44</v>
      </c>
      <c r="M303" s="21" t="s">
        <v>121</v>
      </c>
      <c r="N303" s="21" t="s">
        <v>196</v>
      </c>
      <c r="O303" s="21" t="s">
        <v>118</v>
      </c>
      <c r="P303" s="21" t="s">
        <v>363</v>
      </c>
      <c r="Q303" s="22">
        <v>45125</v>
      </c>
      <c r="R303" s="22">
        <v>45490</v>
      </c>
      <c r="S303" s="21">
        <v>0</v>
      </c>
      <c r="T303" s="51">
        <v>4101</v>
      </c>
      <c r="U303" s="51">
        <v>3476</v>
      </c>
      <c r="V303" s="26">
        <v>0.35</v>
      </c>
      <c r="W303" s="26">
        <v>0.1</v>
      </c>
      <c r="X303" s="15" t="e">
        <f>[1]!Table26[[#This Row],[odNetPremium]]*[1]!Table26[[#This Row],[Payout/ Discount %]]</f>
        <v>#REF!</v>
      </c>
      <c r="Y303" s="16" t="e">
        <f>[1]!Table26[[#This Row],[odNetPremium]]*[1]!Table26[[#This Row],[commissionPercentage]]</f>
        <v>#REF!</v>
      </c>
      <c r="Z303" s="17" t="e">
        <f>VLOOKUP([1]!Table26[[#This Row],[Insurance_portal]],[1]!Portal[#All],2,0)</f>
        <v>#REF!</v>
      </c>
      <c r="AA303" s="18" t="e">
        <f>[1]!Table26[[#This Row],[profit]]-([1]!Table26[[#This Row],[profit]]*[1]!Table26[[#This Row],[tdsPercentage]])</f>
        <v>#REF!</v>
      </c>
      <c r="AB303" s="18" t="e">
        <f>[1]!Table26[[#This Row],[profit_after_tds]]-[1]!Table26[[#This Row],[payout_discount]]</f>
        <v>#REF!</v>
      </c>
      <c r="AC303" s="21" t="s">
        <v>38</v>
      </c>
      <c r="AD303" s="21" t="s">
        <v>337</v>
      </c>
    </row>
    <row r="304" spans="1:30" ht="15.75" x14ac:dyDescent="0.25">
      <c r="A304" s="52">
        <v>45126</v>
      </c>
      <c r="B304" s="10" t="s">
        <v>1834</v>
      </c>
      <c r="C304" s="11">
        <v>8200495697</v>
      </c>
      <c r="D304" s="11">
        <v>6201747497</v>
      </c>
      <c r="E304" s="11" t="s">
        <v>1835</v>
      </c>
      <c r="F304" s="11" t="s">
        <v>1836</v>
      </c>
      <c r="G304" s="11" t="s">
        <v>432</v>
      </c>
      <c r="H304" s="11" t="s">
        <v>265</v>
      </c>
      <c r="I304" s="11" t="s">
        <v>31</v>
      </c>
      <c r="J304" s="11" t="s">
        <v>266</v>
      </c>
      <c r="K304" s="11" t="s">
        <v>115</v>
      </c>
      <c r="L304" s="11" t="s">
        <v>34</v>
      </c>
      <c r="M304" s="11" t="s">
        <v>42</v>
      </c>
      <c r="N304" s="11" t="s">
        <v>1536</v>
      </c>
      <c r="O304" s="11" t="s">
        <v>381</v>
      </c>
      <c r="P304" s="11" t="s">
        <v>32</v>
      </c>
      <c r="Q304" s="12">
        <v>45128</v>
      </c>
      <c r="R304" s="12">
        <v>45493</v>
      </c>
      <c r="S304" s="11">
        <v>0</v>
      </c>
      <c r="T304" s="53">
        <v>13505</v>
      </c>
      <c r="U304" s="53">
        <v>7238</v>
      </c>
      <c r="V304" s="25">
        <v>0.22500000000000001</v>
      </c>
      <c r="W304" s="25"/>
      <c r="X304" s="15" t="e">
        <f>[1]!Table26[[#This Row],[odNetPremium]]*[1]!Table26[[#This Row],[Payout/ Discount %]]</f>
        <v>#REF!</v>
      </c>
      <c r="Y304" s="16" t="e">
        <f>[1]!Table26[[#This Row],[odNetPremium]]*[1]!Table26[[#This Row],[commissionPercentage]]</f>
        <v>#REF!</v>
      </c>
      <c r="Z304" s="17" t="e">
        <f>VLOOKUP([1]!Table26[[#This Row],[Insurance_portal]],[1]!Portal[#All],2,0)</f>
        <v>#REF!</v>
      </c>
      <c r="AA304" s="18" t="e">
        <f>[1]!Table26[[#This Row],[profit]]-([1]!Table26[[#This Row],[profit]]*[1]!Table26[[#This Row],[tdsPercentage]])</f>
        <v>#REF!</v>
      </c>
      <c r="AB304" s="18" t="e">
        <f>[1]!Table26[[#This Row],[profit_after_tds]]-[1]!Table26[[#This Row],[payout_discount]]</f>
        <v>#REF!</v>
      </c>
      <c r="AC304" s="11" t="s">
        <v>38</v>
      </c>
      <c r="AD304" s="11" t="s">
        <v>38</v>
      </c>
    </row>
    <row r="305" spans="1:30" ht="15.75" x14ac:dyDescent="0.25">
      <c r="A305" s="50">
        <v>45123</v>
      </c>
      <c r="B305" s="20" t="s">
        <v>1837</v>
      </c>
      <c r="C305" s="21">
        <v>9909503821</v>
      </c>
      <c r="D305" s="70" t="s">
        <v>1838</v>
      </c>
      <c r="E305" s="21" t="s">
        <v>1839</v>
      </c>
      <c r="F305" s="21" t="s">
        <v>1840</v>
      </c>
      <c r="G305" s="21">
        <v>59325</v>
      </c>
      <c r="H305" s="21">
        <v>14061</v>
      </c>
      <c r="I305" s="21" t="s">
        <v>31</v>
      </c>
      <c r="J305" s="21" t="s">
        <v>101</v>
      </c>
      <c r="K305" s="21" t="s">
        <v>41</v>
      </c>
      <c r="L305" s="21" t="s">
        <v>34</v>
      </c>
      <c r="M305" s="21" t="s">
        <v>42</v>
      </c>
      <c r="N305" s="21" t="s">
        <v>1841</v>
      </c>
      <c r="O305" s="21" t="s">
        <v>32</v>
      </c>
      <c r="P305" s="21" t="s">
        <v>32</v>
      </c>
      <c r="Q305" s="22">
        <v>45126</v>
      </c>
      <c r="R305" s="22">
        <v>45491</v>
      </c>
      <c r="S305" s="21">
        <v>0</v>
      </c>
      <c r="T305" s="51">
        <v>7426</v>
      </c>
      <c r="U305" s="51">
        <v>2278</v>
      </c>
      <c r="V305" s="26"/>
      <c r="W305" s="26"/>
      <c r="X305" s="15" t="e">
        <f>[1]!Table26[[#This Row],[odNetPremium]]*[1]!Table26[[#This Row],[Payout/ Discount %]]</f>
        <v>#REF!</v>
      </c>
      <c r="Y305" s="16" t="e">
        <f>[1]!Table26[[#This Row],[odNetPremium]]*[1]!Table26[[#This Row],[commissionPercentage]]</f>
        <v>#REF!</v>
      </c>
      <c r="Z305" s="17" t="e">
        <f>VLOOKUP([1]!Table26[[#This Row],[Insurance_portal]],[1]!Portal[#All],2,0)</f>
        <v>#REF!</v>
      </c>
      <c r="AA305" s="18" t="e">
        <f>[1]!Table26[[#This Row],[profit]]-([1]!Table26[[#This Row],[profit]]*[1]!Table26[[#This Row],[tdsPercentage]])</f>
        <v>#REF!</v>
      </c>
      <c r="AB305" s="18" t="e">
        <f>[1]!Table26[[#This Row],[profit_after_tds]]-[1]!Table26[[#This Row],[payout_discount]]</f>
        <v>#REF!</v>
      </c>
      <c r="AC305" s="21" t="s">
        <v>38</v>
      </c>
      <c r="AD305" s="21" t="s">
        <v>38</v>
      </c>
    </row>
    <row r="306" spans="1:30" ht="15.75" x14ac:dyDescent="0.25">
      <c r="A306" s="52">
        <v>45127</v>
      </c>
      <c r="B306" s="27" t="s">
        <v>1842</v>
      </c>
      <c r="C306" s="11">
        <v>9998585448</v>
      </c>
      <c r="D306" s="11" t="s">
        <v>1843</v>
      </c>
      <c r="E306" s="11" t="s">
        <v>1844</v>
      </c>
      <c r="F306" s="11" t="s">
        <v>153</v>
      </c>
      <c r="G306" s="11" t="s">
        <v>1845</v>
      </c>
      <c r="H306" s="11" t="s">
        <v>1846</v>
      </c>
      <c r="I306" s="11" t="s">
        <v>50</v>
      </c>
      <c r="J306" s="11" t="s">
        <v>32</v>
      </c>
      <c r="K306" s="11" t="s">
        <v>33</v>
      </c>
      <c r="L306" s="11" t="s">
        <v>34</v>
      </c>
      <c r="M306" s="11" t="s">
        <v>121</v>
      </c>
      <c r="N306" s="11" t="s">
        <v>36</v>
      </c>
      <c r="O306" s="11" t="s">
        <v>118</v>
      </c>
      <c r="P306" s="11" t="s">
        <v>363</v>
      </c>
      <c r="Q306" s="12">
        <v>45129</v>
      </c>
      <c r="R306" s="12">
        <v>45494</v>
      </c>
      <c r="S306" s="11">
        <v>0</v>
      </c>
      <c r="T306" s="53">
        <v>1685</v>
      </c>
      <c r="U306" s="53">
        <v>1428</v>
      </c>
      <c r="V306" s="25">
        <v>0.31</v>
      </c>
      <c r="W306" s="25">
        <v>0.15</v>
      </c>
      <c r="X306" s="15" t="e">
        <f>[1]!Table26[[#This Row],[odNetPremium]]*[1]!Table26[[#This Row],[Payout/ Discount %]]</f>
        <v>#REF!</v>
      </c>
      <c r="Y306" s="16" t="e">
        <f>[1]!Table26[[#This Row],[odNetPremium]]*[1]!Table26[[#This Row],[commissionPercentage]]</f>
        <v>#REF!</v>
      </c>
      <c r="Z306" s="17" t="e">
        <f>VLOOKUP([1]!Table26[[#This Row],[Insurance_portal]],[1]!Portal[#All],2,0)</f>
        <v>#REF!</v>
      </c>
      <c r="AA306" s="18" t="e">
        <f>[1]!Table26[[#This Row],[profit]]-([1]!Table26[[#This Row],[profit]]*[1]!Table26[[#This Row],[tdsPercentage]])</f>
        <v>#REF!</v>
      </c>
      <c r="AB306" s="18" t="e">
        <f>[1]!Table26[[#This Row],[profit_after_tds]]-[1]!Table26[[#This Row],[payout_discount]]</f>
        <v>#REF!</v>
      </c>
      <c r="AC306" s="11" t="s">
        <v>38</v>
      </c>
      <c r="AD306" s="11" t="s">
        <v>412</v>
      </c>
    </row>
    <row r="307" spans="1:30" ht="15.75" x14ac:dyDescent="0.25">
      <c r="A307" s="50">
        <v>45121</v>
      </c>
      <c r="B307" s="99" t="s">
        <v>1847</v>
      </c>
      <c r="C307" s="21">
        <v>9974294929</v>
      </c>
      <c r="D307" s="21">
        <v>174519033</v>
      </c>
      <c r="E307" s="21" t="s">
        <v>1848</v>
      </c>
      <c r="F307" s="21" t="s">
        <v>1849</v>
      </c>
      <c r="G307" s="21" t="s">
        <v>1850</v>
      </c>
      <c r="H307" s="21" t="s">
        <v>1851</v>
      </c>
      <c r="I307" s="21" t="s">
        <v>50</v>
      </c>
      <c r="J307" s="21" t="s">
        <v>32</v>
      </c>
      <c r="K307" s="21" t="s">
        <v>33</v>
      </c>
      <c r="L307" s="21" t="s">
        <v>34</v>
      </c>
      <c r="M307" s="21" t="s">
        <v>121</v>
      </c>
      <c r="N307" s="21" t="s">
        <v>1559</v>
      </c>
      <c r="O307" s="21" t="s">
        <v>118</v>
      </c>
      <c r="P307" s="21" t="s">
        <v>363</v>
      </c>
      <c r="Q307" s="22">
        <v>45123</v>
      </c>
      <c r="R307" s="22">
        <v>45488</v>
      </c>
      <c r="S307" s="21">
        <v>0</v>
      </c>
      <c r="T307" s="51">
        <v>1439</v>
      </c>
      <c r="U307" s="51">
        <v>1219</v>
      </c>
      <c r="V307" s="26">
        <v>0.4</v>
      </c>
      <c r="W307" s="26">
        <v>0.15</v>
      </c>
      <c r="X307" s="15" t="e">
        <f>[1]!Table26[[#This Row],[odNetPremium]]*[1]!Table26[[#This Row],[Payout/ Discount %]]</f>
        <v>#REF!</v>
      </c>
      <c r="Y307" s="16" t="e">
        <f>[1]!Table26[[#This Row],[odNetPremium]]*[1]!Table26[[#This Row],[commissionPercentage]]</f>
        <v>#REF!</v>
      </c>
      <c r="Z307" s="17" t="e">
        <f>VLOOKUP([1]!Table26[[#This Row],[Insurance_portal]],[1]!Portal[#All],2,0)</f>
        <v>#REF!</v>
      </c>
      <c r="AA307" s="18" t="e">
        <f>[1]!Table26[[#This Row],[profit]]-([1]!Table26[[#This Row],[profit]]*[1]!Table26[[#This Row],[tdsPercentage]])</f>
        <v>#REF!</v>
      </c>
      <c r="AB307" s="18" t="e">
        <f>[1]!Table26[[#This Row],[profit_after_tds]]-[1]!Table26[[#This Row],[payout_discount]]</f>
        <v>#REF!</v>
      </c>
      <c r="AC307" s="21" t="s">
        <v>38</v>
      </c>
      <c r="AD307" s="21" t="s">
        <v>412</v>
      </c>
    </row>
    <row r="308" spans="1:30" ht="15.75" x14ac:dyDescent="0.25">
      <c r="A308" s="52">
        <v>45120</v>
      </c>
      <c r="B308" s="99" t="s">
        <v>1852</v>
      </c>
      <c r="C308" s="11">
        <v>9328263900</v>
      </c>
      <c r="D308" s="11" t="s">
        <v>1853</v>
      </c>
      <c r="E308" s="11" t="s">
        <v>424</v>
      </c>
      <c r="F308" s="11" t="s">
        <v>1854</v>
      </c>
      <c r="G308" s="11" t="s">
        <v>425</v>
      </c>
      <c r="H308" s="11" t="s">
        <v>426</v>
      </c>
      <c r="I308" s="11" t="s">
        <v>50</v>
      </c>
      <c r="J308" s="11" t="s">
        <v>32</v>
      </c>
      <c r="K308" s="11" t="s">
        <v>115</v>
      </c>
      <c r="L308" s="11" t="s">
        <v>44</v>
      </c>
      <c r="M308" s="11" t="s">
        <v>121</v>
      </c>
      <c r="N308" s="11" t="s">
        <v>36</v>
      </c>
      <c r="O308" s="11" t="s">
        <v>118</v>
      </c>
      <c r="P308" s="11" t="s">
        <v>363</v>
      </c>
      <c r="Q308" s="12">
        <v>45122</v>
      </c>
      <c r="R308" s="12">
        <v>45487</v>
      </c>
      <c r="S308" s="11">
        <v>0</v>
      </c>
      <c r="T308" s="53">
        <v>843</v>
      </c>
      <c r="U308" s="53">
        <v>714</v>
      </c>
      <c r="V308" s="25">
        <v>0.33</v>
      </c>
      <c r="W308" s="25">
        <v>0.15</v>
      </c>
      <c r="X308" s="15" t="e">
        <f>[1]!Table26[[#This Row],[odNetPremium]]*[1]!Table26[[#This Row],[Payout/ Discount %]]</f>
        <v>#REF!</v>
      </c>
      <c r="Y308" s="16" t="e">
        <f>[1]!Table26[[#This Row],[odNetPremium]]*[1]!Table26[[#This Row],[commissionPercentage]]</f>
        <v>#REF!</v>
      </c>
      <c r="Z308" s="17" t="e">
        <f>VLOOKUP([1]!Table26[[#This Row],[Insurance_portal]],[1]!Portal[#All],2,0)</f>
        <v>#REF!</v>
      </c>
      <c r="AA308" s="18" t="e">
        <f>[1]!Table26[[#This Row],[profit]]-([1]!Table26[[#This Row],[profit]]*[1]!Table26[[#This Row],[tdsPercentage]])</f>
        <v>#REF!</v>
      </c>
      <c r="AB308" s="18" t="e">
        <f>[1]!Table26[[#This Row],[profit_after_tds]]-[1]!Table26[[#This Row],[payout_discount]]</f>
        <v>#REF!</v>
      </c>
      <c r="AC308" s="11" t="s">
        <v>38</v>
      </c>
      <c r="AD308" s="11" t="s">
        <v>412</v>
      </c>
    </row>
    <row r="309" spans="1:30" ht="15.75" x14ac:dyDescent="0.25">
      <c r="A309" s="50">
        <v>45128</v>
      </c>
      <c r="B309" s="20" t="s">
        <v>1287</v>
      </c>
      <c r="C309" s="21">
        <v>9033270111</v>
      </c>
      <c r="D309" s="21" t="s">
        <v>1855</v>
      </c>
      <c r="E309" s="21" t="s">
        <v>1856</v>
      </c>
      <c r="F309" s="21" t="s">
        <v>1857</v>
      </c>
      <c r="G309" s="21" t="s">
        <v>429</v>
      </c>
      <c r="H309" s="21" t="s">
        <v>430</v>
      </c>
      <c r="I309" s="21" t="s">
        <v>70</v>
      </c>
      <c r="J309" s="21" t="s">
        <v>32</v>
      </c>
      <c r="K309" s="21" t="s">
        <v>115</v>
      </c>
      <c r="L309" s="21" t="s">
        <v>34</v>
      </c>
      <c r="M309" s="21" t="s">
        <v>42</v>
      </c>
      <c r="N309" s="21" t="s">
        <v>469</v>
      </c>
      <c r="O309" s="21" t="s">
        <v>37</v>
      </c>
      <c r="P309" s="21" t="s">
        <v>32</v>
      </c>
      <c r="Q309" s="22">
        <v>45129</v>
      </c>
      <c r="R309" s="22">
        <v>45494</v>
      </c>
      <c r="S309" s="21">
        <v>25</v>
      </c>
      <c r="T309" s="51">
        <v>24485</v>
      </c>
      <c r="U309" s="51">
        <v>21566</v>
      </c>
      <c r="V309" s="26">
        <v>0.3</v>
      </c>
      <c r="W309" s="26">
        <v>0.115</v>
      </c>
      <c r="X309" s="15" t="e">
        <f>[1]!Table26[[#This Row],[odNetPremium]]*[1]!Table26[[#This Row],[Payout/ Discount %]]</f>
        <v>#REF!</v>
      </c>
      <c r="Y309" s="16" t="e">
        <f>[1]!Table26[[#This Row],[odNetPremium]]*[1]!Table26[[#This Row],[commissionPercentage]]</f>
        <v>#REF!</v>
      </c>
      <c r="Z309" s="17" t="e">
        <f>VLOOKUP([1]!Table26[[#This Row],[Insurance_portal]],[1]!Portal[#All],2,0)</f>
        <v>#REF!</v>
      </c>
      <c r="AA309" s="18" t="e">
        <f>[1]!Table26[[#This Row],[profit]]-([1]!Table26[[#This Row],[profit]]*[1]!Table26[[#This Row],[tdsPercentage]])</f>
        <v>#REF!</v>
      </c>
      <c r="AB309" s="18" t="e">
        <f>[1]!Table26[[#This Row],[profit_after_tds]]-[1]!Table26[[#This Row],[payout_discount]]</f>
        <v>#REF!</v>
      </c>
      <c r="AC309" s="21" t="s">
        <v>38</v>
      </c>
      <c r="AD309" s="21" t="s">
        <v>431</v>
      </c>
    </row>
    <row r="310" spans="1:30" ht="15.75" x14ac:dyDescent="0.25">
      <c r="A310" s="52">
        <v>45128</v>
      </c>
      <c r="B310" s="10" t="s">
        <v>1858</v>
      </c>
      <c r="C310" s="11">
        <v>9909339657</v>
      </c>
      <c r="D310" s="11" t="s">
        <v>1859</v>
      </c>
      <c r="E310" s="11" t="s">
        <v>1860</v>
      </c>
      <c r="F310" s="11" t="s">
        <v>1861</v>
      </c>
      <c r="G310" s="11" t="s">
        <v>1862</v>
      </c>
      <c r="H310" s="11" t="s">
        <v>1863</v>
      </c>
      <c r="I310" s="11" t="s">
        <v>31</v>
      </c>
      <c r="J310" s="11" t="s">
        <v>32</v>
      </c>
      <c r="K310" s="11" t="s">
        <v>33</v>
      </c>
      <c r="L310" s="11" t="s">
        <v>34</v>
      </c>
      <c r="M310" s="11" t="s">
        <v>42</v>
      </c>
      <c r="N310" s="11" t="s">
        <v>196</v>
      </c>
      <c r="O310" s="11" t="s">
        <v>37</v>
      </c>
      <c r="P310" s="11" t="s">
        <v>32</v>
      </c>
      <c r="Q310" s="12">
        <v>45136</v>
      </c>
      <c r="R310" s="12">
        <v>45501</v>
      </c>
      <c r="S310" s="11">
        <v>50</v>
      </c>
      <c r="T310" s="53">
        <v>10256</v>
      </c>
      <c r="U310" s="53">
        <v>4646</v>
      </c>
      <c r="V310" s="25">
        <v>0.25</v>
      </c>
      <c r="W310" s="25"/>
      <c r="X310" s="15" t="e">
        <f>[1]!Table26[[#This Row],[odNetPremium]]*[1]!Table26[[#This Row],[Payout/ Discount %]]</f>
        <v>#REF!</v>
      </c>
      <c r="Y310" s="16" t="e">
        <f>[1]!Table26[[#This Row],[odNetPremium]]*[1]!Table26[[#This Row],[commissionPercentage]]</f>
        <v>#REF!</v>
      </c>
      <c r="Z310" s="17" t="e">
        <f>VLOOKUP([1]!Table26[[#This Row],[Insurance_portal]],[1]!Portal[#All],2,0)</f>
        <v>#REF!</v>
      </c>
      <c r="AA310" s="18" t="e">
        <f>[1]!Table26[[#This Row],[profit]]-([1]!Table26[[#This Row],[profit]]*[1]!Table26[[#This Row],[tdsPercentage]])</f>
        <v>#REF!</v>
      </c>
      <c r="AB310" s="18" t="e">
        <f>[1]!Table26[[#This Row],[profit_after_tds]]-[1]!Table26[[#This Row],[payout_discount]]</f>
        <v>#REF!</v>
      </c>
      <c r="AC310" s="11" t="s">
        <v>38</v>
      </c>
      <c r="AD310" s="11" t="s">
        <v>1532</v>
      </c>
    </row>
    <row r="311" spans="1:30" ht="15.75" x14ac:dyDescent="0.25">
      <c r="A311" s="50">
        <v>45128</v>
      </c>
      <c r="B311" s="20" t="s">
        <v>1864</v>
      </c>
      <c r="C311" s="21">
        <v>9724201826</v>
      </c>
      <c r="D311" s="21" t="s">
        <v>1865</v>
      </c>
      <c r="E311" s="21" t="s">
        <v>1866</v>
      </c>
      <c r="F311" s="21" t="s">
        <v>1867</v>
      </c>
      <c r="G311" s="21" t="s">
        <v>1868</v>
      </c>
      <c r="H311" s="21">
        <v>605648</v>
      </c>
      <c r="I311" s="21" t="s">
        <v>31</v>
      </c>
      <c r="J311" s="21" t="s">
        <v>117</v>
      </c>
      <c r="K311" s="21" t="s">
        <v>33</v>
      </c>
      <c r="L311" s="21" t="s">
        <v>34</v>
      </c>
      <c r="M311" s="21" t="s">
        <v>54</v>
      </c>
      <c r="N311" s="21" t="s">
        <v>180</v>
      </c>
      <c r="O311" s="21" t="s">
        <v>37</v>
      </c>
      <c r="P311" s="21" t="s">
        <v>32</v>
      </c>
      <c r="Q311" s="22">
        <v>45129</v>
      </c>
      <c r="R311" s="22">
        <v>45494</v>
      </c>
      <c r="S311" s="21">
        <v>0</v>
      </c>
      <c r="T311" s="51">
        <v>14878</v>
      </c>
      <c r="U311" s="51">
        <v>8518</v>
      </c>
      <c r="V311" s="26">
        <v>0.15</v>
      </c>
      <c r="W311" s="26"/>
      <c r="X311" s="15" t="e">
        <f>[1]!Table26[[#This Row],[odNetPremium]]*[1]!Table26[[#This Row],[Payout/ Discount %]]</f>
        <v>#REF!</v>
      </c>
      <c r="Y311" s="16" t="e">
        <f>[1]!Table26[[#This Row],[odNetPremium]]*[1]!Table26[[#This Row],[commissionPercentage]]</f>
        <v>#REF!</v>
      </c>
      <c r="Z311" s="17" t="e">
        <f>VLOOKUP([1]!Table26[[#This Row],[Insurance_portal]],[1]!Portal[#All],2,0)</f>
        <v>#REF!</v>
      </c>
      <c r="AA311" s="18" t="e">
        <f>[1]!Table26[[#This Row],[profit]]-([1]!Table26[[#This Row],[profit]]*[1]!Table26[[#This Row],[tdsPercentage]])</f>
        <v>#REF!</v>
      </c>
      <c r="AB311" s="18" t="e">
        <f>[1]!Table26[[#This Row],[profit_after_tds]]-[1]!Table26[[#This Row],[payout_discount]]</f>
        <v>#REF!</v>
      </c>
      <c r="AC311" s="21" t="s">
        <v>38</v>
      </c>
      <c r="AD311" s="21" t="s">
        <v>1532</v>
      </c>
    </row>
    <row r="312" spans="1:30" ht="15.75" x14ac:dyDescent="0.25">
      <c r="A312" s="52">
        <v>45130</v>
      </c>
      <c r="B312" s="99" t="s">
        <v>1869</v>
      </c>
      <c r="C312" s="11">
        <v>9375224603</v>
      </c>
      <c r="D312" s="11">
        <v>6201762225</v>
      </c>
      <c r="E312" s="11" t="s">
        <v>1870</v>
      </c>
      <c r="F312" s="11" t="s">
        <v>1871</v>
      </c>
      <c r="G312" s="11" t="s">
        <v>1872</v>
      </c>
      <c r="H312" s="11" t="s">
        <v>1873</v>
      </c>
      <c r="I312" s="11" t="s">
        <v>31</v>
      </c>
      <c r="J312" s="11" t="s">
        <v>32</v>
      </c>
      <c r="K312" s="11" t="s">
        <v>33</v>
      </c>
      <c r="L312" s="11" t="s">
        <v>44</v>
      </c>
      <c r="M312" s="11" t="s">
        <v>121</v>
      </c>
      <c r="N312" s="11" t="s">
        <v>43</v>
      </c>
      <c r="O312" s="11" t="s">
        <v>118</v>
      </c>
      <c r="P312" s="11" t="s">
        <v>363</v>
      </c>
      <c r="Q312" s="12">
        <v>45131</v>
      </c>
      <c r="R312" s="12">
        <v>45496</v>
      </c>
      <c r="S312" s="11">
        <v>0</v>
      </c>
      <c r="T312" s="53">
        <v>4102</v>
      </c>
      <c r="U312" s="53">
        <v>3476</v>
      </c>
      <c r="V312" s="25">
        <v>0.33</v>
      </c>
      <c r="W312" s="25">
        <v>0.1</v>
      </c>
      <c r="X312" s="15" t="e">
        <f>[1]!Table26[[#This Row],[odNetPremium]]*[1]!Table26[[#This Row],[Payout/ Discount %]]</f>
        <v>#REF!</v>
      </c>
      <c r="Y312" s="16" t="e">
        <f>[1]!Table26[[#This Row],[odNetPremium]]*[1]!Table26[[#This Row],[commissionPercentage]]</f>
        <v>#REF!</v>
      </c>
      <c r="Z312" s="17" t="e">
        <f>VLOOKUP([1]!Table26[[#This Row],[Insurance_portal]],[1]!Portal[#All],2,0)</f>
        <v>#REF!</v>
      </c>
      <c r="AA312" s="18" t="e">
        <f>[1]!Table26[[#This Row],[profit]]-([1]!Table26[[#This Row],[profit]]*[1]!Table26[[#This Row],[tdsPercentage]])</f>
        <v>#REF!</v>
      </c>
      <c r="AB312" s="18" t="e">
        <f>[1]!Table26[[#This Row],[profit_after_tds]]-[1]!Table26[[#This Row],[payout_discount]]</f>
        <v>#REF!</v>
      </c>
      <c r="AC312" s="11" t="s">
        <v>38</v>
      </c>
      <c r="AD312" s="11" t="s">
        <v>1638</v>
      </c>
    </row>
    <row r="313" spans="1:30" ht="15.75" x14ac:dyDescent="0.25">
      <c r="A313" s="50">
        <v>45132</v>
      </c>
      <c r="B313" s="20" t="s">
        <v>1874</v>
      </c>
      <c r="C313" s="21">
        <v>9601722352</v>
      </c>
      <c r="D313" s="21" t="s">
        <v>1875</v>
      </c>
      <c r="E313" s="21" t="s">
        <v>1876</v>
      </c>
      <c r="F313" s="21" t="s">
        <v>1877</v>
      </c>
      <c r="G313" s="21">
        <v>503487</v>
      </c>
      <c r="H313" s="21">
        <v>485963</v>
      </c>
      <c r="I313" s="21" t="s">
        <v>98</v>
      </c>
      <c r="J313" s="21" t="s">
        <v>32</v>
      </c>
      <c r="K313" s="21" t="s">
        <v>33</v>
      </c>
      <c r="L313" s="21" t="s">
        <v>44</v>
      </c>
      <c r="M313" s="21" t="s">
        <v>42</v>
      </c>
      <c r="N313" s="21" t="s">
        <v>403</v>
      </c>
      <c r="O313" s="21" t="s">
        <v>118</v>
      </c>
      <c r="P313" s="21" t="s">
        <v>363</v>
      </c>
      <c r="Q313" s="22">
        <v>45133</v>
      </c>
      <c r="R313" s="22">
        <v>45498</v>
      </c>
      <c r="S313" s="21">
        <v>0</v>
      </c>
      <c r="T313" s="51">
        <v>3456</v>
      </c>
      <c r="U313" s="51">
        <v>2929</v>
      </c>
      <c r="V313" s="26">
        <v>0.35</v>
      </c>
      <c r="W313" s="26">
        <v>0.17299999999999999</v>
      </c>
      <c r="X313" s="15" t="e">
        <f>[1]!Table26[[#This Row],[odNetPremium]]*[1]!Table26[[#This Row],[Payout/ Discount %]]</f>
        <v>#REF!</v>
      </c>
      <c r="Y313" s="16" t="e">
        <f>[1]!Table26[[#This Row],[odNetPremium]]*[1]!Table26[[#This Row],[commissionPercentage]]</f>
        <v>#REF!</v>
      </c>
      <c r="Z313" s="17" t="e">
        <f>VLOOKUP([1]!Table26[[#This Row],[Insurance_portal]],[1]!Portal[#All],2,0)</f>
        <v>#REF!</v>
      </c>
      <c r="AA313" s="18" t="e">
        <f>[1]!Table26[[#This Row],[profit]]-([1]!Table26[[#This Row],[profit]]*[1]!Table26[[#This Row],[tdsPercentage]])</f>
        <v>#REF!</v>
      </c>
      <c r="AB313" s="18" t="e">
        <f>[1]!Table26[[#This Row],[profit_after_tds]]-[1]!Table26[[#This Row],[payout_discount]]</f>
        <v>#REF!</v>
      </c>
      <c r="AC313" s="21" t="s">
        <v>38</v>
      </c>
      <c r="AD313" s="21" t="s">
        <v>38</v>
      </c>
    </row>
    <row r="314" spans="1:30" ht="15.75" x14ac:dyDescent="0.25">
      <c r="A314" s="52">
        <v>45132</v>
      </c>
      <c r="B314" s="99" t="s">
        <v>1878</v>
      </c>
      <c r="C314" s="11">
        <v>9664514124</v>
      </c>
      <c r="D314" s="11" t="s">
        <v>1879</v>
      </c>
      <c r="E314" s="11" t="s">
        <v>1880</v>
      </c>
      <c r="F314" s="11" t="s">
        <v>153</v>
      </c>
      <c r="G314" s="11" t="s">
        <v>1881</v>
      </c>
      <c r="H314" s="11" t="s">
        <v>1882</v>
      </c>
      <c r="I314" s="11" t="s">
        <v>50</v>
      </c>
      <c r="J314" s="11" t="s">
        <v>32</v>
      </c>
      <c r="K314" s="11" t="s">
        <v>33</v>
      </c>
      <c r="L314" s="11" t="s">
        <v>34</v>
      </c>
      <c r="M314" s="11" t="s">
        <v>121</v>
      </c>
      <c r="N314" s="11" t="s">
        <v>36</v>
      </c>
      <c r="O314" s="11" t="s">
        <v>118</v>
      </c>
      <c r="P314" s="11" t="s">
        <v>363</v>
      </c>
      <c r="Q314" s="12">
        <v>45136</v>
      </c>
      <c r="R314" s="12">
        <v>45501</v>
      </c>
      <c r="S314" s="11">
        <v>0</v>
      </c>
      <c r="T314" s="53">
        <v>1572</v>
      </c>
      <c r="U314" s="53">
        <v>1332</v>
      </c>
      <c r="V314" s="25">
        <v>0.31</v>
      </c>
      <c r="W314" s="25">
        <v>0.15</v>
      </c>
      <c r="X314" s="15" t="e">
        <f>[1]!Table26[[#This Row],[odNetPremium]]*[1]!Table26[[#This Row],[Payout/ Discount %]]</f>
        <v>#REF!</v>
      </c>
      <c r="Y314" s="16" t="e">
        <f>[1]!Table26[[#This Row],[odNetPremium]]*[1]!Table26[[#This Row],[commissionPercentage]]</f>
        <v>#REF!</v>
      </c>
      <c r="Z314" s="17" t="e">
        <f>VLOOKUP([1]!Table26[[#This Row],[Insurance_portal]],[1]!Portal[#All],2,0)</f>
        <v>#REF!</v>
      </c>
      <c r="AA314" s="18" t="e">
        <f>[1]!Table26[[#This Row],[profit]]-([1]!Table26[[#This Row],[profit]]*[1]!Table26[[#This Row],[tdsPercentage]])</f>
        <v>#REF!</v>
      </c>
      <c r="AB314" s="18" t="e">
        <f>[1]!Table26[[#This Row],[profit_after_tds]]-[1]!Table26[[#This Row],[payout_discount]]</f>
        <v>#REF!</v>
      </c>
      <c r="AC314" s="11" t="s">
        <v>38</v>
      </c>
      <c r="AD314" s="11" t="s">
        <v>412</v>
      </c>
    </row>
    <row r="315" spans="1:30" ht="15.75" x14ac:dyDescent="0.25">
      <c r="A315" s="50">
        <v>45135</v>
      </c>
      <c r="B315" s="99" t="s">
        <v>1883</v>
      </c>
      <c r="C315" s="21">
        <v>9913734057</v>
      </c>
      <c r="D315" s="21" t="s">
        <v>1884</v>
      </c>
      <c r="E315" s="21" t="s">
        <v>1885</v>
      </c>
      <c r="F315" s="21" t="s">
        <v>1886</v>
      </c>
      <c r="G315" s="21" t="s">
        <v>1887</v>
      </c>
      <c r="H315" s="21" t="s">
        <v>1888</v>
      </c>
      <c r="I315" s="21" t="s">
        <v>31</v>
      </c>
      <c r="J315" s="21" t="s">
        <v>32</v>
      </c>
      <c r="K315" s="21" t="s">
        <v>33</v>
      </c>
      <c r="L315" s="21" t="s">
        <v>34</v>
      </c>
      <c r="M315" s="21" t="s">
        <v>121</v>
      </c>
      <c r="N315" s="21" t="s">
        <v>403</v>
      </c>
      <c r="O315" s="21" t="s">
        <v>118</v>
      </c>
      <c r="P315" s="21" t="s">
        <v>363</v>
      </c>
      <c r="Q315" s="22">
        <v>45136</v>
      </c>
      <c r="R315" s="22">
        <v>45501</v>
      </c>
      <c r="S315" s="21">
        <v>0</v>
      </c>
      <c r="T315" s="51">
        <v>1548</v>
      </c>
      <c r="U315" s="51">
        <v>1312</v>
      </c>
      <c r="V315" s="26">
        <v>0.38</v>
      </c>
      <c r="W315" s="26">
        <v>7.4999999999999997E-2</v>
      </c>
      <c r="X315" s="15" t="e">
        <f>[1]!Table26[[#This Row],[odNetPremium]]*[1]!Table26[[#This Row],[Payout/ Discount %]]</f>
        <v>#REF!</v>
      </c>
      <c r="Y315" s="16" t="e">
        <f>[1]!Table26[[#This Row],[odNetPremium]]*[1]!Table26[[#This Row],[commissionPercentage]]</f>
        <v>#REF!</v>
      </c>
      <c r="Z315" s="17" t="e">
        <f>VLOOKUP([1]!Table26[[#This Row],[Insurance_portal]],[1]!Portal[#All],2,0)</f>
        <v>#REF!</v>
      </c>
      <c r="AA315" s="18" t="e">
        <f>[1]!Table26[[#This Row],[profit]]-([1]!Table26[[#This Row],[profit]]*[1]!Table26[[#This Row],[tdsPercentage]])</f>
        <v>#REF!</v>
      </c>
      <c r="AB315" s="18" t="e">
        <f>[1]!Table26[[#This Row],[profit_after_tds]]-[1]!Table26[[#This Row],[payout_discount]]</f>
        <v>#REF!</v>
      </c>
      <c r="AC315" s="21" t="s">
        <v>38</v>
      </c>
      <c r="AD315" s="21" t="s">
        <v>38</v>
      </c>
    </row>
    <row r="316" spans="1:30" ht="15.75" x14ac:dyDescent="0.25">
      <c r="A316" s="52">
        <v>45134</v>
      </c>
      <c r="B316" s="10" t="s">
        <v>1889</v>
      </c>
      <c r="C316" s="11">
        <v>9375558600</v>
      </c>
      <c r="D316" s="11" t="s">
        <v>1890</v>
      </c>
      <c r="E316" s="11" t="s">
        <v>1891</v>
      </c>
      <c r="F316" s="11" t="s">
        <v>1892</v>
      </c>
      <c r="G316" s="11" t="s">
        <v>1893</v>
      </c>
      <c r="H316" s="11" t="s">
        <v>1894</v>
      </c>
      <c r="I316" s="11" t="s">
        <v>31</v>
      </c>
      <c r="J316" s="11" t="s">
        <v>32</v>
      </c>
      <c r="K316" s="11" t="s">
        <v>33</v>
      </c>
      <c r="L316" s="11" t="s">
        <v>34</v>
      </c>
      <c r="M316" s="11" t="s">
        <v>42</v>
      </c>
      <c r="N316" s="11" t="s">
        <v>403</v>
      </c>
      <c r="O316" s="11" t="s">
        <v>183</v>
      </c>
      <c r="P316" s="11" t="s">
        <v>363</v>
      </c>
      <c r="Q316" s="12">
        <v>45134</v>
      </c>
      <c r="R316" s="12">
        <v>46229</v>
      </c>
      <c r="S316" s="11">
        <v>20</v>
      </c>
      <c r="T316" s="53">
        <v>3656</v>
      </c>
      <c r="U316" s="53">
        <v>3098</v>
      </c>
      <c r="V316" s="25">
        <v>0.25</v>
      </c>
      <c r="W316" s="25">
        <v>8.3000000000000004E-2</v>
      </c>
      <c r="X316" s="15" t="e">
        <f>[1]!Table26[[#This Row],[odNetPremium]]*[1]!Table26[[#This Row],[Payout/ Discount %]]</f>
        <v>#REF!</v>
      </c>
      <c r="Y316" s="16" t="e">
        <f>[1]!Table26[[#This Row],[odNetPremium]]*[1]!Table26[[#This Row],[commissionPercentage]]</f>
        <v>#REF!</v>
      </c>
      <c r="Z316" s="17" t="e">
        <f>VLOOKUP([1]!Table26[[#This Row],[Insurance_portal]],[1]!Portal[#All],2,0)</f>
        <v>#REF!</v>
      </c>
      <c r="AA316" s="18" t="e">
        <f>[1]!Table26[[#This Row],[profit]]-([1]!Table26[[#This Row],[profit]]*[1]!Table26[[#This Row],[tdsPercentage]])</f>
        <v>#REF!</v>
      </c>
      <c r="AB316" s="18" t="e">
        <f>[1]!Table26[[#This Row],[profit_after_tds]]-[1]!Table26[[#This Row],[payout_discount]]</f>
        <v>#REF!</v>
      </c>
      <c r="AC316" s="11" t="s">
        <v>38</v>
      </c>
      <c r="AD316" s="11" t="s">
        <v>38</v>
      </c>
    </row>
    <row r="317" spans="1:30" ht="15.75" x14ac:dyDescent="0.25">
      <c r="A317" s="50">
        <v>45135</v>
      </c>
      <c r="B317" s="27" t="s">
        <v>1895</v>
      </c>
      <c r="C317" s="21">
        <v>7433041733</v>
      </c>
      <c r="D317" s="21" t="s">
        <v>1896</v>
      </c>
      <c r="E317" s="21" t="s">
        <v>1897</v>
      </c>
      <c r="F317" s="21" t="s">
        <v>1886</v>
      </c>
      <c r="G317" s="21" t="s">
        <v>1898</v>
      </c>
      <c r="H317" s="21" t="s">
        <v>1899</v>
      </c>
      <c r="I317" s="21" t="s">
        <v>31</v>
      </c>
      <c r="J317" s="21" t="s">
        <v>32</v>
      </c>
      <c r="K317" s="21" t="s">
        <v>33</v>
      </c>
      <c r="L317" s="21" t="s">
        <v>44</v>
      </c>
      <c r="M317" s="21" t="s">
        <v>121</v>
      </c>
      <c r="N317" s="21" t="s">
        <v>403</v>
      </c>
      <c r="O317" s="21" t="s">
        <v>183</v>
      </c>
      <c r="P317" s="21" t="s">
        <v>363</v>
      </c>
      <c r="Q317" s="22">
        <v>45136</v>
      </c>
      <c r="R317" s="22">
        <v>45501</v>
      </c>
      <c r="S317" s="21">
        <v>0</v>
      </c>
      <c r="T317" s="51">
        <v>843</v>
      </c>
      <c r="U317" s="51">
        <v>714</v>
      </c>
      <c r="V317" s="26">
        <v>0.5</v>
      </c>
      <c r="W317" s="26">
        <v>0.13</v>
      </c>
      <c r="X317" s="15" t="e">
        <f>[1]!Table26[[#This Row],[odNetPremium]]*[1]!Table26[[#This Row],[Payout/ Discount %]]</f>
        <v>#REF!</v>
      </c>
      <c r="Y317" s="16" t="e">
        <f>[1]!Table26[[#This Row],[odNetPremium]]*[1]!Table26[[#This Row],[commissionPercentage]]</f>
        <v>#REF!</v>
      </c>
      <c r="Z317" s="17" t="e">
        <f>VLOOKUP([1]!Table26[[#This Row],[Insurance_portal]],[1]!Portal[#All],2,0)</f>
        <v>#REF!</v>
      </c>
      <c r="AA317" s="18" t="e">
        <f>[1]!Table26[[#This Row],[profit]]-([1]!Table26[[#This Row],[profit]]*[1]!Table26[[#This Row],[tdsPercentage]])</f>
        <v>#REF!</v>
      </c>
      <c r="AB317" s="18" t="e">
        <f>[1]!Table26[[#This Row],[profit_after_tds]]-[1]!Table26[[#This Row],[payout_discount]]</f>
        <v>#REF!</v>
      </c>
      <c r="AC317" s="21" t="s">
        <v>38</v>
      </c>
      <c r="AD317" s="21" t="s">
        <v>38</v>
      </c>
    </row>
    <row r="318" spans="1:30" ht="15.75" x14ac:dyDescent="0.25">
      <c r="A318" s="52">
        <v>45135</v>
      </c>
      <c r="B318" s="27" t="s">
        <v>1900</v>
      </c>
      <c r="C318" s="11">
        <v>9624640895</v>
      </c>
      <c r="D318" s="11" t="s">
        <v>1901</v>
      </c>
      <c r="E318" s="11" t="s">
        <v>355</v>
      </c>
      <c r="F318" s="11" t="s">
        <v>1902</v>
      </c>
      <c r="G318" s="11" t="s">
        <v>356</v>
      </c>
      <c r="H318" s="11" t="s">
        <v>357</v>
      </c>
      <c r="I318" s="11" t="s">
        <v>57</v>
      </c>
      <c r="J318" s="11" t="s">
        <v>32</v>
      </c>
      <c r="K318" s="11" t="s">
        <v>115</v>
      </c>
      <c r="L318" s="11" t="s">
        <v>44</v>
      </c>
      <c r="M318" s="11" t="s">
        <v>121</v>
      </c>
      <c r="N318" s="11" t="s">
        <v>196</v>
      </c>
      <c r="O318" s="11" t="s">
        <v>1333</v>
      </c>
      <c r="P318" s="11" t="s">
        <v>363</v>
      </c>
      <c r="Q318" s="12">
        <v>45136</v>
      </c>
      <c r="R318" s="12">
        <v>45501</v>
      </c>
      <c r="S318" s="11">
        <v>0</v>
      </c>
      <c r="T318" s="53">
        <v>842</v>
      </c>
      <c r="U318" s="53">
        <v>714</v>
      </c>
      <c r="V318" s="25">
        <v>0.35</v>
      </c>
      <c r="W318" s="25">
        <v>0.06</v>
      </c>
      <c r="X318" s="15" t="e">
        <f>[1]!Table26[[#This Row],[odNetPremium]]*[1]!Table26[[#This Row],[Payout/ Discount %]]</f>
        <v>#REF!</v>
      </c>
      <c r="Y318" s="16" t="e">
        <f>[1]!Table26[[#This Row],[odNetPremium]]*[1]!Table26[[#This Row],[commissionPercentage]]</f>
        <v>#REF!</v>
      </c>
      <c r="Z318" s="17" t="e">
        <f>VLOOKUP([1]!Table26[[#This Row],[Insurance_portal]],[1]!Portal[#All],2,0)</f>
        <v>#REF!</v>
      </c>
      <c r="AA318" s="18" t="e">
        <f>[1]!Table26[[#This Row],[profit]]-([1]!Table26[[#This Row],[profit]]*[1]!Table26[[#This Row],[tdsPercentage]])</f>
        <v>#REF!</v>
      </c>
      <c r="AB318" s="18" t="e">
        <f>[1]!Table26[[#This Row],[profit_after_tds]]-[1]!Table26[[#This Row],[payout_discount]]</f>
        <v>#REF!</v>
      </c>
      <c r="AC318" s="11" t="s">
        <v>38</v>
      </c>
      <c r="AD318" s="11" t="s">
        <v>38</v>
      </c>
    </row>
    <row r="319" spans="1:30" ht="15.75" x14ac:dyDescent="0.25">
      <c r="A319" s="50">
        <v>45136</v>
      </c>
      <c r="B319" s="99" t="s">
        <v>1903</v>
      </c>
      <c r="C319" s="21">
        <v>9601722352</v>
      </c>
      <c r="D319" s="21" t="s">
        <v>1904</v>
      </c>
      <c r="E319" s="21" t="s">
        <v>1905</v>
      </c>
      <c r="F319" s="21" t="s">
        <v>1824</v>
      </c>
      <c r="G319" s="21" t="s">
        <v>1906</v>
      </c>
      <c r="H319" s="21" t="s">
        <v>1907</v>
      </c>
      <c r="I319" s="21" t="s">
        <v>98</v>
      </c>
      <c r="J319" s="21" t="s">
        <v>32</v>
      </c>
      <c r="K319" s="21" t="s">
        <v>33</v>
      </c>
      <c r="L319" s="21" t="s">
        <v>44</v>
      </c>
      <c r="M319" s="21" t="s">
        <v>121</v>
      </c>
      <c r="N319" s="21" t="s">
        <v>196</v>
      </c>
      <c r="O319" s="21" t="s">
        <v>1333</v>
      </c>
      <c r="P319" s="21" t="s">
        <v>363</v>
      </c>
      <c r="Q319" s="22">
        <v>45137</v>
      </c>
      <c r="R319" s="22">
        <v>45502</v>
      </c>
      <c r="S319" s="21">
        <v>0</v>
      </c>
      <c r="T319" s="51">
        <v>3214</v>
      </c>
      <c r="U319" s="51">
        <v>2724</v>
      </c>
      <c r="V319" s="26">
        <v>0.35</v>
      </c>
      <c r="W319" s="26">
        <v>0.115</v>
      </c>
      <c r="X319" s="15" t="e">
        <f>[1]!Table26[[#This Row],[odNetPremium]]*[1]!Table26[[#This Row],[Payout/ Discount %]]</f>
        <v>#REF!</v>
      </c>
      <c r="Y319" s="16" t="e">
        <f>[1]!Table26[[#This Row],[odNetPremium]]*[1]!Table26[[#This Row],[commissionPercentage]]</f>
        <v>#REF!</v>
      </c>
      <c r="Z319" s="17" t="e">
        <f>VLOOKUP([1]!Table26[[#This Row],[Insurance_portal]],[1]!Portal[#All],2,0)</f>
        <v>#REF!</v>
      </c>
      <c r="AA319" s="18" t="e">
        <f>[1]!Table26[[#This Row],[profit]]-([1]!Table26[[#This Row],[profit]]*[1]!Table26[[#This Row],[tdsPercentage]])</f>
        <v>#REF!</v>
      </c>
      <c r="AB319" s="18" t="e">
        <f>[1]!Table26[[#This Row],[profit_after_tds]]-[1]!Table26[[#This Row],[payout_discount]]</f>
        <v>#REF!</v>
      </c>
      <c r="AC319" s="21" t="s">
        <v>38</v>
      </c>
      <c r="AD319" s="21" t="s">
        <v>38</v>
      </c>
    </row>
    <row r="320" spans="1:30" ht="15.75" x14ac:dyDescent="0.25">
      <c r="A320" s="52">
        <v>45136</v>
      </c>
      <c r="B320" s="27" t="s">
        <v>437</v>
      </c>
      <c r="C320" s="11">
        <v>9974096888</v>
      </c>
      <c r="D320" s="11" t="s">
        <v>1908</v>
      </c>
      <c r="E320" s="11" t="s">
        <v>438</v>
      </c>
      <c r="F320" s="11" t="s">
        <v>1909</v>
      </c>
      <c r="G320" s="11" t="s">
        <v>439</v>
      </c>
      <c r="H320" s="11">
        <v>680474</v>
      </c>
      <c r="I320" s="11" t="s">
        <v>50</v>
      </c>
      <c r="J320" s="11" t="s">
        <v>117</v>
      </c>
      <c r="K320" s="11" t="s">
        <v>115</v>
      </c>
      <c r="L320" s="11" t="s">
        <v>34</v>
      </c>
      <c r="M320" s="11" t="s">
        <v>78</v>
      </c>
      <c r="N320" s="11" t="s">
        <v>43</v>
      </c>
      <c r="O320" s="11" t="s">
        <v>37</v>
      </c>
      <c r="P320" s="11" t="s">
        <v>32</v>
      </c>
      <c r="Q320" s="12">
        <v>45137</v>
      </c>
      <c r="R320" s="12">
        <v>45502</v>
      </c>
      <c r="S320" s="11">
        <v>20</v>
      </c>
      <c r="T320" s="53">
        <v>11709</v>
      </c>
      <c r="U320" s="53">
        <v>5655</v>
      </c>
      <c r="V320" s="25">
        <v>0.22</v>
      </c>
      <c r="W320" s="25">
        <v>0.12</v>
      </c>
      <c r="X320" s="15" t="e">
        <f>[1]!Table26[[#This Row],[odNetPremium]]*[1]!Table26[[#This Row],[Payout/ Discount %]]</f>
        <v>#REF!</v>
      </c>
      <c r="Y320" s="16" t="e">
        <f>[1]!Table26[[#This Row],[odNetPremium]]*[1]!Table26[[#This Row],[commissionPercentage]]</f>
        <v>#REF!</v>
      </c>
      <c r="Z320" s="17" t="e">
        <f>VLOOKUP([1]!Table26[[#This Row],[Insurance_portal]],[1]!Portal[#All],2,0)</f>
        <v>#REF!</v>
      </c>
      <c r="AA320" s="18" t="e">
        <f>[1]!Table26[[#This Row],[profit]]-([1]!Table26[[#This Row],[profit]]*[1]!Table26[[#This Row],[tdsPercentage]])</f>
        <v>#REF!</v>
      </c>
      <c r="AB320" s="18" t="e">
        <f>[1]!Table26[[#This Row],[profit_after_tds]]-[1]!Table26[[#This Row],[payout_discount]]</f>
        <v>#REF!</v>
      </c>
      <c r="AC320" s="11" t="s">
        <v>38</v>
      </c>
      <c r="AD320" s="11" t="s">
        <v>412</v>
      </c>
    </row>
    <row r="321" spans="1:30" ht="15.75" x14ac:dyDescent="0.25">
      <c r="A321" s="50">
        <v>45138</v>
      </c>
      <c r="B321" s="99" t="s">
        <v>1910</v>
      </c>
      <c r="C321" s="70">
        <v>9913008593</v>
      </c>
      <c r="D321" s="21" t="s">
        <v>1911</v>
      </c>
      <c r="E321" s="21" t="s">
        <v>1912</v>
      </c>
      <c r="F321" s="21" t="s">
        <v>224</v>
      </c>
      <c r="G321" s="21" t="s">
        <v>1913</v>
      </c>
      <c r="H321" s="21" t="s">
        <v>1914</v>
      </c>
      <c r="I321" s="21" t="s">
        <v>31</v>
      </c>
      <c r="J321" s="21" t="s">
        <v>32</v>
      </c>
      <c r="K321" s="21" t="s">
        <v>33</v>
      </c>
      <c r="L321" s="21" t="s">
        <v>44</v>
      </c>
      <c r="M321" s="21" t="s">
        <v>121</v>
      </c>
      <c r="N321" s="21" t="s">
        <v>403</v>
      </c>
      <c r="O321" s="21" t="s">
        <v>118</v>
      </c>
      <c r="P321" s="21" t="s">
        <v>363</v>
      </c>
      <c r="Q321" s="22">
        <v>45139</v>
      </c>
      <c r="R321" s="22">
        <v>45504</v>
      </c>
      <c r="S321" s="21">
        <v>0</v>
      </c>
      <c r="T321" s="51">
        <v>843</v>
      </c>
      <c r="U321" s="51">
        <v>714</v>
      </c>
      <c r="V321" s="26">
        <v>0.5</v>
      </c>
      <c r="W321" s="26"/>
      <c r="X321" s="15" t="e">
        <f>[1]!Table26[[#This Row],[odNetPremium]]*[1]!Table26[[#This Row],[Payout/ Discount %]]</f>
        <v>#REF!</v>
      </c>
      <c r="Y321" s="16" t="e">
        <f>[1]!Table26[[#This Row],[odNetPremium]]*[1]!Table26[[#This Row],[commissionPercentage]]</f>
        <v>#REF!</v>
      </c>
      <c r="Z321" s="17" t="e">
        <f>VLOOKUP([1]!Table26[[#This Row],[Insurance_portal]],[1]!Portal[#All],2,0)</f>
        <v>#REF!</v>
      </c>
      <c r="AA321" s="18" t="e">
        <f>[1]!Table26[[#This Row],[profit]]-([1]!Table26[[#This Row],[profit]]*[1]!Table26[[#This Row],[tdsPercentage]])</f>
        <v>#REF!</v>
      </c>
      <c r="AB321" s="18" t="e">
        <f>[1]!Table26[[#This Row],[profit_after_tds]]-[1]!Table26[[#This Row],[payout_discount]]</f>
        <v>#REF!</v>
      </c>
      <c r="AC321" s="21" t="s">
        <v>38</v>
      </c>
      <c r="AD321" s="21" t="s">
        <v>38</v>
      </c>
    </row>
    <row r="322" spans="1:30" ht="15.75" x14ac:dyDescent="0.25">
      <c r="A322" s="52">
        <v>45138</v>
      </c>
      <c r="B322" s="99" t="s">
        <v>1915</v>
      </c>
      <c r="C322" s="69">
        <v>9913008593</v>
      </c>
      <c r="D322" s="11" t="s">
        <v>1916</v>
      </c>
      <c r="E322" s="11" t="s">
        <v>1917</v>
      </c>
      <c r="F322" s="11" t="s">
        <v>1918</v>
      </c>
      <c r="G322" s="11" t="s">
        <v>1919</v>
      </c>
      <c r="H322" s="11" t="s">
        <v>1920</v>
      </c>
      <c r="I322" s="11" t="s">
        <v>31</v>
      </c>
      <c r="J322" s="11" t="s">
        <v>32</v>
      </c>
      <c r="K322" s="11" t="s">
        <v>33</v>
      </c>
      <c r="L322" s="11" t="s">
        <v>44</v>
      </c>
      <c r="M322" s="11" t="s">
        <v>121</v>
      </c>
      <c r="N322" s="11" t="s">
        <v>36</v>
      </c>
      <c r="O322" s="11" t="s">
        <v>118</v>
      </c>
      <c r="P322" s="11" t="s">
        <v>363</v>
      </c>
      <c r="Q322" s="12">
        <v>45140</v>
      </c>
      <c r="R322" s="12">
        <v>45505</v>
      </c>
      <c r="S322" s="11">
        <v>0</v>
      </c>
      <c r="T322" s="53">
        <v>843</v>
      </c>
      <c r="U322" s="53">
        <v>714</v>
      </c>
      <c r="V322" s="25">
        <v>0.2</v>
      </c>
      <c r="W322" s="25"/>
      <c r="X322" s="15" t="e">
        <f>[1]!Table26[[#This Row],[odNetPremium]]*[1]!Table26[[#This Row],[Payout/ Discount %]]</f>
        <v>#REF!</v>
      </c>
      <c r="Y322" s="16" t="e">
        <f>[1]!Table26[[#This Row],[odNetPremium]]*[1]!Table26[[#This Row],[commissionPercentage]]</f>
        <v>#REF!</v>
      </c>
      <c r="Z322" s="17" t="e">
        <f>VLOOKUP([1]!Table26[[#This Row],[Insurance_portal]],[1]!Portal[#All],2,0)</f>
        <v>#REF!</v>
      </c>
      <c r="AA322" s="18" t="e">
        <f>[1]!Table26[[#This Row],[profit]]-([1]!Table26[[#This Row],[profit]]*[1]!Table26[[#This Row],[tdsPercentage]])</f>
        <v>#REF!</v>
      </c>
      <c r="AB322" s="18" t="e">
        <f>[1]!Table26[[#This Row],[profit_after_tds]]-[1]!Table26[[#This Row],[payout_discount]]</f>
        <v>#REF!</v>
      </c>
      <c r="AC322" s="11" t="s">
        <v>38</v>
      </c>
      <c r="AD322" s="11" t="s">
        <v>38</v>
      </c>
    </row>
    <row r="323" spans="1:30" ht="15.75" x14ac:dyDescent="0.25">
      <c r="A323" s="50">
        <v>45138</v>
      </c>
      <c r="B323" s="99" t="s">
        <v>1921</v>
      </c>
      <c r="C323" s="70" t="s">
        <v>1922</v>
      </c>
      <c r="D323" s="21" t="s">
        <v>1923</v>
      </c>
      <c r="E323" s="21" t="s">
        <v>1924</v>
      </c>
      <c r="F323" s="21" t="s">
        <v>271</v>
      </c>
      <c r="G323" s="21" t="s">
        <v>1925</v>
      </c>
      <c r="H323" s="21" t="s">
        <v>1926</v>
      </c>
      <c r="I323" s="21" t="s">
        <v>50</v>
      </c>
      <c r="J323" s="21" t="s">
        <v>32</v>
      </c>
      <c r="K323" s="21" t="s">
        <v>33</v>
      </c>
      <c r="L323" s="21" t="s">
        <v>44</v>
      </c>
      <c r="M323" s="21" t="s">
        <v>121</v>
      </c>
      <c r="N323" s="21" t="s">
        <v>36</v>
      </c>
      <c r="O323" s="21" t="s">
        <v>118</v>
      </c>
      <c r="P323" s="21" t="s">
        <v>363</v>
      </c>
      <c r="Q323" s="22">
        <v>45140</v>
      </c>
      <c r="R323" s="22">
        <v>45505</v>
      </c>
      <c r="S323" s="21">
        <v>0</v>
      </c>
      <c r="T323" s="51">
        <v>1233</v>
      </c>
      <c r="U323" s="51">
        <v>1045</v>
      </c>
      <c r="V323" s="26">
        <v>0.35</v>
      </c>
      <c r="W323" s="26">
        <v>0.15</v>
      </c>
      <c r="X323" s="15" t="e">
        <f>[1]!Table26[[#This Row],[odNetPremium]]*[1]!Table26[[#This Row],[Payout/ Discount %]]</f>
        <v>#REF!</v>
      </c>
      <c r="Y323" s="16" t="e">
        <f>[1]!Table26[[#This Row],[odNetPremium]]*[1]!Table26[[#This Row],[commissionPercentage]]</f>
        <v>#REF!</v>
      </c>
      <c r="Z323" s="17" t="e">
        <f>VLOOKUP([1]!Table26[[#This Row],[Insurance_portal]],[1]!Portal[#All],2,0)</f>
        <v>#REF!</v>
      </c>
      <c r="AA323" s="18" t="e">
        <f>[1]!Table26[[#This Row],[profit]]-([1]!Table26[[#This Row],[profit]]*[1]!Table26[[#This Row],[tdsPercentage]])</f>
        <v>#REF!</v>
      </c>
      <c r="AB323" s="18" t="e">
        <f>[1]!Table26[[#This Row],[profit_after_tds]]-[1]!Table26[[#This Row],[payout_discount]]</f>
        <v>#REF!</v>
      </c>
      <c r="AC323" s="21" t="s">
        <v>38</v>
      </c>
      <c r="AD323" s="21" t="s">
        <v>412</v>
      </c>
    </row>
    <row r="324" spans="1:30" ht="15.75" x14ac:dyDescent="0.25">
      <c r="A324" s="52">
        <v>45127</v>
      </c>
      <c r="B324" s="99" t="s">
        <v>1927</v>
      </c>
      <c r="C324" s="11">
        <v>9033420268</v>
      </c>
      <c r="D324" s="11" t="s">
        <v>1928</v>
      </c>
      <c r="E324" s="11" t="s">
        <v>1929</v>
      </c>
      <c r="F324" s="11" t="s">
        <v>224</v>
      </c>
      <c r="G324" s="11" t="s">
        <v>1930</v>
      </c>
      <c r="H324" s="11" t="s">
        <v>1931</v>
      </c>
      <c r="I324" s="11" t="s">
        <v>31</v>
      </c>
      <c r="J324" s="11" t="s">
        <v>32</v>
      </c>
      <c r="K324" s="11" t="s">
        <v>33</v>
      </c>
      <c r="L324" s="11" t="s">
        <v>44</v>
      </c>
      <c r="M324" s="11" t="s">
        <v>121</v>
      </c>
      <c r="N324" s="11" t="s">
        <v>403</v>
      </c>
      <c r="O324" s="11" t="s">
        <v>118</v>
      </c>
      <c r="P324" s="11" t="s">
        <v>363</v>
      </c>
      <c r="Q324" s="12">
        <v>45128</v>
      </c>
      <c r="R324" s="12">
        <v>45493</v>
      </c>
      <c r="S324" s="11">
        <v>0</v>
      </c>
      <c r="T324" s="53">
        <v>843</v>
      </c>
      <c r="U324" s="53">
        <v>714</v>
      </c>
      <c r="V324" s="25">
        <v>0.48</v>
      </c>
      <c r="W324" s="25">
        <v>0.13</v>
      </c>
      <c r="X324" s="15" t="e">
        <f>[1]!Table26[[#This Row],[odNetPremium]]*[1]!Table26[[#This Row],[Payout/ Discount %]]</f>
        <v>#REF!</v>
      </c>
      <c r="Y324" s="16" t="e">
        <f>[1]!Table26[[#This Row],[odNetPremium]]*[1]!Table26[[#This Row],[commissionPercentage]]</f>
        <v>#REF!</v>
      </c>
      <c r="Z324" s="17" t="e">
        <f>VLOOKUP([1]!Table26[[#This Row],[Insurance_portal]],[1]!Portal[#All],2,0)</f>
        <v>#REF!</v>
      </c>
      <c r="AA324" s="18" t="e">
        <f>[1]!Table26[[#This Row],[profit]]-([1]!Table26[[#This Row],[profit]]*[1]!Table26[[#This Row],[tdsPercentage]])</f>
        <v>#REF!</v>
      </c>
      <c r="AB324" s="18" t="e">
        <f>[1]!Table26[[#This Row],[profit_after_tds]]-[1]!Table26[[#This Row],[payout_discount]]</f>
        <v>#REF!</v>
      </c>
      <c r="AC324" s="11" t="s">
        <v>38</v>
      </c>
      <c r="AD324" s="11" t="s">
        <v>38</v>
      </c>
    </row>
    <row r="325" spans="1:30" ht="15.75" x14ac:dyDescent="0.25">
      <c r="A325" s="50">
        <v>45130</v>
      </c>
      <c r="B325" s="99" t="s">
        <v>1932</v>
      </c>
      <c r="C325" s="21">
        <v>6352299811</v>
      </c>
      <c r="D325" s="21" t="s">
        <v>1933</v>
      </c>
      <c r="E325" s="21" t="s">
        <v>1934</v>
      </c>
      <c r="F325" s="21" t="s">
        <v>55</v>
      </c>
      <c r="G325" s="21" t="s">
        <v>1935</v>
      </c>
      <c r="H325" s="21" t="s">
        <v>1936</v>
      </c>
      <c r="I325" s="21" t="s">
        <v>31</v>
      </c>
      <c r="J325" s="21" t="s">
        <v>32</v>
      </c>
      <c r="K325" s="21" t="s">
        <v>33</v>
      </c>
      <c r="L325" s="21" t="s">
        <v>44</v>
      </c>
      <c r="M325" s="21" t="s">
        <v>121</v>
      </c>
      <c r="N325" s="21" t="s">
        <v>403</v>
      </c>
      <c r="O325" s="21" t="s">
        <v>118</v>
      </c>
      <c r="P325" s="21" t="s">
        <v>363</v>
      </c>
      <c r="Q325" s="22">
        <v>45131</v>
      </c>
      <c r="R325" s="22">
        <v>45496</v>
      </c>
      <c r="S325" s="21">
        <v>0</v>
      </c>
      <c r="T325" s="51">
        <v>843</v>
      </c>
      <c r="U325" s="51">
        <v>714</v>
      </c>
      <c r="V325" s="26">
        <v>0.48</v>
      </c>
      <c r="W325" s="26">
        <v>0.13</v>
      </c>
      <c r="X325" s="15" t="e">
        <f>[1]!Table26[[#This Row],[odNetPremium]]*[1]!Table26[[#This Row],[Payout/ Discount %]]</f>
        <v>#REF!</v>
      </c>
      <c r="Y325" s="16" t="e">
        <f>[1]!Table26[[#This Row],[odNetPremium]]*[1]!Table26[[#This Row],[commissionPercentage]]</f>
        <v>#REF!</v>
      </c>
      <c r="Z325" s="17" t="e">
        <f>VLOOKUP([1]!Table26[[#This Row],[Insurance_portal]],[1]!Portal[#All],2,0)</f>
        <v>#REF!</v>
      </c>
      <c r="AA325" s="18" t="e">
        <f>[1]!Table26[[#This Row],[profit]]-([1]!Table26[[#This Row],[profit]]*[1]!Table26[[#This Row],[tdsPercentage]])</f>
        <v>#REF!</v>
      </c>
      <c r="AB325" s="18" t="e">
        <f>[1]!Table26[[#This Row],[profit_after_tds]]-[1]!Table26[[#This Row],[payout_discount]]</f>
        <v>#REF!</v>
      </c>
      <c r="AC325" s="21" t="s">
        <v>38</v>
      </c>
      <c r="AD325" s="21" t="s">
        <v>38</v>
      </c>
    </row>
    <row r="326" spans="1:30" ht="15.75" x14ac:dyDescent="0.25">
      <c r="A326" s="52">
        <v>45152</v>
      </c>
      <c r="B326" s="10" t="s">
        <v>1937</v>
      </c>
      <c r="C326" s="11">
        <v>7698215030</v>
      </c>
      <c r="D326" s="11" t="s">
        <v>1938</v>
      </c>
      <c r="E326" s="11" t="s">
        <v>1939</v>
      </c>
      <c r="F326" s="11" t="s">
        <v>670</v>
      </c>
      <c r="G326" s="11" t="s">
        <v>1940</v>
      </c>
      <c r="H326" s="11" t="s">
        <v>1941</v>
      </c>
      <c r="I326" s="11" t="s">
        <v>31</v>
      </c>
      <c r="J326" s="11" t="s">
        <v>32</v>
      </c>
      <c r="K326" s="11" t="s">
        <v>33</v>
      </c>
      <c r="L326" s="11" t="s">
        <v>44</v>
      </c>
      <c r="M326" s="11" t="s">
        <v>121</v>
      </c>
      <c r="N326" s="11" t="s">
        <v>196</v>
      </c>
      <c r="O326" s="11" t="s">
        <v>118</v>
      </c>
      <c r="P326" s="11" t="s">
        <v>363</v>
      </c>
      <c r="Q326" s="12">
        <v>45153</v>
      </c>
      <c r="R326" s="12">
        <v>45518</v>
      </c>
      <c r="S326" s="11">
        <v>0</v>
      </c>
      <c r="T326" s="53">
        <v>1285</v>
      </c>
      <c r="U326" s="53">
        <v>1089</v>
      </c>
      <c r="V326" s="25">
        <v>0.35</v>
      </c>
      <c r="W326" s="25">
        <v>0.15</v>
      </c>
      <c r="X326" s="15" t="e">
        <f>[1]!Table26[[#This Row],[odNetPremium]]*[1]!Table26[[#This Row],[Payout/ Discount %]]</f>
        <v>#REF!</v>
      </c>
      <c r="Y326" s="16" t="e">
        <f>[1]!Table26[[#This Row],[odNetPremium]]*[1]!Table26[[#This Row],[commissionPercentage]]</f>
        <v>#REF!</v>
      </c>
      <c r="Z326" s="17" t="e">
        <f>VLOOKUP([1]!Table26[[#This Row],[Insurance_portal]],[1]!Portal[#All],2,0)</f>
        <v>#REF!</v>
      </c>
      <c r="AA326" s="18" t="e">
        <f>[1]!Table26[[#This Row],[profit]]-([1]!Table26[[#This Row],[profit]]*[1]!Table26[[#This Row],[tdsPercentage]])</f>
        <v>#REF!</v>
      </c>
      <c r="AB326" s="18" t="e">
        <f>[1]!Table26[[#This Row],[profit_after_tds]]-[1]!Table26[[#This Row],[payout_discount]]</f>
        <v>#REF!</v>
      </c>
      <c r="AC326" s="11" t="s">
        <v>38</v>
      </c>
      <c r="AD326" s="11" t="s">
        <v>38</v>
      </c>
    </row>
    <row r="327" spans="1:30" ht="15.75" x14ac:dyDescent="0.25">
      <c r="A327" s="50">
        <v>45166</v>
      </c>
      <c r="B327" s="20" t="s">
        <v>1942</v>
      </c>
      <c r="C327" s="21">
        <v>9714167899</v>
      </c>
      <c r="D327" s="21">
        <v>6100202026</v>
      </c>
      <c r="E327" s="21" t="s">
        <v>1943</v>
      </c>
      <c r="F327" s="21" t="s">
        <v>173</v>
      </c>
      <c r="G327" s="21" t="s">
        <v>1944</v>
      </c>
      <c r="H327" s="21" t="s">
        <v>1945</v>
      </c>
      <c r="I327" s="21" t="s">
        <v>31</v>
      </c>
      <c r="J327" s="21" t="s">
        <v>32</v>
      </c>
      <c r="K327" s="21" t="s">
        <v>33</v>
      </c>
      <c r="L327" s="21" t="s">
        <v>44</v>
      </c>
      <c r="M327" s="21" t="s">
        <v>121</v>
      </c>
      <c r="N327" s="21" t="s">
        <v>1536</v>
      </c>
      <c r="O327" s="21" t="s">
        <v>118</v>
      </c>
      <c r="P327" s="21" t="s">
        <v>363</v>
      </c>
      <c r="Q327" s="22">
        <v>45168</v>
      </c>
      <c r="R327" s="22">
        <v>45533</v>
      </c>
      <c r="S327" s="21">
        <v>0</v>
      </c>
      <c r="T327" s="51">
        <v>843</v>
      </c>
      <c r="U327" s="51">
        <v>714</v>
      </c>
      <c r="V327" s="26">
        <v>0.45</v>
      </c>
      <c r="W327" s="26">
        <v>0.13</v>
      </c>
      <c r="X327" s="15" t="e">
        <f>[1]!Table26[[#This Row],[odNetPremium]]*[1]!Table26[[#This Row],[Payout/ Discount %]]</f>
        <v>#REF!</v>
      </c>
      <c r="Y327" s="16" t="e">
        <f>[1]!Table26[[#This Row],[odNetPremium]]*[1]!Table26[[#This Row],[commissionPercentage]]</f>
        <v>#REF!</v>
      </c>
      <c r="Z327" s="17" t="e">
        <f>VLOOKUP([1]!Table26[[#This Row],[Insurance_portal]],[1]!Portal[#All],2,0)</f>
        <v>#REF!</v>
      </c>
      <c r="AA327" s="18" t="e">
        <f>[1]!Table26[[#This Row],[profit]]-([1]!Table26[[#This Row],[profit]]*[1]!Table26[[#This Row],[tdsPercentage]])</f>
        <v>#REF!</v>
      </c>
      <c r="AB327" s="18" t="e">
        <f>[1]!Table26[[#This Row],[profit_after_tds]]-[1]!Table26[[#This Row],[payout_discount]]</f>
        <v>#REF!</v>
      </c>
      <c r="AC327" s="21" t="s">
        <v>38</v>
      </c>
      <c r="AD327" s="21" t="s">
        <v>38</v>
      </c>
    </row>
    <row r="328" spans="1:30" ht="15.75" x14ac:dyDescent="0.25">
      <c r="A328" s="52">
        <v>45156</v>
      </c>
      <c r="B328" s="10" t="s">
        <v>1946</v>
      </c>
      <c r="C328" s="11">
        <v>9662726530</v>
      </c>
      <c r="D328" s="11" t="s">
        <v>1947</v>
      </c>
      <c r="E328" s="11" t="s">
        <v>1948</v>
      </c>
      <c r="F328" s="11" t="s">
        <v>1289</v>
      </c>
      <c r="G328" s="11" t="s">
        <v>1949</v>
      </c>
      <c r="H328" s="11" t="s">
        <v>1950</v>
      </c>
      <c r="I328" s="11" t="s">
        <v>57</v>
      </c>
      <c r="J328" s="11" t="s">
        <v>32</v>
      </c>
      <c r="K328" s="11" t="s">
        <v>33</v>
      </c>
      <c r="L328" s="11" t="s">
        <v>44</v>
      </c>
      <c r="M328" s="11" t="s">
        <v>121</v>
      </c>
      <c r="N328" s="11" t="s">
        <v>196</v>
      </c>
      <c r="O328" s="11" t="s">
        <v>118</v>
      </c>
      <c r="P328" s="11" t="s">
        <v>363</v>
      </c>
      <c r="Q328" s="12">
        <v>45157</v>
      </c>
      <c r="R328" s="12">
        <v>45522</v>
      </c>
      <c r="S328" s="11">
        <v>0</v>
      </c>
      <c r="T328" s="53">
        <v>843</v>
      </c>
      <c r="U328" s="53">
        <v>714</v>
      </c>
      <c r="V328" s="25">
        <v>0.35</v>
      </c>
      <c r="W328" s="25">
        <v>0.13</v>
      </c>
      <c r="X328" s="15" t="e">
        <f>[1]!Table26[[#This Row],[odNetPremium]]*[1]!Table26[[#This Row],[Payout/ Discount %]]</f>
        <v>#REF!</v>
      </c>
      <c r="Y328" s="16" t="e">
        <f>[1]!Table26[[#This Row],[odNetPremium]]*[1]!Table26[[#This Row],[commissionPercentage]]</f>
        <v>#REF!</v>
      </c>
      <c r="Z328" s="17" t="e">
        <f>VLOOKUP([1]!Table26[[#This Row],[Insurance_portal]],[1]!Portal[#All],2,0)</f>
        <v>#REF!</v>
      </c>
      <c r="AA328" s="18" t="e">
        <f>[1]!Table26[[#This Row],[profit]]-([1]!Table26[[#This Row],[profit]]*[1]!Table26[[#This Row],[tdsPercentage]])</f>
        <v>#REF!</v>
      </c>
      <c r="AB328" s="18" t="e">
        <f>[1]!Table26[[#This Row],[profit_after_tds]]-[1]!Table26[[#This Row],[payout_discount]]</f>
        <v>#REF!</v>
      </c>
      <c r="AC328" s="11" t="s">
        <v>38</v>
      </c>
      <c r="AD328" s="11" t="s">
        <v>1951</v>
      </c>
    </row>
    <row r="329" spans="1:30" ht="15.75" x14ac:dyDescent="0.25">
      <c r="A329" s="50">
        <v>45144</v>
      </c>
      <c r="B329" s="20" t="s">
        <v>1952</v>
      </c>
      <c r="C329" s="21">
        <v>9375224603</v>
      </c>
      <c r="D329" s="21" t="s">
        <v>1953</v>
      </c>
      <c r="E329" s="21" t="s">
        <v>1954</v>
      </c>
      <c r="F329" s="21" t="s">
        <v>142</v>
      </c>
      <c r="G329" s="21" t="s">
        <v>1955</v>
      </c>
      <c r="H329" s="21" t="s">
        <v>1956</v>
      </c>
      <c r="I329" s="21" t="s">
        <v>31</v>
      </c>
      <c r="J329" s="21" t="s">
        <v>32</v>
      </c>
      <c r="K329" s="21" t="s">
        <v>33</v>
      </c>
      <c r="L329" s="21" t="s">
        <v>44</v>
      </c>
      <c r="M329" s="21" t="s">
        <v>42</v>
      </c>
      <c r="N329" s="21" t="s">
        <v>1048</v>
      </c>
      <c r="O329" s="21" t="s">
        <v>118</v>
      </c>
      <c r="P329" s="21" t="s">
        <v>363</v>
      </c>
      <c r="Q329" s="22">
        <v>45145</v>
      </c>
      <c r="R329" s="22">
        <v>45510</v>
      </c>
      <c r="S329" s="21">
        <v>0</v>
      </c>
      <c r="T329" s="51">
        <v>2541</v>
      </c>
      <c r="U329" s="51">
        <v>2154</v>
      </c>
      <c r="V329" s="26">
        <v>2.5000000000000001E-2</v>
      </c>
      <c r="W329" s="26"/>
      <c r="X329" s="15" t="e">
        <f>[1]!Table26[[#This Row],[odNetPremium]]*[1]!Table26[[#This Row],[Payout/ Discount %]]</f>
        <v>#REF!</v>
      </c>
      <c r="Y329" s="16" t="e">
        <f>[1]!Table26[[#This Row],[odNetPremium]]*[1]!Table26[[#This Row],[commissionPercentage]]</f>
        <v>#REF!</v>
      </c>
      <c r="Z329" s="17" t="e">
        <f>VLOOKUP([1]!Table26[[#This Row],[Insurance_portal]],[1]!Portal[#All],2,0)</f>
        <v>#REF!</v>
      </c>
      <c r="AA329" s="18" t="e">
        <f>[1]!Table26[[#This Row],[profit]]-([1]!Table26[[#This Row],[profit]]*[1]!Table26[[#This Row],[tdsPercentage]])</f>
        <v>#REF!</v>
      </c>
      <c r="AB329" s="18" t="e">
        <f>[1]!Table26[[#This Row],[profit_after_tds]]-[1]!Table26[[#This Row],[payout_discount]]</f>
        <v>#REF!</v>
      </c>
      <c r="AC329" s="21" t="s">
        <v>38</v>
      </c>
      <c r="AD329" s="21" t="s">
        <v>1638</v>
      </c>
    </row>
    <row r="330" spans="1:30" ht="15.75" x14ac:dyDescent="0.25">
      <c r="A330" s="52">
        <v>45163</v>
      </c>
      <c r="B330" s="10" t="s">
        <v>1957</v>
      </c>
      <c r="C330" s="11">
        <v>9824351068</v>
      </c>
      <c r="D330" s="11" t="s">
        <v>1958</v>
      </c>
      <c r="E330" s="11" t="s">
        <v>1959</v>
      </c>
      <c r="F330" s="11" t="s">
        <v>449</v>
      </c>
      <c r="G330" s="11" t="s">
        <v>1960</v>
      </c>
      <c r="H330" s="11" t="s">
        <v>1961</v>
      </c>
      <c r="I330" s="11" t="s">
        <v>411</v>
      </c>
      <c r="J330" s="11" t="s">
        <v>32</v>
      </c>
      <c r="K330" s="11" t="s">
        <v>33</v>
      </c>
      <c r="L330" s="11" t="s">
        <v>44</v>
      </c>
      <c r="M330" s="11" t="s">
        <v>121</v>
      </c>
      <c r="N330" s="11" t="s">
        <v>196</v>
      </c>
      <c r="O330" s="11" t="s">
        <v>1962</v>
      </c>
      <c r="P330" s="11" t="s">
        <v>363</v>
      </c>
      <c r="Q330" s="12">
        <v>45164</v>
      </c>
      <c r="R330" s="12">
        <v>45529</v>
      </c>
      <c r="S330" s="11">
        <v>0</v>
      </c>
      <c r="T330" s="53">
        <v>3285</v>
      </c>
      <c r="U330" s="53">
        <v>2784</v>
      </c>
      <c r="V330" s="25">
        <v>0.35</v>
      </c>
      <c r="W330" s="25">
        <v>0.15</v>
      </c>
      <c r="X330" s="15" t="e">
        <f>[1]!Table26[[#This Row],[odNetPremium]]*[1]!Table26[[#This Row],[Payout/ Discount %]]</f>
        <v>#REF!</v>
      </c>
      <c r="Y330" s="16" t="e">
        <f>[1]!Table26[[#This Row],[odNetPremium]]*[1]!Table26[[#This Row],[commissionPercentage]]</f>
        <v>#REF!</v>
      </c>
      <c r="Z330" s="17" t="e">
        <f>VLOOKUP([1]!Table26[[#This Row],[Insurance_portal]],[1]!Portal[#All],2,0)</f>
        <v>#REF!</v>
      </c>
      <c r="AA330" s="18" t="e">
        <f>[1]!Table26[[#This Row],[profit]]-([1]!Table26[[#This Row],[profit]]*[1]!Table26[[#This Row],[tdsPercentage]])</f>
        <v>#REF!</v>
      </c>
      <c r="AB330" s="18" t="e">
        <f>[1]!Table26[[#This Row],[profit_after_tds]]-[1]!Table26[[#This Row],[payout_discount]]</f>
        <v>#REF!</v>
      </c>
      <c r="AC330" s="11" t="s">
        <v>38</v>
      </c>
      <c r="AD330" s="11" t="s">
        <v>1963</v>
      </c>
    </row>
    <row r="331" spans="1:30" ht="15.75" x14ac:dyDescent="0.25">
      <c r="A331" s="50">
        <v>45147</v>
      </c>
      <c r="B331" s="20" t="s">
        <v>1964</v>
      </c>
      <c r="C331" s="21">
        <v>9898436691</v>
      </c>
      <c r="D331" s="21" t="s">
        <v>1965</v>
      </c>
      <c r="E331" s="21" t="s">
        <v>447</v>
      </c>
      <c r="F331" s="21" t="s">
        <v>48</v>
      </c>
      <c r="G331" s="21" t="s">
        <v>149</v>
      </c>
      <c r="H331" s="21" t="s">
        <v>150</v>
      </c>
      <c r="I331" s="21" t="s">
        <v>57</v>
      </c>
      <c r="J331" s="21" t="s">
        <v>32</v>
      </c>
      <c r="K331" s="21" t="s">
        <v>115</v>
      </c>
      <c r="L331" s="21" t="s">
        <v>44</v>
      </c>
      <c r="M331" s="21" t="s">
        <v>121</v>
      </c>
      <c r="N331" s="21" t="s">
        <v>403</v>
      </c>
      <c r="O331" s="21" t="s">
        <v>118</v>
      </c>
      <c r="P331" s="21" t="s">
        <v>363</v>
      </c>
      <c r="Q331" s="22">
        <v>45148</v>
      </c>
      <c r="R331" s="22">
        <v>45513</v>
      </c>
      <c r="S331" s="21">
        <v>0</v>
      </c>
      <c r="T331" s="51">
        <v>843</v>
      </c>
      <c r="U331" s="51">
        <v>714</v>
      </c>
      <c r="V331" s="26">
        <v>0.5</v>
      </c>
      <c r="W331" s="26">
        <v>0.13</v>
      </c>
      <c r="X331" s="15" t="e">
        <f>[1]!Table26[[#This Row],[odNetPremium]]*[1]!Table26[[#This Row],[Payout/ Discount %]]</f>
        <v>#REF!</v>
      </c>
      <c r="Y331" s="16" t="e">
        <f>[1]!Table26[[#This Row],[odNetPremium]]*[1]!Table26[[#This Row],[commissionPercentage]]</f>
        <v>#REF!</v>
      </c>
      <c r="Z331" s="17" t="e">
        <f>VLOOKUP([1]!Table26[[#This Row],[Insurance_portal]],[1]!Portal[#All],2,0)</f>
        <v>#REF!</v>
      </c>
      <c r="AA331" s="18" t="e">
        <f>[1]!Table26[[#This Row],[profit]]-([1]!Table26[[#This Row],[profit]]*[1]!Table26[[#This Row],[tdsPercentage]])</f>
        <v>#REF!</v>
      </c>
      <c r="AB331" s="18" t="e">
        <f>[1]!Table26[[#This Row],[profit_after_tds]]-[1]!Table26[[#This Row],[payout_discount]]</f>
        <v>#REF!</v>
      </c>
      <c r="AC331" s="21" t="s">
        <v>38</v>
      </c>
      <c r="AD331" s="21" t="s">
        <v>38</v>
      </c>
    </row>
    <row r="332" spans="1:30" ht="15.75" x14ac:dyDescent="0.25">
      <c r="A332" s="52">
        <v>45148</v>
      </c>
      <c r="B332" s="10" t="s">
        <v>156</v>
      </c>
      <c r="C332" s="11">
        <v>7387160946</v>
      </c>
      <c r="D332" s="11">
        <v>6100143588</v>
      </c>
      <c r="E332" s="11" t="s">
        <v>1966</v>
      </c>
      <c r="F332" s="11" t="s">
        <v>221</v>
      </c>
      <c r="G332" s="11" t="s">
        <v>151</v>
      </c>
      <c r="H332" s="11" t="s">
        <v>152</v>
      </c>
      <c r="I332" s="11" t="s">
        <v>31</v>
      </c>
      <c r="J332" s="11" t="s">
        <v>32</v>
      </c>
      <c r="K332" s="11" t="s">
        <v>115</v>
      </c>
      <c r="L332" s="11" t="s">
        <v>34</v>
      </c>
      <c r="M332" s="11" t="s">
        <v>121</v>
      </c>
      <c r="N332" s="11" t="s">
        <v>1536</v>
      </c>
      <c r="O332" s="11" t="s">
        <v>118</v>
      </c>
      <c r="P332" s="11" t="s">
        <v>363</v>
      </c>
      <c r="Q332" s="12">
        <v>45150</v>
      </c>
      <c r="R332" s="12">
        <v>45515</v>
      </c>
      <c r="S332" s="11">
        <v>0</v>
      </c>
      <c r="T332" s="53">
        <v>1268</v>
      </c>
      <c r="U332" s="53">
        <v>1074</v>
      </c>
      <c r="V332" s="25">
        <v>0.45</v>
      </c>
      <c r="W332" s="25"/>
      <c r="X332" s="15" t="e">
        <f>[1]!Table26[[#This Row],[odNetPremium]]*[1]!Table26[[#This Row],[Payout/ Discount %]]</f>
        <v>#REF!</v>
      </c>
      <c r="Y332" s="16" t="e">
        <f>[1]!Table26[[#This Row],[odNetPremium]]*[1]!Table26[[#This Row],[commissionPercentage]]</f>
        <v>#REF!</v>
      </c>
      <c r="Z332" s="17" t="e">
        <f>VLOOKUP([1]!Table26[[#This Row],[Insurance_portal]],[1]!Portal[#All],2,0)</f>
        <v>#REF!</v>
      </c>
      <c r="AA332" s="18" t="e">
        <f>[1]!Table26[[#This Row],[profit]]-([1]!Table26[[#This Row],[profit]]*[1]!Table26[[#This Row],[tdsPercentage]])</f>
        <v>#REF!</v>
      </c>
      <c r="AB332" s="18" t="e">
        <f>[1]!Table26[[#This Row],[profit_after_tds]]-[1]!Table26[[#This Row],[payout_discount]]</f>
        <v>#REF!</v>
      </c>
      <c r="AC332" s="11" t="s">
        <v>38</v>
      </c>
      <c r="AD332" s="11" t="s">
        <v>38</v>
      </c>
    </row>
    <row r="333" spans="1:30" ht="15.75" x14ac:dyDescent="0.25">
      <c r="A333" s="50">
        <v>45158</v>
      </c>
      <c r="B333" s="20" t="s">
        <v>1967</v>
      </c>
      <c r="C333" s="70">
        <v>9879008183</v>
      </c>
      <c r="D333" s="21" t="s">
        <v>1968</v>
      </c>
      <c r="E333" s="21" t="s">
        <v>1969</v>
      </c>
      <c r="F333" s="21" t="s">
        <v>675</v>
      </c>
      <c r="G333" s="21" t="s">
        <v>1970</v>
      </c>
      <c r="H333" s="21" t="s">
        <v>1971</v>
      </c>
      <c r="I333" s="21" t="s">
        <v>338</v>
      </c>
      <c r="J333" s="21" t="s">
        <v>32</v>
      </c>
      <c r="K333" s="21" t="s">
        <v>33</v>
      </c>
      <c r="L333" s="21" t="s">
        <v>44</v>
      </c>
      <c r="M333" s="21" t="s">
        <v>121</v>
      </c>
      <c r="N333" s="21" t="s">
        <v>196</v>
      </c>
      <c r="O333" s="21" t="s">
        <v>118</v>
      </c>
      <c r="P333" s="21" t="s">
        <v>363</v>
      </c>
      <c r="Q333" s="22">
        <v>45159</v>
      </c>
      <c r="R333" s="22">
        <v>45524</v>
      </c>
      <c r="S333" s="21">
        <v>0</v>
      </c>
      <c r="T333" s="51">
        <v>4101</v>
      </c>
      <c r="U333" s="51">
        <v>3476</v>
      </c>
      <c r="V333" s="26">
        <v>0.34</v>
      </c>
      <c r="W333" s="26">
        <v>0.17249999999999999</v>
      </c>
      <c r="X333" s="15" t="e">
        <f>[1]!Table26[[#This Row],[odNetPremium]]*[1]!Table26[[#This Row],[Payout/ Discount %]]</f>
        <v>#REF!</v>
      </c>
      <c r="Y333" s="16" t="e">
        <f>[1]!Table26[[#This Row],[odNetPremium]]*[1]!Table26[[#This Row],[commissionPercentage]]</f>
        <v>#REF!</v>
      </c>
      <c r="Z333" s="17" t="e">
        <f>VLOOKUP([1]!Table26[[#This Row],[Insurance_portal]],[1]!Portal[#All],2,0)</f>
        <v>#REF!</v>
      </c>
      <c r="AA333" s="18" t="e">
        <f>[1]!Table26[[#This Row],[profit]]-([1]!Table26[[#This Row],[profit]]*[1]!Table26[[#This Row],[tdsPercentage]])</f>
        <v>#REF!</v>
      </c>
      <c r="AB333" s="18" t="e">
        <f>[1]!Table26[[#This Row],[profit_after_tds]]-[1]!Table26[[#This Row],[payout_discount]]</f>
        <v>#REF!</v>
      </c>
      <c r="AC333" s="21" t="s">
        <v>38</v>
      </c>
      <c r="AD333" s="21" t="s">
        <v>214</v>
      </c>
    </row>
    <row r="334" spans="1:30" ht="15.75" x14ac:dyDescent="0.25">
      <c r="A334" s="52">
        <v>45155</v>
      </c>
      <c r="B334" s="100" t="s">
        <v>1972</v>
      </c>
      <c r="C334" s="11">
        <v>9925355829</v>
      </c>
      <c r="D334" s="11" t="s">
        <v>1973</v>
      </c>
      <c r="E334" s="10" t="s">
        <v>1974</v>
      </c>
      <c r="F334" s="11" t="s">
        <v>1975</v>
      </c>
      <c r="G334" s="11" t="s">
        <v>1976</v>
      </c>
      <c r="H334" s="11">
        <v>700002</v>
      </c>
      <c r="I334" s="11" t="s">
        <v>31</v>
      </c>
      <c r="J334" s="11" t="s">
        <v>32</v>
      </c>
      <c r="K334" s="11" t="s">
        <v>33</v>
      </c>
      <c r="L334" s="11" t="s">
        <v>44</v>
      </c>
      <c r="M334" s="11" t="s">
        <v>121</v>
      </c>
      <c r="N334" s="11" t="s">
        <v>1977</v>
      </c>
      <c r="O334" s="11" t="s">
        <v>118</v>
      </c>
      <c r="P334" s="11" t="s">
        <v>363</v>
      </c>
      <c r="Q334" s="12">
        <v>45156</v>
      </c>
      <c r="R334" s="12">
        <v>45521</v>
      </c>
      <c r="S334" s="11">
        <v>0</v>
      </c>
      <c r="T334" s="53">
        <v>9023</v>
      </c>
      <c r="U334" s="53">
        <v>7647</v>
      </c>
      <c r="V334" s="25">
        <v>0.18</v>
      </c>
      <c r="W334" s="25"/>
      <c r="X334" s="15" t="e">
        <f>[1]!Table26[[#This Row],[odNetPremium]]*[1]!Table26[[#This Row],[Payout/ Discount %]]</f>
        <v>#REF!</v>
      </c>
      <c r="Y334" s="16" t="e">
        <f>[1]!Table26[[#This Row],[odNetPremium]]*[1]!Table26[[#This Row],[commissionPercentage]]</f>
        <v>#REF!</v>
      </c>
      <c r="Z334" s="17" t="e">
        <f>VLOOKUP([1]!Table26[[#This Row],[Insurance_portal]],[1]!Portal[#All],2,0)</f>
        <v>#REF!</v>
      </c>
      <c r="AA334" s="18" t="e">
        <f>[1]!Table26[[#This Row],[profit]]-([1]!Table26[[#This Row],[profit]]*[1]!Table26[[#This Row],[tdsPercentage]])</f>
        <v>#REF!</v>
      </c>
      <c r="AB334" s="18" t="e">
        <f>[1]!Table26[[#This Row],[profit_after_tds]]-[1]!Table26[[#This Row],[payout_discount]]</f>
        <v>#REF!</v>
      </c>
      <c r="AC334" s="11" t="s">
        <v>38</v>
      </c>
      <c r="AD334" s="11" t="s">
        <v>38</v>
      </c>
    </row>
    <row r="335" spans="1:30" ht="15.75" x14ac:dyDescent="0.25">
      <c r="A335" s="50">
        <v>45146</v>
      </c>
      <c r="B335" s="101" t="s">
        <v>1978</v>
      </c>
      <c r="C335" s="21">
        <v>9714199443</v>
      </c>
      <c r="D335" s="21">
        <v>900523567</v>
      </c>
      <c r="E335" s="21" t="s">
        <v>1979</v>
      </c>
      <c r="F335" s="21" t="s">
        <v>53</v>
      </c>
      <c r="G335" s="21">
        <v>649910</v>
      </c>
      <c r="H335" s="21">
        <v>629270</v>
      </c>
      <c r="I335" s="21" t="s">
        <v>1980</v>
      </c>
      <c r="J335" s="21" t="s">
        <v>101</v>
      </c>
      <c r="K335" s="21" t="s">
        <v>33</v>
      </c>
      <c r="L335" s="21" t="s">
        <v>44</v>
      </c>
      <c r="M335" s="21" t="s">
        <v>121</v>
      </c>
      <c r="N335" s="21" t="s">
        <v>1981</v>
      </c>
      <c r="O335" s="21" t="s">
        <v>118</v>
      </c>
      <c r="P335" s="21" t="s">
        <v>363</v>
      </c>
      <c r="Q335" s="22">
        <v>45146</v>
      </c>
      <c r="R335" s="22">
        <v>45511</v>
      </c>
      <c r="S335" s="21">
        <v>0</v>
      </c>
      <c r="T335" s="51">
        <v>4715</v>
      </c>
      <c r="U335" s="51">
        <v>3996</v>
      </c>
      <c r="V335" s="26">
        <v>0.18</v>
      </c>
      <c r="W335" s="26">
        <v>5.3499999999999999E-2</v>
      </c>
      <c r="X335" s="15" t="e">
        <f>[1]!Table26[[#This Row],[odNetPremium]]*[1]!Table26[[#This Row],[Payout/ Discount %]]</f>
        <v>#REF!</v>
      </c>
      <c r="Y335" s="16" t="e">
        <f>[1]!Table26[[#This Row],[odNetPremium]]*[1]!Table26[[#This Row],[commissionPercentage]]</f>
        <v>#REF!</v>
      </c>
      <c r="Z335" s="17" t="e">
        <f>VLOOKUP([1]!Table26[[#This Row],[Insurance_portal]],[1]!Portal[#All],2,0)</f>
        <v>#REF!</v>
      </c>
      <c r="AA335" s="18" t="e">
        <f>[1]!Table26[[#This Row],[profit]]-([1]!Table26[[#This Row],[profit]]*[1]!Table26[[#This Row],[tdsPercentage]])</f>
        <v>#REF!</v>
      </c>
      <c r="AB335" s="18" t="e">
        <f>[1]!Table26[[#This Row],[profit_after_tds]]-[1]!Table26[[#This Row],[payout_discount]]</f>
        <v>#REF!</v>
      </c>
      <c r="AC335" s="21" t="s">
        <v>38</v>
      </c>
      <c r="AD335" s="21" t="s">
        <v>38</v>
      </c>
    </row>
    <row r="336" spans="1:30" ht="15.75" x14ac:dyDescent="0.25">
      <c r="A336" s="52">
        <v>45141</v>
      </c>
      <c r="B336" s="10" t="s">
        <v>1982</v>
      </c>
      <c r="C336" s="11">
        <v>9724867700</v>
      </c>
      <c r="D336" s="11" t="s">
        <v>1983</v>
      </c>
      <c r="E336" s="11" t="s">
        <v>1984</v>
      </c>
      <c r="F336" s="11" t="s">
        <v>1985</v>
      </c>
      <c r="G336" s="11" t="s">
        <v>1986</v>
      </c>
      <c r="H336" s="11" t="s">
        <v>1987</v>
      </c>
      <c r="I336" s="11" t="s">
        <v>31</v>
      </c>
      <c r="J336" s="11" t="s">
        <v>32</v>
      </c>
      <c r="K336" s="11" t="s">
        <v>33</v>
      </c>
      <c r="L336" s="11" t="s">
        <v>67</v>
      </c>
      <c r="M336" s="11" t="s">
        <v>42</v>
      </c>
      <c r="N336" s="11" t="s">
        <v>403</v>
      </c>
      <c r="O336" s="11" t="s">
        <v>118</v>
      </c>
      <c r="P336" s="11" t="s">
        <v>246</v>
      </c>
      <c r="Q336" s="12">
        <v>45143</v>
      </c>
      <c r="R336" s="12">
        <v>45508</v>
      </c>
      <c r="S336" s="11">
        <v>20</v>
      </c>
      <c r="T336" s="53">
        <v>10602</v>
      </c>
      <c r="U336" s="53">
        <v>8995</v>
      </c>
      <c r="V336" s="25">
        <v>0.19</v>
      </c>
      <c r="W336" s="25"/>
      <c r="X336" s="15" t="e">
        <f>[1]!Table26[[#This Row],[odNetPremium]]*[1]!Table26[[#This Row],[Payout/ Discount %]]</f>
        <v>#REF!</v>
      </c>
      <c r="Y336" s="16" t="e">
        <f>[1]!Table26[[#This Row],[odNetPremium]]*[1]!Table26[[#This Row],[commissionPercentage]]</f>
        <v>#REF!</v>
      </c>
      <c r="Z336" s="17" t="e">
        <f>VLOOKUP([1]!Table26[[#This Row],[Insurance_portal]],[1]!Portal[#All],2,0)</f>
        <v>#REF!</v>
      </c>
      <c r="AA336" s="18" t="e">
        <f>[1]!Table26[[#This Row],[profit]]-([1]!Table26[[#This Row],[profit]]*[1]!Table26[[#This Row],[tdsPercentage]])</f>
        <v>#REF!</v>
      </c>
      <c r="AB336" s="18" t="e">
        <f>[1]!Table26[[#This Row],[profit_after_tds]]-[1]!Table26[[#This Row],[payout_discount]]</f>
        <v>#REF!</v>
      </c>
      <c r="AC336" s="11" t="s">
        <v>38</v>
      </c>
      <c r="AD336" s="11" t="s">
        <v>38</v>
      </c>
    </row>
    <row r="337" spans="1:30" ht="15.75" x14ac:dyDescent="0.25">
      <c r="A337" s="50">
        <v>45166</v>
      </c>
      <c r="B337" s="20" t="s">
        <v>1988</v>
      </c>
      <c r="C337" s="21">
        <v>7383752117</v>
      </c>
      <c r="D337" s="21" t="s">
        <v>1989</v>
      </c>
      <c r="E337" s="21" t="s">
        <v>1990</v>
      </c>
      <c r="F337" s="21" t="s">
        <v>1991</v>
      </c>
      <c r="G337" s="21" t="s">
        <v>1992</v>
      </c>
      <c r="H337" s="21" t="s">
        <v>1993</v>
      </c>
      <c r="I337" s="21" t="s">
        <v>46</v>
      </c>
      <c r="J337" s="21" t="s">
        <v>32</v>
      </c>
      <c r="K337" s="21" t="s">
        <v>33</v>
      </c>
      <c r="L337" s="21" t="s">
        <v>44</v>
      </c>
      <c r="M337" s="21" t="s">
        <v>121</v>
      </c>
      <c r="N337" s="21" t="s">
        <v>36</v>
      </c>
      <c r="O337" s="21" t="s">
        <v>118</v>
      </c>
      <c r="P337" s="21" t="s">
        <v>363</v>
      </c>
      <c r="Q337" s="22">
        <v>45168</v>
      </c>
      <c r="R337" s="22">
        <v>45533</v>
      </c>
      <c r="S337" s="21">
        <v>0</v>
      </c>
      <c r="T337" s="51">
        <v>843</v>
      </c>
      <c r="U337" s="51">
        <v>714</v>
      </c>
      <c r="V337" s="26">
        <v>0.33</v>
      </c>
      <c r="W337" s="26">
        <v>0.06</v>
      </c>
      <c r="X337" s="15" t="e">
        <f>[1]!Table26[[#This Row],[odNetPremium]]*[1]!Table26[[#This Row],[Payout/ Discount %]]</f>
        <v>#REF!</v>
      </c>
      <c r="Y337" s="16" t="e">
        <f>[1]!Table26[[#This Row],[odNetPremium]]*[1]!Table26[[#This Row],[commissionPercentage]]</f>
        <v>#REF!</v>
      </c>
      <c r="Z337" s="17" t="e">
        <f>VLOOKUP([1]!Table26[[#This Row],[Insurance_portal]],[1]!Portal[#All],2,0)</f>
        <v>#REF!</v>
      </c>
      <c r="AA337" s="18" t="e">
        <f>[1]!Table26[[#This Row],[profit]]-([1]!Table26[[#This Row],[profit]]*[1]!Table26[[#This Row],[tdsPercentage]])</f>
        <v>#REF!</v>
      </c>
      <c r="AB337" s="18" t="e">
        <f>[1]!Table26[[#This Row],[profit_after_tds]]-[1]!Table26[[#This Row],[payout_discount]]</f>
        <v>#REF!</v>
      </c>
      <c r="AC337" s="21" t="s">
        <v>38</v>
      </c>
      <c r="AD337" s="21" t="s">
        <v>38</v>
      </c>
    </row>
    <row r="338" spans="1:30" ht="15.75" x14ac:dyDescent="0.25">
      <c r="A338" s="52">
        <v>45139</v>
      </c>
      <c r="B338" s="10" t="s">
        <v>1994</v>
      </c>
      <c r="C338" s="11">
        <v>8984550417</v>
      </c>
      <c r="D338" s="11" t="s">
        <v>1995</v>
      </c>
      <c r="E338" s="11" t="s">
        <v>1996</v>
      </c>
      <c r="F338" s="11" t="s">
        <v>107</v>
      </c>
      <c r="G338" s="11" t="s">
        <v>1997</v>
      </c>
      <c r="H338" s="11" t="s">
        <v>1998</v>
      </c>
      <c r="I338" s="11" t="s">
        <v>31</v>
      </c>
      <c r="J338" s="11" t="s">
        <v>32</v>
      </c>
      <c r="K338" s="11" t="s">
        <v>33</v>
      </c>
      <c r="L338" s="11" t="s">
        <v>44</v>
      </c>
      <c r="M338" s="11" t="s">
        <v>121</v>
      </c>
      <c r="N338" s="11" t="s">
        <v>403</v>
      </c>
      <c r="O338" s="11" t="s">
        <v>118</v>
      </c>
      <c r="P338" s="11" t="s">
        <v>363</v>
      </c>
      <c r="Q338" s="12">
        <v>45140</v>
      </c>
      <c r="R338" s="12">
        <v>45505</v>
      </c>
      <c r="S338" s="11">
        <v>0</v>
      </c>
      <c r="T338" s="53">
        <v>843</v>
      </c>
      <c r="U338" s="53">
        <v>714</v>
      </c>
      <c r="V338" s="25">
        <v>0.48</v>
      </c>
      <c r="W338" s="25"/>
      <c r="X338" s="15" t="e">
        <f>[1]!Table26[[#This Row],[odNetPremium]]*[1]!Table26[[#This Row],[Payout/ Discount %]]</f>
        <v>#REF!</v>
      </c>
      <c r="Y338" s="16" t="e">
        <f>[1]!Table26[[#This Row],[odNetPremium]]*[1]!Table26[[#This Row],[commissionPercentage]]</f>
        <v>#REF!</v>
      </c>
      <c r="Z338" s="17" t="e">
        <f>VLOOKUP([1]!Table26[[#This Row],[Insurance_portal]],[1]!Portal[#All],2,0)</f>
        <v>#REF!</v>
      </c>
      <c r="AA338" s="18" t="e">
        <f>[1]!Table26[[#This Row],[profit]]-([1]!Table26[[#This Row],[profit]]*[1]!Table26[[#This Row],[tdsPercentage]])</f>
        <v>#REF!</v>
      </c>
      <c r="AB338" s="18" t="e">
        <f>[1]!Table26[[#This Row],[profit_after_tds]]-[1]!Table26[[#This Row],[payout_discount]]</f>
        <v>#REF!</v>
      </c>
      <c r="AC338" s="11" t="s">
        <v>38</v>
      </c>
      <c r="AD338" s="11" t="s">
        <v>38</v>
      </c>
    </row>
    <row r="339" spans="1:30" ht="15.75" x14ac:dyDescent="0.25">
      <c r="A339" s="50">
        <v>45139</v>
      </c>
      <c r="B339" s="20" t="s">
        <v>1999</v>
      </c>
      <c r="C339" s="21">
        <v>8469977766</v>
      </c>
      <c r="D339" s="21">
        <v>6100116645</v>
      </c>
      <c r="E339" s="21" t="s">
        <v>2000</v>
      </c>
      <c r="F339" s="21" t="s">
        <v>158</v>
      </c>
      <c r="G339" s="21" t="s">
        <v>441</v>
      </c>
      <c r="H339" s="21" t="s">
        <v>442</v>
      </c>
      <c r="I339" s="21" t="s">
        <v>443</v>
      </c>
      <c r="J339" s="21" t="s">
        <v>32</v>
      </c>
      <c r="K339" s="21" t="s">
        <v>115</v>
      </c>
      <c r="L339" s="21" t="s">
        <v>44</v>
      </c>
      <c r="M339" s="21" t="s">
        <v>121</v>
      </c>
      <c r="N339" s="21" t="s">
        <v>1559</v>
      </c>
      <c r="O339" s="21" t="s">
        <v>118</v>
      </c>
      <c r="P339" s="21" t="s">
        <v>363</v>
      </c>
      <c r="Q339" s="22">
        <v>45140</v>
      </c>
      <c r="R339" s="22">
        <v>45505</v>
      </c>
      <c r="S339" s="21">
        <v>0</v>
      </c>
      <c r="T339" s="51">
        <v>1285</v>
      </c>
      <c r="U339" s="51">
        <v>1089</v>
      </c>
      <c r="V339" s="26">
        <v>0.4</v>
      </c>
      <c r="W339" s="26">
        <v>0.15</v>
      </c>
      <c r="X339" s="15" t="e">
        <f>[1]!Table26[[#This Row],[odNetPremium]]*[1]!Table26[[#This Row],[Payout/ Discount %]]</f>
        <v>#REF!</v>
      </c>
      <c r="Y339" s="16" t="e">
        <f>[1]!Table26[[#This Row],[odNetPremium]]*[1]!Table26[[#This Row],[commissionPercentage]]</f>
        <v>#REF!</v>
      </c>
      <c r="Z339" s="17" t="e">
        <f>VLOOKUP([1]!Table26[[#This Row],[Insurance_portal]],[1]!Portal[#All],2,0)</f>
        <v>#REF!</v>
      </c>
      <c r="AA339" s="18" t="e">
        <f>[1]!Table26[[#This Row],[profit]]-([1]!Table26[[#This Row],[profit]]*[1]!Table26[[#This Row],[tdsPercentage]])</f>
        <v>#REF!</v>
      </c>
      <c r="AB339" s="18" t="e">
        <f>[1]!Table26[[#This Row],[profit_after_tds]]-[1]!Table26[[#This Row],[payout_discount]]</f>
        <v>#REF!</v>
      </c>
      <c r="AC339" s="21" t="s">
        <v>38</v>
      </c>
      <c r="AD339" s="21" t="s">
        <v>412</v>
      </c>
    </row>
    <row r="340" spans="1:30" ht="15.75" x14ac:dyDescent="0.25">
      <c r="A340" s="52">
        <v>45146</v>
      </c>
      <c r="B340" s="10" t="s">
        <v>2001</v>
      </c>
      <c r="C340" s="11">
        <v>9978418426</v>
      </c>
      <c r="D340" s="11" t="s">
        <v>2002</v>
      </c>
      <c r="E340" s="11" t="s">
        <v>233</v>
      </c>
      <c r="F340" s="11" t="s">
        <v>2003</v>
      </c>
      <c r="G340" s="11" t="s">
        <v>234</v>
      </c>
      <c r="H340" s="11" t="s">
        <v>235</v>
      </c>
      <c r="I340" s="11" t="s">
        <v>57</v>
      </c>
      <c r="J340" s="11" t="s">
        <v>32</v>
      </c>
      <c r="K340" s="11" t="s">
        <v>115</v>
      </c>
      <c r="L340" s="11" t="s">
        <v>44</v>
      </c>
      <c r="M340" s="11" t="s">
        <v>121</v>
      </c>
      <c r="N340" s="11" t="s">
        <v>196</v>
      </c>
      <c r="O340" s="11" t="s">
        <v>118</v>
      </c>
      <c r="P340" s="11" t="s">
        <v>363</v>
      </c>
      <c r="Q340" s="12">
        <v>45147</v>
      </c>
      <c r="R340" s="12">
        <v>45512</v>
      </c>
      <c r="S340" s="11">
        <v>0</v>
      </c>
      <c r="T340" s="53">
        <v>1452</v>
      </c>
      <c r="U340" s="53">
        <v>1230</v>
      </c>
      <c r="V340" s="25">
        <v>0.35</v>
      </c>
      <c r="W340" s="25">
        <v>4.4999999999999998E-2</v>
      </c>
      <c r="X340" s="15" t="e">
        <f>[1]!Table26[[#This Row],[odNetPremium]]*[1]!Table26[[#This Row],[Payout/ Discount %]]</f>
        <v>#REF!</v>
      </c>
      <c r="Y340" s="16" t="e">
        <f>[1]!Table26[[#This Row],[odNetPremium]]*[1]!Table26[[#This Row],[commissionPercentage]]</f>
        <v>#REF!</v>
      </c>
      <c r="Z340" s="17" t="e">
        <f>VLOOKUP([1]!Table26[[#This Row],[Insurance_portal]],[1]!Portal[#All],2,0)</f>
        <v>#REF!</v>
      </c>
      <c r="AA340" s="18" t="e">
        <f>[1]!Table26[[#This Row],[profit]]-([1]!Table26[[#This Row],[profit]]*[1]!Table26[[#This Row],[tdsPercentage]])</f>
        <v>#REF!</v>
      </c>
      <c r="AB340" s="18" t="e">
        <f>[1]!Table26[[#This Row],[profit_after_tds]]-[1]!Table26[[#This Row],[payout_discount]]</f>
        <v>#REF!</v>
      </c>
      <c r="AC340" s="11" t="s">
        <v>38</v>
      </c>
      <c r="AD340" s="11" t="s">
        <v>38</v>
      </c>
    </row>
    <row r="341" spans="1:30" ht="15.75" x14ac:dyDescent="0.25">
      <c r="A341" s="50">
        <v>45149</v>
      </c>
      <c r="B341" s="20" t="s">
        <v>1769</v>
      </c>
      <c r="C341" s="21">
        <v>7359544805</v>
      </c>
      <c r="D341" s="21" t="s">
        <v>2004</v>
      </c>
      <c r="E341" s="21" t="s">
        <v>2005</v>
      </c>
      <c r="F341" s="21" t="s">
        <v>2006</v>
      </c>
      <c r="G341" s="21" t="s">
        <v>2007</v>
      </c>
      <c r="H341" s="21" t="s">
        <v>2008</v>
      </c>
      <c r="I341" s="21" t="s">
        <v>31</v>
      </c>
      <c r="J341" s="21" t="s">
        <v>32</v>
      </c>
      <c r="K341" s="21" t="s">
        <v>33</v>
      </c>
      <c r="L341" s="21" t="s">
        <v>34</v>
      </c>
      <c r="M341" s="21" t="s">
        <v>42</v>
      </c>
      <c r="N341" s="21" t="s">
        <v>403</v>
      </c>
      <c r="O341" s="21" t="s">
        <v>37</v>
      </c>
      <c r="P341" s="21" t="s">
        <v>189</v>
      </c>
      <c r="Q341" s="22">
        <v>45149</v>
      </c>
      <c r="R341" s="22">
        <v>45514</v>
      </c>
      <c r="S341" s="21">
        <v>0</v>
      </c>
      <c r="T341" s="51">
        <v>10954</v>
      </c>
      <c r="U341" s="51">
        <v>5092</v>
      </c>
      <c r="V341" s="26">
        <v>0.19</v>
      </c>
      <c r="W341" s="26">
        <v>7.0000000000000007E-2</v>
      </c>
      <c r="X341" s="15" t="e">
        <f>[1]!Table26[[#This Row],[odNetPremium]]*[1]!Table26[[#This Row],[Payout/ Discount %]]</f>
        <v>#REF!</v>
      </c>
      <c r="Y341" s="16" t="e">
        <f>[1]!Table26[[#This Row],[odNetPremium]]*[1]!Table26[[#This Row],[commissionPercentage]]</f>
        <v>#REF!</v>
      </c>
      <c r="Z341" s="17" t="e">
        <f>VLOOKUP([1]!Table26[[#This Row],[Insurance_portal]],[1]!Portal[#All],2,0)</f>
        <v>#REF!</v>
      </c>
      <c r="AA341" s="18" t="e">
        <f>[1]!Table26[[#This Row],[profit]]-([1]!Table26[[#This Row],[profit]]*[1]!Table26[[#This Row],[tdsPercentage]])</f>
        <v>#REF!</v>
      </c>
      <c r="AB341" s="18" t="e">
        <f>[1]!Table26[[#This Row],[profit_after_tds]]-[1]!Table26[[#This Row],[payout_discount]]</f>
        <v>#REF!</v>
      </c>
      <c r="AC341" s="21" t="s">
        <v>38</v>
      </c>
      <c r="AD341" s="21" t="s">
        <v>38</v>
      </c>
    </row>
    <row r="342" spans="1:30" ht="15.75" x14ac:dyDescent="0.25">
      <c r="A342" s="52">
        <v>45154</v>
      </c>
      <c r="B342" s="10" t="s">
        <v>2009</v>
      </c>
      <c r="C342" s="11">
        <v>8320467575</v>
      </c>
      <c r="D342" s="11" t="s">
        <v>2010</v>
      </c>
      <c r="E342" s="11" t="s">
        <v>479</v>
      </c>
      <c r="F342" s="11" t="s">
        <v>480</v>
      </c>
      <c r="G342" s="69" t="s">
        <v>481</v>
      </c>
      <c r="H342" s="11" t="s">
        <v>482</v>
      </c>
      <c r="I342" s="11" t="s">
        <v>31</v>
      </c>
      <c r="J342" s="11" t="s">
        <v>32</v>
      </c>
      <c r="K342" s="11" t="s">
        <v>115</v>
      </c>
      <c r="L342" s="11" t="s">
        <v>44</v>
      </c>
      <c r="M342" s="11" t="s">
        <v>121</v>
      </c>
      <c r="N342" s="11" t="s">
        <v>196</v>
      </c>
      <c r="O342" s="11" t="s">
        <v>118</v>
      </c>
      <c r="P342" s="11" t="s">
        <v>363</v>
      </c>
      <c r="Q342" s="12">
        <v>45184</v>
      </c>
      <c r="R342" s="12">
        <v>45549</v>
      </c>
      <c r="S342" s="11">
        <v>0</v>
      </c>
      <c r="T342" s="53">
        <v>842</v>
      </c>
      <c r="U342" s="53">
        <v>714</v>
      </c>
      <c r="V342" s="25">
        <v>0.35</v>
      </c>
      <c r="W342" s="25"/>
      <c r="X342" s="15" t="e">
        <f>[1]!Table26[[#This Row],[odNetPremium]]*[1]!Table26[[#This Row],[Payout/ Discount %]]</f>
        <v>#REF!</v>
      </c>
      <c r="Y342" s="16" t="e">
        <f>[1]!Table26[[#This Row],[odNetPremium]]*[1]!Table26[[#This Row],[commissionPercentage]]</f>
        <v>#REF!</v>
      </c>
      <c r="Z342" s="17" t="e">
        <f>VLOOKUP([1]!Table26[[#This Row],[Insurance_portal]],[1]!Portal[#All],2,0)</f>
        <v>#REF!</v>
      </c>
      <c r="AA342" s="18" t="e">
        <f>[1]!Table26[[#This Row],[profit]]-([1]!Table26[[#This Row],[profit]]*[1]!Table26[[#This Row],[tdsPercentage]])</f>
        <v>#REF!</v>
      </c>
      <c r="AB342" s="18" t="e">
        <f>[1]!Table26[[#This Row],[profit_after_tds]]-[1]!Table26[[#This Row],[payout_discount]]</f>
        <v>#REF!</v>
      </c>
      <c r="AC342" s="11" t="s">
        <v>38</v>
      </c>
      <c r="AD342" s="11" t="s">
        <v>38</v>
      </c>
    </row>
    <row r="343" spans="1:30" ht="15.75" x14ac:dyDescent="0.25">
      <c r="A343" s="50">
        <v>45154</v>
      </c>
      <c r="B343" s="27" t="s">
        <v>2009</v>
      </c>
      <c r="C343" s="21">
        <v>8320467575</v>
      </c>
      <c r="D343" s="21" t="s">
        <v>2011</v>
      </c>
      <c r="E343" s="21" t="s">
        <v>483</v>
      </c>
      <c r="F343" s="21" t="s">
        <v>158</v>
      </c>
      <c r="G343" s="21" t="s">
        <v>484</v>
      </c>
      <c r="H343" s="21" t="s">
        <v>485</v>
      </c>
      <c r="I343" s="21" t="s">
        <v>31</v>
      </c>
      <c r="J343" s="21" t="s">
        <v>32</v>
      </c>
      <c r="K343" s="21" t="s">
        <v>115</v>
      </c>
      <c r="L343" s="21" t="s">
        <v>34</v>
      </c>
      <c r="M343" s="21" t="s">
        <v>121</v>
      </c>
      <c r="N343" s="21" t="s">
        <v>2012</v>
      </c>
      <c r="O343" s="21" t="s">
        <v>118</v>
      </c>
      <c r="P343" s="21" t="s">
        <v>363</v>
      </c>
      <c r="Q343" s="22">
        <v>45186</v>
      </c>
      <c r="R343" s="22">
        <v>45551</v>
      </c>
      <c r="S343" s="21">
        <v>20</v>
      </c>
      <c r="T343" s="51">
        <v>1831</v>
      </c>
      <c r="U343" s="51">
        <v>1552</v>
      </c>
      <c r="V343" s="26">
        <v>0.31</v>
      </c>
      <c r="W343" s="26"/>
      <c r="X343" s="15" t="e">
        <f>[1]!Table26[[#This Row],[odNetPremium]]*[1]!Table26[[#This Row],[Payout/ Discount %]]</f>
        <v>#REF!</v>
      </c>
      <c r="Y343" s="16" t="e">
        <f>[1]!Table26[[#This Row],[odNetPremium]]*[1]!Table26[[#This Row],[commissionPercentage]]</f>
        <v>#REF!</v>
      </c>
      <c r="Z343" s="17" t="e">
        <f>VLOOKUP([1]!Table26[[#This Row],[Insurance_portal]],[1]!Portal[#All],2,0)</f>
        <v>#REF!</v>
      </c>
      <c r="AA343" s="18" t="e">
        <f>[1]!Table26[[#This Row],[profit]]-([1]!Table26[[#This Row],[profit]]*[1]!Table26[[#This Row],[tdsPercentage]])</f>
        <v>#REF!</v>
      </c>
      <c r="AB343" s="18" t="e">
        <f>[1]!Table26[[#This Row],[profit_after_tds]]-[1]!Table26[[#This Row],[payout_discount]]</f>
        <v>#REF!</v>
      </c>
      <c r="AC343" s="21" t="s">
        <v>38</v>
      </c>
      <c r="AD343" s="21" t="s">
        <v>38</v>
      </c>
    </row>
    <row r="344" spans="1:30" ht="15.75" x14ac:dyDescent="0.25">
      <c r="A344" s="52">
        <v>45156</v>
      </c>
      <c r="B344" s="10" t="s">
        <v>2013</v>
      </c>
      <c r="C344" s="11">
        <v>9081875512</v>
      </c>
      <c r="D344" s="11">
        <v>6100167360</v>
      </c>
      <c r="E344" s="69" t="s">
        <v>2014</v>
      </c>
      <c r="F344" s="11" t="s">
        <v>48</v>
      </c>
      <c r="G344" s="11" t="s">
        <v>450</v>
      </c>
      <c r="H344" s="11" t="s">
        <v>451</v>
      </c>
      <c r="I344" s="11" t="s">
        <v>411</v>
      </c>
      <c r="J344" s="11" t="s">
        <v>32</v>
      </c>
      <c r="K344" s="11" t="s">
        <v>115</v>
      </c>
      <c r="L344" s="11" t="s">
        <v>44</v>
      </c>
      <c r="M344" s="11" t="s">
        <v>121</v>
      </c>
      <c r="N344" s="11" t="s">
        <v>1559</v>
      </c>
      <c r="O344" s="11" t="s">
        <v>118</v>
      </c>
      <c r="P344" s="11" t="s">
        <v>363</v>
      </c>
      <c r="Q344" s="12">
        <v>45157</v>
      </c>
      <c r="R344" s="12">
        <v>45522</v>
      </c>
      <c r="S344" s="11">
        <v>0</v>
      </c>
      <c r="T344" s="53">
        <v>1285</v>
      </c>
      <c r="U344" s="53">
        <v>1089</v>
      </c>
      <c r="V344" s="25">
        <v>0.45</v>
      </c>
      <c r="W344" s="25">
        <v>0.15</v>
      </c>
      <c r="X344" s="15" t="e">
        <f>[1]!Table26[[#This Row],[odNetPremium]]*[1]!Table26[[#This Row],[Payout/ Discount %]]</f>
        <v>#REF!</v>
      </c>
      <c r="Y344" s="16" t="e">
        <f>[1]!Table26[[#This Row],[odNetPremium]]*[1]!Table26[[#This Row],[commissionPercentage]]</f>
        <v>#REF!</v>
      </c>
      <c r="Z344" s="17" t="e">
        <f>VLOOKUP([1]!Table26[[#This Row],[Insurance_portal]],[1]!Portal[#All],2,0)</f>
        <v>#REF!</v>
      </c>
      <c r="AA344" s="18" t="e">
        <f>[1]!Table26[[#This Row],[profit]]-([1]!Table26[[#This Row],[profit]]*[1]!Table26[[#This Row],[tdsPercentage]])</f>
        <v>#REF!</v>
      </c>
      <c r="AB344" s="18" t="e">
        <f>[1]!Table26[[#This Row],[profit_after_tds]]-[1]!Table26[[#This Row],[payout_discount]]</f>
        <v>#REF!</v>
      </c>
      <c r="AC344" s="11" t="s">
        <v>38</v>
      </c>
      <c r="AD344" s="11" t="s">
        <v>412</v>
      </c>
    </row>
    <row r="345" spans="1:30" ht="15.75" x14ac:dyDescent="0.25">
      <c r="A345" s="50">
        <v>45160</v>
      </c>
      <c r="B345" s="20" t="s">
        <v>2015</v>
      </c>
      <c r="C345" s="21">
        <v>9898339004</v>
      </c>
      <c r="D345" s="21" t="s">
        <v>2016</v>
      </c>
      <c r="E345" s="21" t="s">
        <v>2017</v>
      </c>
      <c r="F345" s="21" t="s">
        <v>221</v>
      </c>
      <c r="G345" s="21" t="s">
        <v>2018</v>
      </c>
      <c r="H345" s="21" t="s">
        <v>2019</v>
      </c>
      <c r="I345" s="21" t="s">
        <v>411</v>
      </c>
      <c r="J345" s="21" t="s">
        <v>32</v>
      </c>
      <c r="K345" s="21" t="s">
        <v>33</v>
      </c>
      <c r="L345" s="21" t="s">
        <v>44</v>
      </c>
      <c r="M345" s="21" t="s">
        <v>121</v>
      </c>
      <c r="N345" s="21" t="s">
        <v>36</v>
      </c>
      <c r="O345" s="21" t="s">
        <v>118</v>
      </c>
      <c r="P345" s="21" t="s">
        <v>363</v>
      </c>
      <c r="Q345" s="22">
        <v>45162</v>
      </c>
      <c r="R345" s="22">
        <v>45527</v>
      </c>
      <c r="S345" s="21">
        <v>0</v>
      </c>
      <c r="T345" s="51">
        <v>1233</v>
      </c>
      <c r="U345" s="51">
        <v>1045</v>
      </c>
      <c r="V345" s="26">
        <v>0.33</v>
      </c>
      <c r="W345" s="26">
        <v>0.15</v>
      </c>
      <c r="X345" s="15" t="e">
        <f>[1]!Table26[[#This Row],[odNetPremium]]*[1]!Table26[[#This Row],[Payout/ Discount %]]</f>
        <v>#REF!</v>
      </c>
      <c r="Y345" s="16" t="e">
        <f>[1]!Table26[[#This Row],[odNetPremium]]*[1]!Table26[[#This Row],[commissionPercentage]]</f>
        <v>#REF!</v>
      </c>
      <c r="Z345" s="17" t="e">
        <f>VLOOKUP([1]!Table26[[#This Row],[Insurance_portal]],[1]!Portal[#All],2,0)</f>
        <v>#REF!</v>
      </c>
      <c r="AA345" s="18" t="e">
        <f>[1]!Table26[[#This Row],[profit]]-([1]!Table26[[#This Row],[profit]]*[1]!Table26[[#This Row],[tdsPercentage]])</f>
        <v>#REF!</v>
      </c>
      <c r="AB345" s="18" t="e">
        <f>[1]!Table26[[#This Row],[profit_after_tds]]-[1]!Table26[[#This Row],[payout_discount]]</f>
        <v>#REF!</v>
      </c>
      <c r="AC345" s="21" t="s">
        <v>38</v>
      </c>
      <c r="AD345" s="21" t="s">
        <v>412</v>
      </c>
    </row>
    <row r="346" spans="1:30" ht="15.75" x14ac:dyDescent="0.25">
      <c r="A346" s="52">
        <v>45156</v>
      </c>
      <c r="B346" s="10" t="s">
        <v>2020</v>
      </c>
      <c r="C346" s="11">
        <v>9979328878</v>
      </c>
      <c r="D346" s="11">
        <v>6201852375</v>
      </c>
      <c r="E346" s="11" t="s">
        <v>2021</v>
      </c>
      <c r="F346" s="11" t="s">
        <v>2022</v>
      </c>
      <c r="G346" s="11" t="s">
        <v>2023</v>
      </c>
      <c r="H346" s="11" t="s">
        <v>2024</v>
      </c>
      <c r="I346" s="11" t="s">
        <v>1257</v>
      </c>
      <c r="J346" s="11" t="s">
        <v>117</v>
      </c>
      <c r="K346" s="11" t="s">
        <v>33</v>
      </c>
      <c r="L346" s="11" t="s">
        <v>34</v>
      </c>
      <c r="M346" s="11" t="s">
        <v>42</v>
      </c>
      <c r="N346" s="11" t="s">
        <v>1559</v>
      </c>
      <c r="O346" s="11" t="s">
        <v>118</v>
      </c>
      <c r="P346" s="11" t="s">
        <v>363</v>
      </c>
      <c r="Q346" s="12">
        <v>45156</v>
      </c>
      <c r="R346" s="12">
        <v>45521</v>
      </c>
      <c r="S346" s="11">
        <v>45</v>
      </c>
      <c r="T346" s="53">
        <v>12606</v>
      </c>
      <c r="U346" s="53">
        <v>6476</v>
      </c>
      <c r="V346" s="25">
        <v>0.19</v>
      </c>
      <c r="W346" s="25">
        <v>7.7499999999999999E-2</v>
      </c>
      <c r="X346" s="15" t="e">
        <f>[1]!Table26[[#This Row],[odNetPremium]]*[1]!Table26[[#This Row],[Payout/ Discount %]]</f>
        <v>#REF!</v>
      </c>
      <c r="Y346" s="16" t="e">
        <f>[1]!Table26[[#This Row],[odNetPremium]]*[1]!Table26[[#This Row],[commissionPercentage]]</f>
        <v>#REF!</v>
      </c>
      <c r="Z346" s="17" t="e">
        <f>VLOOKUP([1]!Table26[[#This Row],[Insurance_portal]],[1]!Portal[#All],2,0)</f>
        <v>#REF!</v>
      </c>
      <c r="AA346" s="18" t="e">
        <f>[1]!Table26[[#This Row],[profit]]-([1]!Table26[[#This Row],[profit]]*[1]!Table26[[#This Row],[tdsPercentage]])</f>
        <v>#REF!</v>
      </c>
      <c r="AB346" s="18" t="e">
        <f>[1]!Table26[[#This Row],[profit_after_tds]]-[1]!Table26[[#This Row],[payout_discount]]</f>
        <v>#REF!</v>
      </c>
      <c r="AC346" s="11" t="s">
        <v>38</v>
      </c>
      <c r="AD346" s="11" t="s">
        <v>38</v>
      </c>
    </row>
    <row r="347" spans="1:30" ht="15.75" x14ac:dyDescent="0.25">
      <c r="A347" s="50">
        <v>45160</v>
      </c>
      <c r="B347" s="20" t="s">
        <v>2025</v>
      </c>
      <c r="C347" s="21">
        <v>9909399039</v>
      </c>
      <c r="D347" s="21" t="s">
        <v>2026</v>
      </c>
      <c r="E347" s="21" t="s">
        <v>2027</v>
      </c>
      <c r="F347" s="21" t="s">
        <v>203</v>
      </c>
      <c r="G347" s="21" t="s">
        <v>2028</v>
      </c>
      <c r="H347" s="21" t="s">
        <v>2029</v>
      </c>
      <c r="I347" s="21" t="s">
        <v>255</v>
      </c>
      <c r="J347" s="21" t="s">
        <v>32</v>
      </c>
      <c r="K347" s="21" t="s">
        <v>33</v>
      </c>
      <c r="L347" s="21" t="s">
        <v>44</v>
      </c>
      <c r="M347" s="21" t="s">
        <v>121</v>
      </c>
      <c r="N347" s="21" t="s">
        <v>196</v>
      </c>
      <c r="O347" s="21" t="s">
        <v>118</v>
      </c>
      <c r="P347" s="21" t="s">
        <v>363</v>
      </c>
      <c r="Q347" s="22">
        <v>45161</v>
      </c>
      <c r="R347" s="22">
        <v>45526</v>
      </c>
      <c r="S347" s="21">
        <v>0</v>
      </c>
      <c r="T347" s="51">
        <v>842</v>
      </c>
      <c r="U347" s="51">
        <v>714</v>
      </c>
      <c r="V347" s="26">
        <v>0.35</v>
      </c>
      <c r="W347" s="26">
        <v>0.13</v>
      </c>
      <c r="X347" s="15" t="e">
        <f>[1]!Table26[[#This Row],[odNetPremium]]*[1]!Table26[[#This Row],[Payout/ Discount %]]</f>
        <v>#REF!</v>
      </c>
      <c r="Y347" s="16" t="e">
        <f>[1]!Table26[[#This Row],[odNetPremium]]*[1]!Table26[[#This Row],[commissionPercentage]]</f>
        <v>#REF!</v>
      </c>
      <c r="Z347" s="17" t="e">
        <f>VLOOKUP([1]!Table26[[#This Row],[Insurance_portal]],[1]!Portal[#All],2,0)</f>
        <v>#REF!</v>
      </c>
      <c r="AA347" s="18" t="e">
        <f>[1]!Table26[[#This Row],[profit]]-([1]!Table26[[#This Row],[profit]]*[1]!Table26[[#This Row],[tdsPercentage]])</f>
        <v>#REF!</v>
      </c>
      <c r="AB347" s="18" t="e">
        <f>[1]!Table26[[#This Row],[profit_after_tds]]-[1]!Table26[[#This Row],[payout_discount]]</f>
        <v>#REF!</v>
      </c>
      <c r="AC347" s="21" t="s">
        <v>38</v>
      </c>
      <c r="AD347" s="21" t="s">
        <v>155</v>
      </c>
    </row>
    <row r="348" spans="1:30" ht="15.75" x14ac:dyDescent="0.25">
      <c r="A348" s="52">
        <v>45165</v>
      </c>
      <c r="B348" s="10" t="s">
        <v>2030</v>
      </c>
      <c r="C348" s="11">
        <v>9773462331</v>
      </c>
      <c r="D348" s="11" t="s">
        <v>2031</v>
      </c>
      <c r="E348" s="11" t="s">
        <v>2032</v>
      </c>
      <c r="F348" s="11" t="s">
        <v>2033</v>
      </c>
      <c r="G348" s="11" t="s">
        <v>2034</v>
      </c>
      <c r="H348" s="11" t="s">
        <v>2035</v>
      </c>
      <c r="I348" s="11" t="s">
        <v>100</v>
      </c>
      <c r="J348" s="11" t="s">
        <v>101</v>
      </c>
      <c r="K348" s="11" t="s">
        <v>33</v>
      </c>
      <c r="L348" s="11" t="s">
        <v>34</v>
      </c>
      <c r="M348" s="11" t="s">
        <v>42</v>
      </c>
      <c r="N348" s="11" t="s">
        <v>403</v>
      </c>
      <c r="O348" s="11" t="s">
        <v>144</v>
      </c>
      <c r="P348" s="11" t="s">
        <v>246</v>
      </c>
      <c r="Q348" s="12">
        <v>45165</v>
      </c>
      <c r="R348" s="12">
        <v>45530</v>
      </c>
      <c r="S348" s="11">
        <v>0</v>
      </c>
      <c r="T348" s="53">
        <v>17077</v>
      </c>
      <c r="U348" s="53">
        <v>5700</v>
      </c>
      <c r="V348" s="25">
        <v>0.19</v>
      </c>
      <c r="W348" s="25">
        <v>1.35E-2</v>
      </c>
      <c r="X348" s="15" t="e">
        <f>[1]!Table26[[#This Row],[odNetPremium]]*[1]!Table26[[#This Row],[Payout/ Discount %]]</f>
        <v>#REF!</v>
      </c>
      <c r="Y348" s="16" t="e">
        <f>[1]!Table26[[#This Row],[odNetPremium]]*[1]!Table26[[#This Row],[commissionPercentage]]</f>
        <v>#REF!</v>
      </c>
      <c r="Z348" s="17" t="e">
        <f>VLOOKUP([1]!Table26[[#This Row],[Insurance_portal]],[1]!Portal[#All],2,0)</f>
        <v>#REF!</v>
      </c>
      <c r="AA348" s="18" t="e">
        <f>[1]!Table26[[#This Row],[profit]]-([1]!Table26[[#This Row],[profit]]*[1]!Table26[[#This Row],[tdsPercentage]])</f>
        <v>#REF!</v>
      </c>
      <c r="AB348" s="18" t="e">
        <f>[1]!Table26[[#This Row],[profit_after_tds]]-[1]!Table26[[#This Row],[payout_discount]]</f>
        <v>#REF!</v>
      </c>
      <c r="AC348" s="11" t="s">
        <v>38</v>
      </c>
      <c r="AD348" s="11" t="s">
        <v>1086</v>
      </c>
    </row>
    <row r="349" spans="1:30" ht="15.75" x14ac:dyDescent="0.25">
      <c r="A349" s="50">
        <v>45142</v>
      </c>
      <c r="B349" s="20" t="s">
        <v>2036</v>
      </c>
      <c r="C349" s="21">
        <v>9825243166</v>
      </c>
      <c r="D349" s="21" t="s">
        <v>2037</v>
      </c>
      <c r="E349" s="21" t="s">
        <v>2038</v>
      </c>
      <c r="F349" s="21" t="s">
        <v>163</v>
      </c>
      <c r="G349" s="21" t="s">
        <v>2039</v>
      </c>
      <c r="H349" s="21" t="s">
        <v>2040</v>
      </c>
      <c r="I349" s="21" t="s">
        <v>31</v>
      </c>
      <c r="J349" s="21" t="s">
        <v>32</v>
      </c>
      <c r="K349" s="21" t="s">
        <v>33</v>
      </c>
      <c r="L349" s="21" t="s">
        <v>34</v>
      </c>
      <c r="M349" s="21" t="s">
        <v>121</v>
      </c>
      <c r="N349" s="21" t="s">
        <v>196</v>
      </c>
      <c r="O349" s="21" t="s">
        <v>118</v>
      </c>
      <c r="P349" s="21" t="s">
        <v>363</v>
      </c>
      <c r="Q349" s="22">
        <v>45143</v>
      </c>
      <c r="R349" s="22">
        <v>45508</v>
      </c>
      <c r="S349" s="21">
        <v>0</v>
      </c>
      <c r="T349" s="51">
        <v>1397</v>
      </c>
      <c r="U349" s="51">
        <v>1184</v>
      </c>
      <c r="V349" s="26">
        <v>0.35</v>
      </c>
      <c r="W349" s="26"/>
      <c r="X349" s="15" t="e">
        <f>[1]!Table26[[#This Row],[odNetPremium]]*[1]!Table26[[#This Row],[Payout/ Discount %]]</f>
        <v>#REF!</v>
      </c>
      <c r="Y349" s="16" t="e">
        <f>[1]!Table26[[#This Row],[odNetPremium]]*[1]!Table26[[#This Row],[commissionPercentage]]</f>
        <v>#REF!</v>
      </c>
      <c r="Z349" s="17" t="e">
        <f>VLOOKUP([1]!Table26[[#This Row],[Insurance_portal]],[1]!Portal[#All],2,0)</f>
        <v>#REF!</v>
      </c>
      <c r="AA349" s="18" t="e">
        <f>[1]!Table26[[#This Row],[profit]]-([1]!Table26[[#This Row],[profit]]*[1]!Table26[[#This Row],[tdsPercentage]])</f>
        <v>#REF!</v>
      </c>
      <c r="AB349" s="18" t="e">
        <f>[1]!Table26[[#This Row],[profit_after_tds]]-[1]!Table26[[#This Row],[payout_discount]]</f>
        <v>#REF!</v>
      </c>
      <c r="AC349" s="21" t="s">
        <v>38</v>
      </c>
      <c r="AD349" s="21" t="s">
        <v>38</v>
      </c>
    </row>
    <row r="350" spans="1:30" ht="15.75" x14ac:dyDescent="0.25">
      <c r="A350" s="52">
        <v>45145</v>
      </c>
      <c r="B350" s="10" t="s">
        <v>2041</v>
      </c>
      <c r="C350" s="11">
        <v>9998562262</v>
      </c>
      <c r="D350" s="11" t="s">
        <v>2042</v>
      </c>
      <c r="E350" s="11" t="s">
        <v>2043</v>
      </c>
      <c r="F350" s="11" t="s">
        <v>2044</v>
      </c>
      <c r="G350" s="11" t="s">
        <v>2045</v>
      </c>
      <c r="H350" s="11" t="s">
        <v>2046</v>
      </c>
      <c r="I350" s="11" t="s">
        <v>57</v>
      </c>
      <c r="J350" s="11" t="s">
        <v>32</v>
      </c>
      <c r="K350" s="11" t="s">
        <v>33</v>
      </c>
      <c r="L350" s="11" t="s">
        <v>44</v>
      </c>
      <c r="M350" s="11" t="s">
        <v>121</v>
      </c>
      <c r="N350" s="11" t="s">
        <v>196</v>
      </c>
      <c r="O350" s="11" t="s">
        <v>1544</v>
      </c>
      <c r="P350" s="11" t="s">
        <v>363</v>
      </c>
      <c r="Q350" s="12">
        <v>45146</v>
      </c>
      <c r="R350" s="12">
        <v>45511</v>
      </c>
      <c r="S350" s="11">
        <v>0</v>
      </c>
      <c r="T350" s="53">
        <v>843</v>
      </c>
      <c r="U350" s="53">
        <v>714</v>
      </c>
      <c r="V350" s="25">
        <v>0.35</v>
      </c>
      <c r="W350" s="25">
        <v>0.17749999999999999</v>
      </c>
      <c r="X350" s="15" t="e">
        <f>[1]!Table26[[#This Row],[odNetPremium]]*[1]!Table26[[#This Row],[Payout/ Discount %]]</f>
        <v>#REF!</v>
      </c>
      <c r="Y350" s="16" t="e">
        <f>[1]!Table26[[#This Row],[odNetPremium]]*[1]!Table26[[#This Row],[commissionPercentage]]</f>
        <v>#REF!</v>
      </c>
      <c r="Z350" s="17" t="e">
        <f>VLOOKUP([1]!Table26[[#This Row],[Insurance_portal]],[1]!Portal[#All],2,0)</f>
        <v>#REF!</v>
      </c>
      <c r="AA350" s="18" t="e">
        <f>[1]!Table26[[#This Row],[profit]]-([1]!Table26[[#This Row],[profit]]*[1]!Table26[[#This Row],[tdsPercentage]])</f>
        <v>#REF!</v>
      </c>
      <c r="AB350" s="18" t="e">
        <f>[1]!Table26[[#This Row],[profit_after_tds]]-[1]!Table26[[#This Row],[payout_discount]]</f>
        <v>#REF!</v>
      </c>
      <c r="AC350" s="11" t="s">
        <v>38</v>
      </c>
      <c r="AD350" s="11" t="s">
        <v>2047</v>
      </c>
    </row>
    <row r="351" spans="1:30" ht="15.75" x14ac:dyDescent="0.25">
      <c r="A351" s="50">
        <v>45154</v>
      </c>
      <c r="B351" s="20" t="s">
        <v>2048</v>
      </c>
      <c r="C351" s="21">
        <v>9998562262</v>
      </c>
      <c r="D351" s="21">
        <v>6201843263</v>
      </c>
      <c r="E351" s="21" t="s">
        <v>2049</v>
      </c>
      <c r="F351" s="21" t="s">
        <v>427</v>
      </c>
      <c r="G351" s="21" t="s">
        <v>2050</v>
      </c>
      <c r="H351" s="21" t="s">
        <v>2051</v>
      </c>
      <c r="I351" s="21" t="s">
        <v>57</v>
      </c>
      <c r="J351" s="21" t="s">
        <v>32</v>
      </c>
      <c r="K351" s="21" t="s">
        <v>33</v>
      </c>
      <c r="L351" s="21" t="s">
        <v>44</v>
      </c>
      <c r="M351" s="21" t="s">
        <v>121</v>
      </c>
      <c r="N351" s="21" t="s">
        <v>1536</v>
      </c>
      <c r="O351" s="21" t="s">
        <v>118</v>
      </c>
      <c r="P351" s="21" t="s">
        <v>363</v>
      </c>
      <c r="Q351" s="22">
        <v>45155</v>
      </c>
      <c r="R351" s="22">
        <v>45520</v>
      </c>
      <c r="S351" s="21">
        <v>0</v>
      </c>
      <c r="T351" s="51">
        <v>4030</v>
      </c>
      <c r="U351" s="51">
        <v>3416</v>
      </c>
      <c r="V351" s="26">
        <v>0.18</v>
      </c>
      <c r="W351" s="26">
        <v>0.11799999999999999</v>
      </c>
      <c r="X351" s="15" t="e">
        <f>[1]!Table26[[#This Row],[odNetPremium]]*[1]!Table26[[#This Row],[Payout/ Discount %]]</f>
        <v>#REF!</v>
      </c>
      <c r="Y351" s="16" t="e">
        <f>[1]!Table26[[#This Row],[odNetPremium]]*[1]!Table26[[#This Row],[commissionPercentage]]</f>
        <v>#REF!</v>
      </c>
      <c r="Z351" s="17" t="e">
        <f>VLOOKUP([1]!Table26[[#This Row],[Insurance_portal]],[1]!Portal[#All],2,0)</f>
        <v>#REF!</v>
      </c>
      <c r="AA351" s="18" t="e">
        <f>[1]!Table26[[#This Row],[profit]]-([1]!Table26[[#This Row],[profit]]*[1]!Table26[[#This Row],[tdsPercentage]])</f>
        <v>#REF!</v>
      </c>
      <c r="AB351" s="18" t="e">
        <f>[1]!Table26[[#This Row],[profit_after_tds]]-[1]!Table26[[#This Row],[payout_discount]]</f>
        <v>#REF!</v>
      </c>
      <c r="AC351" s="21" t="s">
        <v>38</v>
      </c>
      <c r="AD351" s="21" t="s">
        <v>2047</v>
      </c>
    </row>
    <row r="352" spans="1:30" ht="15.75" x14ac:dyDescent="0.25">
      <c r="A352" s="52">
        <v>45154</v>
      </c>
      <c r="B352" s="10" t="s">
        <v>2052</v>
      </c>
      <c r="C352" s="11">
        <v>9998562262</v>
      </c>
      <c r="D352" s="11" t="s">
        <v>2053</v>
      </c>
      <c r="E352" s="11" t="s">
        <v>2054</v>
      </c>
      <c r="F352" s="11" t="s">
        <v>91</v>
      </c>
      <c r="G352" s="11" t="s">
        <v>2055</v>
      </c>
      <c r="H352" s="11" t="s">
        <v>2056</v>
      </c>
      <c r="I352" s="11" t="s">
        <v>57</v>
      </c>
      <c r="J352" s="11" t="s">
        <v>32</v>
      </c>
      <c r="K352" s="11" t="s">
        <v>33</v>
      </c>
      <c r="L352" s="11" t="s">
        <v>44</v>
      </c>
      <c r="M352" s="11" t="s">
        <v>121</v>
      </c>
      <c r="N352" s="11" t="s">
        <v>196</v>
      </c>
      <c r="O352" s="11" t="s">
        <v>118</v>
      </c>
      <c r="P352" s="11" t="s">
        <v>363</v>
      </c>
      <c r="Q352" s="12">
        <v>45155</v>
      </c>
      <c r="R352" s="12">
        <v>45520</v>
      </c>
      <c r="S352" s="11">
        <v>0</v>
      </c>
      <c r="T352" s="53">
        <v>843</v>
      </c>
      <c r="U352" s="53">
        <v>714</v>
      </c>
      <c r="V352" s="25">
        <v>0.35</v>
      </c>
      <c r="W352" s="25">
        <v>0.17749999999999999</v>
      </c>
      <c r="X352" s="15" t="e">
        <f>[1]!Table26[[#This Row],[odNetPremium]]*[1]!Table26[[#This Row],[Payout/ Discount %]]</f>
        <v>#REF!</v>
      </c>
      <c r="Y352" s="16" t="e">
        <f>[1]!Table26[[#This Row],[odNetPremium]]*[1]!Table26[[#This Row],[commissionPercentage]]</f>
        <v>#REF!</v>
      </c>
      <c r="Z352" s="17" t="e">
        <f>VLOOKUP([1]!Table26[[#This Row],[Insurance_portal]],[1]!Portal[#All],2,0)</f>
        <v>#REF!</v>
      </c>
      <c r="AA352" s="18" t="e">
        <f>[1]!Table26[[#This Row],[profit]]-([1]!Table26[[#This Row],[profit]]*[1]!Table26[[#This Row],[tdsPercentage]])</f>
        <v>#REF!</v>
      </c>
      <c r="AB352" s="18" t="e">
        <f>[1]!Table26[[#This Row],[profit_after_tds]]-[1]!Table26[[#This Row],[payout_discount]]</f>
        <v>#REF!</v>
      </c>
      <c r="AC352" s="11" t="s">
        <v>38</v>
      </c>
      <c r="AD352" s="11" t="s">
        <v>2047</v>
      </c>
    </row>
    <row r="353" spans="1:30" ht="15.75" x14ac:dyDescent="0.25">
      <c r="A353" s="50">
        <v>45156</v>
      </c>
      <c r="B353" s="20" t="s">
        <v>2057</v>
      </c>
      <c r="C353" s="21">
        <v>9998562262</v>
      </c>
      <c r="D353" s="21" t="s">
        <v>2058</v>
      </c>
      <c r="E353" s="21" t="s">
        <v>2059</v>
      </c>
      <c r="F353" s="21" t="s">
        <v>670</v>
      </c>
      <c r="G353" s="21" t="s">
        <v>2060</v>
      </c>
      <c r="H353" s="21" t="s">
        <v>2061</v>
      </c>
      <c r="I353" s="21" t="s">
        <v>57</v>
      </c>
      <c r="J353" s="21" t="s">
        <v>32</v>
      </c>
      <c r="K353" s="21" t="s">
        <v>33</v>
      </c>
      <c r="L353" s="21" t="s">
        <v>44</v>
      </c>
      <c r="M353" s="21" t="s">
        <v>121</v>
      </c>
      <c r="N353" s="21" t="s">
        <v>196</v>
      </c>
      <c r="O353" s="21" t="s">
        <v>118</v>
      </c>
      <c r="P353" s="21" t="s">
        <v>363</v>
      </c>
      <c r="Q353" s="22">
        <v>45157</v>
      </c>
      <c r="R353" s="22">
        <v>45521</v>
      </c>
      <c r="S353" s="21">
        <v>0</v>
      </c>
      <c r="T353" s="51">
        <v>843</v>
      </c>
      <c r="U353" s="51">
        <v>714</v>
      </c>
      <c r="V353" s="26">
        <v>0.35</v>
      </c>
      <c r="W353" s="26">
        <v>0.17749999999999999</v>
      </c>
      <c r="X353" s="15" t="e">
        <f>[1]!Table26[[#This Row],[odNetPremium]]*[1]!Table26[[#This Row],[Payout/ Discount %]]</f>
        <v>#REF!</v>
      </c>
      <c r="Y353" s="16" t="e">
        <f>[1]!Table26[[#This Row],[odNetPremium]]*[1]!Table26[[#This Row],[commissionPercentage]]</f>
        <v>#REF!</v>
      </c>
      <c r="Z353" s="17" t="e">
        <f>VLOOKUP([1]!Table26[[#This Row],[Insurance_portal]],[1]!Portal[#All],2,0)</f>
        <v>#REF!</v>
      </c>
      <c r="AA353" s="18" t="e">
        <f>[1]!Table26[[#This Row],[profit]]-([1]!Table26[[#This Row],[profit]]*[1]!Table26[[#This Row],[tdsPercentage]])</f>
        <v>#REF!</v>
      </c>
      <c r="AB353" s="18" t="e">
        <f>[1]!Table26[[#This Row],[profit_after_tds]]-[1]!Table26[[#This Row],[payout_discount]]</f>
        <v>#REF!</v>
      </c>
      <c r="AC353" s="21" t="s">
        <v>38</v>
      </c>
      <c r="AD353" s="21" t="s">
        <v>2047</v>
      </c>
    </row>
    <row r="354" spans="1:30" ht="15.75" x14ac:dyDescent="0.25">
      <c r="A354" s="52">
        <v>45157</v>
      </c>
      <c r="B354" s="10" t="s">
        <v>2062</v>
      </c>
      <c r="C354" s="11">
        <v>9998562262</v>
      </c>
      <c r="D354" s="11" t="s">
        <v>2063</v>
      </c>
      <c r="E354" s="11" t="s">
        <v>2064</v>
      </c>
      <c r="F354" s="11" t="s">
        <v>49</v>
      </c>
      <c r="G354" s="11" t="s">
        <v>2065</v>
      </c>
      <c r="H354" s="11" t="s">
        <v>2066</v>
      </c>
      <c r="I354" s="11" t="s">
        <v>57</v>
      </c>
      <c r="J354" s="11" t="s">
        <v>32</v>
      </c>
      <c r="K354" s="11" t="s">
        <v>33</v>
      </c>
      <c r="L354" s="11" t="s">
        <v>44</v>
      </c>
      <c r="M354" s="11" t="s">
        <v>121</v>
      </c>
      <c r="N354" s="11" t="s">
        <v>196</v>
      </c>
      <c r="O354" s="11" t="s">
        <v>118</v>
      </c>
      <c r="P354" s="11" t="s">
        <v>363</v>
      </c>
      <c r="Q354" s="12">
        <v>45158</v>
      </c>
      <c r="R354" s="12">
        <v>45523</v>
      </c>
      <c r="S354" s="11">
        <v>0</v>
      </c>
      <c r="T354" s="53">
        <v>843</v>
      </c>
      <c r="U354" s="53">
        <v>714</v>
      </c>
      <c r="V354" s="25">
        <v>0.35</v>
      </c>
      <c r="W354" s="25">
        <v>0.17749999999999999</v>
      </c>
      <c r="X354" s="15" t="e">
        <f>[1]!Table26[[#This Row],[odNetPremium]]*[1]!Table26[[#This Row],[Payout/ Discount %]]</f>
        <v>#REF!</v>
      </c>
      <c r="Y354" s="16" t="e">
        <f>[1]!Table26[[#This Row],[odNetPremium]]*[1]!Table26[[#This Row],[commissionPercentage]]</f>
        <v>#REF!</v>
      </c>
      <c r="Z354" s="17" t="e">
        <f>VLOOKUP([1]!Table26[[#This Row],[Insurance_portal]],[1]!Portal[#All],2,0)</f>
        <v>#REF!</v>
      </c>
      <c r="AA354" s="18" t="e">
        <f>[1]!Table26[[#This Row],[profit]]-([1]!Table26[[#This Row],[profit]]*[1]!Table26[[#This Row],[tdsPercentage]])</f>
        <v>#REF!</v>
      </c>
      <c r="AB354" s="18" t="e">
        <f>[1]!Table26[[#This Row],[profit_after_tds]]-[1]!Table26[[#This Row],[payout_discount]]</f>
        <v>#REF!</v>
      </c>
      <c r="AC354" s="11" t="s">
        <v>38</v>
      </c>
      <c r="AD354" s="11" t="s">
        <v>2047</v>
      </c>
    </row>
    <row r="355" spans="1:30" ht="15.75" x14ac:dyDescent="0.25">
      <c r="A355" s="50">
        <v>45161</v>
      </c>
      <c r="B355" s="20" t="s">
        <v>2067</v>
      </c>
      <c r="C355" s="21">
        <v>9998562262</v>
      </c>
      <c r="D355" s="21" t="s">
        <v>2068</v>
      </c>
      <c r="E355" s="21" t="s">
        <v>2069</v>
      </c>
      <c r="F355" s="21" t="s">
        <v>358</v>
      </c>
      <c r="G355" s="21" t="s">
        <v>2070</v>
      </c>
      <c r="H355" s="21" t="s">
        <v>2071</v>
      </c>
      <c r="I355" s="21" t="s">
        <v>57</v>
      </c>
      <c r="J355" s="21" t="s">
        <v>32</v>
      </c>
      <c r="K355" s="21" t="s">
        <v>33</v>
      </c>
      <c r="L355" s="21" t="s">
        <v>44</v>
      </c>
      <c r="M355" s="21" t="s">
        <v>121</v>
      </c>
      <c r="N355" s="21" t="s">
        <v>36</v>
      </c>
      <c r="O355" s="21" t="s">
        <v>118</v>
      </c>
      <c r="P355" s="21" t="s">
        <v>363</v>
      </c>
      <c r="Q355" s="22">
        <v>45163</v>
      </c>
      <c r="R355" s="22">
        <v>45528</v>
      </c>
      <c r="S355" s="21">
        <v>0</v>
      </c>
      <c r="T355" s="51">
        <v>1612</v>
      </c>
      <c r="U355" s="51">
        <v>1366</v>
      </c>
      <c r="V355" s="26">
        <v>0.27</v>
      </c>
      <c r="W355" s="26">
        <v>0.11</v>
      </c>
      <c r="X355" s="15" t="e">
        <f>[1]!Table26[[#This Row],[odNetPremium]]*[1]!Table26[[#This Row],[Payout/ Discount %]]</f>
        <v>#REF!</v>
      </c>
      <c r="Y355" s="16" t="e">
        <f>[1]!Table26[[#This Row],[odNetPremium]]*[1]!Table26[[#This Row],[commissionPercentage]]</f>
        <v>#REF!</v>
      </c>
      <c r="Z355" s="17" t="e">
        <f>VLOOKUP([1]!Table26[[#This Row],[Insurance_portal]],[1]!Portal[#All],2,0)</f>
        <v>#REF!</v>
      </c>
      <c r="AA355" s="18" t="e">
        <f>[1]!Table26[[#This Row],[profit]]-([1]!Table26[[#This Row],[profit]]*[1]!Table26[[#This Row],[tdsPercentage]])</f>
        <v>#REF!</v>
      </c>
      <c r="AB355" s="18" t="e">
        <f>[1]!Table26[[#This Row],[profit_after_tds]]-[1]!Table26[[#This Row],[payout_discount]]</f>
        <v>#REF!</v>
      </c>
      <c r="AC355" s="21" t="s">
        <v>38</v>
      </c>
      <c r="AD355" s="21" t="s">
        <v>2047</v>
      </c>
    </row>
    <row r="356" spans="1:30" ht="15.75" x14ac:dyDescent="0.25">
      <c r="A356" s="52">
        <v>45161</v>
      </c>
      <c r="B356" s="10" t="s">
        <v>2072</v>
      </c>
      <c r="C356" s="11">
        <v>9998562262</v>
      </c>
      <c r="D356" s="11" t="s">
        <v>2073</v>
      </c>
      <c r="E356" s="11" t="s">
        <v>2074</v>
      </c>
      <c r="F356" s="11" t="s">
        <v>670</v>
      </c>
      <c r="G356" s="11" t="s">
        <v>2075</v>
      </c>
      <c r="H356" s="11" t="s">
        <v>2076</v>
      </c>
      <c r="I356" s="11" t="s">
        <v>57</v>
      </c>
      <c r="J356" s="11" t="s">
        <v>32</v>
      </c>
      <c r="K356" s="11" t="s">
        <v>33</v>
      </c>
      <c r="L356" s="11" t="s">
        <v>44</v>
      </c>
      <c r="M356" s="11" t="s">
        <v>121</v>
      </c>
      <c r="N356" s="11" t="s">
        <v>196</v>
      </c>
      <c r="O356" s="11" t="s">
        <v>118</v>
      </c>
      <c r="P356" s="11" t="s">
        <v>363</v>
      </c>
      <c r="Q356" s="12">
        <v>45162</v>
      </c>
      <c r="R356" s="12">
        <v>45527</v>
      </c>
      <c r="S356" s="11">
        <v>0</v>
      </c>
      <c r="T356" s="53">
        <v>842</v>
      </c>
      <c r="U356" s="53">
        <v>714</v>
      </c>
      <c r="V356" s="25">
        <v>0.35</v>
      </c>
      <c r="W356" s="25">
        <v>0.17749999999999999</v>
      </c>
      <c r="X356" s="15" t="e">
        <f>[1]!Table26[[#This Row],[odNetPremium]]*[1]!Table26[[#This Row],[Payout/ Discount %]]</f>
        <v>#REF!</v>
      </c>
      <c r="Y356" s="16" t="e">
        <f>[1]!Table26[[#This Row],[odNetPremium]]*[1]!Table26[[#This Row],[commissionPercentage]]</f>
        <v>#REF!</v>
      </c>
      <c r="Z356" s="17" t="e">
        <f>VLOOKUP([1]!Table26[[#This Row],[Insurance_portal]],[1]!Portal[#All],2,0)</f>
        <v>#REF!</v>
      </c>
      <c r="AA356" s="18" t="e">
        <f>[1]!Table26[[#This Row],[profit]]-([1]!Table26[[#This Row],[profit]]*[1]!Table26[[#This Row],[tdsPercentage]])</f>
        <v>#REF!</v>
      </c>
      <c r="AB356" s="18" t="e">
        <f>[1]!Table26[[#This Row],[profit_after_tds]]-[1]!Table26[[#This Row],[payout_discount]]</f>
        <v>#REF!</v>
      </c>
      <c r="AC356" s="11" t="s">
        <v>38</v>
      </c>
      <c r="AD356" s="11" t="s">
        <v>2047</v>
      </c>
    </row>
    <row r="357" spans="1:30" ht="15.75" x14ac:dyDescent="0.25">
      <c r="A357" s="50">
        <v>45162</v>
      </c>
      <c r="B357" s="20" t="s">
        <v>2077</v>
      </c>
      <c r="C357" s="21">
        <v>9998562262</v>
      </c>
      <c r="D357" s="21" t="s">
        <v>2078</v>
      </c>
      <c r="E357" s="21" t="s">
        <v>2079</v>
      </c>
      <c r="F357" s="21" t="s">
        <v>670</v>
      </c>
      <c r="G357" s="21" t="s">
        <v>2080</v>
      </c>
      <c r="H357" s="21" t="s">
        <v>2081</v>
      </c>
      <c r="I357" s="21" t="s">
        <v>57</v>
      </c>
      <c r="J357" s="21" t="s">
        <v>32</v>
      </c>
      <c r="K357" s="21" t="s">
        <v>33</v>
      </c>
      <c r="L357" s="21" t="s">
        <v>44</v>
      </c>
      <c r="M357" s="21" t="s">
        <v>121</v>
      </c>
      <c r="N357" s="21" t="s">
        <v>196</v>
      </c>
      <c r="O357" s="21" t="s">
        <v>118</v>
      </c>
      <c r="P357" s="21" t="s">
        <v>363</v>
      </c>
      <c r="Q357" s="22">
        <v>45163</v>
      </c>
      <c r="R357" s="22">
        <v>45528</v>
      </c>
      <c r="S357" s="21">
        <v>0</v>
      </c>
      <c r="T357" s="51">
        <v>842</v>
      </c>
      <c r="U357" s="51">
        <v>714</v>
      </c>
      <c r="V357" s="26">
        <v>0.35</v>
      </c>
      <c r="W357" s="26">
        <v>0.17499999999999999</v>
      </c>
      <c r="X357" s="15" t="e">
        <f>[1]!Table26[[#This Row],[odNetPremium]]*[1]!Table26[[#This Row],[Payout/ Discount %]]</f>
        <v>#REF!</v>
      </c>
      <c r="Y357" s="16" t="e">
        <f>[1]!Table26[[#This Row],[odNetPremium]]*[1]!Table26[[#This Row],[commissionPercentage]]</f>
        <v>#REF!</v>
      </c>
      <c r="Z357" s="17" t="e">
        <f>VLOOKUP([1]!Table26[[#This Row],[Insurance_portal]],[1]!Portal[#All],2,0)</f>
        <v>#REF!</v>
      </c>
      <c r="AA357" s="18" t="e">
        <f>[1]!Table26[[#This Row],[profit]]-([1]!Table26[[#This Row],[profit]]*[1]!Table26[[#This Row],[tdsPercentage]])</f>
        <v>#REF!</v>
      </c>
      <c r="AB357" s="18" t="e">
        <f>[1]!Table26[[#This Row],[profit_after_tds]]-[1]!Table26[[#This Row],[payout_discount]]</f>
        <v>#REF!</v>
      </c>
      <c r="AC357" s="21" t="s">
        <v>38</v>
      </c>
      <c r="AD357" s="21" t="s">
        <v>2047</v>
      </c>
    </row>
    <row r="358" spans="1:30" ht="15.75" x14ac:dyDescent="0.25">
      <c r="A358" s="52">
        <v>45169</v>
      </c>
      <c r="B358" s="10" t="s">
        <v>2067</v>
      </c>
      <c r="C358" s="11">
        <v>9998562262</v>
      </c>
      <c r="D358" s="11" t="s">
        <v>2082</v>
      </c>
      <c r="E358" s="11" t="s">
        <v>2083</v>
      </c>
      <c r="F358" s="11" t="s">
        <v>2084</v>
      </c>
      <c r="G358" s="11" t="s">
        <v>2085</v>
      </c>
      <c r="H358" s="11" t="s">
        <v>2086</v>
      </c>
      <c r="I358" s="11" t="s">
        <v>57</v>
      </c>
      <c r="J358" s="11" t="s">
        <v>32</v>
      </c>
      <c r="K358" s="11" t="s">
        <v>33</v>
      </c>
      <c r="L358" s="11" t="s">
        <v>44</v>
      </c>
      <c r="M358" s="11" t="s">
        <v>121</v>
      </c>
      <c r="N358" s="11" t="s">
        <v>199</v>
      </c>
      <c r="O358" s="11" t="s">
        <v>118</v>
      </c>
      <c r="P358" s="11" t="s">
        <v>363</v>
      </c>
      <c r="Q358" s="12">
        <v>45170</v>
      </c>
      <c r="R358" s="12">
        <v>45535</v>
      </c>
      <c r="S358" s="11">
        <v>0</v>
      </c>
      <c r="T358" s="53">
        <v>4031</v>
      </c>
      <c r="U358" s="53">
        <v>3416</v>
      </c>
      <c r="V358" s="25">
        <v>0.26</v>
      </c>
      <c r="W358" s="25">
        <v>0.11799999999999999</v>
      </c>
      <c r="X358" s="15" t="e">
        <f>[1]!Table26[[#This Row],[odNetPremium]]*[1]!Table26[[#This Row],[Payout/ Discount %]]</f>
        <v>#REF!</v>
      </c>
      <c r="Y358" s="16" t="e">
        <f>[1]!Table26[[#This Row],[odNetPremium]]*[1]!Table26[[#This Row],[commissionPercentage]]</f>
        <v>#REF!</v>
      </c>
      <c r="Z358" s="17" t="e">
        <f>VLOOKUP([1]!Table26[[#This Row],[Insurance_portal]],[1]!Portal[#All],2,0)</f>
        <v>#REF!</v>
      </c>
      <c r="AA358" s="18" t="e">
        <f>[1]!Table26[[#This Row],[profit]]-([1]!Table26[[#This Row],[profit]]*[1]!Table26[[#This Row],[tdsPercentage]])</f>
        <v>#REF!</v>
      </c>
      <c r="AB358" s="18" t="e">
        <f>[1]!Table26[[#This Row],[profit_after_tds]]-[1]!Table26[[#This Row],[payout_discount]]</f>
        <v>#REF!</v>
      </c>
      <c r="AC358" s="11" t="s">
        <v>38</v>
      </c>
      <c r="AD358" s="11" t="s">
        <v>2047</v>
      </c>
    </row>
    <row r="359" spans="1:30" ht="15.75" x14ac:dyDescent="0.25">
      <c r="A359" s="50">
        <v>45143</v>
      </c>
      <c r="B359" s="98" t="s">
        <v>2087</v>
      </c>
      <c r="C359" s="21">
        <v>9998562262</v>
      </c>
      <c r="D359" s="70" t="s">
        <v>2088</v>
      </c>
      <c r="E359" s="70" t="s">
        <v>2089</v>
      </c>
      <c r="F359" s="70" t="s">
        <v>2090</v>
      </c>
      <c r="G359" s="70" t="s">
        <v>2091</v>
      </c>
      <c r="H359" s="70" t="s">
        <v>2092</v>
      </c>
      <c r="I359" s="21" t="s">
        <v>57</v>
      </c>
      <c r="J359" s="21" t="s">
        <v>32</v>
      </c>
      <c r="K359" s="21" t="s">
        <v>33</v>
      </c>
      <c r="L359" s="21" t="s">
        <v>44</v>
      </c>
      <c r="M359" s="21" t="s">
        <v>121</v>
      </c>
      <c r="N359" s="21" t="s">
        <v>196</v>
      </c>
      <c r="O359" s="21" t="s">
        <v>118</v>
      </c>
      <c r="P359" s="21" t="s">
        <v>363</v>
      </c>
      <c r="Q359" s="22">
        <v>45144</v>
      </c>
      <c r="R359" s="22">
        <v>45509</v>
      </c>
      <c r="S359" s="21">
        <v>0</v>
      </c>
      <c r="T359" s="51">
        <v>843</v>
      </c>
      <c r="U359" s="51">
        <v>714</v>
      </c>
      <c r="V359" s="26">
        <v>0.35</v>
      </c>
      <c r="W359" s="26">
        <v>0.17749999999999999</v>
      </c>
      <c r="X359" s="15" t="e">
        <f>[1]!Table26[[#This Row],[odNetPremium]]*[1]!Table26[[#This Row],[Payout/ Discount %]]</f>
        <v>#REF!</v>
      </c>
      <c r="Y359" s="16" t="e">
        <f>[1]!Table26[[#This Row],[odNetPremium]]*[1]!Table26[[#This Row],[commissionPercentage]]</f>
        <v>#REF!</v>
      </c>
      <c r="Z359" s="17" t="e">
        <f>VLOOKUP([1]!Table26[[#This Row],[Insurance_portal]],[1]!Portal[#All],2,0)</f>
        <v>#REF!</v>
      </c>
      <c r="AA359" s="18" t="e">
        <f>[1]!Table26[[#This Row],[profit]]-([1]!Table26[[#This Row],[profit]]*[1]!Table26[[#This Row],[tdsPercentage]])</f>
        <v>#REF!</v>
      </c>
      <c r="AB359" s="18" t="e">
        <f>[1]!Table26[[#This Row],[profit_after_tds]]-[1]!Table26[[#This Row],[payout_discount]]</f>
        <v>#REF!</v>
      </c>
      <c r="AC359" s="21" t="s">
        <v>38</v>
      </c>
      <c r="AD359" s="21" t="s">
        <v>2047</v>
      </c>
    </row>
    <row r="360" spans="1:30" ht="15.75" x14ac:dyDescent="0.25">
      <c r="A360" s="52">
        <v>45171</v>
      </c>
      <c r="B360" s="10" t="s">
        <v>2093</v>
      </c>
      <c r="C360" s="11">
        <v>9998562262</v>
      </c>
      <c r="D360" s="11" t="s">
        <v>2094</v>
      </c>
      <c r="E360" s="69" t="s">
        <v>2095</v>
      </c>
      <c r="F360" s="11" t="s">
        <v>97</v>
      </c>
      <c r="G360" s="11" t="s">
        <v>2096</v>
      </c>
      <c r="H360" s="11" t="s">
        <v>2097</v>
      </c>
      <c r="I360" s="11" t="s">
        <v>57</v>
      </c>
      <c r="J360" s="11" t="s">
        <v>32</v>
      </c>
      <c r="K360" s="11" t="s">
        <v>33</v>
      </c>
      <c r="L360" s="11" t="s">
        <v>44</v>
      </c>
      <c r="M360" s="11" t="s">
        <v>42</v>
      </c>
      <c r="N360" s="11" t="s">
        <v>1048</v>
      </c>
      <c r="O360" s="11" t="s">
        <v>118</v>
      </c>
      <c r="P360" s="11" t="s">
        <v>363</v>
      </c>
      <c r="Q360" s="12">
        <v>45171</v>
      </c>
      <c r="R360" s="12">
        <v>45536</v>
      </c>
      <c r="S360" s="11">
        <v>0</v>
      </c>
      <c r="T360" s="53">
        <v>4031</v>
      </c>
      <c r="U360" s="53">
        <v>3416</v>
      </c>
      <c r="V360" s="25">
        <v>2.5000000000000001E-2</v>
      </c>
      <c r="W360" s="25">
        <v>0</v>
      </c>
      <c r="X360" s="15" t="e">
        <f>[1]!Table26[[#This Row],[odNetPremium]]*[1]!Table26[[#This Row],[Payout/ Discount %]]</f>
        <v>#REF!</v>
      </c>
      <c r="Y360" s="16" t="e">
        <f>[1]!Table26[[#This Row],[odNetPremium]]*[1]!Table26[[#This Row],[commissionPercentage]]</f>
        <v>#REF!</v>
      </c>
      <c r="Z360" s="17" t="e">
        <f>VLOOKUP([1]!Table26[[#This Row],[Insurance_portal]],[1]!Portal[#All],2,0)</f>
        <v>#REF!</v>
      </c>
      <c r="AA360" s="18" t="e">
        <f>[1]!Table26[[#This Row],[profit]]-([1]!Table26[[#This Row],[profit]]*[1]!Table26[[#This Row],[tdsPercentage]])</f>
        <v>#REF!</v>
      </c>
      <c r="AB360" s="18" t="e">
        <f>[1]!Table26[[#This Row],[profit_after_tds]]-[1]!Table26[[#This Row],[payout_discount]]</f>
        <v>#REF!</v>
      </c>
      <c r="AC360" s="11" t="s">
        <v>38</v>
      </c>
      <c r="AD360" s="11" t="s">
        <v>2047</v>
      </c>
    </row>
    <row r="361" spans="1:30" ht="15.75" x14ac:dyDescent="0.25">
      <c r="A361" s="50">
        <v>45170</v>
      </c>
      <c r="B361" s="20" t="s">
        <v>2098</v>
      </c>
      <c r="C361" s="21">
        <v>9510970938</v>
      </c>
      <c r="D361" s="21" t="s">
        <v>2099</v>
      </c>
      <c r="E361" s="21" t="s">
        <v>2100</v>
      </c>
      <c r="F361" s="21" t="s">
        <v>48</v>
      </c>
      <c r="G361" s="21" t="s">
        <v>2101</v>
      </c>
      <c r="H361" s="21" t="s">
        <v>2102</v>
      </c>
      <c r="I361" s="21" t="s">
        <v>31</v>
      </c>
      <c r="J361" s="21" t="s">
        <v>32</v>
      </c>
      <c r="K361" s="21" t="s">
        <v>33</v>
      </c>
      <c r="L361" s="21" t="s">
        <v>44</v>
      </c>
      <c r="M361" s="21" t="s">
        <v>121</v>
      </c>
      <c r="N361" s="21" t="s">
        <v>403</v>
      </c>
      <c r="O361" s="21" t="s">
        <v>118</v>
      </c>
      <c r="P361" s="21" t="s">
        <v>363</v>
      </c>
      <c r="Q361" s="22">
        <v>45171</v>
      </c>
      <c r="R361" s="22">
        <v>45536</v>
      </c>
      <c r="S361" s="21">
        <v>0</v>
      </c>
      <c r="T361" s="51">
        <v>843</v>
      </c>
      <c r="U361" s="51">
        <v>714</v>
      </c>
      <c r="V361" s="26">
        <v>0.5</v>
      </c>
      <c r="W361" s="26">
        <v>0</v>
      </c>
      <c r="X361" s="15" t="e">
        <f>[1]!Table26[[#This Row],[odNetPremium]]*[1]!Table26[[#This Row],[Payout/ Discount %]]</f>
        <v>#REF!</v>
      </c>
      <c r="Y361" s="16" t="e">
        <f>[1]!Table26[[#This Row],[odNetPremium]]*[1]!Table26[[#This Row],[commissionPercentage]]</f>
        <v>#REF!</v>
      </c>
      <c r="Z361" s="17" t="e">
        <f>VLOOKUP([1]!Table26[[#This Row],[Insurance_portal]],[1]!Portal[#All],2,0)</f>
        <v>#REF!</v>
      </c>
      <c r="AA361" s="18" t="e">
        <f>[1]!Table26[[#This Row],[profit]]-([1]!Table26[[#This Row],[profit]]*[1]!Table26[[#This Row],[tdsPercentage]])</f>
        <v>#REF!</v>
      </c>
      <c r="AB361" s="18" t="e">
        <f>[1]!Table26[[#This Row],[profit_after_tds]]-[1]!Table26[[#This Row],[payout_discount]]</f>
        <v>#REF!</v>
      </c>
      <c r="AC361" s="21" t="s">
        <v>38</v>
      </c>
      <c r="AD361" s="21" t="s">
        <v>38</v>
      </c>
    </row>
    <row r="362" spans="1:30" ht="15.75" x14ac:dyDescent="0.25">
      <c r="A362" s="52">
        <v>45171</v>
      </c>
      <c r="B362" s="10" t="s">
        <v>464</v>
      </c>
      <c r="C362" s="11">
        <v>7041353606</v>
      </c>
      <c r="D362" s="11">
        <v>6100213917</v>
      </c>
      <c r="E362" s="11" t="s">
        <v>2103</v>
      </c>
      <c r="F362" s="11" t="s">
        <v>465</v>
      </c>
      <c r="G362" s="11" t="s">
        <v>466</v>
      </c>
      <c r="H362" s="11" t="s">
        <v>467</v>
      </c>
      <c r="I362" s="11" t="s">
        <v>31</v>
      </c>
      <c r="J362" s="11" t="s">
        <v>32</v>
      </c>
      <c r="K362" s="11" t="s">
        <v>115</v>
      </c>
      <c r="L362" s="11" t="s">
        <v>44</v>
      </c>
      <c r="M362" s="11" t="s">
        <v>121</v>
      </c>
      <c r="N362" s="11" t="s">
        <v>1559</v>
      </c>
      <c r="O362" s="11" t="s">
        <v>118</v>
      </c>
      <c r="P362" s="11" t="s">
        <v>363</v>
      </c>
      <c r="Q362" s="12">
        <v>45172</v>
      </c>
      <c r="R362" s="12">
        <v>45537</v>
      </c>
      <c r="S362" s="11">
        <v>0</v>
      </c>
      <c r="T362" s="53">
        <v>1374</v>
      </c>
      <c r="U362" s="53">
        <v>1164</v>
      </c>
      <c r="V362" s="25">
        <v>0.45</v>
      </c>
      <c r="W362" s="25">
        <v>0</v>
      </c>
      <c r="X362" s="15" t="e">
        <f>[1]!Table26[[#This Row],[odNetPremium]]*[1]!Table26[[#This Row],[Payout/ Discount %]]</f>
        <v>#REF!</v>
      </c>
      <c r="Y362" s="16" t="e">
        <f>[1]!Table26[[#This Row],[odNetPremium]]*[1]!Table26[[#This Row],[commissionPercentage]]</f>
        <v>#REF!</v>
      </c>
      <c r="Z362" s="17" t="e">
        <f>VLOOKUP([1]!Table26[[#This Row],[Insurance_portal]],[1]!Portal[#All],2,0)</f>
        <v>#REF!</v>
      </c>
      <c r="AA362" s="18" t="e">
        <f>[1]!Table26[[#This Row],[profit]]-([1]!Table26[[#This Row],[profit]]*[1]!Table26[[#This Row],[tdsPercentage]])</f>
        <v>#REF!</v>
      </c>
      <c r="AB362" s="18" t="e">
        <f>[1]!Table26[[#This Row],[profit_after_tds]]-[1]!Table26[[#This Row],[payout_discount]]</f>
        <v>#REF!</v>
      </c>
      <c r="AC362" s="11" t="s">
        <v>38</v>
      </c>
      <c r="AD362" s="11" t="s">
        <v>38</v>
      </c>
    </row>
    <row r="363" spans="1:30" ht="15.75" x14ac:dyDescent="0.25">
      <c r="A363" s="50">
        <v>45170</v>
      </c>
      <c r="B363" s="20" t="s">
        <v>2093</v>
      </c>
      <c r="C363" s="21">
        <v>9998562262</v>
      </c>
      <c r="D363" s="21" t="s">
        <v>2094</v>
      </c>
      <c r="E363" s="21" t="s">
        <v>2095</v>
      </c>
      <c r="F363" s="21" t="s">
        <v>2104</v>
      </c>
      <c r="G363" s="21" t="s">
        <v>2096</v>
      </c>
      <c r="H363" s="21" t="s">
        <v>2097</v>
      </c>
      <c r="I363" s="21" t="s">
        <v>57</v>
      </c>
      <c r="J363" s="21" t="s">
        <v>32</v>
      </c>
      <c r="K363" s="21" t="s">
        <v>33</v>
      </c>
      <c r="L363" s="21" t="s">
        <v>44</v>
      </c>
      <c r="M363" s="21" t="s">
        <v>42</v>
      </c>
      <c r="N363" s="21" t="s">
        <v>2105</v>
      </c>
      <c r="O363" s="21" t="s">
        <v>118</v>
      </c>
      <c r="P363" s="21" t="s">
        <v>363</v>
      </c>
      <c r="Q363" s="22">
        <v>45171</v>
      </c>
      <c r="R363" s="22">
        <v>45536</v>
      </c>
      <c r="S363" s="21">
        <v>0</v>
      </c>
      <c r="T363" s="51">
        <v>4031</v>
      </c>
      <c r="U363" s="51">
        <v>3416</v>
      </c>
      <c r="V363" s="26">
        <v>2.5000000000000001E-2</v>
      </c>
      <c r="W363" s="26">
        <v>0</v>
      </c>
      <c r="X363" s="15" t="e">
        <f>[1]!Table26[[#This Row],[odNetPremium]]*[1]!Table26[[#This Row],[Payout/ Discount %]]</f>
        <v>#REF!</v>
      </c>
      <c r="Y363" s="16" t="e">
        <f>[1]!Table26[[#This Row],[odNetPremium]]*[1]!Table26[[#This Row],[commissionPercentage]]</f>
        <v>#REF!</v>
      </c>
      <c r="Z363" s="17" t="e">
        <f>VLOOKUP([1]!Table26[[#This Row],[Insurance_portal]],[1]!Portal[#All],2,0)</f>
        <v>#REF!</v>
      </c>
      <c r="AA363" s="18" t="e">
        <f>[1]!Table26[[#This Row],[profit]]-([1]!Table26[[#This Row],[profit]]*[1]!Table26[[#This Row],[tdsPercentage]])</f>
        <v>#REF!</v>
      </c>
      <c r="AB363" s="18" t="e">
        <f>[1]!Table26[[#This Row],[profit_after_tds]]-[1]!Table26[[#This Row],[payout_discount]]</f>
        <v>#REF!</v>
      </c>
      <c r="AC363" s="21" t="s">
        <v>38</v>
      </c>
      <c r="AD363" s="21" t="s">
        <v>2047</v>
      </c>
    </row>
    <row r="364" spans="1:30" ht="15.75" x14ac:dyDescent="0.25">
      <c r="A364" s="52">
        <v>45171</v>
      </c>
      <c r="B364" s="10" t="s">
        <v>2106</v>
      </c>
      <c r="C364" s="11">
        <v>9879462710</v>
      </c>
      <c r="D364" s="11" t="s">
        <v>2107</v>
      </c>
      <c r="E364" s="11" t="s">
        <v>444</v>
      </c>
      <c r="F364" s="11" t="s">
        <v>107</v>
      </c>
      <c r="G364" s="11" t="s">
        <v>145</v>
      </c>
      <c r="H364" s="11" t="s">
        <v>146</v>
      </c>
      <c r="I364" s="11" t="s">
        <v>31</v>
      </c>
      <c r="J364" s="11" t="s">
        <v>32</v>
      </c>
      <c r="K364" s="11" t="s">
        <v>115</v>
      </c>
      <c r="L364" s="11" t="s">
        <v>34</v>
      </c>
      <c r="M364" s="11" t="s">
        <v>121</v>
      </c>
      <c r="N364" s="11" t="s">
        <v>403</v>
      </c>
      <c r="O364" s="11" t="s">
        <v>118</v>
      </c>
      <c r="P364" s="11" t="s">
        <v>363</v>
      </c>
      <c r="Q364" s="12">
        <v>45172</v>
      </c>
      <c r="R364" s="12">
        <v>45537</v>
      </c>
      <c r="S364" s="11">
        <v>25</v>
      </c>
      <c r="T364" s="53">
        <v>1045</v>
      </c>
      <c r="U364" s="53">
        <v>886</v>
      </c>
      <c r="V364" s="25">
        <v>0.5</v>
      </c>
      <c r="W364" s="25">
        <v>0.05</v>
      </c>
      <c r="X364" s="15" t="e">
        <f>[1]!Table26[[#This Row],[odNetPremium]]*[1]!Table26[[#This Row],[Payout/ Discount %]]</f>
        <v>#REF!</v>
      </c>
      <c r="Y364" s="16" t="e">
        <f>[1]!Table26[[#This Row],[odNetPremium]]*[1]!Table26[[#This Row],[commissionPercentage]]</f>
        <v>#REF!</v>
      </c>
      <c r="Z364" s="17" t="e">
        <f>VLOOKUP([1]!Table26[[#This Row],[Insurance_portal]],[1]!Portal[#All],2,0)</f>
        <v>#REF!</v>
      </c>
      <c r="AA364" s="18" t="e">
        <f>[1]!Table26[[#This Row],[profit]]-([1]!Table26[[#This Row],[profit]]*[1]!Table26[[#This Row],[tdsPercentage]])</f>
        <v>#REF!</v>
      </c>
      <c r="AB364" s="18" t="e">
        <f>[1]!Table26[[#This Row],[profit_after_tds]]-[1]!Table26[[#This Row],[payout_discount]]</f>
        <v>#REF!</v>
      </c>
      <c r="AC364" s="11" t="s">
        <v>38</v>
      </c>
      <c r="AD364" s="11" t="s">
        <v>38</v>
      </c>
    </row>
    <row r="365" spans="1:30" ht="15.75" x14ac:dyDescent="0.25">
      <c r="A365" s="50">
        <v>45171</v>
      </c>
      <c r="B365" s="20" t="s">
        <v>2108</v>
      </c>
      <c r="C365" s="21">
        <v>9724720079</v>
      </c>
      <c r="D365" s="21" t="s">
        <v>2109</v>
      </c>
      <c r="E365" s="21" t="s">
        <v>454</v>
      </c>
      <c r="F365" s="21" t="s">
        <v>1691</v>
      </c>
      <c r="G365" s="21" t="s">
        <v>455</v>
      </c>
      <c r="H365" s="21" t="s">
        <v>456</v>
      </c>
      <c r="I365" s="21" t="s">
        <v>31</v>
      </c>
      <c r="J365" s="21" t="s">
        <v>32</v>
      </c>
      <c r="K365" s="21" t="s">
        <v>115</v>
      </c>
      <c r="L365" s="21" t="s">
        <v>34</v>
      </c>
      <c r="M365" s="21" t="s">
        <v>121</v>
      </c>
      <c r="N365" s="21" t="s">
        <v>36</v>
      </c>
      <c r="O365" s="21" t="s">
        <v>183</v>
      </c>
      <c r="P365" s="21" t="s">
        <v>363</v>
      </c>
      <c r="Q365" s="22">
        <v>45174</v>
      </c>
      <c r="R365" s="22">
        <v>45539</v>
      </c>
      <c r="S365" s="21">
        <v>25</v>
      </c>
      <c r="T365" s="51">
        <v>1146</v>
      </c>
      <c r="U365" s="51">
        <v>971</v>
      </c>
      <c r="V365" s="26">
        <v>0.31</v>
      </c>
      <c r="W365" s="26">
        <v>4.4999999999999998E-2</v>
      </c>
      <c r="X365" s="15" t="e">
        <f>[1]!Table26[[#This Row],[odNetPremium]]*[1]!Table26[[#This Row],[Payout/ Discount %]]</f>
        <v>#REF!</v>
      </c>
      <c r="Y365" s="16" t="e">
        <f>[1]!Table26[[#This Row],[odNetPremium]]*[1]!Table26[[#This Row],[commissionPercentage]]</f>
        <v>#REF!</v>
      </c>
      <c r="Z365" s="17" t="e">
        <f>VLOOKUP([1]!Table26[[#This Row],[Insurance_portal]],[1]!Portal[#All],2,0)</f>
        <v>#REF!</v>
      </c>
      <c r="AA365" s="18" t="e">
        <f>[1]!Table26[[#This Row],[profit]]-([1]!Table26[[#This Row],[profit]]*[1]!Table26[[#This Row],[tdsPercentage]])</f>
        <v>#REF!</v>
      </c>
      <c r="AB365" s="18" t="e">
        <f>[1]!Table26[[#This Row],[profit_after_tds]]-[1]!Table26[[#This Row],[payout_discount]]</f>
        <v>#REF!</v>
      </c>
      <c r="AC365" s="21" t="s">
        <v>38</v>
      </c>
      <c r="AD365" s="21" t="s">
        <v>38</v>
      </c>
    </row>
    <row r="366" spans="1:30" ht="15.75" x14ac:dyDescent="0.25">
      <c r="A366" s="52">
        <v>45176</v>
      </c>
      <c r="B366" s="10" t="s">
        <v>2110</v>
      </c>
      <c r="C366" s="11">
        <v>9913086783</v>
      </c>
      <c r="D366" s="11" t="s">
        <v>2111</v>
      </c>
      <c r="E366" s="11" t="s">
        <v>2112</v>
      </c>
      <c r="F366" s="11" t="s">
        <v>2113</v>
      </c>
      <c r="G366" s="11" t="s">
        <v>2114</v>
      </c>
      <c r="H366" s="11" t="s">
        <v>2115</v>
      </c>
      <c r="I366" s="11" t="s">
        <v>411</v>
      </c>
      <c r="J366" s="11" t="s">
        <v>32</v>
      </c>
      <c r="K366" s="11" t="s">
        <v>115</v>
      </c>
      <c r="L366" s="11" t="s">
        <v>34</v>
      </c>
      <c r="M366" s="11" t="s">
        <v>121</v>
      </c>
      <c r="N366" s="11" t="s">
        <v>36</v>
      </c>
      <c r="O366" s="11" t="s">
        <v>118</v>
      </c>
      <c r="P366" s="11" t="s">
        <v>363</v>
      </c>
      <c r="Q366" s="12">
        <v>45177</v>
      </c>
      <c r="R366" s="12">
        <v>45542</v>
      </c>
      <c r="S366" s="11">
        <v>20</v>
      </c>
      <c r="T366" s="53">
        <v>1525</v>
      </c>
      <c r="U366" s="53">
        <v>1292</v>
      </c>
      <c r="V366" s="25">
        <v>0.31</v>
      </c>
      <c r="W366" s="25">
        <v>0.15</v>
      </c>
      <c r="X366" s="15" t="e">
        <f>[1]!Table26[[#This Row],[odNetPremium]]*[1]!Table26[[#This Row],[Payout/ Discount %]]</f>
        <v>#REF!</v>
      </c>
      <c r="Y366" s="16" t="e">
        <f>[1]!Table26[[#This Row],[odNetPremium]]*[1]!Table26[[#This Row],[commissionPercentage]]</f>
        <v>#REF!</v>
      </c>
      <c r="Z366" s="17" t="e">
        <f>VLOOKUP([1]!Table26[[#This Row],[Insurance_portal]],[1]!Portal[#All],2,0)</f>
        <v>#REF!</v>
      </c>
      <c r="AA366" s="18" t="e">
        <f>[1]!Table26[[#This Row],[profit]]-([1]!Table26[[#This Row],[profit]]*[1]!Table26[[#This Row],[tdsPercentage]])</f>
        <v>#REF!</v>
      </c>
      <c r="AB366" s="18" t="e">
        <f>[1]!Table26[[#This Row],[profit_after_tds]]-[1]!Table26[[#This Row],[payout_discount]]</f>
        <v>#REF!</v>
      </c>
      <c r="AC366" s="11" t="s">
        <v>38</v>
      </c>
      <c r="AD366" s="11" t="s">
        <v>412</v>
      </c>
    </row>
    <row r="367" spans="1:30" ht="15.75" x14ac:dyDescent="0.25">
      <c r="A367" s="50">
        <v>45178</v>
      </c>
      <c r="B367" s="20" t="s">
        <v>2116</v>
      </c>
      <c r="C367" s="21">
        <v>9825013395</v>
      </c>
      <c r="D367" s="21" t="s">
        <v>2117</v>
      </c>
      <c r="E367" s="21" t="s">
        <v>2118</v>
      </c>
      <c r="F367" s="21" t="s">
        <v>2119</v>
      </c>
      <c r="G367" s="21">
        <v>17580</v>
      </c>
      <c r="H367" s="21">
        <v>224543</v>
      </c>
      <c r="I367" s="21" t="s">
        <v>31</v>
      </c>
      <c r="J367" s="21" t="s">
        <v>32</v>
      </c>
      <c r="K367" s="21" t="s">
        <v>33</v>
      </c>
      <c r="L367" s="21" t="s">
        <v>34</v>
      </c>
      <c r="M367" s="21" t="s">
        <v>42</v>
      </c>
      <c r="N367" s="21" t="s">
        <v>403</v>
      </c>
      <c r="O367" s="21" t="s">
        <v>37</v>
      </c>
      <c r="P367" s="21" t="s">
        <v>189</v>
      </c>
      <c r="Q367" s="22">
        <v>45179</v>
      </c>
      <c r="R367" s="22">
        <v>45544</v>
      </c>
      <c r="S367" s="21">
        <v>0</v>
      </c>
      <c r="T367" s="51">
        <v>15058</v>
      </c>
      <c r="U367" s="51">
        <v>4029</v>
      </c>
      <c r="V367" s="26">
        <v>0.19</v>
      </c>
      <c r="W367" s="26">
        <v>0</v>
      </c>
      <c r="X367" s="15" t="e">
        <f>[1]!Table26[[#This Row],[odNetPremium]]*[1]!Table26[[#This Row],[Payout/ Discount %]]</f>
        <v>#REF!</v>
      </c>
      <c r="Y367" s="16" t="e">
        <f>[1]!Table26[[#This Row],[odNetPremium]]*[1]!Table26[[#This Row],[commissionPercentage]]</f>
        <v>#REF!</v>
      </c>
      <c r="Z367" s="17" t="e">
        <f>VLOOKUP([1]!Table26[[#This Row],[Insurance_portal]],[1]!Portal[#All],2,0)</f>
        <v>#REF!</v>
      </c>
      <c r="AA367" s="18" t="e">
        <f>[1]!Table26[[#This Row],[profit]]-([1]!Table26[[#This Row],[profit]]*[1]!Table26[[#This Row],[tdsPercentage]])</f>
        <v>#REF!</v>
      </c>
      <c r="AB367" s="18" t="e">
        <f>[1]!Table26[[#This Row],[profit_after_tds]]-[1]!Table26[[#This Row],[payout_discount]]</f>
        <v>#REF!</v>
      </c>
      <c r="AC367" s="21" t="s">
        <v>38</v>
      </c>
      <c r="AD367" s="21" t="s">
        <v>38</v>
      </c>
    </row>
    <row r="368" spans="1:30" ht="15.75" x14ac:dyDescent="0.25">
      <c r="A368" s="52">
        <v>45181</v>
      </c>
      <c r="B368" s="10" t="s">
        <v>2120</v>
      </c>
      <c r="C368" s="11">
        <v>7820060400</v>
      </c>
      <c r="D368" s="11" t="s">
        <v>2121</v>
      </c>
      <c r="E368" s="11" t="s">
        <v>458</v>
      </c>
      <c r="F368" s="11" t="s">
        <v>163</v>
      </c>
      <c r="G368" s="11" t="s">
        <v>459</v>
      </c>
      <c r="H368" s="11" t="s">
        <v>460</v>
      </c>
      <c r="I368" s="11" t="s">
        <v>50</v>
      </c>
      <c r="J368" s="11" t="s">
        <v>32</v>
      </c>
      <c r="K368" s="11" t="s">
        <v>115</v>
      </c>
      <c r="L368" s="11" t="s">
        <v>34</v>
      </c>
      <c r="M368" s="11" t="s">
        <v>121</v>
      </c>
      <c r="N368" s="11" t="s">
        <v>36</v>
      </c>
      <c r="O368" s="11" t="s">
        <v>118</v>
      </c>
      <c r="P368" s="11" t="s">
        <v>363</v>
      </c>
      <c r="Q368" s="12">
        <v>45184</v>
      </c>
      <c r="R368" s="12">
        <v>45549</v>
      </c>
      <c r="S368" s="11">
        <v>20</v>
      </c>
      <c r="T368" s="53">
        <v>1591</v>
      </c>
      <c r="U368" s="53">
        <v>1348</v>
      </c>
      <c r="V368" s="25">
        <v>0.31</v>
      </c>
      <c r="W368" s="25">
        <v>0.15</v>
      </c>
      <c r="X368" s="15" t="e">
        <f>[1]!Table26[[#This Row],[odNetPremium]]*[1]!Table26[[#This Row],[Payout/ Discount %]]</f>
        <v>#REF!</v>
      </c>
      <c r="Y368" s="16" t="e">
        <f>[1]!Table26[[#This Row],[odNetPremium]]*[1]!Table26[[#This Row],[commissionPercentage]]</f>
        <v>#REF!</v>
      </c>
      <c r="Z368" s="17" t="e">
        <f>VLOOKUP([1]!Table26[[#This Row],[Insurance_portal]],[1]!Portal[#All],2,0)</f>
        <v>#REF!</v>
      </c>
      <c r="AA368" s="18" t="e">
        <f>[1]!Table26[[#This Row],[profit]]-([1]!Table26[[#This Row],[profit]]*[1]!Table26[[#This Row],[tdsPercentage]])</f>
        <v>#REF!</v>
      </c>
      <c r="AB368" s="18" t="e">
        <f>[1]!Table26[[#This Row],[profit_after_tds]]-[1]!Table26[[#This Row],[payout_discount]]</f>
        <v>#REF!</v>
      </c>
      <c r="AC368" s="11" t="s">
        <v>38</v>
      </c>
      <c r="AD368" s="11" t="s">
        <v>412</v>
      </c>
    </row>
    <row r="369" spans="1:30" ht="15.75" x14ac:dyDescent="0.25">
      <c r="A369" s="50">
        <v>45181</v>
      </c>
      <c r="B369" s="20" t="s">
        <v>157</v>
      </c>
      <c r="C369" s="21">
        <v>9016303845</v>
      </c>
      <c r="D369" s="21" t="s">
        <v>2122</v>
      </c>
      <c r="E369" s="21" t="s">
        <v>473</v>
      </c>
      <c r="F369" s="21" t="s">
        <v>158</v>
      </c>
      <c r="G369" s="21" t="s">
        <v>159</v>
      </c>
      <c r="H369" s="21" t="s">
        <v>160</v>
      </c>
      <c r="I369" s="21" t="s">
        <v>31</v>
      </c>
      <c r="J369" s="21" t="s">
        <v>32</v>
      </c>
      <c r="K369" s="21" t="s">
        <v>115</v>
      </c>
      <c r="L369" s="21" t="s">
        <v>34</v>
      </c>
      <c r="M369" s="21" t="s">
        <v>121</v>
      </c>
      <c r="N369" s="21" t="s">
        <v>2123</v>
      </c>
      <c r="O369" s="21" t="s">
        <v>1544</v>
      </c>
      <c r="P369" s="21" t="s">
        <v>363</v>
      </c>
      <c r="Q369" s="22">
        <v>45184</v>
      </c>
      <c r="R369" s="22">
        <v>45549</v>
      </c>
      <c r="S369" s="21">
        <v>50</v>
      </c>
      <c r="T369" s="51">
        <v>1361</v>
      </c>
      <c r="U369" s="51">
        <v>1153</v>
      </c>
      <c r="V369" s="26">
        <v>0.45</v>
      </c>
      <c r="W369" s="26">
        <v>0</v>
      </c>
      <c r="X369" s="15" t="e">
        <f>[1]!Table26[[#This Row],[odNetPremium]]*[1]!Table26[[#This Row],[Payout/ Discount %]]</f>
        <v>#REF!</v>
      </c>
      <c r="Y369" s="16" t="e">
        <f>[1]!Table26[[#This Row],[odNetPremium]]*[1]!Table26[[#This Row],[commissionPercentage]]</f>
        <v>#REF!</v>
      </c>
      <c r="Z369" s="17" t="e">
        <f>VLOOKUP([1]!Table26[[#This Row],[Insurance_portal]],[1]!Portal[#All],2,0)</f>
        <v>#REF!</v>
      </c>
      <c r="AA369" s="18" t="e">
        <f>[1]!Table26[[#This Row],[profit]]-([1]!Table26[[#This Row],[profit]]*[1]!Table26[[#This Row],[tdsPercentage]])</f>
        <v>#REF!</v>
      </c>
      <c r="AB369" s="18" t="e">
        <f>[1]!Table26[[#This Row],[profit_after_tds]]-[1]!Table26[[#This Row],[payout_discount]]</f>
        <v>#REF!</v>
      </c>
      <c r="AC369" s="21" t="s">
        <v>38</v>
      </c>
      <c r="AD369" s="21" t="s">
        <v>38</v>
      </c>
    </row>
    <row r="370" spans="1:30" ht="15.75" x14ac:dyDescent="0.25">
      <c r="A370" s="52">
        <v>45181</v>
      </c>
      <c r="B370" s="10" t="s">
        <v>474</v>
      </c>
      <c r="C370" s="11">
        <v>8320435762</v>
      </c>
      <c r="D370" s="11">
        <v>6201942826</v>
      </c>
      <c r="E370" s="11" t="s">
        <v>2124</v>
      </c>
      <c r="F370" s="11" t="s">
        <v>475</v>
      </c>
      <c r="G370" s="11" t="s">
        <v>2125</v>
      </c>
      <c r="H370" s="11" t="s">
        <v>476</v>
      </c>
      <c r="I370" s="11" t="s">
        <v>411</v>
      </c>
      <c r="J370" s="11" t="s">
        <v>32</v>
      </c>
      <c r="K370" s="11" t="s">
        <v>115</v>
      </c>
      <c r="L370" s="11" t="s">
        <v>67</v>
      </c>
      <c r="M370" s="11" t="s">
        <v>78</v>
      </c>
      <c r="N370" s="11" t="s">
        <v>1559</v>
      </c>
      <c r="O370" s="11" t="s">
        <v>37</v>
      </c>
      <c r="P370" s="11" t="s">
        <v>189</v>
      </c>
      <c r="Q370" s="12">
        <v>45183</v>
      </c>
      <c r="R370" s="12">
        <v>45548</v>
      </c>
      <c r="S370" s="11">
        <v>25</v>
      </c>
      <c r="T370" s="53">
        <v>7061</v>
      </c>
      <c r="U370" s="53">
        <v>5869</v>
      </c>
      <c r="V370" s="25">
        <v>0.22</v>
      </c>
      <c r="W370" s="25">
        <v>0.14000000000000001</v>
      </c>
      <c r="X370" s="15" t="e">
        <f>[1]!Table26[[#This Row],[odNetPremium]]*[1]!Table26[[#This Row],[Payout/ Discount %]]</f>
        <v>#REF!</v>
      </c>
      <c r="Y370" s="16" t="e">
        <f>[1]!Table26[[#This Row],[odNetPremium]]*[1]!Table26[[#This Row],[commissionPercentage]]</f>
        <v>#REF!</v>
      </c>
      <c r="Z370" s="17" t="e">
        <f>VLOOKUP([1]!Table26[[#This Row],[Insurance_portal]],[1]!Portal[#All],2,0)</f>
        <v>#REF!</v>
      </c>
      <c r="AA370" s="18" t="e">
        <f>[1]!Table26[[#This Row],[profit]]-([1]!Table26[[#This Row],[profit]]*[1]!Table26[[#This Row],[tdsPercentage]])</f>
        <v>#REF!</v>
      </c>
      <c r="AB370" s="18" t="e">
        <f>[1]!Table26[[#This Row],[profit_after_tds]]-[1]!Table26[[#This Row],[payout_discount]]</f>
        <v>#REF!</v>
      </c>
      <c r="AC370" s="11" t="s">
        <v>38</v>
      </c>
      <c r="AD370" s="11" t="s">
        <v>412</v>
      </c>
    </row>
    <row r="371" spans="1:30" ht="15.75" x14ac:dyDescent="0.25">
      <c r="A371" s="50">
        <v>45183</v>
      </c>
      <c r="B371" s="20" t="s">
        <v>2126</v>
      </c>
      <c r="C371" s="21">
        <v>9991081086</v>
      </c>
      <c r="D371" s="21" t="s">
        <v>2127</v>
      </c>
      <c r="E371" s="21" t="s">
        <v>2128</v>
      </c>
      <c r="F371" s="21" t="s">
        <v>2129</v>
      </c>
      <c r="G371" s="21" t="s">
        <v>477</v>
      </c>
      <c r="H371" s="21" t="s">
        <v>478</v>
      </c>
      <c r="I371" s="21" t="s">
        <v>31</v>
      </c>
      <c r="J371" s="21" t="s">
        <v>32</v>
      </c>
      <c r="K371" s="21" t="s">
        <v>115</v>
      </c>
      <c r="L371" s="21" t="s">
        <v>34</v>
      </c>
      <c r="M371" s="21" t="s">
        <v>121</v>
      </c>
      <c r="N371" s="21" t="s">
        <v>36</v>
      </c>
      <c r="O371" s="21" t="s">
        <v>118</v>
      </c>
      <c r="P371" s="21" t="s">
        <v>363</v>
      </c>
      <c r="Q371" s="22">
        <v>45185</v>
      </c>
      <c r="R371" s="22">
        <v>45550</v>
      </c>
      <c r="S371" s="21">
        <v>50</v>
      </c>
      <c r="T371" s="51">
        <v>1452</v>
      </c>
      <c r="U371" s="51">
        <v>1230</v>
      </c>
      <c r="V371" s="26">
        <v>0.31</v>
      </c>
      <c r="W371" s="26">
        <v>0</v>
      </c>
      <c r="X371" s="15" t="e">
        <f>[1]!Table26[[#This Row],[odNetPremium]]*[1]!Table26[[#This Row],[Payout/ Discount %]]</f>
        <v>#REF!</v>
      </c>
      <c r="Y371" s="16" t="e">
        <f>[1]!Table26[[#This Row],[odNetPremium]]*[1]!Table26[[#This Row],[commissionPercentage]]</f>
        <v>#REF!</v>
      </c>
      <c r="Z371" s="17" t="e">
        <f>VLOOKUP([1]!Table26[[#This Row],[Insurance_portal]],[1]!Portal[#All],2,0)</f>
        <v>#REF!</v>
      </c>
      <c r="AA371" s="18" t="e">
        <f>[1]!Table26[[#This Row],[profit]]-([1]!Table26[[#This Row],[profit]]*[1]!Table26[[#This Row],[tdsPercentage]])</f>
        <v>#REF!</v>
      </c>
      <c r="AB371" s="18" t="e">
        <f>[1]!Table26[[#This Row],[profit_after_tds]]-[1]!Table26[[#This Row],[payout_discount]]</f>
        <v>#REF!</v>
      </c>
      <c r="AC371" s="21" t="s">
        <v>38</v>
      </c>
      <c r="AD371" s="21" t="s">
        <v>38</v>
      </c>
    </row>
    <row r="372" spans="1:30" ht="15.75" x14ac:dyDescent="0.25">
      <c r="A372" s="58">
        <v>45182</v>
      </c>
      <c r="B372" s="10" t="s">
        <v>2130</v>
      </c>
      <c r="C372" s="11">
        <v>9624284200</v>
      </c>
      <c r="D372" s="11" t="s">
        <v>2131</v>
      </c>
      <c r="E372" s="33" t="s">
        <v>2132</v>
      </c>
      <c r="F372" s="11" t="s">
        <v>2133</v>
      </c>
      <c r="G372" s="11" t="s">
        <v>2134</v>
      </c>
      <c r="H372" s="11" t="s">
        <v>2135</v>
      </c>
      <c r="I372" s="11" t="s">
        <v>1980</v>
      </c>
      <c r="J372" s="11" t="s">
        <v>32</v>
      </c>
      <c r="K372" s="11" t="s">
        <v>33</v>
      </c>
      <c r="L372" s="11" t="s">
        <v>34</v>
      </c>
      <c r="M372" s="11" t="s">
        <v>121</v>
      </c>
      <c r="N372" s="11" t="s">
        <v>2136</v>
      </c>
      <c r="O372" s="11" t="s">
        <v>118</v>
      </c>
      <c r="P372" s="11" t="s">
        <v>363</v>
      </c>
      <c r="Q372" s="12">
        <v>45183</v>
      </c>
      <c r="R372" s="12">
        <v>45548</v>
      </c>
      <c r="S372" s="11">
        <v>0</v>
      </c>
      <c r="T372" s="53">
        <v>8525</v>
      </c>
      <c r="U372" s="53">
        <v>7225</v>
      </c>
      <c r="V372" s="25">
        <v>0.55000000000000004</v>
      </c>
      <c r="W372" s="25">
        <v>0.35</v>
      </c>
      <c r="X372" s="15" t="e">
        <f>[1]!Table26[[#This Row],[odNetPremium]]*[1]!Table26[[#This Row],[Payout/ Discount %]]</f>
        <v>#REF!</v>
      </c>
      <c r="Y372" s="16" t="e">
        <f>[1]!Table26[[#This Row],[odNetPremium]]*[1]!Table26[[#This Row],[commissionPercentage]]</f>
        <v>#REF!</v>
      </c>
      <c r="Z372" s="17" t="e">
        <f>VLOOKUP([1]!Table26[[#This Row],[Insurance_portal]],[1]!Portal[#All],2,0)</f>
        <v>#REF!</v>
      </c>
      <c r="AA372" s="18" t="e">
        <f>[1]!Table26[[#This Row],[profit]]-([1]!Table26[[#This Row],[profit]]*[1]!Table26[[#This Row],[tdsPercentage]])</f>
        <v>#REF!</v>
      </c>
      <c r="AB372" s="18" t="e">
        <f>[1]!Table26[[#This Row],[profit_after_tds]]-[1]!Table26[[#This Row],[payout_discount]]</f>
        <v>#REF!</v>
      </c>
      <c r="AC372" s="11" t="s">
        <v>38</v>
      </c>
      <c r="AD372" s="11" t="s">
        <v>38</v>
      </c>
    </row>
    <row r="373" spans="1:30" ht="15.75" x14ac:dyDescent="0.25">
      <c r="A373" s="50">
        <v>45183</v>
      </c>
      <c r="B373" s="20" t="s">
        <v>2137</v>
      </c>
      <c r="C373" s="21">
        <v>9004066463</v>
      </c>
      <c r="D373" s="21" t="s">
        <v>2138</v>
      </c>
      <c r="E373" s="21" t="s">
        <v>461</v>
      </c>
      <c r="F373" s="21" t="s">
        <v>148</v>
      </c>
      <c r="G373" s="21" t="s">
        <v>462</v>
      </c>
      <c r="H373" s="21" t="s">
        <v>463</v>
      </c>
      <c r="I373" s="21" t="s">
        <v>31</v>
      </c>
      <c r="J373" s="21" t="s">
        <v>32</v>
      </c>
      <c r="K373" s="21" t="s">
        <v>115</v>
      </c>
      <c r="L373" s="21" t="s">
        <v>34</v>
      </c>
      <c r="M373" s="21" t="s">
        <v>121</v>
      </c>
      <c r="N373" s="21" t="s">
        <v>196</v>
      </c>
      <c r="O373" s="21" t="s">
        <v>183</v>
      </c>
      <c r="P373" s="21" t="s">
        <v>363</v>
      </c>
      <c r="Q373" s="22">
        <v>45185</v>
      </c>
      <c r="R373" s="22">
        <v>45550</v>
      </c>
      <c r="S373" s="21">
        <v>25</v>
      </c>
      <c r="T373" s="51">
        <v>1382</v>
      </c>
      <c r="U373" s="51">
        <v>1171</v>
      </c>
      <c r="V373" s="26">
        <v>0.42</v>
      </c>
      <c r="W373" s="26">
        <v>7.0000000000000007E-2</v>
      </c>
      <c r="X373" s="15" t="e">
        <f>[1]!Table26[[#This Row],[odNetPremium]]*[1]!Table26[[#This Row],[Payout/ Discount %]]</f>
        <v>#REF!</v>
      </c>
      <c r="Y373" s="16" t="e">
        <f>[1]!Table26[[#This Row],[odNetPremium]]*[1]!Table26[[#This Row],[commissionPercentage]]</f>
        <v>#REF!</v>
      </c>
      <c r="Z373" s="17" t="e">
        <f>VLOOKUP([1]!Table26[[#This Row],[Insurance_portal]],[1]!Portal[#All],2,0)</f>
        <v>#REF!</v>
      </c>
      <c r="AA373" s="18" t="e">
        <f>[1]!Table26[[#This Row],[profit]]-([1]!Table26[[#This Row],[profit]]*[1]!Table26[[#This Row],[tdsPercentage]])</f>
        <v>#REF!</v>
      </c>
      <c r="AB373" s="18" t="e">
        <f>[1]!Table26[[#This Row],[profit_after_tds]]-[1]!Table26[[#This Row],[payout_discount]]</f>
        <v>#REF!</v>
      </c>
      <c r="AC373" s="21" t="s">
        <v>38</v>
      </c>
      <c r="AD373" s="21" t="s">
        <v>38</v>
      </c>
    </row>
    <row r="374" spans="1:30" ht="15.75" x14ac:dyDescent="0.25">
      <c r="A374" s="52">
        <v>45183</v>
      </c>
      <c r="B374" s="10" t="s">
        <v>2139</v>
      </c>
      <c r="C374" s="11">
        <v>9016303845</v>
      </c>
      <c r="D374" s="11" t="s">
        <v>2140</v>
      </c>
      <c r="E374" s="11" t="s">
        <v>472</v>
      </c>
      <c r="F374" s="11" t="s">
        <v>1357</v>
      </c>
      <c r="G374" s="11" t="s">
        <v>161</v>
      </c>
      <c r="H374" s="11" t="s">
        <v>162</v>
      </c>
      <c r="I374" s="11" t="s">
        <v>31</v>
      </c>
      <c r="J374" s="11" t="s">
        <v>32</v>
      </c>
      <c r="K374" s="11" t="s">
        <v>115</v>
      </c>
      <c r="L374" s="11" t="s">
        <v>34</v>
      </c>
      <c r="M374" s="11" t="s">
        <v>121</v>
      </c>
      <c r="N374" s="11" t="s">
        <v>196</v>
      </c>
      <c r="O374" s="11" t="s">
        <v>118</v>
      </c>
      <c r="P374" s="11" t="s">
        <v>363</v>
      </c>
      <c r="Q374" s="12">
        <v>45184</v>
      </c>
      <c r="R374" s="12">
        <v>45549</v>
      </c>
      <c r="S374" s="11">
        <v>45</v>
      </c>
      <c r="T374" s="53">
        <v>991</v>
      </c>
      <c r="U374" s="53">
        <v>839</v>
      </c>
      <c r="V374" s="25">
        <v>0.28000000000000003</v>
      </c>
      <c r="W374" s="25">
        <v>0</v>
      </c>
      <c r="X374" s="15" t="e">
        <f>[1]!Table26[[#This Row],[odNetPremium]]*[1]!Table26[[#This Row],[Payout/ Discount %]]</f>
        <v>#REF!</v>
      </c>
      <c r="Y374" s="16" t="e">
        <f>[1]!Table26[[#This Row],[odNetPremium]]*[1]!Table26[[#This Row],[commissionPercentage]]</f>
        <v>#REF!</v>
      </c>
      <c r="Z374" s="17" t="e">
        <f>VLOOKUP([1]!Table26[[#This Row],[Insurance_portal]],[1]!Portal[#All],2,0)</f>
        <v>#REF!</v>
      </c>
      <c r="AA374" s="18" t="e">
        <f>[1]!Table26[[#This Row],[profit]]-([1]!Table26[[#This Row],[profit]]*[1]!Table26[[#This Row],[tdsPercentage]])</f>
        <v>#REF!</v>
      </c>
      <c r="AB374" s="18" t="e">
        <f>[1]!Table26[[#This Row],[profit_after_tds]]-[1]!Table26[[#This Row],[payout_discount]]</f>
        <v>#REF!</v>
      </c>
      <c r="AC374" s="11" t="s">
        <v>38</v>
      </c>
      <c r="AD374" s="11" t="s">
        <v>38</v>
      </c>
    </row>
    <row r="375" spans="1:30" ht="15.75" x14ac:dyDescent="0.25">
      <c r="A375" s="50">
        <v>45174</v>
      </c>
      <c r="B375" s="20" t="s">
        <v>2141</v>
      </c>
      <c r="C375" s="21">
        <v>9375224603</v>
      </c>
      <c r="D375" s="21" t="s">
        <v>2142</v>
      </c>
      <c r="E375" s="21" t="s">
        <v>2143</v>
      </c>
      <c r="F375" s="21" t="s">
        <v>282</v>
      </c>
      <c r="G375" s="21" t="s">
        <v>2144</v>
      </c>
      <c r="H375" s="21" t="s">
        <v>2145</v>
      </c>
      <c r="I375" s="21" t="s">
        <v>31</v>
      </c>
      <c r="J375" s="21" t="s">
        <v>32</v>
      </c>
      <c r="K375" s="21" t="s">
        <v>33</v>
      </c>
      <c r="L375" s="21" t="s">
        <v>44</v>
      </c>
      <c r="M375" s="21" t="s">
        <v>121</v>
      </c>
      <c r="N375" s="21" t="s">
        <v>196</v>
      </c>
      <c r="O375" s="21" t="s">
        <v>1333</v>
      </c>
      <c r="P375" s="21" t="s">
        <v>363</v>
      </c>
      <c r="Q375" s="22">
        <v>45175</v>
      </c>
      <c r="R375" s="22">
        <v>45540</v>
      </c>
      <c r="S375" s="21">
        <v>0</v>
      </c>
      <c r="T375" s="51">
        <v>2471</v>
      </c>
      <c r="U375" s="51">
        <v>2094</v>
      </c>
      <c r="V375" s="26">
        <v>0.35</v>
      </c>
      <c r="W375" s="26">
        <v>0.1</v>
      </c>
      <c r="X375" s="15" t="e">
        <f>[1]!Table26[[#This Row],[odNetPremium]]*[1]!Table26[[#This Row],[Payout/ Discount %]]</f>
        <v>#REF!</v>
      </c>
      <c r="Y375" s="16" t="e">
        <f>[1]!Table26[[#This Row],[odNetPremium]]*[1]!Table26[[#This Row],[commissionPercentage]]</f>
        <v>#REF!</v>
      </c>
      <c r="Z375" s="17" t="e">
        <f>VLOOKUP([1]!Table26[[#This Row],[Insurance_portal]],[1]!Portal[#All],2,0)</f>
        <v>#REF!</v>
      </c>
      <c r="AA375" s="18" t="e">
        <f>[1]!Table26[[#This Row],[profit]]-([1]!Table26[[#This Row],[profit]]*[1]!Table26[[#This Row],[tdsPercentage]])</f>
        <v>#REF!</v>
      </c>
      <c r="AB375" s="18" t="e">
        <f>[1]!Table26[[#This Row],[profit_after_tds]]-[1]!Table26[[#This Row],[payout_discount]]</f>
        <v>#REF!</v>
      </c>
      <c r="AC375" s="21" t="s">
        <v>38</v>
      </c>
      <c r="AD375" s="21" t="s">
        <v>1638</v>
      </c>
    </row>
    <row r="376" spans="1:30" ht="15.75" x14ac:dyDescent="0.25">
      <c r="A376" s="52">
        <v>45186</v>
      </c>
      <c r="B376" s="10" t="s">
        <v>2146</v>
      </c>
      <c r="C376" s="11">
        <v>9662696398</v>
      </c>
      <c r="D376" s="11" t="s">
        <v>2147</v>
      </c>
      <c r="E376" s="11" t="s">
        <v>2148</v>
      </c>
      <c r="F376" s="11" t="s">
        <v>2149</v>
      </c>
      <c r="G376" s="11" t="s">
        <v>2150</v>
      </c>
      <c r="H376" s="11" t="s">
        <v>2151</v>
      </c>
      <c r="I376" s="11" t="s">
        <v>31</v>
      </c>
      <c r="J376" s="11" t="s">
        <v>52</v>
      </c>
      <c r="K376" s="11" t="s">
        <v>33</v>
      </c>
      <c r="L376" s="11" t="s">
        <v>44</v>
      </c>
      <c r="M376" s="11" t="s">
        <v>121</v>
      </c>
      <c r="N376" s="11" t="s">
        <v>196</v>
      </c>
      <c r="O376" s="11" t="s">
        <v>183</v>
      </c>
      <c r="P376" s="11" t="s">
        <v>363</v>
      </c>
      <c r="Q376" s="12">
        <v>45187</v>
      </c>
      <c r="R376" s="12">
        <v>45552</v>
      </c>
      <c r="S376" s="11">
        <v>0</v>
      </c>
      <c r="T376" s="53">
        <v>4101</v>
      </c>
      <c r="U376" s="53">
        <v>3476</v>
      </c>
      <c r="V376" s="25">
        <v>0.34</v>
      </c>
      <c r="W376" s="25">
        <v>0.03</v>
      </c>
      <c r="X376" s="15" t="e">
        <f>[1]!Table26[[#This Row],[odNetPremium]]*[1]!Table26[[#This Row],[Payout/ Discount %]]</f>
        <v>#REF!</v>
      </c>
      <c r="Y376" s="16" t="e">
        <f>[1]!Table26[[#This Row],[odNetPremium]]*[1]!Table26[[#This Row],[commissionPercentage]]</f>
        <v>#REF!</v>
      </c>
      <c r="Z376" s="17" t="e">
        <f>VLOOKUP([1]!Table26[[#This Row],[Insurance_portal]],[1]!Portal[#All],2,0)</f>
        <v>#REF!</v>
      </c>
      <c r="AA376" s="18" t="e">
        <f>[1]!Table26[[#This Row],[profit]]-([1]!Table26[[#This Row],[profit]]*[1]!Table26[[#This Row],[tdsPercentage]])</f>
        <v>#REF!</v>
      </c>
      <c r="AB376" s="18" t="e">
        <f>[1]!Table26[[#This Row],[profit_after_tds]]-[1]!Table26[[#This Row],[payout_discount]]</f>
        <v>#REF!</v>
      </c>
      <c r="AC376" s="11" t="s">
        <v>38</v>
      </c>
      <c r="AD376" s="11" t="s">
        <v>38</v>
      </c>
    </row>
    <row r="377" spans="1:30" ht="15.75" x14ac:dyDescent="0.25">
      <c r="A377" s="50">
        <v>45187</v>
      </c>
      <c r="B377" s="20" t="s">
        <v>2152</v>
      </c>
      <c r="C377" s="21">
        <v>9904648008</v>
      </c>
      <c r="D377" s="21" t="s">
        <v>2153</v>
      </c>
      <c r="E377" s="21" t="s">
        <v>470</v>
      </c>
      <c r="F377" s="21" t="s">
        <v>471</v>
      </c>
      <c r="G377" s="21" t="s">
        <v>167</v>
      </c>
      <c r="H377" s="21" t="s">
        <v>168</v>
      </c>
      <c r="I377" s="21" t="s">
        <v>31</v>
      </c>
      <c r="J377" s="21" t="s">
        <v>32</v>
      </c>
      <c r="K377" s="21" t="s">
        <v>115</v>
      </c>
      <c r="L377" s="21" t="s">
        <v>34</v>
      </c>
      <c r="M377" s="21" t="s">
        <v>121</v>
      </c>
      <c r="N377" s="21" t="s">
        <v>196</v>
      </c>
      <c r="O377" s="21" t="s">
        <v>183</v>
      </c>
      <c r="P377" s="21" t="s">
        <v>363</v>
      </c>
      <c r="Q377" s="22">
        <v>45190</v>
      </c>
      <c r="R377" s="22">
        <v>45555</v>
      </c>
      <c r="S377" s="21">
        <v>45</v>
      </c>
      <c r="T377" s="51">
        <v>1343</v>
      </c>
      <c r="U377" s="51">
        <v>1138</v>
      </c>
      <c r="V377" s="26">
        <v>0.42</v>
      </c>
      <c r="W377" s="26">
        <v>0.05</v>
      </c>
      <c r="X377" s="15" t="e">
        <f>[1]!Table26[[#This Row],[odNetPremium]]*[1]!Table26[[#This Row],[Payout/ Discount %]]</f>
        <v>#REF!</v>
      </c>
      <c r="Y377" s="16" t="e">
        <f>[1]!Table26[[#This Row],[odNetPremium]]*[1]!Table26[[#This Row],[commissionPercentage]]</f>
        <v>#REF!</v>
      </c>
      <c r="Z377" s="17" t="e">
        <f>VLOOKUP([1]!Table26[[#This Row],[Insurance_portal]],[1]!Portal[#All],2,0)</f>
        <v>#REF!</v>
      </c>
      <c r="AA377" s="18" t="e">
        <f>[1]!Table26[[#This Row],[profit]]-([1]!Table26[[#This Row],[profit]]*[1]!Table26[[#This Row],[tdsPercentage]])</f>
        <v>#REF!</v>
      </c>
      <c r="AB377" s="18" t="e">
        <f>[1]!Table26[[#This Row],[profit_after_tds]]-[1]!Table26[[#This Row],[payout_discount]]</f>
        <v>#REF!</v>
      </c>
      <c r="AC377" s="21" t="s">
        <v>38</v>
      </c>
      <c r="AD377" s="21" t="s">
        <v>38</v>
      </c>
    </row>
    <row r="378" spans="1:30" ht="15.75" x14ac:dyDescent="0.25">
      <c r="A378" s="52">
        <v>45187</v>
      </c>
      <c r="B378" s="10" t="s">
        <v>2154</v>
      </c>
      <c r="C378" s="11">
        <v>9904648008</v>
      </c>
      <c r="D378" s="11">
        <v>6100265639</v>
      </c>
      <c r="E378" s="11" t="s">
        <v>2155</v>
      </c>
      <c r="F378" s="11" t="s">
        <v>55</v>
      </c>
      <c r="G378" s="11" t="s">
        <v>164</v>
      </c>
      <c r="H378" s="11" t="s">
        <v>165</v>
      </c>
      <c r="I378" s="11" t="s">
        <v>31</v>
      </c>
      <c r="J378" s="11" t="s">
        <v>32</v>
      </c>
      <c r="K378" s="11" t="s">
        <v>115</v>
      </c>
      <c r="L378" s="11" t="s">
        <v>34</v>
      </c>
      <c r="M378" s="11" t="s">
        <v>121</v>
      </c>
      <c r="N378" s="11" t="s">
        <v>1536</v>
      </c>
      <c r="O378" s="11" t="s">
        <v>183</v>
      </c>
      <c r="P378" s="11" t="s">
        <v>363</v>
      </c>
      <c r="Q378" s="12">
        <v>45190</v>
      </c>
      <c r="R378" s="12">
        <v>45555</v>
      </c>
      <c r="S378" s="11">
        <v>45</v>
      </c>
      <c r="T378" s="53">
        <v>1046</v>
      </c>
      <c r="U378" s="53">
        <v>886</v>
      </c>
      <c r="V378" s="25">
        <v>0.48</v>
      </c>
      <c r="W378" s="25">
        <v>0.04</v>
      </c>
      <c r="X378" s="15" t="e">
        <f>[1]!Table26[[#This Row],[odNetPremium]]*[1]!Table26[[#This Row],[Payout/ Discount %]]</f>
        <v>#REF!</v>
      </c>
      <c r="Y378" s="16" t="e">
        <f>[1]!Table26[[#This Row],[odNetPremium]]*[1]!Table26[[#This Row],[commissionPercentage]]</f>
        <v>#REF!</v>
      </c>
      <c r="Z378" s="17" t="e">
        <f>VLOOKUP([1]!Table26[[#This Row],[Insurance_portal]],[1]!Portal[#All],2,0)</f>
        <v>#REF!</v>
      </c>
      <c r="AA378" s="18" t="e">
        <f>[1]!Table26[[#This Row],[profit]]-([1]!Table26[[#This Row],[profit]]*[1]!Table26[[#This Row],[tdsPercentage]])</f>
        <v>#REF!</v>
      </c>
      <c r="AB378" s="18" t="e">
        <f>[1]!Table26[[#This Row],[profit_after_tds]]-[1]!Table26[[#This Row],[payout_discount]]</f>
        <v>#REF!</v>
      </c>
      <c r="AC378" s="11" t="s">
        <v>38</v>
      </c>
      <c r="AD378" s="11" t="s">
        <v>38</v>
      </c>
    </row>
    <row r="379" spans="1:30" ht="15.75" x14ac:dyDescent="0.25">
      <c r="A379" s="50">
        <v>45187</v>
      </c>
      <c r="B379" s="20" t="s">
        <v>486</v>
      </c>
      <c r="C379" s="21">
        <v>8713967911</v>
      </c>
      <c r="D379" s="21" t="s">
        <v>2156</v>
      </c>
      <c r="E379" s="21" t="s">
        <v>487</v>
      </c>
      <c r="F379" s="21" t="s">
        <v>488</v>
      </c>
      <c r="G379" s="21" t="s">
        <v>489</v>
      </c>
      <c r="H379" s="21" t="s">
        <v>2157</v>
      </c>
      <c r="I379" s="21" t="s">
        <v>31</v>
      </c>
      <c r="J379" s="21" t="s">
        <v>32</v>
      </c>
      <c r="K379" s="21" t="s">
        <v>115</v>
      </c>
      <c r="L379" s="21" t="s">
        <v>34</v>
      </c>
      <c r="M379" s="21" t="s">
        <v>42</v>
      </c>
      <c r="N379" s="21" t="s">
        <v>196</v>
      </c>
      <c r="O379" s="21" t="s">
        <v>37</v>
      </c>
      <c r="P379" s="21" t="s">
        <v>32</v>
      </c>
      <c r="Q379" s="22">
        <v>45189</v>
      </c>
      <c r="R379" s="22">
        <v>45554</v>
      </c>
      <c r="S379" s="21">
        <v>20</v>
      </c>
      <c r="T379" s="51">
        <v>12568</v>
      </c>
      <c r="U379" s="51">
        <v>6545</v>
      </c>
      <c r="V379" s="26">
        <v>0.19</v>
      </c>
      <c r="W379" s="26">
        <v>9.1499999999999998E-2</v>
      </c>
      <c r="X379" s="15" t="e">
        <f>[1]!Table26[[#This Row],[odNetPremium]]*[1]!Table26[[#This Row],[Payout/ Discount %]]</f>
        <v>#REF!</v>
      </c>
      <c r="Y379" s="16" t="e">
        <f>[1]!Table26[[#This Row],[odNetPremium]]*[1]!Table26[[#This Row],[commissionPercentage]]</f>
        <v>#REF!</v>
      </c>
      <c r="Z379" s="17" t="e">
        <f>VLOOKUP([1]!Table26[[#This Row],[Insurance_portal]],[1]!Portal[#All],2,0)</f>
        <v>#REF!</v>
      </c>
      <c r="AA379" s="18" t="e">
        <f>[1]!Table26[[#This Row],[profit]]-([1]!Table26[[#This Row],[profit]]*[1]!Table26[[#This Row],[tdsPercentage]])</f>
        <v>#REF!</v>
      </c>
      <c r="AB379" s="18" t="e">
        <f>[1]!Table26[[#This Row],[profit_after_tds]]-[1]!Table26[[#This Row],[payout_discount]]</f>
        <v>#REF!</v>
      </c>
      <c r="AC379" s="21" t="s">
        <v>38</v>
      </c>
      <c r="AD379" s="21" t="s">
        <v>38</v>
      </c>
    </row>
    <row r="380" spans="1:30" ht="15.75" x14ac:dyDescent="0.25">
      <c r="A380" s="52">
        <v>45188</v>
      </c>
      <c r="B380" s="10" t="s">
        <v>2158</v>
      </c>
      <c r="C380" s="11">
        <v>8866439558</v>
      </c>
      <c r="D380" s="11" t="s">
        <v>2159</v>
      </c>
      <c r="E380" s="11" t="s">
        <v>2160</v>
      </c>
      <c r="F380" s="11" t="s">
        <v>82</v>
      </c>
      <c r="G380" s="11" t="s">
        <v>2161</v>
      </c>
      <c r="H380" s="11" t="s">
        <v>2162</v>
      </c>
      <c r="I380" s="11" t="s">
        <v>57</v>
      </c>
      <c r="J380" s="11" t="s">
        <v>32</v>
      </c>
      <c r="K380" s="11" t="s">
        <v>33</v>
      </c>
      <c r="L380" s="11" t="s">
        <v>44</v>
      </c>
      <c r="M380" s="11" t="s">
        <v>121</v>
      </c>
      <c r="N380" s="11" t="s">
        <v>196</v>
      </c>
      <c r="O380" s="11" t="s">
        <v>118</v>
      </c>
      <c r="P380" s="11" t="s">
        <v>363</v>
      </c>
      <c r="Q380" s="12">
        <v>45189</v>
      </c>
      <c r="R380" s="12">
        <v>45554</v>
      </c>
      <c r="S380" s="11">
        <v>0</v>
      </c>
      <c r="T380" s="53">
        <v>843</v>
      </c>
      <c r="U380" s="53">
        <v>714</v>
      </c>
      <c r="V380" s="25">
        <v>0.36</v>
      </c>
      <c r="W380" s="25">
        <v>0</v>
      </c>
      <c r="X380" s="15" t="e">
        <f>[1]!Table26[[#This Row],[odNetPremium]]*[1]!Table26[[#This Row],[Payout/ Discount %]]</f>
        <v>#REF!</v>
      </c>
      <c r="Y380" s="16" t="e">
        <f>[1]!Table26[[#This Row],[odNetPremium]]*[1]!Table26[[#This Row],[commissionPercentage]]</f>
        <v>#REF!</v>
      </c>
      <c r="Z380" s="17" t="e">
        <f>VLOOKUP([1]!Table26[[#This Row],[Insurance_portal]],[1]!Portal[#All],2,0)</f>
        <v>#REF!</v>
      </c>
      <c r="AA380" s="18" t="e">
        <f>[1]!Table26[[#This Row],[profit]]-([1]!Table26[[#This Row],[profit]]*[1]!Table26[[#This Row],[tdsPercentage]])</f>
        <v>#REF!</v>
      </c>
      <c r="AB380" s="18" t="e">
        <f>[1]!Table26[[#This Row],[profit_after_tds]]-[1]!Table26[[#This Row],[payout_discount]]</f>
        <v>#REF!</v>
      </c>
      <c r="AC380" s="11" t="s">
        <v>38</v>
      </c>
      <c r="AD380" s="11" t="s">
        <v>38</v>
      </c>
    </row>
    <row r="381" spans="1:30" ht="15.75" x14ac:dyDescent="0.25">
      <c r="A381" s="50">
        <v>45188</v>
      </c>
      <c r="B381" s="20" t="s">
        <v>2163</v>
      </c>
      <c r="C381" s="21">
        <v>9974904170</v>
      </c>
      <c r="D381" s="21">
        <v>6100270170</v>
      </c>
      <c r="E381" s="21" t="s">
        <v>2164</v>
      </c>
      <c r="F381" s="21" t="s">
        <v>163</v>
      </c>
      <c r="G381" s="21" t="s">
        <v>171</v>
      </c>
      <c r="H381" s="21" t="s">
        <v>172</v>
      </c>
      <c r="I381" s="21" t="s">
        <v>31</v>
      </c>
      <c r="J381" s="21" t="s">
        <v>32</v>
      </c>
      <c r="K381" s="21" t="s">
        <v>115</v>
      </c>
      <c r="L381" s="21" t="s">
        <v>44</v>
      </c>
      <c r="M381" s="21" t="s">
        <v>121</v>
      </c>
      <c r="N381" s="21" t="s">
        <v>1559</v>
      </c>
      <c r="O381" s="21" t="s">
        <v>1544</v>
      </c>
      <c r="P381" s="21" t="s">
        <v>363</v>
      </c>
      <c r="Q381" s="22">
        <v>45189</v>
      </c>
      <c r="R381" s="22">
        <v>45554</v>
      </c>
      <c r="S381" s="21">
        <v>0</v>
      </c>
      <c r="T381" s="51">
        <v>843</v>
      </c>
      <c r="U381" s="51">
        <v>714</v>
      </c>
      <c r="V381" s="26">
        <v>0.45</v>
      </c>
      <c r="W381" s="26">
        <v>0.06</v>
      </c>
      <c r="X381" s="15" t="e">
        <f>[1]!Table26[[#This Row],[odNetPremium]]*[1]!Table26[[#This Row],[Payout/ Discount %]]</f>
        <v>#REF!</v>
      </c>
      <c r="Y381" s="16" t="e">
        <f>[1]!Table26[[#This Row],[odNetPremium]]*[1]!Table26[[#This Row],[commissionPercentage]]</f>
        <v>#REF!</v>
      </c>
      <c r="Z381" s="17" t="e">
        <f>VLOOKUP([1]!Table26[[#This Row],[Insurance_portal]],[1]!Portal[#All],2,0)</f>
        <v>#REF!</v>
      </c>
      <c r="AA381" s="18" t="e">
        <f>[1]!Table26[[#This Row],[profit]]-([1]!Table26[[#This Row],[profit]]*[1]!Table26[[#This Row],[tdsPercentage]])</f>
        <v>#REF!</v>
      </c>
      <c r="AB381" s="18" t="e">
        <f>[1]!Table26[[#This Row],[profit_after_tds]]-[1]!Table26[[#This Row],[payout_discount]]</f>
        <v>#REF!</v>
      </c>
      <c r="AC381" s="21" t="s">
        <v>38</v>
      </c>
      <c r="AD381" s="21" t="s">
        <v>38</v>
      </c>
    </row>
    <row r="382" spans="1:30" ht="15.75" x14ac:dyDescent="0.25">
      <c r="A382" s="52">
        <v>45188</v>
      </c>
      <c r="B382" s="10" t="s">
        <v>2165</v>
      </c>
      <c r="C382" s="11">
        <v>8713967911</v>
      </c>
      <c r="D382" s="69">
        <v>6100270373</v>
      </c>
      <c r="E382" s="11" t="s">
        <v>2166</v>
      </c>
      <c r="F382" s="69" t="s">
        <v>48</v>
      </c>
      <c r="G382" s="11" t="s">
        <v>169</v>
      </c>
      <c r="H382" s="11" t="s">
        <v>170</v>
      </c>
      <c r="I382" s="11" t="s">
        <v>31</v>
      </c>
      <c r="J382" s="11" t="s">
        <v>32</v>
      </c>
      <c r="K382" s="11" t="s">
        <v>115</v>
      </c>
      <c r="L382" s="11" t="s">
        <v>34</v>
      </c>
      <c r="M382" s="11" t="s">
        <v>121</v>
      </c>
      <c r="N382" s="11" t="s">
        <v>1559</v>
      </c>
      <c r="O382" s="11" t="s">
        <v>183</v>
      </c>
      <c r="P382" s="11" t="s">
        <v>363</v>
      </c>
      <c r="Q382" s="12">
        <v>45190</v>
      </c>
      <c r="R382" s="12">
        <v>45555</v>
      </c>
      <c r="S382" s="11">
        <v>35</v>
      </c>
      <c r="T382" s="53">
        <v>901</v>
      </c>
      <c r="U382" s="53">
        <v>763</v>
      </c>
      <c r="V382" s="25">
        <v>0.45</v>
      </c>
      <c r="W382" s="25">
        <v>0</v>
      </c>
      <c r="X382" s="15" t="e">
        <f>[1]!Table26[[#This Row],[odNetPremium]]*[1]!Table26[[#This Row],[Payout/ Discount %]]</f>
        <v>#REF!</v>
      </c>
      <c r="Y382" s="16" t="e">
        <f>[1]!Table26[[#This Row],[odNetPremium]]*[1]!Table26[[#This Row],[commissionPercentage]]</f>
        <v>#REF!</v>
      </c>
      <c r="Z382" s="17" t="e">
        <f>VLOOKUP([1]!Table26[[#This Row],[Insurance_portal]],[1]!Portal[#All],2,0)</f>
        <v>#REF!</v>
      </c>
      <c r="AA382" s="18" t="e">
        <f>[1]!Table26[[#This Row],[profit]]-([1]!Table26[[#This Row],[profit]]*[1]!Table26[[#This Row],[tdsPercentage]])</f>
        <v>#REF!</v>
      </c>
      <c r="AB382" s="18" t="e">
        <f>[1]!Table26[[#This Row],[profit_after_tds]]-[1]!Table26[[#This Row],[payout_discount]]</f>
        <v>#REF!</v>
      </c>
      <c r="AC382" s="11" t="s">
        <v>38</v>
      </c>
      <c r="AD382" s="11" t="s">
        <v>38</v>
      </c>
    </row>
    <row r="383" spans="1:30" ht="15.75" x14ac:dyDescent="0.25">
      <c r="A383" s="50">
        <v>45188</v>
      </c>
      <c r="B383" s="20" t="s">
        <v>2167</v>
      </c>
      <c r="C383" s="21">
        <v>8238027500</v>
      </c>
      <c r="D383" s="21" t="s">
        <v>2168</v>
      </c>
      <c r="E383" s="21" t="s">
        <v>2169</v>
      </c>
      <c r="F383" s="21" t="s">
        <v>2170</v>
      </c>
      <c r="G383" s="21" t="s">
        <v>2171</v>
      </c>
      <c r="H383" s="21" t="s">
        <v>2172</v>
      </c>
      <c r="I383" s="21" t="s">
        <v>584</v>
      </c>
      <c r="J383" s="21" t="s">
        <v>32</v>
      </c>
      <c r="K383" s="21" t="s">
        <v>33</v>
      </c>
      <c r="L383" s="21" t="s">
        <v>44</v>
      </c>
      <c r="M383" s="21" t="s">
        <v>121</v>
      </c>
      <c r="N383" s="21" t="s">
        <v>196</v>
      </c>
      <c r="O383" s="21" t="s">
        <v>118</v>
      </c>
      <c r="P383" s="21" t="s">
        <v>363</v>
      </c>
      <c r="Q383" s="22">
        <v>45189</v>
      </c>
      <c r="R383" s="22">
        <v>45554</v>
      </c>
      <c r="S383" s="21">
        <v>0</v>
      </c>
      <c r="T383" s="51">
        <v>10061</v>
      </c>
      <c r="U383" s="51">
        <v>8527</v>
      </c>
      <c r="V383" s="26">
        <v>0.36</v>
      </c>
      <c r="W383" s="26">
        <v>0.1</v>
      </c>
      <c r="X383" s="15" t="e">
        <f>[1]!Table26[[#This Row],[odNetPremium]]*[1]!Table26[[#This Row],[Payout/ Discount %]]</f>
        <v>#REF!</v>
      </c>
      <c r="Y383" s="16" t="e">
        <f>[1]!Table26[[#This Row],[odNetPremium]]*[1]!Table26[[#This Row],[commissionPercentage]]</f>
        <v>#REF!</v>
      </c>
      <c r="Z383" s="17" t="e">
        <f>VLOOKUP([1]!Table26[[#This Row],[Insurance_portal]],[1]!Portal[#All],2,0)</f>
        <v>#REF!</v>
      </c>
      <c r="AA383" s="18" t="e">
        <f>[1]!Table26[[#This Row],[profit]]-([1]!Table26[[#This Row],[profit]]*[1]!Table26[[#This Row],[tdsPercentage]])</f>
        <v>#REF!</v>
      </c>
      <c r="AB383" s="18" t="e">
        <f>[1]!Table26[[#This Row],[profit_after_tds]]-[1]!Table26[[#This Row],[payout_discount]]</f>
        <v>#REF!</v>
      </c>
      <c r="AC383" s="21" t="s">
        <v>38</v>
      </c>
      <c r="AD383" s="21" t="s">
        <v>38</v>
      </c>
    </row>
    <row r="384" spans="1:30" ht="15.75" x14ac:dyDescent="0.25">
      <c r="A384" s="52">
        <v>45190</v>
      </c>
      <c r="B384" s="10" t="s">
        <v>2173</v>
      </c>
      <c r="C384" s="11">
        <v>9723040839</v>
      </c>
      <c r="D384" s="11">
        <v>6100279011</v>
      </c>
      <c r="E384" s="11" t="s">
        <v>2174</v>
      </c>
      <c r="F384" s="11" t="s">
        <v>813</v>
      </c>
      <c r="G384" s="11" t="s">
        <v>2175</v>
      </c>
      <c r="H384" s="11" t="s">
        <v>2176</v>
      </c>
      <c r="I384" s="11" t="s">
        <v>70</v>
      </c>
      <c r="J384" s="11" t="s">
        <v>32</v>
      </c>
      <c r="K384" s="11" t="s">
        <v>33</v>
      </c>
      <c r="L384" s="11" t="s">
        <v>44</v>
      </c>
      <c r="M384" s="11" t="s">
        <v>121</v>
      </c>
      <c r="N384" s="11" t="s">
        <v>1559</v>
      </c>
      <c r="O384" s="11" t="s">
        <v>118</v>
      </c>
      <c r="P384" s="11" t="s">
        <v>246</v>
      </c>
      <c r="Q384" s="12">
        <v>45191</v>
      </c>
      <c r="R384" s="12">
        <v>45556</v>
      </c>
      <c r="S384" s="11">
        <v>0</v>
      </c>
      <c r="T384" s="53">
        <v>843</v>
      </c>
      <c r="U384" s="53">
        <v>714</v>
      </c>
      <c r="V384" s="25">
        <v>0.45</v>
      </c>
      <c r="W384" s="25">
        <v>0.13</v>
      </c>
      <c r="X384" s="15" t="e">
        <f>[1]!Table26[[#This Row],[odNetPremium]]*[1]!Table26[[#This Row],[Payout/ Discount %]]</f>
        <v>#REF!</v>
      </c>
      <c r="Y384" s="16" t="e">
        <f>[1]!Table26[[#This Row],[odNetPremium]]*[1]!Table26[[#This Row],[commissionPercentage]]</f>
        <v>#REF!</v>
      </c>
      <c r="Z384" s="17" t="e">
        <f>VLOOKUP([1]!Table26[[#This Row],[Insurance_portal]],[1]!Portal[#All],2,0)</f>
        <v>#REF!</v>
      </c>
      <c r="AA384" s="18" t="e">
        <f>[1]!Table26[[#This Row],[profit]]-([1]!Table26[[#This Row],[profit]]*[1]!Table26[[#This Row],[tdsPercentage]])</f>
        <v>#REF!</v>
      </c>
      <c r="AB384" s="18" t="e">
        <f>[1]!Table26[[#This Row],[profit_after_tds]]-[1]!Table26[[#This Row],[payout_discount]]</f>
        <v>#REF!</v>
      </c>
      <c r="AC384" s="11" t="s">
        <v>38</v>
      </c>
      <c r="AD384" s="11" t="s">
        <v>38</v>
      </c>
    </row>
    <row r="385" spans="1:30" ht="15.75" x14ac:dyDescent="0.25">
      <c r="A385" s="50">
        <v>45190</v>
      </c>
      <c r="B385" s="20" t="s">
        <v>2177</v>
      </c>
      <c r="C385" s="21">
        <v>9714030258</v>
      </c>
      <c r="D385" s="21" t="s">
        <v>2178</v>
      </c>
      <c r="E385" s="21" t="s">
        <v>496</v>
      </c>
      <c r="F385" s="21" t="s">
        <v>497</v>
      </c>
      <c r="G385" s="21">
        <v>346434</v>
      </c>
      <c r="H385" s="21">
        <v>442385</v>
      </c>
      <c r="I385" s="21" t="s">
        <v>50</v>
      </c>
      <c r="J385" s="21" t="s">
        <v>32</v>
      </c>
      <c r="K385" s="21" t="s">
        <v>115</v>
      </c>
      <c r="L385" s="21" t="s">
        <v>44</v>
      </c>
      <c r="M385" s="21" t="s">
        <v>121</v>
      </c>
      <c r="N385" s="21" t="s">
        <v>196</v>
      </c>
      <c r="O385" s="21" t="s">
        <v>118</v>
      </c>
      <c r="P385" s="21" t="s">
        <v>246</v>
      </c>
      <c r="Q385" s="22">
        <v>45198</v>
      </c>
      <c r="R385" s="22">
        <v>45563</v>
      </c>
      <c r="S385" s="21">
        <v>0</v>
      </c>
      <c r="T385" s="51">
        <v>4845</v>
      </c>
      <c r="U385" s="51">
        <v>4106</v>
      </c>
      <c r="V385" s="26">
        <v>0.34</v>
      </c>
      <c r="W385" s="26">
        <v>0.15</v>
      </c>
      <c r="X385" s="15" t="e">
        <f>[1]!Table26[[#This Row],[odNetPremium]]*[1]!Table26[[#This Row],[Payout/ Discount %]]</f>
        <v>#REF!</v>
      </c>
      <c r="Y385" s="16" t="e">
        <f>[1]!Table26[[#This Row],[odNetPremium]]*[1]!Table26[[#This Row],[commissionPercentage]]</f>
        <v>#REF!</v>
      </c>
      <c r="Z385" s="17" t="e">
        <f>VLOOKUP([1]!Table26[[#This Row],[Insurance_portal]],[1]!Portal[#All],2,0)</f>
        <v>#REF!</v>
      </c>
      <c r="AA385" s="18" t="e">
        <f>[1]!Table26[[#This Row],[profit]]-([1]!Table26[[#This Row],[profit]]*[1]!Table26[[#This Row],[tdsPercentage]])</f>
        <v>#REF!</v>
      </c>
      <c r="AB385" s="18" t="e">
        <f>[1]!Table26[[#This Row],[profit_after_tds]]-[1]!Table26[[#This Row],[payout_discount]]</f>
        <v>#REF!</v>
      </c>
      <c r="AC385" s="21" t="s">
        <v>38</v>
      </c>
      <c r="AD385" s="21" t="s">
        <v>412</v>
      </c>
    </row>
    <row r="386" spans="1:30" ht="15.75" x14ac:dyDescent="0.25">
      <c r="A386" s="52">
        <v>45191</v>
      </c>
      <c r="B386" s="10" t="s">
        <v>2179</v>
      </c>
      <c r="C386" s="11">
        <v>8511574210</v>
      </c>
      <c r="D386" s="11" t="s">
        <v>2180</v>
      </c>
      <c r="E386" s="11" t="s">
        <v>2181</v>
      </c>
      <c r="F386" s="11" t="s">
        <v>2182</v>
      </c>
      <c r="G386" s="11">
        <v>558898</v>
      </c>
      <c r="H386" s="11">
        <v>536085</v>
      </c>
      <c r="I386" s="11" t="s">
        <v>245</v>
      </c>
      <c r="J386" s="11" t="s">
        <v>101</v>
      </c>
      <c r="K386" s="11" t="s">
        <v>33</v>
      </c>
      <c r="L386" s="11" t="s">
        <v>34</v>
      </c>
      <c r="M386" s="11" t="s">
        <v>42</v>
      </c>
      <c r="N386" s="11" t="s">
        <v>403</v>
      </c>
      <c r="O386" s="11" t="s">
        <v>183</v>
      </c>
      <c r="P386" s="11" t="s">
        <v>154</v>
      </c>
      <c r="Q386" s="12">
        <v>45191</v>
      </c>
      <c r="R386" s="12">
        <v>45556</v>
      </c>
      <c r="S386" s="11">
        <v>0</v>
      </c>
      <c r="T386" s="53">
        <v>10522</v>
      </c>
      <c r="U386" s="53">
        <v>4666</v>
      </c>
      <c r="V386" s="25">
        <v>0.19</v>
      </c>
      <c r="W386" s="25">
        <v>0</v>
      </c>
      <c r="X386" s="15" t="e">
        <f>[1]!Table26[[#This Row],[odNetPremium]]*[1]!Table26[[#This Row],[Payout/ Discount %]]</f>
        <v>#REF!</v>
      </c>
      <c r="Y386" s="16" t="e">
        <f>[1]!Table26[[#This Row],[odNetPremium]]*[1]!Table26[[#This Row],[commissionPercentage]]</f>
        <v>#REF!</v>
      </c>
      <c r="Z386" s="17" t="e">
        <f>VLOOKUP([1]!Table26[[#This Row],[Insurance_portal]],[1]!Portal[#All],2,0)</f>
        <v>#REF!</v>
      </c>
      <c r="AA386" s="18" t="e">
        <f>[1]!Table26[[#This Row],[profit]]-([1]!Table26[[#This Row],[profit]]*[1]!Table26[[#This Row],[tdsPercentage]])</f>
        <v>#REF!</v>
      </c>
      <c r="AB386" s="18" t="e">
        <f>[1]!Table26[[#This Row],[profit_after_tds]]-[1]!Table26[[#This Row],[payout_discount]]</f>
        <v>#REF!</v>
      </c>
      <c r="AC386" s="11" t="s">
        <v>38</v>
      </c>
      <c r="AD386" s="11" t="s">
        <v>38</v>
      </c>
    </row>
    <row r="387" spans="1:30" ht="15.75" x14ac:dyDescent="0.25">
      <c r="A387" s="50">
        <v>45191</v>
      </c>
      <c r="B387" s="20" t="s">
        <v>2183</v>
      </c>
      <c r="C387" s="21">
        <v>8200551199</v>
      </c>
      <c r="D387" s="21">
        <v>6201976979</v>
      </c>
      <c r="E387" s="21" t="s">
        <v>2184</v>
      </c>
      <c r="F387" s="21" t="s">
        <v>2185</v>
      </c>
      <c r="G387" s="21" t="s">
        <v>2186</v>
      </c>
      <c r="H387" s="21" t="s">
        <v>2187</v>
      </c>
      <c r="I387" s="21" t="s">
        <v>2188</v>
      </c>
      <c r="J387" s="21" t="s">
        <v>32</v>
      </c>
      <c r="K387" s="21" t="s">
        <v>33</v>
      </c>
      <c r="L387" s="21" t="s">
        <v>44</v>
      </c>
      <c r="M387" s="21" t="s">
        <v>121</v>
      </c>
      <c r="N387" s="21" t="s">
        <v>1536</v>
      </c>
      <c r="O387" s="21" t="s">
        <v>118</v>
      </c>
      <c r="P387" s="21" t="s">
        <v>118</v>
      </c>
      <c r="Q387" s="22">
        <v>45192</v>
      </c>
      <c r="R387" s="22">
        <v>45557</v>
      </c>
      <c r="S387" s="21">
        <v>0</v>
      </c>
      <c r="T387" s="51">
        <v>4102</v>
      </c>
      <c r="U387" s="51">
        <v>3476</v>
      </c>
      <c r="V387" s="26">
        <v>0.18</v>
      </c>
      <c r="W387" s="26">
        <v>0.14399999999999999</v>
      </c>
      <c r="X387" s="15" t="e">
        <f>[1]!Table26[[#This Row],[odNetPremium]]*[1]!Table26[[#This Row],[Payout/ Discount %]]</f>
        <v>#REF!</v>
      </c>
      <c r="Y387" s="16" t="e">
        <f>[1]!Table26[[#This Row],[odNetPremium]]*[1]!Table26[[#This Row],[commissionPercentage]]</f>
        <v>#REF!</v>
      </c>
      <c r="Z387" s="17" t="e">
        <f>VLOOKUP([1]!Table26[[#This Row],[Insurance_portal]],[1]!Portal[#All],2,0)</f>
        <v>#REF!</v>
      </c>
      <c r="AA387" s="18" t="e">
        <f>[1]!Table26[[#This Row],[profit]]-([1]!Table26[[#This Row],[profit]]*[1]!Table26[[#This Row],[tdsPercentage]])</f>
        <v>#REF!</v>
      </c>
      <c r="AB387" s="18" t="e">
        <f>[1]!Table26[[#This Row],[profit_after_tds]]-[1]!Table26[[#This Row],[payout_discount]]</f>
        <v>#REF!</v>
      </c>
      <c r="AC387" s="21" t="s">
        <v>38</v>
      </c>
      <c r="AD387" s="21" t="s">
        <v>2189</v>
      </c>
    </row>
    <row r="388" spans="1:30" ht="15.75" x14ac:dyDescent="0.25">
      <c r="A388" s="52">
        <v>45196</v>
      </c>
      <c r="B388" s="10" t="s">
        <v>498</v>
      </c>
      <c r="C388" s="11">
        <v>9664668009</v>
      </c>
      <c r="D388" s="69" t="s">
        <v>2190</v>
      </c>
      <c r="E388" s="11" t="s">
        <v>2191</v>
      </c>
      <c r="F388" s="11" t="s">
        <v>2192</v>
      </c>
      <c r="G388" s="11" t="s">
        <v>2193</v>
      </c>
      <c r="H388" s="11" t="s">
        <v>178</v>
      </c>
      <c r="I388" s="11" t="s">
        <v>31</v>
      </c>
      <c r="J388" s="11" t="s">
        <v>2194</v>
      </c>
      <c r="K388" s="11" t="s">
        <v>115</v>
      </c>
      <c r="L388" s="11" t="s">
        <v>34</v>
      </c>
      <c r="M388" s="11" t="s">
        <v>78</v>
      </c>
      <c r="N388" s="11" t="s">
        <v>1559</v>
      </c>
      <c r="O388" s="11" t="s">
        <v>37</v>
      </c>
      <c r="P388" s="11" t="s">
        <v>189</v>
      </c>
      <c r="Q388" s="12">
        <v>45198</v>
      </c>
      <c r="R388" s="12">
        <v>45563</v>
      </c>
      <c r="S388" s="11">
        <v>25</v>
      </c>
      <c r="T388" s="53">
        <v>18424</v>
      </c>
      <c r="U388" s="53">
        <v>11523</v>
      </c>
      <c r="V388" s="25">
        <v>0.22</v>
      </c>
      <c r="W388" s="25">
        <v>0</v>
      </c>
      <c r="X388" s="15" t="e">
        <f>[1]!Table26[[#This Row],[odNetPremium]]*[1]!Table26[[#This Row],[Payout/ Discount %]]</f>
        <v>#REF!</v>
      </c>
      <c r="Y388" s="16" t="e">
        <f>[1]!Table26[[#This Row],[odNetPremium]]*[1]!Table26[[#This Row],[commissionPercentage]]</f>
        <v>#REF!</v>
      </c>
      <c r="Z388" s="17" t="e">
        <f>VLOOKUP([1]!Table26[[#This Row],[Insurance_portal]],[1]!Portal[#All],2,0)</f>
        <v>#REF!</v>
      </c>
      <c r="AA388" s="18" t="e">
        <f>[1]!Table26[[#This Row],[profit]]-([1]!Table26[[#This Row],[profit]]*[1]!Table26[[#This Row],[tdsPercentage]])</f>
        <v>#REF!</v>
      </c>
      <c r="AB388" s="18" t="e">
        <f>[1]!Table26[[#This Row],[profit_after_tds]]-[1]!Table26[[#This Row],[payout_discount]]</f>
        <v>#REF!</v>
      </c>
      <c r="AC388" s="11" t="s">
        <v>38</v>
      </c>
      <c r="AD388" s="11" t="s">
        <v>38</v>
      </c>
    </row>
    <row r="389" spans="1:30" ht="15.75" x14ac:dyDescent="0.25">
      <c r="A389" s="50">
        <v>45196</v>
      </c>
      <c r="B389" s="20" t="s">
        <v>2195</v>
      </c>
      <c r="C389" s="21">
        <v>7984395077</v>
      </c>
      <c r="D389" s="21">
        <v>2.01140020123701E+23</v>
      </c>
      <c r="E389" s="21" t="s">
        <v>2196</v>
      </c>
      <c r="F389" s="21" t="s">
        <v>427</v>
      </c>
      <c r="G389" s="21" t="s">
        <v>502</v>
      </c>
      <c r="H389" s="21" t="s">
        <v>503</v>
      </c>
      <c r="I389" s="21" t="s">
        <v>96</v>
      </c>
      <c r="J389" s="21" t="s">
        <v>101</v>
      </c>
      <c r="K389" s="21" t="s">
        <v>115</v>
      </c>
      <c r="L389" s="21" t="s">
        <v>34</v>
      </c>
      <c r="M389" s="21" t="s">
        <v>54</v>
      </c>
      <c r="N389" s="21" t="s">
        <v>45</v>
      </c>
      <c r="O389" s="21" t="s">
        <v>2197</v>
      </c>
      <c r="P389" s="21" t="s">
        <v>246</v>
      </c>
      <c r="Q389" s="22">
        <v>45198</v>
      </c>
      <c r="R389" s="22">
        <v>45563</v>
      </c>
      <c r="S389" s="21">
        <v>20</v>
      </c>
      <c r="T389" s="51">
        <v>9195</v>
      </c>
      <c r="U389" s="51">
        <v>3701</v>
      </c>
      <c r="V389" s="26">
        <v>0.15</v>
      </c>
      <c r="W389" s="26">
        <v>0</v>
      </c>
      <c r="X389" s="15" t="e">
        <f>[1]!Table26[[#This Row],[odNetPremium]]*[1]!Table26[[#This Row],[Payout/ Discount %]]</f>
        <v>#REF!</v>
      </c>
      <c r="Y389" s="16" t="e">
        <f>[1]!Table26[[#This Row],[odNetPremium]]*[1]!Table26[[#This Row],[commissionPercentage]]</f>
        <v>#REF!</v>
      </c>
      <c r="Z389" s="17" t="e">
        <f>VLOOKUP([1]!Table26[[#This Row],[Insurance_portal]],[1]!Portal[#All],2,0)</f>
        <v>#REF!</v>
      </c>
      <c r="AA389" s="18" t="e">
        <f>[1]!Table26[[#This Row],[profit]]-([1]!Table26[[#This Row],[profit]]*[1]!Table26[[#This Row],[tdsPercentage]])</f>
        <v>#REF!</v>
      </c>
      <c r="AB389" s="18" t="e">
        <f>[1]!Table26[[#This Row],[profit_after_tds]]-[1]!Table26[[#This Row],[payout_discount]]</f>
        <v>#REF!</v>
      </c>
      <c r="AC389" s="21" t="s">
        <v>38</v>
      </c>
      <c r="AD389" s="21" t="s">
        <v>38</v>
      </c>
    </row>
    <row r="390" spans="1:30" ht="15.75" x14ac:dyDescent="0.25">
      <c r="A390" s="52">
        <v>45197</v>
      </c>
      <c r="B390" s="10" t="s">
        <v>2198</v>
      </c>
      <c r="C390" s="11">
        <v>9898233268</v>
      </c>
      <c r="D390" s="11">
        <v>6100304180</v>
      </c>
      <c r="E390" s="11" t="s">
        <v>2199</v>
      </c>
      <c r="F390" s="11" t="s">
        <v>173</v>
      </c>
      <c r="G390" s="11" t="s">
        <v>174</v>
      </c>
      <c r="H390" s="11" t="s">
        <v>175</v>
      </c>
      <c r="I390" s="11" t="s">
        <v>31</v>
      </c>
      <c r="J390" s="11" t="s">
        <v>32</v>
      </c>
      <c r="K390" s="11" t="s">
        <v>115</v>
      </c>
      <c r="L390" s="11" t="s">
        <v>34</v>
      </c>
      <c r="M390" s="11" t="s">
        <v>121</v>
      </c>
      <c r="N390" s="11" t="s">
        <v>1559</v>
      </c>
      <c r="O390" s="11" t="s">
        <v>183</v>
      </c>
      <c r="P390" s="11" t="s">
        <v>246</v>
      </c>
      <c r="Q390" s="12">
        <v>45198</v>
      </c>
      <c r="R390" s="12">
        <v>45563</v>
      </c>
      <c r="S390" s="11">
        <v>20</v>
      </c>
      <c r="T390" s="53">
        <v>883</v>
      </c>
      <c r="U390" s="53">
        <v>749</v>
      </c>
      <c r="V390" s="25">
        <v>0.45</v>
      </c>
      <c r="W390" s="25">
        <v>0</v>
      </c>
      <c r="X390" s="15" t="e">
        <f>[1]!Table26[[#This Row],[odNetPremium]]*[1]!Table26[[#This Row],[Payout/ Discount %]]</f>
        <v>#REF!</v>
      </c>
      <c r="Y390" s="16" t="e">
        <f>[1]!Table26[[#This Row],[odNetPremium]]*[1]!Table26[[#This Row],[commissionPercentage]]</f>
        <v>#REF!</v>
      </c>
      <c r="Z390" s="17" t="e">
        <f>VLOOKUP([1]!Table26[[#This Row],[Insurance_portal]],[1]!Portal[#All],2,0)</f>
        <v>#REF!</v>
      </c>
      <c r="AA390" s="18" t="e">
        <f>[1]!Table26[[#This Row],[profit]]-([1]!Table26[[#This Row],[profit]]*[1]!Table26[[#This Row],[tdsPercentage]])</f>
        <v>#REF!</v>
      </c>
      <c r="AB390" s="18" t="e">
        <f>[1]!Table26[[#This Row],[profit_after_tds]]-[1]!Table26[[#This Row],[payout_discount]]</f>
        <v>#REF!</v>
      </c>
      <c r="AC390" s="11" t="s">
        <v>38</v>
      </c>
      <c r="AD390" s="11" t="s">
        <v>38</v>
      </c>
    </row>
    <row r="391" spans="1:30" ht="15.75" x14ac:dyDescent="0.25">
      <c r="A391" s="50">
        <v>45198</v>
      </c>
      <c r="B391" s="20" t="s">
        <v>2200</v>
      </c>
      <c r="C391" s="21">
        <v>8347793117</v>
      </c>
      <c r="D391" s="21" t="s">
        <v>2201</v>
      </c>
      <c r="E391" s="21" t="s">
        <v>2202</v>
      </c>
      <c r="F391" s="21" t="s">
        <v>2203</v>
      </c>
      <c r="G391" s="21" t="s">
        <v>2204</v>
      </c>
      <c r="H391" s="21" t="s">
        <v>2205</v>
      </c>
      <c r="I391" s="21" t="s">
        <v>31</v>
      </c>
      <c r="J391" s="21" t="s">
        <v>32</v>
      </c>
      <c r="K391" s="21" t="s">
        <v>33</v>
      </c>
      <c r="L391" s="21" t="s">
        <v>34</v>
      </c>
      <c r="M391" s="21" t="s">
        <v>121</v>
      </c>
      <c r="N391" s="21" t="s">
        <v>196</v>
      </c>
      <c r="O391" s="21" t="s">
        <v>118</v>
      </c>
      <c r="P391" s="21" t="s">
        <v>118</v>
      </c>
      <c r="Q391" s="22">
        <v>45200</v>
      </c>
      <c r="R391" s="22">
        <v>45565</v>
      </c>
      <c r="S391" s="21">
        <v>0</v>
      </c>
      <c r="T391" s="51">
        <v>1440</v>
      </c>
      <c r="U391" s="51">
        <v>1220</v>
      </c>
      <c r="V391" s="26">
        <v>0.42</v>
      </c>
      <c r="W391" s="26">
        <v>0.16500000000000001</v>
      </c>
      <c r="X391" s="15" t="e">
        <f>[1]!Table26[[#This Row],[odNetPremium]]*[1]!Table26[[#This Row],[Payout/ Discount %]]</f>
        <v>#REF!</v>
      </c>
      <c r="Y391" s="16" t="e">
        <f>[1]!Table26[[#This Row],[odNetPremium]]*[1]!Table26[[#This Row],[commissionPercentage]]</f>
        <v>#REF!</v>
      </c>
      <c r="Z391" s="17" t="e">
        <f>VLOOKUP([1]!Table26[[#This Row],[Insurance_portal]],[1]!Portal[#All],2,0)</f>
        <v>#REF!</v>
      </c>
      <c r="AA391" s="18" t="e">
        <f>[1]!Table26[[#This Row],[profit]]-([1]!Table26[[#This Row],[profit]]*[1]!Table26[[#This Row],[tdsPercentage]])</f>
        <v>#REF!</v>
      </c>
      <c r="AB391" s="18" t="e">
        <f>[1]!Table26[[#This Row],[profit_after_tds]]-[1]!Table26[[#This Row],[payout_discount]]</f>
        <v>#REF!</v>
      </c>
      <c r="AC391" s="21" t="s">
        <v>38</v>
      </c>
      <c r="AD391" s="21" t="s">
        <v>2206</v>
      </c>
    </row>
    <row r="392" spans="1:30" ht="15.75" x14ac:dyDescent="0.25">
      <c r="A392" s="52">
        <v>45198</v>
      </c>
      <c r="B392" s="10" t="s">
        <v>2200</v>
      </c>
      <c r="C392" s="11">
        <v>8347793117</v>
      </c>
      <c r="D392" s="11">
        <v>6100306555</v>
      </c>
      <c r="E392" s="11" t="s">
        <v>2207</v>
      </c>
      <c r="F392" s="11" t="s">
        <v>131</v>
      </c>
      <c r="G392" s="11" t="s">
        <v>2208</v>
      </c>
      <c r="H392" s="11" t="s">
        <v>2209</v>
      </c>
      <c r="I392" s="11" t="s">
        <v>31</v>
      </c>
      <c r="J392" s="11" t="s">
        <v>32</v>
      </c>
      <c r="K392" s="11" t="s">
        <v>33</v>
      </c>
      <c r="L392" s="11" t="s">
        <v>34</v>
      </c>
      <c r="M392" s="11" t="s">
        <v>121</v>
      </c>
      <c r="N392" s="11" t="s">
        <v>1559</v>
      </c>
      <c r="O392" s="11" t="s">
        <v>118</v>
      </c>
      <c r="P392" s="11" t="s">
        <v>118</v>
      </c>
      <c r="Q392" s="12">
        <v>45200</v>
      </c>
      <c r="R392" s="12">
        <v>45565</v>
      </c>
      <c r="S392" s="11">
        <v>0</v>
      </c>
      <c r="T392" s="53">
        <v>1447</v>
      </c>
      <c r="U392" s="53">
        <v>1227</v>
      </c>
      <c r="V392" s="25">
        <v>0.45</v>
      </c>
      <c r="W392" s="25">
        <v>0.16500000000000001</v>
      </c>
      <c r="X392" s="15" t="e">
        <f>[1]!Table26[[#This Row],[odNetPremium]]*[1]!Table26[[#This Row],[Payout/ Discount %]]</f>
        <v>#REF!</v>
      </c>
      <c r="Y392" s="16" t="e">
        <f>[1]!Table26[[#This Row],[odNetPremium]]*[1]!Table26[[#This Row],[commissionPercentage]]</f>
        <v>#REF!</v>
      </c>
      <c r="Z392" s="17" t="e">
        <f>VLOOKUP([1]!Table26[[#This Row],[Insurance_portal]],[1]!Portal[#All],2,0)</f>
        <v>#REF!</v>
      </c>
      <c r="AA392" s="18" t="e">
        <f>[1]!Table26[[#This Row],[profit]]-([1]!Table26[[#This Row],[profit]]*[1]!Table26[[#This Row],[tdsPercentage]])</f>
        <v>#REF!</v>
      </c>
      <c r="AB392" s="18" t="e">
        <f>[1]!Table26[[#This Row],[profit_after_tds]]-[1]!Table26[[#This Row],[payout_discount]]</f>
        <v>#REF!</v>
      </c>
      <c r="AC392" s="11" t="s">
        <v>38</v>
      </c>
      <c r="AD392" s="11" t="s">
        <v>2206</v>
      </c>
    </row>
    <row r="393" spans="1:30" ht="15.75" x14ac:dyDescent="0.25">
      <c r="A393" s="50">
        <v>45198</v>
      </c>
      <c r="B393" s="20" t="s">
        <v>2210</v>
      </c>
      <c r="C393" s="21">
        <v>9427352419</v>
      </c>
      <c r="D393" s="21" t="s">
        <v>2211</v>
      </c>
      <c r="E393" s="21" t="s">
        <v>2212</v>
      </c>
      <c r="F393" s="21" t="s">
        <v>2213</v>
      </c>
      <c r="G393" s="21" t="s">
        <v>2214</v>
      </c>
      <c r="H393" s="21" t="s">
        <v>2215</v>
      </c>
      <c r="I393" s="21" t="s">
        <v>31</v>
      </c>
      <c r="J393" s="21" t="s">
        <v>117</v>
      </c>
      <c r="K393" s="21" t="s">
        <v>33</v>
      </c>
      <c r="L393" s="21" t="s">
        <v>34</v>
      </c>
      <c r="M393" s="21" t="s">
        <v>42</v>
      </c>
      <c r="N393" s="21" t="s">
        <v>469</v>
      </c>
      <c r="O393" s="21" t="s">
        <v>37</v>
      </c>
      <c r="P393" s="21" t="s">
        <v>32</v>
      </c>
      <c r="Q393" s="22">
        <v>45201</v>
      </c>
      <c r="R393" s="22">
        <v>45566</v>
      </c>
      <c r="S393" s="21">
        <v>0</v>
      </c>
      <c r="T393" s="51">
        <v>40263</v>
      </c>
      <c r="U393" s="51">
        <v>25499</v>
      </c>
      <c r="V393" s="26">
        <v>0.15</v>
      </c>
      <c r="W393" s="26">
        <v>0</v>
      </c>
      <c r="X393" s="15" t="e">
        <f>[1]!Table26[[#This Row],[odNetPremium]]*[1]!Table26[[#This Row],[Payout/ Discount %]]</f>
        <v>#REF!</v>
      </c>
      <c r="Y393" s="16" t="e">
        <f>[1]!Table26[[#This Row],[odNetPremium]]*[1]!Table26[[#This Row],[commissionPercentage]]</f>
        <v>#REF!</v>
      </c>
      <c r="Z393" s="17" t="e">
        <f>VLOOKUP([1]!Table26[[#This Row],[Insurance_portal]],[1]!Portal[#All],2,0)</f>
        <v>#REF!</v>
      </c>
      <c r="AA393" s="18" t="e">
        <f>[1]!Table26[[#This Row],[profit]]-([1]!Table26[[#This Row],[profit]]*[1]!Table26[[#This Row],[tdsPercentage]])</f>
        <v>#REF!</v>
      </c>
      <c r="AB393" s="18" t="e">
        <f>[1]!Table26[[#This Row],[profit_after_tds]]-[1]!Table26[[#This Row],[payout_discount]]</f>
        <v>#REF!</v>
      </c>
      <c r="AC393" s="21" t="s">
        <v>38</v>
      </c>
      <c r="AD393" s="21" t="s">
        <v>38</v>
      </c>
    </row>
    <row r="394" spans="1:30" ht="15.75" x14ac:dyDescent="0.25">
      <c r="A394" s="52">
        <v>45201</v>
      </c>
      <c r="B394" s="10" t="s">
        <v>2216</v>
      </c>
      <c r="C394" s="11">
        <v>7573881050</v>
      </c>
      <c r="D394" s="69" t="s">
        <v>2217</v>
      </c>
      <c r="E394" s="42" t="s">
        <v>2218</v>
      </c>
      <c r="F394" s="11" t="s">
        <v>2044</v>
      </c>
      <c r="G394" s="11" t="s">
        <v>2219</v>
      </c>
      <c r="H394" s="11" t="s">
        <v>2220</v>
      </c>
      <c r="I394" s="11" t="s">
        <v>57</v>
      </c>
      <c r="J394" s="11" t="s">
        <v>32</v>
      </c>
      <c r="K394" s="11" t="s">
        <v>33</v>
      </c>
      <c r="L394" s="11" t="s">
        <v>44</v>
      </c>
      <c r="M394" s="11" t="s">
        <v>42</v>
      </c>
      <c r="N394" s="11" t="s">
        <v>196</v>
      </c>
      <c r="O394" s="11" t="s">
        <v>118</v>
      </c>
      <c r="P394" s="11" t="s">
        <v>363</v>
      </c>
      <c r="Q394" s="12">
        <v>45202</v>
      </c>
      <c r="R394" s="12">
        <v>45567</v>
      </c>
      <c r="S394" s="11">
        <v>0</v>
      </c>
      <c r="T394" s="53">
        <v>843</v>
      </c>
      <c r="U394" s="53">
        <v>714</v>
      </c>
      <c r="V394" s="25">
        <v>0.25</v>
      </c>
      <c r="W394" s="25">
        <v>4.4999999999999998E-2</v>
      </c>
      <c r="X394" s="15" t="e">
        <f>[1]!Table26[[#This Row],[odNetPremium]]*[1]!Table26[[#This Row],[Payout/ Discount %]]</f>
        <v>#REF!</v>
      </c>
      <c r="Y394" s="16" t="e">
        <f>[1]!Table26[[#This Row],[odNetPremium]]*[1]!Table26[[#This Row],[commissionPercentage]]</f>
        <v>#REF!</v>
      </c>
      <c r="Z394" s="17" t="e">
        <f>VLOOKUP([1]!Table26[[#This Row],[Insurance_portal]],[1]!Portal[#All],2,0)</f>
        <v>#REF!</v>
      </c>
      <c r="AA394" s="18" t="e">
        <f>[1]!Table26[[#This Row],[profit]]-([1]!Table26[[#This Row],[profit]]*[1]!Table26[[#This Row],[tdsPercentage]])</f>
        <v>#REF!</v>
      </c>
      <c r="AB394" s="18" t="e">
        <f>[1]!Table26[[#This Row],[profit_after_tds]]-[1]!Table26[[#This Row],[payout_discount]]</f>
        <v>#REF!</v>
      </c>
      <c r="AC394" s="11" t="s">
        <v>38</v>
      </c>
      <c r="AD394" s="11" t="s">
        <v>38</v>
      </c>
    </row>
    <row r="395" spans="1:30" ht="15.75" x14ac:dyDescent="0.25">
      <c r="A395" s="50">
        <v>45202</v>
      </c>
      <c r="B395" s="20" t="s">
        <v>2221</v>
      </c>
      <c r="C395" s="21">
        <v>9998998307</v>
      </c>
      <c r="D395" s="21">
        <v>402000115543</v>
      </c>
      <c r="E395" s="42" t="s">
        <v>2222</v>
      </c>
      <c r="F395" s="21" t="s">
        <v>116</v>
      </c>
      <c r="G395" s="21" t="s">
        <v>2223</v>
      </c>
      <c r="H395" s="21" t="s">
        <v>2224</v>
      </c>
      <c r="I395" s="21" t="s">
        <v>31</v>
      </c>
      <c r="J395" s="21" t="s">
        <v>2225</v>
      </c>
      <c r="K395" s="21" t="s">
        <v>33</v>
      </c>
      <c r="L395" s="21" t="s">
        <v>44</v>
      </c>
      <c r="M395" s="21" t="s">
        <v>121</v>
      </c>
      <c r="N395" s="21" t="s">
        <v>2226</v>
      </c>
      <c r="O395" s="21" t="s">
        <v>118</v>
      </c>
      <c r="P395" s="21" t="s">
        <v>363</v>
      </c>
      <c r="Q395" s="22">
        <v>45203</v>
      </c>
      <c r="R395" s="22">
        <v>45568</v>
      </c>
      <c r="S395" s="21">
        <v>0</v>
      </c>
      <c r="T395" s="51">
        <v>4715</v>
      </c>
      <c r="U395" s="51">
        <v>3996</v>
      </c>
      <c r="V395" s="26">
        <v>0.18</v>
      </c>
      <c r="W395" s="26">
        <v>7.8E-2</v>
      </c>
      <c r="X395" s="15" t="e">
        <f>[1]!Table26[[#This Row],[odNetPremium]]*[1]!Table26[[#This Row],[Payout/ Discount %]]</f>
        <v>#REF!</v>
      </c>
      <c r="Y395" s="16" t="e">
        <f>[1]!Table26[[#This Row],[odNetPremium]]*[1]!Table26[[#This Row],[commissionPercentage]]</f>
        <v>#REF!</v>
      </c>
      <c r="Z395" s="17" t="e">
        <f>VLOOKUP([1]!Table26[[#This Row],[Insurance_portal]],[1]!Portal[#All],2,0)</f>
        <v>#REF!</v>
      </c>
      <c r="AA395" s="18" t="e">
        <f>[1]!Table26[[#This Row],[profit]]-([1]!Table26[[#This Row],[profit]]*[1]!Table26[[#This Row],[tdsPercentage]])</f>
        <v>#REF!</v>
      </c>
      <c r="AB395" s="18" t="e">
        <f>[1]!Table26[[#This Row],[profit_after_tds]]-[1]!Table26[[#This Row],[payout_discount]]</f>
        <v>#REF!</v>
      </c>
      <c r="AC395" s="21" t="s">
        <v>38</v>
      </c>
      <c r="AD395" s="21" t="s">
        <v>38</v>
      </c>
    </row>
    <row r="396" spans="1:30" ht="15.75" x14ac:dyDescent="0.25">
      <c r="A396" s="52">
        <v>45202</v>
      </c>
      <c r="B396" s="10" t="s">
        <v>2227</v>
      </c>
      <c r="C396" s="11">
        <v>9824197975</v>
      </c>
      <c r="D396" s="69" t="s">
        <v>2228</v>
      </c>
      <c r="E396" s="42" t="s">
        <v>2229</v>
      </c>
      <c r="F396" s="11" t="s">
        <v>2230</v>
      </c>
      <c r="G396" s="11" t="s">
        <v>2231</v>
      </c>
      <c r="H396" s="11" t="s">
        <v>2232</v>
      </c>
      <c r="I396" s="11" t="s">
        <v>31</v>
      </c>
      <c r="J396" s="11" t="s">
        <v>32</v>
      </c>
      <c r="K396" s="11" t="s">
        <v>33</v>
      </c>
      <c r="L396" s="11" t="s">
        <v>67</v>
      </c>
      <c r="M396" s="11" t="s">
        <v>42</v>
      </c>
      <c r="N396" s="11" t="s">
        <v>469</v>
      </c>
      <c r="O396" s="11" t="s">
        <v>118</v>
      </c>
      <c r="P396" s="11" t="s">
        <v>363</v>
      </c>
      <c r="Q396" s="12">
        <v>45205</v>
      </c>
      <c r="R396" s="12">
        <v>45570</v>
      </c>
      <c r="S396" s="11">
        <v>20</v>
      </c>
      <c r="T396" s="53">
        <v>1292</v>
      </c>
      <c r="U396" s="53">
        <v>1095</v>
      </c>
      <c r="V396" s="25">
        <v>0.15</v>
      </c>
      <c r="W396" s="25"/>
      <c r="X396" s="15" t="e">
        <f>[1]!Table26[[#This Row],[odNetPremium]]*[1]!Table26[[#This Row],[Payout/ Discount %]]</f>
        <v>#REF!</v>
      </c>
      <c r="Y396" s="16" t="e">
        <f>[1]!Table26[[#This Row],[odNetPremium]]*[1]!Table26[[#This Row],[commissionPercentage]]</f>
        <v>#REF!</v>
      </c>
      <c r="Z396" s="17" t="e">
        <f>VLOOKUP([1]!Table26[[#This Row],[Insurance_portal]],[1]!Portal[#All],2,0)</f>
        <v>#REF!</v>
      </c>
      <c r="AA396" s="18" t="e">
        <f>[1]!Table26[[#This Row],[profit]]-([1]!Table26[[#This Row],[profit]]*[1]!Table26[[#This Row],[tdsPercentage]])</f>
        <v>#REF!</v>
      </c>
      <c r="AB396" s="18" t="e">
        <f>[1]!Table26[[#This Row],[profit_after_tds]]-[1]!Table26[[#This Row],[payout_discount]]</f>
        <v>#REF!</v>
      </c>
      <c r="AC396" s="11" t="s">
        <v>38</v>
      </c>
      <c r="AD396" s="11" t="s">
        <v>38</v>
      </c>
    </row>
    <row r="397" spans="1:30" ht="15.75" x14ac:dyDescent="0.25">
      <c r="A397" s="50">
        <v>45205</v>
      </c>
      <c r="B397" s="20" t="s">
        <v>2233</v>
      </c>
      <c r="C397" s="21">
        <v>9974254940</v>
      </c>
      <c r="D397" s="21">
        <v>6202025853</v>
      </c>
      <c r="E397" s="42" t="s">
        <v>2234</v>
      </c>
      <c r="F397" s="21" t="s">
        <v>384</v>
      </c>
      <c r="G397" s="21">
        <v>572517</v>
      </c>
      <c r="H397" s="21">
        <v>4396639</v>
      </c>
      <c r="I397" s="21" t="s">
        <v>332</v>
      </c>
      <c r="J397" s="21" t="s">
        <v>32</v>
      </c>
      <c r="K397" s="21" t="s">
        <v>33</v>
      </c>
      <c r="L397" s="21" t="s">
        <v>44</v>
      </c>
      <c r="M397" s="21" t="s">
        <v>121</v>
      </c>
      <c r="N397" s="21" t="s">
        <v>1559</v>
      </c>
      <c r="O397" s="21" t="s">
        <v>118</v>
      </c>
      <c r="P397" s="21" t="s">
        <v>363</v>
      </c>
      <c r="Q397" s="22">
        <v>45176</v>
      </c>
      <c r="R397" s="22">
        <v>45541</v>
      </c>
      <c r="S397" s="21">
        <v>0</v>
      </c>
      <c r="T397" s="51">
        <v>4899</v>
      </c>
      <c r="U397" s="51">
        <v>4151</v>
      </c>
      <c r="V397" s="26">
        <v>0.36</v>
      </c>
      <c r="W397" s="26">
        <v>9.7000000000000003E-2</v>
      </c>
      <c r="X397" s="15" t="e">
        <f>[1]!Table26[[#This Row],[odNetPremium]]*[1]!Table26[[#This Row],[Payout/ Discount %]]</f>
        <v>#REF!</v>
      </c>
      <c r="Y397" s="16" t="e">
        <f>[1]!Table26[[#This Row],[odNetPremium]]*[1]!Table26[[#This Row],[commissionPercentage]]</f>
        <v>#REF!</v>
      </c>
      <c r="Z397" s="17" t="e">
        <f>VLOOKUP([1]!Table26[[#This Row],[Insurance_portal]],[1]!Portal[#All],2,0)</f>
        <v>#REF!</v>
      </c>
      <c r="AA397" s="18" t="e">
        <f>[1]!Table26[[#This Row],[profit]]-([1]!Table26[[#This Row],[profit]]*[1]!Table26[[#This Row],[tdsPercentage]])</f>
        <v>#REF!</v>
      </c>
      <c r="AB397" s="18" t="e">
        <f>[1]!Table26[[#This Row],[profit_after_tds]]-[1]!Table26[[#This Row],[payout_discount]]</f>
        <v>#REF!</v>
      </c>
      <c r="AC397" s="21" t="s">
        <v>38</v>
      </c>
      <c r="AD397" s="21" t="s">
        <v>38</v>
      </c>
    </row>
    <row r="398" spans="1:30" ht="15.75" x14ac:dyDescent="0.25">
      <c r="A398" s="52">
        <v>45208</v>
      </c>
      <c r="B398" s="10" t="s">
        <v>2235</v>
      </c>
      <c r="C398" s="11">
        <v>9913227266</v>
      </c>
      <c r="D398" s="11" t="s">
        <v>2236</v>
      </c>
      <c r="E398" s="42" t="s">
        <v>2237</v>
      </c>
      <c r="F398" s="11" t="s">
        <v>163</v>
      </c>
      <c r="G398" s="11" t="s">
        <v>2238</v>
      </c>
      <c r="H398" s="11" t="s">
        <v>2239</v>
      </c>
      <c r="I398" s="11" t="s">
        <v>31</v>
      </c>
      <c r="J398" s="11" t="s">
        <v>32</v>
      </c>
      <c r="K398" s="11" t="s">
        <v>33</v>
      </c>
      <c r="L398" s="11" t="s">
        <v>34</v>
      </c>
      <c r="M398" s="11" t="s">
        <v>121</v>
      </c>
      <c r="N398" s="11" t="s">
        <v>36</v>
      </c>
      <c r="O398" s="11" t="s">
        <v>118</v>
      </c>
      <c r="P398" s="11" t="s">
        <v>363</v>
      </c>
      <c r="Q398" s="12">
        <v>45211</v>
      </c>
      <c r="R398" s="12">
        <v>45576</v>
      </c>
      <c r="S398" s="11">
        <v>0</v>
      </c>
      <c r="T398" s="53">
        <v>1528</v>
      </c>
      <c r="U398" s="53">
        <v>1295</v>
      </c>
      <c r="V398" s="25">
        <v>0.31</v>
      </c>
      <c r="W398" s="25">
        <v>0.13700000000000001</v>
      </c>
      <c r="X398" s="15" t="e">
        <f>[1]!Table26[[#This Row],[odNetPremium]]*[1]!Table26[[#This Row],[Payout/ Discount %]]</f>
        <v>#REF!</v>
      </c>
      <c r="Y398" s="16" t="e">
        <f>[1]!Table26[[#This Row],[odNetPremium]]*[1]!Table26[[#This Row],[commissionPercentage]]</f>
        <v>#REF!</v>
      </c>
      <c r="Z398" s="17" t="e">
        <f>VLOOKUP([1]!Table26[[#This Row],[Insurance_portal]],[1]!Portal[#All],2,0)</f>
        <v>#REF!</v>
      </c>
      <c r="AA398" s="18" t="e">
        <f>[1]!Table26[[#This Row],[profit]]-([1]!Table26[[#This Row],[profit]]*[1]!Table26[[#This Row],[tdsPercentage]])</f>
        <v>#REF!</v>
      </c>
      <c r="AB398" s="18" t="e">
        <f>[1]!Table26[[#This Row],[profit_after_tds]]-[1]!Table26[[#This Row],[payout_discount]]</f>
        <v>#REF!</v>
      </c>
      <c r="AC398" s="11" t="s">
        <v>38</v>
      </c>
      <c r="AD398" s="11" t="s">
        <v>1329</v>
      </c>
    </row>
    <row r="399" spans="1:30" ht="15.75" x14ac:dyDescent="0.25">
      <c r="A399" s="50">
        <v>45212</v>
      </c>
      <c r="B399" s="20" t="s">
        <v>2240</v>
      </c>
      <c r="C399" s="21">
        <v>9898078669</v>
      </c>
      <c r="D399" s="70">
        <v>6100362339</v>
      </c>
      <c r="E399" s="42" t="s">
        <v>2241</v>
      </c>
      <c r="F399" s="21" t="s">
        <v>2242</v>
      </c>
      <c r="G399" s="21" t="s">
        <v>2243</v>
      </c>
      <c r="H399" s="21" t="s">
        <v>2244</v>
      </c>
      <c r="I399" s="21" t="s">
        <v>31</v>
      </c>
      <c r="J399" s="21" t="s">
        <v>32</v>
      </c>
      <c r="K399" s="21" t="s">
        <v>33</v>
      </c>
      <c r="L399" s="21" t="s">
        <v>44</v>
      </c>
      <c r="M399" s="21" t="s">
        <v>121</v>
      </c>
      <c r="N399" s="21" t="s">
        <v>1559</v>
      </c>
      <c r="O399" s="21" t="s">
        <v>183</v>
      </c>
      <c r="P399" s="21" t="s">
        <v>363</v>
      </c>
      <c r="Q399" s="22">
        <v>45213</v>
      </c>
      <c r="R399" s="22">
        <v>45578</v>
      </c>
      <c r="S399" s="21">
        <v>0</v>
      </c>
      <c r="T399" s="51">
        <v>843</v>
      </c>
      <c r="U399" s="51">
        <v>714</v>
      </c>
      <c r="V399" s="26">
        <v>0.45</v>
      </c>
      <c r="W399" s="26">
        <v>0.13</v>
      </c>
      <c r="X399" s="15" t="e">
        <f>[1]!Table26[[#This Row],[odNetPremium]]*[1]!Table26[[#This Row],[Payout/ Discount %]]</f>
        <v>#REF!</v>
      </c>
      <c r="Y399" s="16" t="e">
        <f>[1]!Table26[[#This Row],[odNetPremium]]*[1]!Table26[[#This Row],[commissionPercentage]]</f>
        <v>#REF!</v>
      </c>
      <c r="Z399" s="17" t="e">
        <f>VLOOKUP([1]!Table26[[#This Row],[Insurance_portal]],[1]!Portal[#All],2,0)</f>
        <v>#REF!</v>
      </c>
      <c r="AA399" s="18" t="e">
        <f>[1]!Table26[[#This Row],[profit]]-([1]!Table26[[#This Row],[profit]]*[1]!Table26[[#This Row],[tdsPercentage]])</f>
        <v>#REF!</v>
      </c>
      <c r="AB399" s="18" t="e">
        <f>[1]!Table26[[#This Row],[profit_after_tds]]-[1]!Table26[[#This Row],[payout_discount]]</f>
        <v>#REF!</v>
      </c>
      <c r="AC399" s="21" t="s">
        <v>38</v>
      </c>
      <c r="AD399" s="21" t="s">
        <v>38</v>
      </c>
    </row>
    <row r="400" spans="1:30" ht="15.75" x14ac:dyDescent="0.25">
      <c r="A400" s="52">
        <v>45214</v>
      </c>
      <c r="B400" s="10" t="s">
        <v>2245</v>
      </c>
      <c r="C400" s="11">
        <v>7778840095</v>
      </c>
      <c r="D400" s="69">
        <v>6100367376</v>
      </c>
      <c r="E400" s="42" t="s">
        <v>2246</v>
      </c>
      <c r="F400" s="11" t="s">
        <v>185</v>
      </c>
      <c r="G400" s="11" t="s">
        <v>2247</v>
      </c>
      <c r="H400" s="11" t="s">
        <v>2248</v>
      </c>
      <c r="I400" s="11" t="s">
        <v>96</v>
      </c>
      <c r="J400" s="11" t="s">
        <v>32</v>
      </c>
      <c r="K400" s="11" t="s">
        <v>33</v>
      </c>
      <c r="L400" s="11" t="s">
        <v>44</v>
      </c>
      <c r="M400" s="11" t="s">
        <v>121</v>
      </c>
      <c r="N400" s="11" t="s">
        <v>1559</v>
      </c>
      <c r="O400" s="11" t="s">
        <v>183</v>
      </c>
      <c r="P400" s="11" t="s">
        <v>363</v>
      </c>
      <c r="Q400" s="12">
        <v>45215</v>
      </c>
      <c r="R400" s="12">
        <v>45580</v>
      </c>
      <c r="S400" s="11">
        <v>0</v>
      </c>
      <c r="T400" s="53">
        <v>843</v>
      </c>
      <c r="U400" s="53">
        <v>714</v>
      </c>
      <c r="V400" s="25">
        <v>0.45</v>
      </c>
      <c r="W400" s="25">
        <v>0</v>
      </c>
      <c r="X400" s="15" t="e">
        <f>[1]!Table26[[#This Row],[odNetPremium]]*[1]!Table26[[#This Row],[Payout/ Discount %]]</f>
        <v>#REF!</v>
      </c>
      <c r="Y400" s="16" t="e">
        <f>[1]!Table26[[#This Row],[odNetPremium]]*[1]!Table26[[#This Row],[commissionPercentage]]</f>
        <v>#REF!</v>
      </c>
      <c r="Z400" s="17" t="e">
        <f>VLOOKUP([1]!Table26[[#This Row],[Insurance_portal]],[1]!Portal[#All],2,0)</f>
        <v>#REF!</v>
      </c>
      <c r="AA400" s="18" t="e">
        <f>[1]!Table26[[#This Row],[profit]]-([1]!Table26[[#This Row],[profit]]*[1]!Table26[[#This Row],[tdsPercentage]])</f>
        <v>#REF!</v>
      </c>
      <c r="AB400" s="18" t="e">
        <f>[1]!Table26[[#This Row],[profit_after_tds]]-[1]!Table26[[#This Row],[payout_discount]]</f>
        <v>#REF!</v>
      </c>
      <c r="AC400" s="11" t="s">
        <v>38</v>
      </c>
      <c r="AD400" s="11" t="s">
        <v>38</v>
      </c>
    </row>
    <row r="401" spans="1:30" ht="15.75" x14ac:dyDescent="0.25">
      <c r="A401" s="50">
        <v>45214</v>
      </c>
      <c r="B401" s="20" t="s">
        <v>2249</v>
      </c>
      <c r="C401" s="21">
        <v>9998562262</v>
      </c>
      <c r="D401" s="21" t="s">
        <v>2250</v>
      </c>
      <c r="E401" s="42" t="s">
        <v>2251</v>
      </c>
      <c r="F401" s="21" t="s">
        <v>61</v>
      </c>
      <c r="G401" s="21">
        <v>7864</v>
      </c>
      <c r="H401" s="21" t="s">
        <v>2252</v>
      </c>
      <c r="I401" s="21" t="s">
        <v>57</v>
      </c>
      <c r="J401" s="21" t="s">
        <v>32</v>
      </c>
      <c r="K401" s="21" t="s">
        <v>33</v>
      </c>
      <c r="L401" s="21" t="s">
        <v>44</v>
      </c>
      <c r="M401" s="21" t="s">
        <v>121</v>
      </c>
      <c r="N401" s="21" t="s">
        <v>36</v>
      </c>
      <c r="O401" s="21" t="s">
        <v>118</v>
      </c>
      <c r="P401" s="21" t="s">
        <v>363</v>
      </c>
      <c r="Q401" s="22">
        <v>45217</v>
      </c>
      <c r="R401" s="22">
        <v>45582</v>
      </c>
      <c r="S401" s="21">
        <v>0</v>
      </c>
      <c r="T401" s="51">
        <v>843</v>
      </c>
      <c r="U401" s="51">
        <v>714</v>
      </c>
      <c r="V401" s="26">
        <v>0.33</v>
      </c>
      <c r="W401" s="26">
        <v>0.16</v>
      </c>
      <c r="X401" s="15" t="e">
        <f>[1]!Table26[[#This Row],[odNetPremium]]*[1]!Table26[[#This Row],[Payout/ Discount %]]</f>
        <v>#REF!</v>
      </c>
      <c r="Y401" s="16" t="e">
        <f>[1]!Table26[[#This Row],[odNetPremium]]*[1]!Table26[[#This Row],[commissionPercentage]]</f>
        <v>#REF!</v>
      </c>
      <c r="Z401" s="17" t="e">
        <f>VLOOKUP([1]!Table26[[#This Row],[Insurance_portal]],[1]!Portal[#All],2,0)</f>
        <v>#REF!</v>
      </c>
      <c r="AA401" s="18" t="e">
        <f>[1]!Table26[[#This Row],[profit]]-([1]!Table26[[#This Row],[profit]]*[1]!Table26[[#This Row],[tdsPercentage]])</f>
        <v>#REF!</v>
      </c>
      <c r="AB401" s="18" t="e">
        <f>[1]!Table26[[#This Row],[profit_after_tds]]-[1]!Table26[[#This Row],[payout_discount]]</f>
        <v>#REF!</v>
      </c>
      <c r="AC401" s="21" t="s">
        <v>38</v>
      </c>
      <c r="AD401" s="21" t="s">
        <v>2047</v>
      </c>
    </row>
    <row r="402" spans="1:30" ht="15.75" x14ac:dyDescent="0.25">
      <c r="A402" s="52">
        <v>45215</v>
      </c>
      <c r="B402" s="10" t="s">
        <v>2253</v>
      </c>
      <c r="C402" s="11">
        <v>9662726530</v>
      </c>
      <c r="D402" s="11" t="s">
        <v>2254</v>
      </c>
      <c r="E402" s="42" t="s">
        <v>507</v>
      </c>
      <c r="F402" s="11" t="s">
        <v>55</v>
      </c>
      <c r="G402" s="11" t="s">
        <v>508</v>
      </c>
      <c r="H402" s="11" t="s">
        <v>509</v>
      </c>
      <c r="I402" s="11" t="s">
        <v>57</v>
      </c>
      <c r="J402" s="11" t="s">
        <v>32</v>
      </c>
      <c r="K402" s="11" t="s">
        <v>115</v>
      </c>
      <c r="L402" s="11" t="s">
        <v>44</v>
      </c>
      <c r="M402" s="11" t="s">
        <v>121</v>
      </c>
      <c r="N402" s="11" t="s">
        <v>403</v>
      </c>
      <c r="O402" s="11" t="s">
        <v>118</v>
      </c>
      <c r="P402" s="11" t="s">
        <v>363</v>
      </c>
      <c r="Q402" s="12">
        <v>45216</v>
      </c>
      <c r="R402" s="12">
        <v>45581</v>
      </c>
      <c r="S402" s="11">
        <v>0</v>
      </c>
      <c r="T402" s="53">
        <v>843</v>
      </c>
      <c r="U402" s="53">
        <v>714</v>
      </c>
      <c r="V402" s="25">
        <v>0.48</v>
      </c>
      <c r="W402" s="25">
        <v>0.13</v>
      </c>
      <c r="X402" s="15" t="e">
        <f>[1]!Table26[[#This Row],[odNetPremium]]*[1]!Table26[[#This Row],[Payout/ Discount %]]</f>
        <v>#REF!</v>
      </c>
      <c r="Y402" s="16" t="e">
        <f>[1]!Table26[[#This Row],[odNetPremium]]*[1]!Table26[[#This Row],[commissionPercentage]]</f>
        <v>#REF!</v>
      </c>
      <c r="Z402" s="17" t="e">
        <f>VLOOKUP([1]!Table26[[#This Row],[Insurance_portal]],[1]!Portal[#All],2,0)</f>
        <v>#REF!</v>
      </c>
      <c r="AA402" s="18" t="e">
        <f>[1]!Table26[[#This Row],[profit]]-([1]!Table26[[#This Row],[profit]]*[1]!Table26[[#This Row],[tdsPercentage]])</f>
        <v>#REF!</v>
      </c>
      <c r="AB402" s="18" t="e">
        <f>[1]!Table26[[#This Row],[profit_after_tds]]-[1]!Table26[[#This Row],[payout_discount]]</f>
        <v>#REF!</v>
      </c>
      <c r="AC402" s="11" t="s">
        <v>38</v>
      </c>
      <c r="AD402" s="11" t="s">
        <v>38</v>
      </c>
    </row>
    <row r="403" spans="1:30" ht="15.75" x14ac:dyDescent="0.25">
      <c r="A403" s="50">
        <v>45215</v>
      </c>
      <c r="B403" s="20" t="s">
        <v>51</v>
      </c>
      <c r="C403" s="21">
        <v>8160808181</v>
      </c>
      <c r="D403" s="21" t="s">
        <v>2255</v>
      </c>
      <c r="E403" s="42" t="s">
        <v>1756</v>
      </c>
      <c r="F403" s="21" t="s">
        <v>64</v>
      </c>
      <c r="G403" s="21" t="s">
        <v>1757</v>
      </c>
      <c r="H403" s="21" t="s">
        <v>1758</v>
      </c>
      <c r="I403" s="21" t="s">
        <v>31</v>
      </c>
      <c r="J403" s="21" t="s">
        <v>32</v>
      </c>
      <c r="K403" s="21" t="s">
        <v>33</v>
      </c>
      <c r="L403" s="21" t="s">
        <v>34</v>
      </c>
      <c r="M403" s="21" t="s">
        <v>42</v>
      </c>
      <c r="N403" s="21" t="s">
        <v>1048</v>
      </c>
      <c r="O403" s="21" t="s">
        <v>37</v>
      </c>
      <c r="P403" s="21" t="s">
        <v>189</v>
      </c>
      <c r="Q403" s="22">
        <v>45217</v>
      </c>
      <c r="R403" s="22">
        <v>45582</v>
      </c>
      <c r="S403" s="21">
        <v>0</v>
      </c>
      <c r="T403" s="51">
        <v>6503</v>
      </c>
      <c r="U403" s="51">
        <v>5511</v>
      </c>
      <c r="V403" s="26">
        <v>4.4999999999999998E-2</v>
      </c>
      <c r="W403" s="26"/>
      <c r="X403" s="15" t="e">
        <f>[1]!Table26[[#This Row],[odNetPremium]]*[1]!Table26[[#This Row],[Payout/ Discount %]]</f>
        <v>#REF!</v>
      </c>
      <c r="Y403" s="16" t="e">
        <f>[1]!Table26[[#This Row],[odNetPremium]]*[1]!Table26[[#This Row],[commissionPercentage]]</f>
        <v>#REF!</v>
      </c>
      <c r="Z403" s="17" t="e">
        <f>VLOOKUP([1]!Table26[[#This Row],[Insurance_portal]],[1]!Portal[#All],2,0)</f>
        <v>#REF!</v>
      </c>
      <c r="AA403" s="18" t="e">
        <f>[1]!Table26[[#This Row],[profit]]-([1]!Table26[[#This Row],[profit]]*[1]!Table26[[#This Row],[tdsPercentage]])</f>
        <v>#REF!</v>
      </c>
      <c r="AB403" s="18" t="e">
        <f>[1]!Table26[[#This Row],[profit_after_tds]]-[1]!Table26[[#This Row],[payout_discount]]</f>
        <v>#REF!</v>
      </c>
      <c r="AC403" s="21" t="s">
        <v>38</v>
      </c>
      <c r="AD403" s="21" t="s">
        <v>38</v>
      </c>
    </row>
    <row r="404" spans="1:30" ht="15.75" x14ac:dyDescent="0.25">
      <c r="A404" s="52">
        <v>45216</v>
      </c>
      <c r="B404" s="10" t="s">
        <v>2256</v>
      </c>
      <c r="C404" s="11">
        <v>9725699107</v>
      </c>
      <c r="D404" s="11" t="s">
        <v>2257</v>
      </c>
      <c r="E404" s="42" t="s">
        <v>2258</v>
      </c>
      <c r="F404" s="11" t="s">
        <v>2259</v>
      </c>
      <c r="G404" s="11" t="s">
        <v>2260</v>
      </c>
      <c r="H404" s="11" t="s">
        <v>2261</v>
      </c>
      <c r="I404" s="11" t="s">
        <v>31</v>
      </c>
      <c r="J404" s="11" t="s">
        <v>2225</v>
      </c>
      <c r="K404" s="11" t="s">
        <v>33</v>
      </c>
      <c r="L404" s="11" t="s">
        <v>34</v>
      </c>
      <c r="M404" s="11" t="s">
        <v>42</v>
      </c>
      <c r="N404" s="11" t="s">
        <v>403</v>
      </c>
      <c r="O404" s="11" t="s">
        <v>118</v>
      </c>
      <c r="P404" s="11" t="s">
        <v>363</v>
      </c>
      <c r="Q404" s="12">
        <v>45217</v>
      </c>
      <c r="R404" s="12">
        <v>45582</v>
      </c>
      <c r="S404" s="11">
        <v>0</v>
      </c>
      <c r="T404" s="53">
        <v>7948</v>
      </c>
      <c r="U404" s="53">
        <v>3807</v>
      </c>
      <c r="V404" s="25">
        <v>0.22500000000000001</v>
      </c>
      <c r="W404" s="25">
        <v>9.0999999999999998E-2</v>
      </c>
      <c r="X404" s="15" t="e">
        <f>[1]!Table26[[#This Row],[odNetPremium]]*[1]!Table26[[#This Row],[Payout/ Discount %]]</f>
        <v>#REF!</v>
      </c>
      <c r="Y404" s="16" t="e">
        <f>[1]!Table26[[#This Row],[odNetPremium]]*[1]!Table26[[#This Row],[commissionPercentage]]</f>
        <v>#REF!</v>
      </c>
      <c r="Z404" s="17" t="e">
        <f>VLOOKUP([1]!Table26[[#This Row],[Insurance_portal]],[1]!Portal[#All],2,0)</f>
        <v>#REF!</v>
      </c>
      <c r="AA404" s="18" t="e">
        <f>[1]!Table26[[#This Row],[profit]]-([1]!Table26[[#This Row],[profit]]*[1]!Table26[[#This Row],[tdsPercentage]])</f>
        <v>#REF!</v>
      </c>
      <c r="AB404" s="18" t="e">
        <f>[1]!Table26[[#This Row],[profit_after_tds]]-[1]!Table26[[#This Row],[payout_discount]]</f>
        <v>#REF!</v>
      </c>
      <c r="AC404" s="11" t="s">
        <v>38</v>
      </c>
      <c r="AD404" s="11" t="s">
        <v>952</v>
      </c>
    </row>
    <row r="405" spans="1:30" ht="15.75" x14ac:dyDescent="0.25">
      <c r="A405" s="50">
        <v>45216</v>
      </c>
      <c r="B405" s="20" t="s">
        <v>2262</v>
      </c>
      <c r="C405" s="21">
        <v>9327851453</v>
      </c>
      <c r="D405" s="21" t="s">
        <v>2263</v>
      </c>
      <c r="E405" s="42" t="s">
        <v>2264</v>
      </c>
      <c r="F405" s="21" t="s">
        <v>2265</v>
      </c>
      <c r="G405" s="21" t="s">
        <v>2266</v>
      </c>
      <c r="H405" s="21" t="s">
        <v>2267</v>
      </c>
      <c r="I405" s="21" t="s">
        <v>31</v>
      </c>
      <c r="J405" s="21" t="s">
        <v>32</v>
      </c>
      <c r="K405" s="21" t="s">
        <v>33</v>
      </c>
      <c r="L405" s="21" t="s">
        <v>34</v>
      </c>
      <c r="M405" s="21" t="s">
        <v>42</v>
      </c>
      <c r="N405" s="21" t="s">
        <v>469</v>
      </c>
      <c r="O405" s="21" t="s">
        <v>183</v>
      </c>
      <c r="P405" s="21" t="s">
        <v>246</v>
      </c>
      <c r="Q405" s="22">
        <v>45216</v>
      </c>
      <c r="R405" s="22">
        <v>45581</v>
      </c>
      <c r="S405" s="21">
        <v>0</v>
      </c>
      <c r="T405" s="51">
        <v>11505</v>
      </c>
      <c r="U405" s="51">
        <v>5649</v>
      </c>
      <c r="V405" s="26">
        <v>0.15</v>
      </c>
      <c r="W405" s="26"/>
      <c r="X405" s="15" t="e">
        <f>[1]!Table26[[#This Row],[odNetPremium]]*[1]!Table26[[#This Row],[Payout/ Discount %]]</f>
        <v>#REF!</v>
      </c>
      <c r="Y405" s="16" t="e">
        <f>[1]!Table26[[#This Row],[odNetPremium]]*[1]!Table26[[#This Row],[commissionPercentage]]</f>
        <v>#REF!</v>
      </c>
      <c r="Z405" s="17" t="e">
        <f>VLOOKUP([1]!Table26[[#This Row],[Insurance_portal]],[1]!Portal[#All],2,0)</f>
        <v>#REF!</v>
      </c>
      <c r="AA405" s="18" t="e">
        <f>[1]!Table26[[#This Row],[profit]]-([1]!Table26[[#This Row],[profit]]*[1]!Table26[[#This Row],[tdsPercentage]])</f>
        <v>#REF!</v>
      </c>
      <c r="AB405" s="18" t="e">
        <f>[1]!Table26[[#This Row],[profit_after_tds]]-[1]!Table26[[#This Row],[payout_discount]]</f>
        <v>#REF!</v>
      </c>
      <c r="AC405" s="21" t="s">
        <v>38</v>
      </c>
      <c r="AD405" s="21" t="s">
        <v>38</v>
      </c>
    </row>
    <row r="406" spans="1:30" ht="15.75" x14ac:dyDescent="0.25">
      <c r="A406" s="52">
        <v>45217</v>
      </c>
      <c r="B406" s="10" t="s">
        <v>594</v>
      </c>
      <c r="C406" s="11">
        <v>9724867700</v>
      </c>
      <c r="D406" s="11" t="s">
        <v>2268</v>
      </c>
      <c r="E406" s="42" t="s">
        <v>595</v>
      </c>
      <c r="F406" s="11" t="s">
        <v>596</v>
      </c>
      <c r="G406" s="11" t="s">
        <v>597</v>
      </c>
      <c r="H406" s="11" t="s">
        <v>598</v>
      </c>
      <c r="I406" s="11" t="s">
        <v>31</v>
      </c>
      <c r="J406" s="11" t="s">
        <v>32</v>
      </c>
      <c r="K406" s="11" t="s">
        <v>115</v>
      </c>
      <c r="L406" s="11" t="s">
        <v>34</v>
      </c>
      <c r="M406" s="11" t="s">
        <v>121</v>
      </c>
      <c r="N406" s="11" t="s">
        <v>2012</v>
      </c>
      <c r="O406" s="11" t="s">
        <v>183</v>
      </c>
      <c r="P406" s="11" t="s">
        <v>363</v>
      </c>
      <c r="Q406" s="12">
        <v>45219</v>
      </c>
      <c r="R406" s="12">
        <v>45584</v>
      </c>
      <c r="S406" s="11">
        <v>20</v>
      </c>
      <c r="T406" s="53">
        <v>1522</v>
      </c>
      <c r="U406" s="53">
        <v>1290</v>
      </c>
      <c r="V406" s="25">
        <v>0.31</v>
      </c>
      <c r="W406" s="25">
        <v>0.02</v>
      </c>
      <c r="X406" s="15" t="e">
        <f>[1]!Table26[[#This Row],[odNetPremium]]*[1]!Table26[[#This Row],[Payout/ Discount %]]</f>
        <v>#REF!</v>
      </c>
      <c r="Y406" s="16" t="e">
        <f>[1]!Table26[[#This Row],[odNetPremium]]*[1]!Table26[[#This Row],[commissionPercentage]]</f>
        <v>#REF!</v>
      </c>
      <c r="Z406" s="17" t="e">
        <f>VLOOKUP([1]!Table26[[#This Row],[Insurance_portal]],[1]!Portal[#All],2,0)</f>
        <v>#REF!</v>
      </c>
      <c r="AA406" s="18" t="e">
        <f>[1]!Table26[[#This Row],[profit]]-([1]!Table26[[#This Row],[profit]]*[1]!Table26[[#This Row],[tdsPercentage]])</f>
        <v>#REF!</v>
      </c>
      <c r="AB406" s="18" t="e">
        <f>[1]!Table26[[#This Row],[profit_after_tds]]-[1]!Table26[[#This Row],[payout_discount]]</f>
        <v>#REF!</v>
      </c>
      <c r="AC406" s="11" t="s">
        <v>38</v>
      </c>
      <c r="AD406" s="11" t="s">
        <v>38</v>
      </c>
    </row>
    <row r="407" spans="1:30" ht="15.75" x14ac:dyDescent="0.25">
      <c r="A407" s="50">
        <v>45216</v>
      </c>
      <c r="B407" s="20" t="s">
        <v>2269</v>
      </c>
      <c r="C407" s="21">
        <v>9979422962</v>
      </c>
      <c r="D407" s="21">
        <v>6202077928</v>
      </c>
      <c r="E407" s="42" t="s">
        <v>2270</v>
      </c>
      <c r="F407" s="21" t="s">
        <v>2271</v>
      </c>
      <c r="G407" s="21" t="s">
        <v>2272</v>
      </c>
      <c r="H407" s="21" t="s">
        <v>2273</v>
      </c>
      <c r="I407" s="21" t="s">
        <v>338</v>
      </c>
      <c r="J407" s="21" t="s">
        <v>32</v>
      </c>
      <c r="K407" s="21" t="s">
        <v>33</v>
      </c>
      <c r="L407" s="21" t="s">
        <v>34</v>
      </c>
      <c r="M407" s="21" t="s">
        <v>42</v>
      </c>
      <c r="N407" s="21" t="s">
        <v>1536</v>
      </c>
      <c r="O407" s="21" t="s">
        <v>37</v>
      </c>
      <c r="P407" s="21" t="s">
        <v>189</v>
      </c>
      <c r="Q407" s="22">
        <v>45217</v>
      </c>
      <c r="R407" s="22">
        <v>45582</v>
      </c>
      <c r="S407" s="21">
        <v>0</v>
      </c>
      <c r="T407" s="51">
        <v>7551</v>
      </c>
      <c r="U407" s="51">
        <v>2308</v>
      </c>
      <c r="V407" s="26">
        <v>0.19</v>
      </c>
      <c r="W407" s="26"/>
      <c r="X407" s="15" t="e">
        <f>[1]!Table26[[#This Row],[odNetPremium]]*[1]!Table26[[#This Row],[Payout/ Discount %]]</f>
        <v>#REF!</v>
      </c>
      <c r="Y407" s="16" t="e">
        <f>[1]!Table26[[#This Row],[odNetPremium]]*[1]!Table26[[#This Row],[commissionPercentage]]</f>
        <v>#REF!</v>
      </c>
      <c r="Z407" s="17" t="e">
        <f>VLOOKUP([1]!Table26[[#This Row],[Insurance_portal]],[1]!Portal[#All],2,0)</f>
        <v>#REF!</v>
      </c>
      <c r="AA407" s="18" t="e">
        <f>[1]!Table26[[#This Row],[profit]]-([1]!Table26[[#This Row],[profit]]*[1]!Table26[[#This Row],[tdsPercentage]])</f>
        <v>#REF!</v>
      </c>
      <c r="AB407" s="18" t="e">
        <f>[1]!Table26[[#This Row],[profit_after_tds]]-[1]!Table26[[#This Row],[payout_discount]]</f>
        <v>#REF!</v>
      </c>
      <c r="AC407" s="21" t="s">
        <v>38</v>
      </c>
      <c r="AD407" s="21" t="s">
        <v>952</v>
      </c>
    </row>
    <row r="408" spans="1:30" ht="15.75" x14ac:dyDescent="0.25">
      <c r="A408" s="52">
        <v>45217</v>
      </c>
      <c r="B408" s="10" t="s">
        <v>2274</v>
      </c>
      <c r="C408" s="11">
        <v>9327882960</v>
      </c>
      <c r="D408" s="11" t="s">
        <v>2275</v>
      </c>
      <c r="E408" s="42" t="s">
        <v>2276</v>
      </c>
      <c r="F408" s="11" t="s">
        <v>2277</v>
      </c>
      <c r="G408" s="11" t="s">
        <v>2278</v>
      </c>
      <c r="H408" s="11" t="s">
        <v>2279</v>
      </c>
      <c r="I408" s="11" t="s">
        <v>31</v>
      </c>
      <c r="J408" s="11" t="s">
        <v>32</v>
      </c>
      <c r="K408" s="11" t="s">
        <v>33</v>
      </c>
      <c r="L408" s="11" t="s">
        <v>67</v>
      </c>
      <c r="M408" s="11" t="s">
        <v>42</v>
      </c>
      <c r="N408" s="11" t="s">
        <v>469</v>
      </c>
      <c r="O408" s="11" t="s">
        <v>37</v>
      </c>
      <c r="P408" s="11" t="s">
        <v>189</v>
      </c>
      <c r="Q408" s="12">
        <v>45218</v>
      </c>
      <c r="R408" s="12">
        <v>45583</v>
      </c>
      <c r="S408" s="11">
        <v>0</v>
      </c>
      <c r="T408" s="53">
        <v>1215</v>
      </c>
      <c r="U408" s="53">
        <v>1030</v>
      </c>
      <c r="V408" s="25">
        <v>0.15</v>
      </c>
      <c r="W408" s="25"/>
      <c r="X408" s="15" t="e">
        <f>[1]!Table26[[#This Row],[odNetPremium]]*[1]!Table26[[#This Row],[Payout/ Discount %]]</f>
        <v>#REF!</v>
      </c>
      <c r="Y408" s="16" t="e">
        <f>[1]!Table26[[#This Row],[odNetPremium]]*[1]!Table26[[#This Row],[commissionPercentage]]</f>
        <v>#REF!</v>
      </c>
      <c r="Z408" s="17" t="e">
        <f>VLOOKUP([1]!Table26[[#This Row],[Insurance_portal]],[1]!Portal[#All],2,0)</f>
        <v>#REF!</v>
      </c>
      <c r="AA408" s="18" t="e">
        <f>[1]!Table26[[#This Row],[profit]]-([1]!Table26[[#This Row],[profit]]*[1]!Table26[[#This Row],[tdsPercentage]])</f>
        <v>#REF!</v>
      </c>
      <c r="AB408" s="18" t="e">
        <f>[1]!Table26[[#This Row],[profit_after_tds]]-[1]!Table26[[#This Row],[payout_discount]]</f>
        <v>#REF!</v>
      </c>
      <c r="AC408" s="11" t="s">
        <v>38</v>
      </c>
      <c r="AD408" s="11" t="s">
        <v>38</v>
      </c>
    </row>
    <row r="409" spans="1:30" ht="15.75" x14ac:dyDescent="0.25">
      <c r="A409" s="50">
        <v>45217</v>
      </c>
      <c r="B409" s="20" t="s">
        <v>2280</v>
      </c>
      <c r="C409" s="21">
        <v>8200614593</v>
      </c>
      <c r="D409" s="21" t="s">
        <v>2281</v>
      </c>
      <c r="E409" s="42" t="s">
        <v>2282</v>
      </c>
      <c r="F409" s="21" t="s">
        <v>2283</v>
      </c>
      <c r="G409" s="21" t="s">
        <v>2284</v>
      </c>
      <c r="H409" s="21" t="s">
        <v>2285</v>
      </c>
      <c r="I409" s="21" t="s">
        <v>31</v>
      </c>
      <c r="J409" s="21" t="s">
        <v>32</v>
      </c>
      <c r="K409" s="21" t="s">
        <v>33</v>
      </c>
      <c r="L409" s="21" t="s">
        <v>44</v>
      </c>
      <c r="M409" s="21" t="s">
        <v>121</v>
      </c>
      <c r="N409" s="21" t="s">
        <v>196</v>
      </c>
      <c r="O409" s="21" t="s">
        <v>183</v>
      </c>
      <c r="P409" s="21" t="s">
        <v>363</v>
      </c>
      <c r="Q409" s="22">
        <v>45218</v>
      </c>
      <c r="R409" s="22">
        <v>45583</v>
      </c>
      <c r="S409" s="21">
        <v>0</v>
      </c>
      <c r="T409" s="51">
        <v>4101</v>
      </c>
      <c r="U409" s="51">
        <v>3476</v>
      </c>
      <c r="V409" s="26">
        <v>0.34</v>
      </c>
      <c r="W409" s="26">
        <v>0.1</v>
      </c>
      <c r="X409" s="15" t="e">
        <f>[1]!Table26[[#This Row],[odNetPremium]]*[1]!Table26[[#This Row],[Payout/ Discount %]]</f>
        <v>#REF!</v>
      </c>
      <c r="Y409" s="16" t="e">
        <f>[1]!Table26[[#This Row],[odNetPremium]]*[1]!Table26[[#This Row],[commissionPercentage]]</f>
        <v>#REF!</v>
      </c>
      <c r="Z409" s="17" t="e">
        <f>VLOOKUP([1]!Table26[[#This Row],[Insurance_portal]],[1]!Portal[#All],2,0)</f>
        <v>#REF!</v>
      </c>
      <c r="AA409" s="18" t="e">
        <f>[1]!Table26[[#This Row],[profit]]-([1]!Table26[[#This Row],[profit]]*[1]!Table26[[#This Row],[tdsPercentage]])</f>
        <v>#REF!</v>
      </c>
      <c r="AB409" s="18" t="e">
        <f>[1]!Table26[[#This Row],[profit_after_tds]]-[1]!Table26[[#This Row],[payout_discount]]</f>
        <v>#REF!</v>
      </c>
      <c r="AC409" s="21" t="s">
        <v>38</v>
      </c>
      <c r="AD409" s="21" t="s">
        <v>337</v>
      </c>
    </row>
    <row r="410" spans="1:30" ht="15.75" x14ac:dyDescent="0.25">
      <c r="A410" s="52">
        <v>45218</v>
      </c>
      <c r="B410" s="10" t="s">
        <v>2286</v>
      </c>
      <c r="C410" s="11">
        <v>7383931948</v>
      </c>
      <c r="D410" s="11">
        <v>6100389855</v>
      </c>
      <c r="E410" s="42" t="s">
        <v>2287</v>
      </c>
      <c r="F410" s="11" t="s">
        <v>2288</v>
      </c>
      <c r="G410" s="11" t="s">
        <v>2289</v>
      </c>
      <c r="H410" s="11" t="s">
        <v>2290</v>
      </c>
      <c r="I410" s="11" t="s">
        <v>31</v>
      </c>
      <c r="J410" s="11" t="s">
        <v>32</v>
      </c>
      <c r="K410" s="11" t="s">
        <v>33</v>
      </c>
      <c r="L410" s="11" t="s">
        <v>44</v>
      </c>
      <c r="M410" s="11" t="s">
        <v>121</v>
      </c>
      <c r="N410" s="11" t="s">
        <v>1559</v>
      </c>
      <c r="O410" s="11" t="s">
        <v>183</v>
      </c>
      <c r="P410" s="11" t="s">
        <v>363</v>
      </c>
      <c r="Q410" s="12">
        <v>45219</v>
      </c>
      <c r="R410" s="12">
        <v>45584</v>
      </c>
      <c r="S410" s="11">
        <v>0</v>
      </c>
      <c r="T410" s="53">
        <v>1612</v>
      </c>
      <c r="U410" s="53">
        <v>1366</v>
      </c>
      <c r="V410" s="25">
        <v>0.45</v>
      </c>
      <c r="W410" s="25">
        <v>0.16</v>
      </c>
      <c r="X410" s="15" t="e">
        <f>[1]!Table26[[#This Row],[odNetPremium]]*[1]!Table26[[#This Row],[Payout/ Discount %]]</f>
        <v>#REF!</v>
      </c>
      <c r="Y410" s="16" t="e">
        <f>[1]!Table26[[#This Row],[odNetPremium]]*[1]!Table26[[#This Row],[commissionPercentage]]</f>
        <v>#REF!</v>
      </c>
      <c r="Z410" s="17" t="e">
        <f>VLOOKUP([1]!Table26[[#This Row],[Insurance_portal]],[1]!Portal[#All],2,0)</f>
        <v>#REF!</v>
      </c>
      <c r="AA410" s="18" t="e">
        <f>[1]!Table26[[#This Row],[profit]]-([1]!Table26[[#This Row],[profit]]*[1]!Table26[[#This Row],[tdsPercentage]])</f>
        <v>#REF!</v>
      </c>
      <c r="AB410" s="18" t="e">
        <f>[1]!Table26[[#This Row],[profit_after_tds]]-[1]!Table26[[#This Row],[payout_discount]]</f>
        <v>#REF!</v>
      </c>
      <c r="AC410" s="11" t="s">
        <v>38</v>
      </c>
      <c r="AD410" s="11" t="s">
        <v>2206</v>
      </c>
    </row>
    <row r="411" spans="1:30" ht="15.75" x14ac:dyDescent="0.25">
      <c r="A411" s="50">
        <v>45210</v>
      </c>
      <c r="B411" s="20" t="s">
        <v>2291</v>
      </c>
      <c r="C411" s="21">
        <v>9648318831</v>
      </c>
      <c r="D411" s="21" t="s">
        <v>2292</v>
      </c>
      <c r="E411" s="42" t="s">
        <v>2293</v>
      </c>
      <c r="F411" s="21" t="s">
        <v>2294</v>
      </c>
      <c r="G411" s="21" t="s">
        <v>493</v>
      </c>
      <c r="H411" s="21" t="s">
        <v>494</v>
      </c>
      <c r="I411" s="21" t="s">
        <v>31</v>
      </c>
      <c r="J411" s="21" t="s">
        <v>264</v>
      </c>
      <c r="K411" s="21" t="s">
        <v>115</v>
      </c>
      <c r="L411" s="21" t="s">
        <v>34</v>
      </c>
      <c r="M411" s="21" t="s">
        <v>42</v>
      </c>
      <c r="N411" s="21" t="s">
        <v>58</v>
      </c>
      <c r="O411" s="21" t="s">
        <v>144</v>
      </c>
      <c r="P411" s="21" t="s">
        <v>363</v>
      </c>
      <c r="Q411" s="22">
        <v>45210</v>
      </c>
      <c r="R411" s="22">
        <v>45575</v>
      </c>
      <c r="S411" s="21">
        <v>20</v>
      </c>
      <c r="T411" s="51">
        <v>8645</v>
      </c>
      <c r="U411" s="51">
        <v>4607</v>
      </c>
      <c r="V411" s="26">
        <v>0.19</v>
      </c>
      <c r="W411" s="26">
        <v>0.01</v>
      </c>
      <c r="X411" s="15" t="e">
        <f>[1]!Table26[[#This Row],[odNetPremium]]*[1]!Table26[[#This Row],[Payout/ Discount %]]</f>
        <v>#REF!</v>
      </c>
      <c r="Y411" s="16" t="e">
        <f>[1]!Table26[[#This Row],[odNetPremium]]*[1]!Table26[[#This Row],[commissionPercentage]]</f>
        <v>#REF!</v>
      </c>
      <c r="Z411" s="17" t="e">
        <f>VLOOKUP([1]!Table26[[#This Row],[Insurance_portal]],[1]!Portal[#All],2,0)</f>
        <v>#REF!</v>
      </c>
      <c r="AA411" s="18" t="e">
        <f>[1]!Table26[[#This Row],[profit]]-([1]!Table26[[#This Row],[profit]]*[1]!Table26[[#This Row],[tdsPercentage]])</f>
        <v>#REF!</v>
      </c>
      <c r="AB411" s="18" t="e">
        <f>[1]!Table26[[#This Row],[profit_after_tds]]-[1]!Table26[[#This Row],[payout_discount]]</f>
        <v>#REF!</v>
      </c>
      <c r="AC411" s="21" t="s">
        <v>38</v>
      </c>
      <c r="AD411" s="21" t="s">
        <v>38</v>
      </c>
    </row>
    <row r="412" spans="1:30" ht="15.75" x14ac:dyDescent="0.25">
      <c r="A412" s="52">
        <v>45017</v>
      </c>
      <c r="B412" s="10" t="s">
        <v>2295</v>
      </c>
      <c r="C412" s="11">
        <v>9487204586</v>
      </c>
      <c r="D412" s="11" t="s">
        <v>2296</v>
      </c>
      <c r="E412" s="42" t="s">
        <v>2297</v>
      </c>
      <c r="F412" s="11" t="s">
        <v>2298</v>
      </c>
      <c r="G412" s="11" t="s">
        <v>2299</v>
      </c>
      <c r="H412" s="11" t="s">
        <v>2300</v>
      </c>
      <c r="I412" s="11" t="s">
        <v>31</v>
      </c>
      <c r="J412" s="11" t="s">
        <v>32</v>
      </c>
      <c r="K412" s="11" t="s">
        <v>41</v>
      </c>
      <c r="L412" s="11" t="s">
        <v>305</v>
      </c>
      <c r="M412" s="11" t="s">
        <v>42</v>
      </c>
      <c r="N412" s="11" t="s">
        <v>196</v>
      </c>
      <c r="O412" s="11" t="s">
        <v>32</v>
      </c>
      <c r="P412" s="11" t="s">
        <v>32</v>
      </c>
      <c r="Q412" s="12">
        <v>45215</v>
      </c>
      <c r="R412" s="12">
        <v>45580</v>
      </c>
      <c r="S412" s="11">
        <v>25</v>
      </c>
      <c r="T412" s="53">
        <v>2600</v>
      </c>
      <c r="U412" s="53">
        <v>1741</v>
      </c>
      <c r="V412" s="25">
        <v>0</v>
      </c>
      <c r="W412" s="25"/>
      <c r="X412" s="15" t="e">
        <f>[1]!Table26[[#This Row],[odNetPremium]]*[1]!Table26[[#This Row],[Payout/ Discount %]]</f>
        <v>#REF!</v>
      </c>
      <c r="Y412" s="16" t="e">
        <f>[1]!Table26[[#This Row],[odNetPremium]]*[1]!Table26[[#This Row],[commissionPercentage]]</f>
        <v>#REF!</v>
      </c>
      <c r="Z412" s="17" t="e">
        <f>VLOOKUP([1]!Table26[[#This Row],[Insurance_portal]],[1]!Portal[#All],2,0)</f>
        <v>#REF!</v>
      </c>
      <c r="AA412" s="18" t="e">
        <f>[1]!Table26[[#This Row],[profit]]-([1]!Table26[[#This Row],[profit]]*[1]!Table26[[#This Row],[tdsPercentage]])</f>
        <v>#REF!</v>
      </c>
      <c r="AB412" s="18" t="e">
        <f>[1]!Table26[[#This Row],[profit_after_tds]]-[1]!Table26[[#This Row],[payout_discount]]</f>
        <v>#REF!</v>
      </c>
      <c r="AC412" s="11" t="s">
        <v>38</v>
      </c>
      <c r="AD412" s="11" t="s">
        <v>38</v>
      </c>
    </row>
    <row r="413" spans="1:30" ht="15.75" x14ac:dyDescent="0.25">
      <c r="A413" s="50">
        <v>44927</v>
      </c>
      <c r="B413" s="98" t="s">
        <v>2301</v>
      </c>
      <c r="C413" s="21">
        <v>9487204586</v>
      </c>
      <c r="D413" s="70" t="s">
        <v>2302</v>
      </c>
      <c r="E413" s="42" t="s">
        <v>2303</v>
      </c>
      <c r="F413" s="21" t="s">
        <v>2304</v>
      </c>
      <c r="G413" s="21" t="s">
        <v>2305</v>
      </c>
      <c r="H413" s="21" t="s">
        <v>2306</v>
      </c>
      <c r="I413" s="21" t="s">
        <v>31</v>
      </c>
      <c r="J413" s="21" t="s">
        <v>2307</v>
      </c>
      <c r="K413" s="21" t="s">
        <v>41</v>
      </c>
      <c r="L413" s="21" t="s">
        <v>34</v>
      </c>
      <c r="M413" s="21" t="s">
        <v>42</v>
      </c>
      <c r="N413" s="21" t="s">
        <v>403</v>
      </c>
      <c r="O413" s="21" t="s">
        <v>32</v>
      </c>
      <c r="P413" s="21" t="s">
        <v>32</v>
      </c>
      <c r="Q413" s="22">
        <v>44937</v>
      </c>
      <c r="R413" s="22">
        <v>45301</v>
      </c>
      <c r="S413" s="21">
        <v>35</v>
      </c>
      <c r="T413" s="51">
        <v>23627</v>
      </c>
      <c r="U413" s="51">
        <v>16049</v>
      </c>
      <c r="V413" s="26">
        <v>0</v>
      </c>
      <c r="W413" s="26"/>
      <c r="X413" s="15" t="e">
        <f>[1]!Table26[[#This Row],[odNetPremium]]*[1]!Table26[[#This Row],[Payout/ Discount %]]</f>
        <v>#REF!</v>
      </c>
      <c r="Y413" s="16" t="e">
        <f>[1]!Table26[[#This Row],[odNetPremium]]*[1]!Table26[[#This Row],[commissionPercentage]]</f>
        <v>#REF!</v>
      </c>
      <c r="Z413" s="17" t="e">
        <f>VLOOKUP([1]!Table26[[#This Row],[Insurance_portal]],[1]!Portal[#All],2,0)</f>
        <v>#REF!</v>
      </c>
      <c r="AA413" s="18" t="e">
        <f>[1]!Table26[[#This Row],[profit]]-([1]!Table26[[#This Row],[profit]]*[1]!Table26[[#This Row],[tdsPercentage]])</f>
        <v>#REF!</v>
      </c>
      <c r="AB413" s="18" t="e">
        <f>[1]!Table26[[#This Row],[profit_after_tds]]-[1]!Table26[[#This Row],[payout_discount]]</f>
        <v>#REF!</v>
      </c>
      <c r="AC413" s="21" t="s">
        <v>38</v>
      </c>
      <c r="AD413" s="21" t="s">
        <v>38</v>
      </c>
    </row>
    <row r="414" spans="1:30" ht="15.75" x14ac:dyDescent="0.25">
      <c r="A414" s="52">
        <v>45215</v>
      </c>
      <c r="B414" s="10" t="s">
        <v>2308</v>
      </c>
      <c r="C414" s="11">
        <v>9998322925</v>
      </c>
      <c r="D414" s="11" t="s">
        <v>2309</v>
      </c>
      <c r="E414" s="42" t="s">
        <v>2310</v>
      </c>
      <c r="F414" s="11" t="s">
        <v>2311</v>
      </c>
      <c r="G414" s="11" t="s">
        <v>2312</v>
      </c>
      <c r="H414" s="69" t="s">
        <v>2313</v>
      </c>
      <c r="I414" s="11" t="s">
        <v>31</v>
      </c>
      <c r="J414" s="11" t="s">
        <v>101</v>
      </c>
      <c r="K414" s="11" t="s">
        <v>33</v>
      </c>
      <c r="L414" s="11" t="s">
        <v>34</v>
      </c>
      <c r="M414" s="11" t="s">
        <v>42</v>
      </c>
      <c r="N414" s="11" t="s">
        <v>403</v>
      </c>
      <c r="O414" s="11" t="s">
        <v>118</v>
      </c>
      <c r="P414" s="11" t="s">
        <v>363</v>
      </c>
      <c r="Q414" s="12">
        <v>45216</v>
      </c>
      <c r="R414" s="12">
        <v>45581</v>
      </c>
      <c r="S414" s="11">
        <v>0</v>
      </c>
      <c r="T414" s="53">
        <v>12756</v>
      </c>
      <c r="U414" s="53">
        <v>6559</v>
      </c>
      <c r="V414" s="25">
        <v>0.22500000000000001</v>
      </c>
      <c r="W414" s="25"/>
      <c r="X414" s="15" t="e">
        <f>[1]!Table26[[#This Row],[odNetPremium]]*[1]!Table26[[#This Row],[Payout/ Discount %]]</f>
        <v>#REF!</v>
      </c>
      <c r="Y414" s="16" t="e">
        <f>[1]!Table26[[#This Row],[odNetPremium]]*[1]!Table26[[#This Row],[commissionPercentage]]</f>
        <v>#REF!</v>
      </c>
      <c r="Z414" s="17" t="e">
        <f>VLOOKUP([1]!Table26[[#This Row],[Insurance_portal]],[1]!Portal[#All],2,0)</f>
        <v>#REF!</v>
      </c>
      <c r="AA414" s="18" t="e">
        <f>[1]!Table26[[#This Row],[profit]]-([1]!Table26[[#This Row],[profit]]*[1]!Table26[[#This Row],[tdsPercentage]])</f>
        <v>#REF!</v>
      </c>
      <c r="AB414" s="18" t="e">
        <f>[1]!Table26[[#This Row],[profit_after_tds]]-[1]!Table26[[#This Row],[payout_discount]]</f>
        <v>#REF!</v>
      </c>
      <c r="AC414" s="11" t="s">
        <v>38</v>
      </c>
      <c r="AD414" s="11" t="s">
        <v>1086</v>
      </c>
    </row>
    <row r="415" spans="1:30" ht="15.75" x14ac:dyDescent="0.25">
      <c r="A415" s="50">
        <v>45219</v>
      </c>
      <c r="B415" s="20" t="s">
        <v>2314</v>
      </c>
      <c r="C415" s="21">
        <v>9898242492</v>
      </c>
      <c r="D415" s="70">
        <v>6202086143</v>
      </c>
      <c r="E415" s="42" t="s">
        <v>2315</v>
      </c>
      <c r="F415" s="21" t="s">
        <v>2316</v>
      </c>
      <c r="G415" s="21">
        <v>455702</v>
      </c>
      <c r="H415" s="21">
        <v>3142230</v>
      </c>
      <c r="I415" s="21" t="s">
        <v>31</v>
      </c>
      <c r="J415" s="21" t="s">
        <v>32</v>
      </c>
      <c r="K415" s="21" t="s">
        <v>115</v>
      </c>
      <c r="L415" s="21" t="s">
        <v>44</v>
      </c>
      <c r="M415" s="21" t="s">
        <v>121</v>
      </c>
      <c r="N415" s="21" t="s">
        <v>196</v>
      </c>
      <c r="O415" s="21" t="s">
        <v>118</v>
      </c>
      <c r="P415" s="21" t="s">
        <v>363</v>
      </c>
      <c r="Q415" s="22">
        <v>45220</v>
      </c>
      <c r="R415" s="22">
        <v>45585</v>
      </c>
      <c r="S415" s="21">
        <v>0</v>
      </c>
      <c r="T415" s="51">
        <v>2541</v>
      </c>
      <c r="U415" s="51">
        <v>2154</v>
      </c>
      <c r="V415" s="26">
        <v>0.34</v>
      </c>
      <c r="W415" s="26"/>
      <c r="X415" s="15" t="e">
        <f>[1]!Table26[[#This Row],[odNetPremium]]*[1]!Table26[[#This Row],[Payout/ Discount %]]</f>
        <v>#REF!</v>
      </c>
      <c r="Y415" s="16" t="e">
        <f>[1]!Table26[[#This Row],[odNetPremium]]*[1]!Table26[[#This Row],[commissionPercentage]]</f>
        <v>#REF!</v>
      </c>
      <c r="Z415" s="17" t="e">
        <f>VLOOKUP([1]!Table26[[#This Row],[Insurance_portal]],[1]!Portal[#All],2,0)</f>
        <v>#REF!</v>
      </c>
      <c r="AA415" s="18" t="e">
        <f>[1]!Table26[[#This Row],[profit]]-([1]!Table26[[#This Row],[profit]]*[1]!Table26[[#This Row],[tdsPercentage]])</f>
        <v>#REF!</v>
      </c>
      <c r="AB415" s="18" t="e">
        <f>[1]!Table26[[#This Row],[profit_after_tds]]-[1]!Table26[[#This Row],[payout_discount]]</f>
        <v>#REF!</v>
      </c>
      <c r="AC415" s="21" t="s">
        <v>38</v>
      </c>
      <c r="AD415" s="21" t="s">
        <v>38</v>
      </c>
    </row>
    <row r="416" spans="1:30" ht="15.75" x14ac:dyDescent="0.25">
      <c r="A416" s="52">
        <v>45220</v>
      </c>
      <c r="B416" s="10" t="s">
        <v>2317</v>
      </c>
      <c r="C416" s="11">
        <v>7435041631</v>
      </c>
      <c r="D416" s="11" t="s">
        <v>2318</v>
      </c>
      <c r="E416" s="11" t="s">
        <v>2319</v>
      </c>
      <c r="F416" s="11" t="s">
        <v>2320</v>
      </c>
      <c r="G416" s="11">
        <v>490312</v>
      </c>
      <c r="H416" s="11">
        <v>209066</v>
      </c>
      <c r="I416" s="11" t="s">
        <v>50</v>
      </c>
      <c r="J416" s="11" t="s">
        <v>32</v>
      </c>
      <c r="K416" s="11" t="s">
        <v>33</v>
      </c>
      <c r="L416" s="11" t="s">
        <v>44</v>
      </c>
      <c r="M416" s="11" t="s">
        <v>121</v>
      </c>
      <c r="N416" s="11" t="s">
        <v>2321</v>
      </c>
      <c r="O416" s="11" t="s">
        <v>118</v>
      </c>
      <c r="P416" s="11" t="s">
        <v>118</v>
      </c>
      <c r="Q416" s="12">
        <v>45222</v>
      </c>
      <c r="R416" s="12">
        <v>45587</v>
      </c>
      <c r="S416" s="11">
        <v>0</v>
      </c>
      <c r="T416" s="53">
        <v>4798</v>
      </c>
      <c r="U416" s="53">
        <v>4066</v>
      </c>
      <c r="V416" s="25">
        <v>0.21</v>
      </c>
      <c r="W416" s="25">
        <v>0.1</v>
      </c>
      <c r="X416" s="15" t="e">
        <f>[1]!Table26[[#This Row],[odNetPremium]]*[1]!Table26[[#This Row],[Payout/ Discount %]]</f>
        <v>#REF!</v>
      </c>
      <c r="Y416" s="16" t="e">
        <f>[1]!Table26[[#This Row],[odNetPremium]]*[1]!Table26[[#This Row],[commissionPercentage]]</f>
        <v>#REF!</v>
      </c>
      <c r="Z416" s="17" t="e">
        <f>VLOOKUP([1]!Table26[[#This Row],[Insurance_portal]],[1]!Portal[#All],2,0)</f>
        <v>#REF!</v>
      </c>
      <c r="AA416" s="18" t="e">
        <f>[1]!Table26[[#This Row],[profit]]-([1]!Table26[[#This Row],[profit]]*[1]!Table26[[#This Row],[tdsPercentage]])</f>
        <v>#REF!</v>
      </c>
      <c r="AB416" s="18" t="e">
        <f>[1]!Table26[[#This Row],[profit_after_tds]]-[1]!Table26[[#This Row],[payout_discount]]</f>
        <v>#REF!</v>
      </c>
      <c r="AC416" s="11" t="s">
        <v>38</v>
      </c>
      <c r="AD416" s="11" t="s">
        <v>412</v>
      </c>
    </row>
    <row r="417" spans="1:30" ht="15.75" x14ac:dyDescent="0.25">
      <c r="A417" s="50">
        <v>45220</v>
      </c>
      <c r="B417" s="20" t="s">
        <v>2322</v>
      </c>
      <c r="C417" s="21">
        <v>9099058752</v>
      </c>
      <c r="D417" s="21">
        <v>900562878</v>
      </c>
      <c r="E417" s="21" t="s">
        <v>2323</v>
      </c>
      <c r="F417" s="21" t="s">
        <v>2324</v>
      </c>
      <c r="G417" s="21" t="s">
        <v>2325</v>
      </c>
      <c r="H417" s="21" t="s">
        <v>2326</v>
      </c>
      <c r="I417" s="21" t="s">
        <v>31</v>
      </c>
      <c r="J417" s="21" t="s">
        <v>32</v>
      </c>
      <c r="K417" s="21" t="s">
        <v>33</v>
      </c>
      <c r="L417" s="21" t="s">
        <v>44</v>
      </c>
      <c r="M417" s="21" t="s">
        <v>121</v>
      </c>
      <c r="N417" s="21" t="s">
        <v>1981</v>
      </c>
      <c r="O417" s="21" t="s">
        <v>118</v>
      </c>
      <c r="P417" s="21" t="s">
        <v>118</v>
      </c>
      <c r="Q417" s="22">
        <v>45221</v>
      </c>
      <c r="R417" s="22">
        <v>45586</v>
      </c>
      <c r="S417" s="21">
        <v>0</v>
      </c>
      <c r="T417" s="51">
        <v>10109</v>
      </c>
      <c r="U417" s="51">
        <v>8567</v>
      </c>
      <c r="V417" s="26">
        <v>0.18</v>
      </c>
      <c r="W417" s="26"/>
      <c r="X417" s="15" t="e">
        <f>[1]!Table26[[#This Row],[odNetPremium]]*[1]!Table26[[#This Row],[Payout/ Discount %]]</f>
        <v>#REF!</v>
      </c>
      <c r="Y417" s="16" t="e">
        <f>[1]!Table26[[#This Row],[odNetPremium]]*[1]!Table26[[#This Row],[commissionPercentage]]</f>
        <v>#REF!</v>
      </c>
      <c r="Z417" s="17" t="e">
        <f>VLOOKUP([1]!Table26[[#This Row],[Insurance_portal]],[1]!Portal[#All],2,0)</f>
        <v>#REF!</v>
      </c>
      <c r="AA417" s="18" t="e">
        <f>[1]!Table26[[#This Row],[profit]]-([1]!Table26[[#This Row],[profit]]*[1]!Table26[[#This Row],[tdsPercentage]])</f>
        <v>#REF!</v>
      </c>
      <c r="AB417" s="18" t="e">
        <f>[1]!Table26[[#This Row],[profit_after_tds]]-[1]!Table26[[#This Row],[payout_discount]]</f>
        <v>#REF!</v>
      </c>
      <c r="AC417" s="21" t="s">
        <v>38</v>
      </c>
      <c r="AD417" s="21" t="s">
        <v>38</v>
      </c>
    </row>
    <row r="418" spans="1:30" ht="15.75" x14ac:dyDescent="0.25">
      <c r="A418" s="52">
        <v>45217</v>
      </c>
      <c r="B418" s="10" t="s">
        <v>2327</v>
      </c>
      <c r="C418" s="11">
        <v>9870901666</v>
      </c>
      <c r="D418" s="11" t="s">
        <v>2328</v>
      </c>
      <c r="E418" s="11" t="s">
        <v>2329</v>
      </c>
      <c r="F418" s="11" t="s">
        <v>2330</v>
      </c>
      <c r="G418" s="11">
        <v>51005001089</v>
      </c>
      <c r="H418" s="11" t="s">
        <v>2331</v>
      </c>
      <c r="I418" s="11" t="s">
        <v>2332</v>
      </c>
      <c r="J418" s="11" t="s">
        <v>32</v>
      </c>
      <c r="K418" s="11" t="s">
        <v>33</v>
      </c>
      <c r="L418" s="11" t="s">
        <v>44</v>
      </c>
      <c r="M418" s="11" t="s">
        <v>121</v>
      </c>
      <c r="N418" s="11" t="s">
        <v>403</v>
      </c>
      <c r="O418" s="11" t="s">
        <v>118</v>
      </c>
      <c r="P418" s="11" t="s">
        <v>118</v>
      </c>
      <c r="Q418" s="12">
        <v>45218</v>
      </c>
      <c r="R418" s="12">
        <v>45583</v>
      </c>
      <c r="S418" s="11">
        <v>0</v>
      </c>
      <c r="T418" s="53">
        <v>10351</v>
      </c>
      <c r="U418" s="53">
        <v>8772</v>
      </c>
      <c r="V418" s="25">
        <v>0.21</v>
      </c>
      <c r="W418" s="25"/>
      <c r="X418" s="15" t="e">
        <f>[1]!Table26[[#This Row],[odNetPremium]]*[1]!Table26[[#This Row],[Payout/ Discount %]]</f>
        <v>#REF!</v>
      </c>
      <c r="Y418" s="16" t="e">
        <f>[1]!Table26[[#This Row],[odNetPremium]]*[1]!Table26[[#This Row],[commissionPercentage]]</f>
        <v>#REF!</v>
      </c>
      <c r="Z418" s="17" t="e">
        <f>VLOOKUP([1]!Table26[[#This Row],[Insurance_portal]],[1]!Portal[#All],2,0)</f>
        <v>#REF!</v>
      </c>
      <c r="AA418" s="18" t="e">
        <f>[1]!Table26[[#This Row],[profit]]-([1]!Table26[[#This Row],[profit]]*[1]!Table26[[#This Row],[tdsPercentage]])</f>
        <v>#REF!</v>
      </c>
      <c r="AB418" s="18" t="e">
        <f>[1]!Table26[[#This Row],[profit_after_tds]]-[1]!Table26[[#This Row],[payout_discount]]</f>
        <v>#REF!</v>
      </c>
      <c r="AC418" s="11" t="s">
        <v>38</v>
      </c>
      <c r="AD418" s="11" t="s">
        <v>38</v>
      </c>
    </row>
    <row r="419" spans="1:30" ht="15.75" x14ac:dyDescent="0.25">
      <c r="A419" s="50">
        <v>45220</v>
      </c>
      <c r="B419" s="20" t="s">
        <v>2333</v>
      </c>
      <c r="C419" s="21">
        <v>9033719401</v>
      </c>
      <c r="D419" s="21">
        <v>6100401383</v>
      </c>
      <c r="E419" s="21" t="s">
        <v>2334</v>
      </c>
      <c r="F419" s="21" t="s">
        <v>452</v>
      </c>
      <c r="G419" s="21" t="s">
        <v>628</v>
      </c>
      <c r="H419" s="21" t="s">
        <v>629</v>
      </c>
      <c r="I419" s="21" t="s">
        <v>411</v>
      </c>
      <c r="J419" s="21" t="s">
        <v>32</v>
      </c>
      <c r="K419" s="21" t="s">
        <v>115</v>
      </c>
      <c r="L419" s="21" t="s">
        <v>34</v>
      </c>
      <c r="M419" s="21" t="s">
        <v>121</v>
      </c>
      <c r="N419" s="21" t="s">
        <v>1559</v>
      </c>
      <c r="O419" s="21" t="s">
        <v>118</v>
      </c>
      <c r="P419" s="21" t="s">
        <v>118</v>
      </c>
      <c r="Q419" s="22">
        <v>45221</v>
      </c>
      <c r="R419" s="22">
        <v>45586</v>
      </c>
      <c r="S419" s="21">
        <v>25</v>
      </c>
      <c r="T419" s="51">
        <v>1444</v>
      </c>
      <c r="U419" s="51">
        <v>1224</v>
      </c>
      <c r="V419" s="26">
        <v>0.4</v>
      </c>
      <c r="W419" s="26">
        <v>0.15</v>
      </c>
      <c r="X419" s="15" t="e">
        <f>[1]!Table26[[#This Row],[odNetPremium]]*[1]!Table26[[#This Row],[Payout/ Discount %]]</f>
        <v>#REF!</v>
      </c>
      <c r="Y419" s="16" t="e">
        <f>[1]!Table26[[#This Row],[odNetPremium]]*[1]!Table26[[#This Row],[commissionPercentage]]</f>
        <v>#REF!</v>
      </c>
      <c r="Z419" s="17" t="e">
        <f>VLOOKUP([1]!Table26[[#This Row],[Insurance_portal]],[1]!Portal[#All],2,0)</f>
        <v>#REF!</v>
      </c>
      <c r="AA419" s="18" t="e">
        <f>[1]!Table26[[#This Row],[profit]]-([1]!Table26[[#This Row],[profit]]*[1]!Table26[[#This Row],[tdsPercentage]])</f>
        <v>#REF!</v>
      </c>
      <c r="AB419" s="18" t="e">
        <f>[1]!Table26[[#This Row],[profit_after_tds]]-[1]!Table26[[#This Row],[payout_discount]]</f>
        <v>#REF!</v>
      </c>
      <c r="AC419" s="21" t="s">
        <v>38</v>
      </c>
      <c r="AD419" s="21" t="s">
        <v>412</v>
      </c>
    </row>
    <row r="420" spans="1:30" ht="15.75" x14ac:dyDescent="0.25">
      <c r="A420" s="52">
        <v>45219</v>
      </c>
      <c r="B420" s="10" t="s">
        <v>2335</v>
      </c>
      <c r="C420" s="11">
        <v>9998562262</v>
      </c>
      <c r="D420" s="11" t="s">
        <v>2336</v>
      </c>
      <c r="E420" s="11" t="s">
        <v>2337</v>
      </c>
      <c r="F420" s="11" t="s">
        <v>2338</v>
      </c>
      <c r="G420" s="11" t="s">
        <v>2339</v>
      </c>
      <c r="H420" s="11" t="s">
        <v>2340</v>
      </c>
      <c r="I420" s="11" t="s">
        <v>57</v>
      </c>
      <c r="J420" s="11" t="s">
        <v>32</v>
      </c>
      <c r="K420" s="11" t="s">
        <v>33</v>
      </c>
      <c r="L420" s="11" t="s">
        <v>44</v>
      </c>
      <c r="M420" s="11" t="s">
        <v>121</v>
      </c>
      <c r="N420" s="11" t="s">
        <v>36</v>
      </c>
      <c r="O420" s="11" t="s">
        <v>118</v>
      </c>
      <c r="P420" s="11" t="s">
        <v>118</v>
      </c>
      <c r="Q420" s="12">
        <v>45222</v>
      </c>
      <c r="R420" s="12">
        <v>45587</v>
      </c>
      <c r="S420" s="11">
        <v>0</v>
      </c>
      <c r="T420" s="53">
        <v>843</v>
      </c>
      <c r="U420" s="53">
        <v>714</v>
      </c>
      <c r="V420" s="25">
        <v>0.33</v>
      </c>
      <c r="W420" s="25">
        <v>0.17</v>
      </c>
      <c r="X420" s="15" t="e">
        <f>[1]!Table26[[#This Row],[odNetPremium]]*[1]!Table26[[#This Row],[Payout/ Discount %]]</f>
        <v>#REF!</v>
      </c>
      <c r="Y420" s="16" t="e">
        <f>[1]!Table26[[#This Row],[odNetPremium]]*[1]!Table26[[#This Row],[commissionPercentage]]</f>
        <v>#REF!</v>
      </c>
      <c r="Z420" s="17" t="e">
        <f>VLOOKUP([1]!Table26[[#This Row],[Insurance_portal]],[1]!Portal[#All],2,0)</f>
        <v>#REF!</v>
      </c>
      <c r="AA420" s="18" t="e">
        <f>[1]!Table26[[#This Row],[profit]]-([1]!Table26[[#This Row],[profit]]*[1]!Table26[[#This Row],[tdsPercentage]])</f>
        <v>#REF!</v>
      </c>
      <c r="AB420" s="18" t="e">
        <f>[1]!Table26[[#This Row],[profit_after_tds]]-[1]!Table26[[#This Row],[payout_discount]]</f>
        <v>#REF!</v>
      </c>
      <c r="AC420" s="11" t="s">
        <v>38</v>
      </c>
      <c r="AD420" s="11" t="s">
        <v>2047</v>
      </c>
    </row>
    <row r="421" spans="1:30" ht="15.75" x14ac:dyDescent="0.25">
      <c r="A421" s="50">
        <v>45211</v>
      </c>
      <c r="B421" s="20" t="s">
        <v>2341</v>
      </c>
      <c r="C421" s="21">
        <v>8866009092</v>
      </c>
      <c r="D421" s="21" t="s">
        <v>2342</v>
      </c>
      <c r="E421" s="21" t="s">
        <v>2343</v>
      </c>
      <c r="F421" s="21" t="s">
        <v>2344</v>
      </c>
      <c r="G421" s="21" t="s">
        <v>2345</v>
      </c>
      <c r="H421" s="21" t="s">
        <v>2346</v>
      </c>
      <c r="I421" s="21" t="s">
        <v>31</v>
      </c>
      <c r="J421" s="21" t="s">
        <v>32</v>
      </c>
      <c r="K421" s="21" t="s">
        <v>33</v>
      </c>
      <c r="L421" s="21" t="s">
        <v>34</v>
      </c>
      <c r="M421" s="21" t="s">
        <v>121</v>
      </c>
      <c r="N421" s="21" t="s">
        <v>2347</v>
      </c>
      <c r="O421" s="21" t="s">
        <v>118</v>
      </c>
      <c r="P421" s="21" t="s">
        <v>246</v>
      </c>
      <c r="Q421" s="22">
        <v>45212</v>
      </c>
      <c r="R421" s="22">
        <v>45577</v>
      </c>
      <c r="S421" s="21">
        <v>0</v>
      </c>
      <c r="T421" s="51">
        <v>8300</v>
      </c>
      <c r="U421" s="51">
        <v>7034</v>
      </c>
      <c r="V421" s="26">
        <v>0.5</v>
      </c>
      <c r="W421" s="26">
        <v>0.3075</v>
      </c>
      <c r="X421" s="15" t="e">
        <f>[1]!Table26[[#This Row],[odNetPremium]]*[1]!Table26[[#This Row],[Payout/ Discount %]]</f>
        <v>#REF!</v>
      </c>
      <c r="Y421" s="16" t="e">
        <f>[1]!Table26[[#This Row],[odNetPremium]]*[1]!Table26[[#This Row],[commissionPercentage]]</f>
        <v>#REF!</v>
      </c>
      <c r="Z421" s="17" t="e">
        <f>VLOOKUP([1]!Table26[[#This Row],[Insurance_portal]],[1]!Portal[#All],2,0)</f>
        <v>#REF!</v>
      </c>
      <c r="AA421" s="18" t="e">
        <f>[1]!Table26[[#This Row],[profit]]-([1]!Table26[[#This Row],[profit]]*[1]!Table26[[#This Row],[tdsPercentage]])</f>
        <v>#REF!</v>
      </c>
      <c r="AB421" s="18" t="e">
        <f>[1]!Table26[[#This Row],[profit_after_tds]]-[1]!Table26[[#This Row],[payout_discount]]</f>
        <v>#REF!</v>
      </c>
      <c r="AC421" s="21" t="s">
        <v>38</v>
      </c>
      <c r="AD421" s="21" t="s">
        <v>2348</v>
      </c>
    </row>
    <row r="422" spans="1:30" ht="15.75" x14ac:dyDescent="0.25">
      <c r="A422" s="52">
        <v>45221</v>
      </c>
      <c r="B422" s="10" t="s">
        <v>2349</v>
      </c>
      <c r="C422" s="11">
        <v>7383931948</v>
      </c>
      <c r="D422" s="11" t="s">
        <v>2350</v>
      </c>
      <c r="E422" s="11" t="s">
        <v>2351</v>
      </c>
      <c r="F422" s="11" t="s">
        <v>2352</v>
      </c>
      <c r="G422" s="11" t="s">
        <v>2353</v>
      </c>
      <c r="H422" s="11" t="s">
        <v>2354</v>
      </c>
      <c r="I422" s="11" t="s">
        <v>31</v>
      </c>
      <c r="J422" s="11" t="s">
        <v>32</v>
      </c>
      <c r="K422" s="11" t="s">
        <v>33</v>
      </c>
      <c r="L422" s="11" t="s">
        <v>44</v>
      </c>
      <c r="M422" s="11" t="s">
        <v>121</v>
      </c>
      <c r="N422" s="11" t="s">
        <v>196</v>
      </c>
      <c r="O422" s="11" t="s">
        <v>183</v>
      </c>
      <c r="P422" s="11" t="s">
        <v>118</v>
      </c>
      <c r="Q422" s="12">
        <v>45222</v>
      </c>
      <c r="R422" s="12">
        <v>45587</v>
      </c>
      <c r="S422" s="11">
        <v>0</v>
      </c>
      <c r="T422" s="53">
        <v>1285</v>
      </c>
      <c r="U422" s="53">
        <v>1089</v>
      </c>
      <c r="V422" s="25">
        <v>0.35</v>
      </c>
      <c r="W422" s="25">
        <v>0.17</v>
      </c>
      <c r="X422" s="15" t="e">
        <f>[1]!Table26[[#This Row],[odNetPremium]]*[1]!Table26[[#This Row],[Payout/ Discount %]]</f>
        <v>#REF!</v>
      </c>
      <c r="Y422" s="16" t="e">
        <f>[1]!Table26[[#This Row],[odNetPremium]]*[1]!Table26[[#This Row],[commissionPercentage]]</f>
        <v>#REF!</v>
      </c>
      <c r="Z422" s="17" t="e">
        <f>VLOOKUP([1]!Table26[[#This Row],[Insurance_portal]],[1]!Portal[#All],2,0)</f>
        <v>#REF!</v>
      </c>
      <c r="AA422" s="18" t="e">
        <f>[1]!Table26[[#This Row],[profit]]-([1]!Table26[[#This Row],[profit]]*[1]!Table26[[#This Row],[tdsPercentage]])</f>
        <v>#REF!</v>
      </c>
      <c r="AB422" s="18" t="e">
        <f>[1]!Table26[[#This Row],[profit_after_tds]]-[1]!Table26[[#This Row],[payout_discount]]</f>
        <v>#REF!</v>
      </c>
      <c r="AC422" s="11" t="s">
        <v>38</v>
      </c>
      <c r="AD422" s="11" t="s">
        <v>2206</v>
      </c>
    </row>
    <row r="423" spans="1:30" ht="15.75" x14ac:dyDescent="0.25">
      <c r="A423" s="50">
        <v>45208</v>
      </c>
      <c r="B423" s="20" t="s">
        <v>548</v>
      </c>
      <c r="C423" s="21">
        <v>9586413780</v>
      </c>
      <c r="D423" s="21" t="s">
        <v>2355</v>
      </c>
      <c r="E423" s="70" t="s">
        <v>549</v>
      </c>
      <c r="F423" s="21" t="s">
        <v>358</v>
      </c>
      <c r="G423" s="21" t="s">
        <v>550</v>
      </c>
      <c r="H423" s="21" t="s">
        <v>551</v>
      </c>
      <c r="I423" s="21" t="s">
        <v>31</v>
      </c>
      <c r="J423" s="21" t="s">
        <v>32</v>
      </c>
      <c r="K423" s="21" t="s">
        <v>115</v>
      </c>
      <c r="L423" s="21" t="s">
        <v>34</v>
      </c>
      <c r="M423" s="21" t="s">
        <v>211</v>
      </c>
      <c r="N423" s="21" t="s">
        <v>403</v>
      </c>
      <c r="O423" s="21" t="s">
        <v>37</v>
      </c>
      <c r="P423" s="21" t="s">
        <v>32</v>
      </c>
      <c r="Q423" s="22">
        <v>45214</v>
      </c>
      <c r="R423" s="22">
        <v>45579</v>
      </c>
      <c r="S423" s="21">
        <v>20</v>
      </c>
      <c r="T423" s="51">
        <v>3315</v>
      </c>
      <c r="U423" s="51">
        <v>2809</v>
      </c>
      <c r="V423" s="26">
        <v>0.3</v>
      </c>
      <c r="W423" s="26"/>
      <c r="X423" s="15" t="e">
        <f>[1]!Table26[[#This Row],[odNetPremium]]*[1]!Table26[[#This Row],[Payout/ Discount %]]</f>
        <v>#REF!</v>
      </c>
      <c r="Y423" s="16" t="e">
        <f>[1]!Table26[[#This Row],[odNetPremium]]*[1]!Table26[[#This Row],[commissionPercentage]]</f>
        <v>#REF!</v>
      </c>
      <c r="Z423" s="17" t="e">
        <f>VLOOKUP([1]!Table26[[#This Row],[Insurance_portal]],[1]!Portal[#All],2,0)</f>
        <v>#REF!</v>
      </c>
      <c r="AA423" s="18" t="e">
        <f>[1]!Table26[[#This Row],[profit]]-([1]!Table26[[#This Row],[profit]]*[1]!Table26[[#This Row],[tdsPercentage]])</f>
        <v>#REF!</v>
      </c>
      <c r="AB423" s="18" t="e">
        <f>[1]!Table26[[#This Row],[profit_after_tds]]-[1]!Table26[[#This Row],[payout_discount]]</f>
        <v>#REF!</v>
      </c>
      <c r="AC423" s="21" t="s">
        <v>38</v>
      </c>
      <c r="AD423" s="21" t="s">
        <v>38</v>
      </c>
    </row>
    <row r="424" spans="1:30" ht="15.75" x14ac:dyDescent="0.25">
      <c r="A424" s="52">
        <v>45218</v>
      </c>
      <c r="B424" s="10" t="s">
        <v>192</v>
      </c>
      <c r="C424" s="11">
        <v>9099455500</v>
      </c>
      <c r="D424" s="11" t="s">
        <v>2356</v>
      </c>
      <c r="E424" s="11" t="s">
        <v>195</v>
      </c>
      <c r="F424" s="11" t="s">
        <v>2357</v>
      </c>
      <c r="G424" s="11" t="s">
        <v>193</v>
      </c>
      <c r="H424" s="11" t="s">
        <v>194</v>
      </c>
      <c r="I424" s="11" t="s">
        <v>31</v>
      </c>
      <c r="J424" s="11" t="s">
        <v>32</v>
      </c>
      <c r="K424" s="11" t="s">
        <v>115</v>
      </c>
      <c r="L424" s="11" t="s">
        <v>34</v>
      </c>
      <c r="M424" s="11" t="s">
        <v>121</v>
      </c>
      <c r="N424" s="11" t="s">
        <v>2358</v>
      </c>
      <c r="O424" s="11" t="s">
        <v>37</v>
      </c>
      <c r="P424" s="11" t="s">
        <v>32</v>
      </c>
      <c r="Q424" s="12">
        <v>45222</v>
      </c>
      <c r="R424" s="12">
        <v>45587</v>
      </c>
      <c r="S424" s="11">
        <v>50</v>
      </c>
      <c r="T424" s="53">
        <v>6284</v>
      </c>
      <c r="U424" s="53">
        <v>1284</v>
      </c>
      <c r="V424" s="25">
        <v>0.3</v>
      </c>
      <c r="W424" s="25"/>
      <c r="X424" s="15" t="e">
        <f>[1]!Table26[[#This Row],[odNetPremium]]*[1]!Table26[[#This Row],[Payout/ Discount %]]</f>
        <v>#REF!</v>
      </c>
      <c r="Y424" s="16" t="e">
        <f>[1]!Table26[[#This Row],[odNetPremium]]*[1]!Table26[[#This Row],[commissionPercentage]]</f>
        <v>#REF!</v>
      </c>
      <c r="Z424" s="17" t="e">
        <f>VLOOKUP([1]!Table26[[#This Row],[Insurance_portal]],[1]!Portal[#All],2,0)</f>
        <v>#REF!</v>
      </c>
      <c r="AA424" s="18" t="e">
        <f>[1]!Table26[[#This Row],[profit]]-([1]!Table26[[#This Row],[profit]]*[1]!Table26[[#This Row],[tdsPercentage]])</f>
        <v>#REF!</v>
      </c>
      <c r="AB424" s="18" t="e">
        <f>[1]!Table26[[#This Row],[profit_after_tds]]-[1]!Table26[[#This Row],[payout_discount]]</f>
        <v>#REF!</v>
      </c>
      <c r="AC424" s="11" t="s">
        <v>38</v>
      </c>
      <c r="AD424" s="11" t="s">
        <v>38</v>
      </c>
    </row>
    <row r="425" spans="1:30" ht="15.75" x14ac:dyDescent="0.25">
      <c r="A425" s="50">
        <v>45210</v>
      </c>
      <c r="B425" s="20" t="s">
        <v>218</v>
      </c>
      <c r="C425" s="21">
        <v>9726080218</v>
      </c>
      <c r="D425" s="21" t="s">
        <v>2359</v>
      </c>
      <c r="E425" s="21" t="s">
        <v>775</v>
      </c>
      <c r="F425" s="21" t="s">
        <v>776</v>
      </c>
      <c r="G425" s="21" t="s">
        <v>777</v>
      </c>
      <c r="H425" s="21" t="s">
        <v>778</v>
      </c>
      <c r="I425" s="21" t="s">
        <v>31</v>
      </c>
      <c r="J425" s="21" t="s">
        <v>779</v>
      </c>
      <c r="K425" s="21" t="s">
        <v>115</v>
      </c>
      <c r="L425" s="21" t="s">
        <v>34</v>
      </c>
      <c r="M425" s="21" t="s">
        <v>42</v>
      </c>
      <c r="N425" s="21" t="s">
        <v>196</v>
      </c>
      <c r="O425" s="21" t="s">
        <v>118</v>
      </c>
      <c r="P425" s="21" t="s">
        <v>363</v>
      </c>
      <c r="Q425" s="22">
        <v>45248</v>
      </c>
      <c r="R425" s="22">
        <v>45613</v>
      </c>
      <c r="S425" s="21">
        <v>25</v>
      </c>
      <c r="T425" s="51">
        <v>21091</v>
      </c>
      <c r="U425" s="51">
        <v>9347</v>
      </c>
      <c r="V425" s="26">
        <v>0.25</v>
      </c>
      <c r="W425" s="26">
        <v>0.01</v>
      </c>
      <c r="X425" s="15" t="e">
        <f>[1]!Table26[[#This Row],[odNetPremium]]*[1]!Table26[[#This Row],[Payout/ Discount %]]</f>
        <v>#REF!</v>
      </c>
      <c r="Y425" s="16" t="e">
        <f>[1]!Table26[[#This Row],[odNetPremium]]*[1]!Table26[[#This Row],[commissionPercentage]]</f>
        <v>#REF!</v>
      </c>
      <c r="Z425" s="17" t="e">
        <f>VLOOKUP([1]!Table26[[#This Row],[Insurance_portal]],[1]!Portal[#All],2,0)</f>
        <v>#REF!</v>
      </c>
      <c r="AA425" s="18" t="e">
        <f>[1]!Table26[[#This Row],[profit]]-([1]!Table26[[#This Row],[profit]]*[1]!Table26[[#This Row],[tdsPercentage]])</f>
        <v>#REF!</v>
      </c>
      <c r="AB425" s="18" t="e">
        <f>[1]!Table26[[#This Row],[profit_after_tds]]-[1]!Table26[[#This Row],[payout_discount]]</f>
        <v>#REF!</v>
      </c>
      <c r="AC425" s="21" t="s">
        <v>38</v>
      </c>
      <c r="AD425" s="21" t="s">
        <v>38</v>
      </c>
    </row>
    <row r="426" spans="1:30" ht="15.75" x14ac:dyDescent="0.25">
      <c r="A426" s="52">
        <v>45226</v>
      </c>
      <c r="B426" s="10" t="s">
        <v>2360</v>
      </c>
      <c r="C426" s="11">
        <v>8141860290</v>
      </c>
      <c r="D426" s="11" t="s">
        <v>2361</v>
      </c>
      <c r="E426" s="11" t="s">
        <v>2362</v>
      </c>
      <c r="F426" s="11" t="s">
        <v>2363</v>
      </c>
      <c r="G426" s="11" t="s">
        <v>2364</v>
      </c>
      <c r="H426" s="11" t="s">
        <v>2365</v>
      </c>
      <c r="I426" s="11" t="s">
        <v>46</v>
      </c>
      <c r="J426" s="11" t="s">
        <v>32</v>
      </c>
      <c r="K426" s="11" t="s">
        <v>33</v>
      </c>
      <c r="L426" s="11" t="s">
        <v>34</v>
      </c>
      <c r="M426" s="11" t="s">
        <v>42</v>
      </c>
      <c r="N426" s="11" t="s">
        <v>403</v>
      </c>
      <c r="O426" s="11" t="s">
        <v>118</v>
      </c>
      <c r="P426" s="11" t="s">
        <v>118</v>
      </c>
      <c r="Q426" s="12">
        <v>45227</v>
      </c>
      <c r="R426" s="12">
        <v>45592</v>
      </c>
      <c r="S426" s="11">
        <v>0</v>
      </c>
      <c r="T426" s="53">
        <v>11234</v>
      </c>
      <c r="U426" s="53">
        <v>5229</v>
      </c>
      <c r="V426" s="25">
        <v>0.22500000000000001</v>
      </c>
      <c r="W426" s="25">
        <v>8.3500000000000005E-2</v>
      </c>
      <c r="X426" s="15" t="e">
        <f>[1]!Table26[[#This Row],[odNetPremium]]*[1]!Table26[[#This Row],[Payout/ Discount %]]</f>
        <v>#REF!</v>
      </c>
      <c r="Y426" s="16" t="e">
        <f>[1]!Table26[[#This Row],[odNetPremium]]*[1]!Table26[[#This Row],[commissionPercentage]]</f>
        <v>#REF!</v>
      </c>
      <c r="Z426" s="17" t="e">
        <f>VLOOKUP([1]!Table26[[#This Row],[Insurance_portal]],[1]!Portal[#All],2,0)</f>
        <v>#REF!</v>
      </c>
      <c r="AA426" s="18" t="e">
        <f>[1]!Table26[[#This Row],[profit]]-([1]!Table26[[#This Row],[profit]]*[1]!Table26[[#This Row],[tdsPercentage]])</f>
        <v>#REF!</v>
      </c>
      <c r="AB426" s="18" t="e">
        <f>[1]!Table26[[#This Row],[profit_after_tds]]-[1]!Table26[[#This Row],[payout_discount]]</f>
        <v>#REF!</v>
      </c>
      <c r="AC426" s="11" t="s">
        <v>38</v>
      </c>
      <c r="AD426" s="11" t="s">
        <v>2366</v>
      </c>
    </row>
    <row r="427" spans="1:30" ht="15.75" x14ac:dyDescent="0.25">
      <c r="A427" s="50">
        <v>45226</v>
      </c>
      <c r="B427" s="20" t="s">
        <v>2367</v>
      </c>
      <c r="C427" s="21">
        <v>9428779662</v>
      </c>
      <c r="D427" s="21">
        <v>402000121551</v>
      </c>
      <c r="E427" s="21" t="s">
        <v>197</v>
      </c>
      <c r="F427" s="21" t="s">
        <v>198</v>
      </c>
      <c r="G427" s="21" t="s">
        <v>643</v>
      </c>
      <c r="H427" s="21" t="s">
        <v>644</v>
      </c>
      <c r="I427" s="21" t="s">
        <v>31</v>
      </c>
      <c r="J427" s="21" t="s">
        <v>32</v>
      </c>
      <c r="K427" s="21" t="s">
        <v>115</v>
      </c>
      <c r="L427" s="21" t="s">
        <v>44</v>
      </c>
      <c r="M427" s="21" t="s">
        <v>121</v>
      </c>
      <c r="N427" s="21" t="s">
        <v>2368</v>
      </c>
      <c r="O427" s="21" t="s">
        <v>118</v>
      </c>
      <c r="P427" s="21" t="s">
        <v>118</v>
      </c>
      <c r="Q427" s="22">
        <v>45258</v>
      </c>
      <c r="R427" s="22">
        <v>45592</v>
      </c>
      <c r="S427" s="21">
        <v>0</v>
      </c>
      <c r="T427" s="51">
        <v>3085</v>
      </c>
      <c r="U427" s="51">
        <v>2614</v>
      </c>
      <c r="V427" s="26">
        <v>0.18</v>
      </c>
      <c r="W427" s="26"/>
      <c r="X427" s="15" t="e">
        <f>[1]!Table26[[#This Row],[odNetPremium]]*[1]!Table26[[#This Row],[Payout/ Discount %]]</f>
        <v>#REF!</v>
      </c>
      <c r="Y427" s="16" t="e">
        <f>[1]!Table26[[#This Row],[odNetPremium]]*[1]!Table26[[#This Row],[commissionPercentage]]</f>
        <v>#REF!</v>
      </c>
      <c r="Z427" s="17" t="e">
        <f>VLOOKUP([1]!Table26[[#This Row],[Insurance_portal]],[1]!Portal[#All],2,0)</f>
        <v>#REF!</v>
      </c>
      <c r="AA427" s="18" t="e">
        <f>[1]!Table26[[#This Row],[profit]]-([1]!Table26[[#This Row],[profit]]*[1]!Table26[[#This Row],[tdsPercentage]])</f>
        <v>#REF!</v>
      </c>
      <c r="AB427" s="18" t="e">
        <f>[1]!Table26[[#This Row],[profit_after_tds]]-[1]!Table26[[#This Row],[payout_discount]]</f>
        <v>#REF!</v>
      </c>
      <c r="AC427" s="21" t="s">
        <v>38</v>
      </c>
      <c r="AD427" s="21" t="s">
        <v>38</v>
      </c>
    </row>
    <row r="428" spans="1:30" ht="15.75" x14ac:dyDescent="0.25">
      <c r="A428" s="52">
        <v>45229</v>
      </c>
      <c r="B428" s="10" t="s">
        <v>2369</v>
      </c>
      <c r="C428" s="11">
        <v>9974096888</v>
      </c>
      <c r="D428" s="11" t="s">
        <v>2370</v>
      </c>
      <c r="E428" s="11" t="s">
        <v>2371</v>
      </c>
      <c r="F428" s="11" t="s">
        <v>452</v>
      </c>
      <c r="G428" s="11" t="s">
        <v>2372</v>
      </c>
      <c r="H428" s="11" t="s">
        <v>2373</v>
      </c>
      <c r="I428" s="11" t="s">
        <v>411</v>
      </c>
      <c r="J428" s="11" t="s">
        <v>32</v>
      </c>
      <c r="K428" s="11" t="s">
        <v>33</v>
      </c>
      <c r="L428" s="11" t="s">
        <v>67</v>
      </c>
      <c r="M428" s="11" t="s">
        <v>42</v>
      </c>
      <c r="N428" s="11" t="s">
        <v>403</v>
      </c>
      <c r="O428" s="11" t="s">
        <v>118</v>
      </c>
      <c r="P428" s="11" t="s">
        <v>118</v>
      </c>
      <c r="Q428" s="12">
        <v>45229</v>
      </c>
      <c r="R428" s="12">
        <v>45594</v>
      </c>
      <c r="S428" s="11">
        <v>0</v>
      </c>
      <c r="T428" s="53">
        <v>1296</v>
      </c>
      <c r="U428" s="53">
        <v>1098</v>
      </c>
      <c r="V428" s="25">
        <v>0.22500000000000001</v>
      </c>
      <c r="W428" s="25">
        <v>0.1</v>
      </c>
      <c r="X428" s="15" t="e">
        <f>[1]!Table26[[#This Row],[odNetPremium]]*[1]!Table26[[#This Row],[Payout/ Discount %]]</f>
        <v>#REF!</v>
      </c>
      <c r="Y428" s="16" t="e">
        <f>[1]!Table26[[#This Row],[odNetPremium]]*[1]!Table26[[#This Row],[commissionPercentage]]</f>
        <v>#REF!</v>
      </c>
      <c r="Z428" s="17" t="e">
        <f>VLOOKUP([1]!Table26[[#This Row],[Insurance_portal]],[1]!Portal[#All],2,0)</f>
        <v>#REF!</v>
      </c>
      <c r="AA428" s="18" t="e">
        <f>[1]!Table26[[#This Row],[profit]]-([1]!Table26[[#This Row],[profit]]*[1]!Table26[[#This Row],[tdsPercentage]])</f>
        <v>#REF!</v>
      </c>
      <c r="AB428" s="18" t="e">
        <f>[1]!Table26[[#This Row],[profit_after_tds]]-[1]!Table26[[#This Row],[payout_discount]]</f>
        <v>#REF!</v>
      </c>
      <c r="AC428" s="11" t="s">
        <v>38</v>
      </c>
      <c r="AD428" s="11" t="s">
        <v>412</v>
      </c>
    </row>
    <row r="429" spans="1:30" ht="15.75" x14ac:dyDescent="0.25">
      <c r="A429" s="50">
        <v>45230</v>
      </c>
      <c r="B429" s="20" t="s">
        <v>2374</v>
      </c>
      <c r="C429" s="21">
        <v>9979650065</v>
      </c>
      <c r="D429" s="21" t="s">
        <v>2375</v>
      </c>
      <c r="E429" s="21" t="s">
        <v>2376</v>
      </c>
      <c r="F429" s="21" t="s">
        <v>203</v>
      </c>
      <c r="G429" s="21" t="s">
        <v>2377</v>
      </c>
      <c r="H429" s="21" t="s">
        <v>2378</v>
      </c>
      <c r="I429" s="21" t="s">
        <v>411</v>
      </c>
      <c r="J429" s="21" t="s">
        <v>32</v>
      </c>
      <c r="K429" s="21" t="s">
        <v>33</v>
      </c>
      <c r="L429" s="21" t="s">
        <v>67</v>
      </c>
      <c r="M429" s="21" t="s">
        <v>42</v>
      </c>
      <c r="N429" s="21" t="s">
        <v>403</v>
      </c>
      <c r="O429" s="21" t="s">
        <v>118</v>
      </c>
      <c r="P429" s="21" t="s">
        <v>118</v>
      </c>
      <c r="Q429" s="22">
        <v>45230</v>
      </c>
      <c r="R429" s="22">
        <v>45595</v>
      </c>
      <c r="S429" s="21">
        <v>20</v>
      </c>
      <c r="T429" s="51">
        <v>1466</v>
      </c>
      <c r="U429" s="51">
        <v>1242</v>
      </c>
      <c r="V429" s="26">
        <v>0.22500000000000001</v>
      </c>
      <c r="W429" s="26">
        <v>0.1</v>
      </c>
      <c r="X429" s="15" t="e">
        <f>[1]!Table26[[#This Row],[odNetPremium]]*[1]!Table26[[#This Row],[Payout/ Discount %]]</f>
        <v>#REF!</v>
      </c>
      <c r="Y429" s="16" t="e">
        <f>[1]!Table26[[#This Row],[odNetPremium]]*[1]!Table26[[#This Row],[commissionPercentage]]</f>
        <v>#REF!</v>
      </c>
      <c r="Z429" s="17" t="e">
        <f>VLOOKUP([1]!Table26[[#This Row],[Insurance_portal]],[1]!Portal[#All],2,0)</f>
        <v>#REF!</v>
      </c>
      <c r="AA429" s="18" t="e">
        <f>[1]!Table26[[#This Row],[profit]]-([1]!Table26[[#This Row],[profit]]*[1]!Table26[[#This Row],[tdsPercentage]])</f>
        <v>#REF!</v>
      </c>
      <c r="AB429" s="18" t="e">
        <f>[1]!Table26[[#This Row],[profit_after_tds]]-[1]!Table26[[#This Row],[payout_discount]]</f>
        <v>#REF!</v>
      </c>
      <c r="AC429" s="21" t="s">
        <v>38</v>
      </c>
      <c r="AD429" s="21" t="s">
        <v>412</v>
      </c>
    </row>
    <row r="430" spans="1:30" ht="15.75" x14ac:dyDescent="0.25">
      <c r="A430" s="52">
        <v>45230</v>
      </c>
      <c r="B430" s="10" t="s">
        <v>2379</v>
      </c>
      <c r="C430" s="11">
        <v>7096023682</v>
      </c>
      <c r="D430" s="11" t="s">
        <v>2380</v>
      </c>
      <c r="E430" s="11" t="s">
        <v>2381</v>
      </c>
      <c r="F430" s="11" t="s">
        <v>2382</v>
      </c>
      <c r="G430" s="11" t="s">
        <v>2383</v>
      </c>
      <c r="H430" s="11" t="s">
        <v>2384</v>
      </c>
      <c r="I430" s="11" t="s">
        <v>31</v>
      </c>
      <c r="J430" s="11" t="s">
        <v>2385</v>
      </c>
      <c r="K430" s="11" t="s">
        <v>33</v>
      </c>
      <c r="L430" s="11" t="s">
        <v>34</v>
      </c>
      <c r="M430" s="11" t="s">
        <v>42</v>
      </c>
      <c r="N430" s="11" t="s">
        <v>1841</v>
      </c>
      <c r="O430" s="11" t="s">
        <v>118</v>
      </c>
      <c r="P430" s="11" t="s">
        <v>246</v>
      </c>
      <c r="Q430" s="12">
        <v>45230</v>
      </c>
      <c r="R430" s="12">
        <v>45595</v>
      </c>
      <c r="S430" s="11">
        <v>0</v>
      </c>
      <c r="T430" s="53">
        <v>9716</v>
      </c>
      <c r="U430" s="53">
        <v>8234</v>
      </c>
      <c r="V430" s="25">
        <v>0.13500000000000001</v>
      </c>
      <c r="W430" s="25"/>
      <c r="X430" s="15" t="e">
        <f>[1]!Table26[[#This Row],[odNetPremium]]*[1]!Table26[[#This Row],[Payout/ Discount %]]</f>
        <v>#REF!</v>
      </c>
      <c r="Y430" s="16" t="e">
        <f>[1]!Table26[[#This Row],[odNetPremium]]*[1]!Table26[[#This Row],[commissionPercentage]]</f>
        <v>#REF!</v>
      </c>
      <c r="Z430" s="17" t="e">
        <f>VLOOKUP([1]!Table26[[#This Row],[Insurance_portal]],[1]!Portal[#All],2,0)</f>
        <v>#REF!</v>
      </c>
      <c r="AA430" s="18" t="e">
        <f>[1]!Table26[[#This Row],[profit]]-([1]!Table26[[#This Row],[profit]]*[1]!Table26[[#This Row],[tdsPercentage]])</f>
        <v>#REF!</v>
      </c>
      <c r="AB430" s="18" t="e">
        <f>[1]!Table26[[#This Row],[profit_after_tds]]-[1]!Table26[[#This Row],[payout_discount]]</f>
        <v>#REF!</v>
      </c>
      <c r="AC430" s="11" t="s">
        <v>38</v>
      </c>
      <c r="AD430" s="11" t="s">
        <v>38</v>
      </c>
    </row>
    <row r="431" spans="1:30" ht="15.75" x14ac:dyDescent="0.25">
      <c r="A431" s="50">
        <v>45230</v>
      </c>
      <c r="B431" s="20" t="s">
        <v>659</v>
      </c>
      <c r="C431" s="21">
        <v>9687563850</v>
      </c>
      <c r="D431" s="21" t="s">
        <v>2386</v>
      </c>
      <c r="E431" s="21" t="s">
        <v>660</v>
      </c>
      <c r="F431" s="21" t="s">
        <v>2387</v>
      </c>
      <c r="G431" s="21" t="s">
        <v>662</v>
      </c>
      <c r="H431" s="21" t="s">
        <v>663</v>
      </c>
      <c r="I431" s="21" t="s">
        <v>31</v>
      </c>
      <c r="J431" s="21" t="s">
        <v>264</v>
      </c>
      <c r="K431" s="21" t="s">
        <v>115</v>
      </c>
      <c r="L431" s="21" t="s">
        <v>34</v>
      </c>
      <c r="M431" s="21" t="s">
        <v>78</v>
      </c>
      <c r="N431" s="21" t="s">
        <v>1559</v>
      </c>
      <c r="O431" s="21" t="s">
        <v>118</v>
      </c>
      <c r="P431" s="21" t="s">
        <v>118</v>
      </c>
      <c r="Q431" s="22">
        <v>45232</v>
      </c>
      <c r="R431" s="22">
        <v>45597</v>
      </c>
      <c r="S431" s="21">
        <v>50</v>
      </c>
      <c r="T431" s="51">
        <v>7898</v>
      </c>
      <c r="U431" s="51">
        <v>3925</v>
      </c>
      <c r="V431" s="26">
        <v>0.2</v>
      </c>
      <c r="W431" s="26"/>
      <c r="X431" s="15" t="e">
        <f>[1]!Table26[[#This Row],[odNetPremium]]*[1]!Table26[[#This Row],[Payout/ Discount %]]</f>
        <v>#REF!</v>
      </c>
      <c r="Y431" s="16" t="e">
        <f>[1]!Table26[[#This Row],[odNetPremium]]*[1]!Table26[[#This Row],[commissionPercentage]]</f>
        <v>#REF!</v>
      </c>
      <c r="Z431" s="17" t="e">
        <f>VLOOKUP([1]!Table26[[#This Row],[Insurance_portal]],[1]!Portal[#All],2,0)</f>
        <v>#REF!</v>
      </c>
      <c r="AA431" s="18" t="e">
        <f>[1]!Table26[[#This Row],[profit]]-([1]!Table26[[#This Row],[profit]]*[1]!Table26[[#This Row],[tdsPercentage]])</f>
        <v>#REF!</v>
      </c>
      <c r="AB431" s="18" t="e">
        <f>[1]!Table26[[#This Row],[profit_after_tds]]-[1]!Table26[[#This Row],[payout_discount]]</f>
        <v>#REF!</v>
      </c>
      <c r="AC431" s="21" t="s">
        <v>38</v>
      </c>
      <c r="AD431" s="21" t="s">
        <v>38</v>
      </c>
    </row>
    <row r="432" spans="1:30" ht="15.75" x14ac:dyDescent="0.25">
      <c r="A432" s="52">
        <v>45231</v>
      </c>
      <c r="B432" s="10" t="s">
        <v>2388</v>
      </c>
      <c r="C432" s="11">
        <v>9723816317</v>
      </c>
      <c r="D432" s="11" t="s">
        <v>2389</v>
      </c>
      <c r="E432" s="11" t="s">
        <v>2390</v>
      </c>
      <c r="F432" s="11" t="s">
        <v>2391</v>
      </c>
      <c r="G432" s="11" t="s">
        <v>2392</v>
      </c>
      <c r="H432" s="11" t="s">
        <v>2393</v>
      </c>
      <c r="I432" s="11" t="s">
        <v>31</v>
      </c>
      <c r="J432" s="11" t="s">
        <v>32</v>
      </c>
      <c r="K432" s="11" t="s">
        <v>33</v>
      </c>
      <c r="L432" s="11" t="s">
        <v>34</v>
      </c>
      <c r="M432" s="11" t="s">
        <v>42</v>
      </c>
      <c r="N432" s="11" t="s">
        <v>403</v>
      </c>
      <c r="O432" s="11" t="s">
        <v>381</v>
      </c>
      <c r="P432" s="11" t="s">
        <v>32</v>
      </c>
      <c r="Q432" s="12">
        <v>45229</v>
      </c>
      <c r="R432" s="12">
        <v>45594</v>
      </c>
      <c r="S432" s="11">
        <v>25</v>
      </c>
      <c r="T432" s="53">
        <v>35809</v>
      </c>
      <c r="U432" s="53">
        <v>21675</v>
      </c>
      <c r="V432" s="25">
        <v>0.19</v>
      </c>
      <c r="W432" s="25"/>
      <c r="X432" s="15" t="e">
        <f>[1]!Table26[[#This Row],[odNetPremium]]*[1]!Table26[[#This Row],[Payout/ Discount %]]</f>
        <v>#REF!</v>
      </c>
      <c r="Y432" s="16" t="e">
        <f>[1]!Table26[[#This Row],[odNetPremium]]*[1]!Table26[[#This Row],[commissionPercentage]]</f>
        <v>#REF!</v>
      </c>
      <c r="Z432" s="17" t="e">
        <f>VLOOKUP([1]!Table26[[#This Row],[Insurance_portal]],[1]!Portal[#All],2,0)</f>
        <v>#REF!</v>
      </c>
      <c r="AA432" s="18" t="e">
        <f>[1]!Table26[[#This Row],[profit]]-([1]!Table26[[#This Row],[profit]]*[1]!Table26[[#This Row],[tdsPercentage]])</f>
        <v>#REF!</v>
      </c>
      <c r="AB432" s="18" t="e">
        <f>[1]!Table26[[#This Row],[profit_after_tds]]-[1]!Table26[[#This Row],[payout_discount]]</f>
        <v>#REF!</v>
      </c>
      <c r="AC432" s="11" t="s">
        <v>38</v>
      </c>
      <c r="AD432" s="11" t="s">
        <v>38</v>
      </c>
    </row>
    <row r="433" spans="1:30" ht="15.75" x14ac:dyDescent="0.25">
      <c r="A433" s="50">
        <v>45232</v>
      </c>
      <c r="B433" s="20" t="s">
        <v>2394</v>
      </c>
      <c r="C433" s="21">
        <v>9428242828</v>
      </c>
      <c r="D433" s="21">
        <v>2.0151000002370099E+23</v>
      </c>
      <c r="E433" s="21" t="s">
        <v>2395</v>
      </c>
      <c r="F433" s="21" t="s">
        <v>2396</v>
      </c>
      <c r="G433" s="21" t="s">
        <v>2397</v>
      </c>
      <c r="H433" s="21" t="s">
        <v>2398</v>
      </c>
      <c r="I433" s="21" t="s">
        <v>255</v>
      </c>
      <c r="J433" s="21" t="s">
        <v>32</v>
      </c>
      <c r="K433" s="21" t="s">
        <v>33</v>
      </c>
      <c r="L433" s="21" t="s">
        <v>44</v>
      </c>
      <c r="M433" s="21" t="s">
        <v>121</v>
      </c>
      <c r="N433" s="21" t="s">
        <v>45</v>
      </c>
      <c r="O433" s="21" t="s">
        <v>118</v>
      </c>
      <c r="P433" s="21" t="s">
        <v>363</v>
      </c>
      <c r="Q433" s="22">
        <v>45234</v>
      </c>
      <c r="R433" s="22">
        <v>45599</v>
      </c>
      <c r="S433" s="21">
        <v>0</v>
      </c>
      <c r="T433" s="51">
        <v>4102</v>
      </c>
      <c r="U433" s="51">
        <v>3476</v>
      </c>
      <c r="V433" s="26">
        <v>0.3</v>
      </c>
      <c r="W433" s="26">
        <v>0.13</v>
      </c>
      <c r="X433" s="15" t="e">
        <f>[1]!Table26[[#This Row],[odNetPremium]]*[1]!Table26[[#This Row],[Payout/ Discount %]]</f>
        <v>#REF!</v>
      </c>
      <c r="Y433" s="16" t="e">
        <f>[1]!Table26[[#This Row],[odNetPremium]]*[1]!Table26[[#This Row],[commissionPercentage]]</f>
        <v>#REF!</v>
      </c>
      <c r="Z433" s="17" t="e">
        <f>VLOOKUP([1]!Table26[[#This Row],[Insurance_portal]],[1]!Portal[#All],2,0)</f>
        <v>#REF!</v>
      </c>
      <c r="AA433" s="18" t="e">
        <f>[1]!Table26[[#This Row],[profit]]-([1]!Table26[[#This Row],[profit]]*[1]!Table26[[#This Row],[tdsPercentage]])</f>
        <v>#REF!</v>
      </c>
      <c r="AB433" s="18" t="e">
        <f>[1]!Table26[[#This Row],[profit_after_tds]]-[1]!Table26[[#This Row],[payout_discount]]</f>
        <v>#REF!</v>
      </c>
      <c r="AC433" s="21" t="s">
        <v>38</v>
      </c>
      <c r="AD433" s="21" t="s">
        <v>38</v>
      </c>
    </row>
    <row r="434" spans="1:30" ht="15.75" x14ac:dyDescent="0.25">
      <c r="A434" s="52">
        <v>45234</v>
      </c>
      <c r="B434" s="10" t="s">
        <v>2399</v>
      </c>
      <c r="C434" s="11">
        <v>9723816317</v>
      </c>
      <c r="D434" s="11">
        <v>1.6022232311006202E+17</v>
      </c>
      <c r="E434" s="11" t="s">
        <v>2400</v>
      </c>
      <c r="F434" s="11" t="s">
        <v>2401</v>
      </c>
      <c r="G434" s="11" t="s">
        <v>2402</v>
      </c>
      <c r="H434" s="11" t="s">
        <v>2403</v>
      </c>
      <c r="I434" s="11" t="s">
        <v>31</v>
      </c>
      <c r="J434" s="11" t="s">
        <v>32</v>
      </c>
      <c r="K434" s="11" t="s">
        <v>33</v>
      </c>
      <c r="L434" s="11" t="s">
        <v>34</v>
      </c>
      <c r="M434" s="11" t="s">
        <v>54</v>
      </c>
      <c r="N434" s="11" t="s">
        <v>190</v>
      </c>
      <c r="O434" s="11" t="s">
        <v>381</v>
      </c>
      <c r="P434" s="11" t="s">
        <v>32</v>
      </c>
      <c r="Q434" s="12">
        <v>45210</v>
      </c>
      <c r="R434" s="12">
        <v>45606</v>
      </c>
      <c r="S434" s="11">
        <v>25</v>
      </c>
      <c r="T434" s="53">
        <v>11621</v>
      </c>
      <c r="U434" s="53">
        <v>7079</v>
      </c>
      <c r="V434" s="25">
        <v>0.15</v>
      </c>
      <c r="W434" s="25"/>
      <c r="X434" s="15" t="e">
        <f>[1]!Table26[[#This Row],[odNetPremium]]*[1]!Table26[[#This Row],[Payout/ Discount %]]</f>
        <v>#REF!</v>
      </c>
      <c r="Y434" s="16" t="e">
        <f>[1]!Table26[[#This Row],[odNetPremium]]*[1]!Table26[[#This Row],[commissionPercentage]]</f>
        <v>#REF!</v>
      </c>
      <c r="Z434" s="17" t="e">
        <f>VLOOKUP([1]!Table26[[#This Row],[Insurance_portal]],[1]!Portal[#All],2,0)</f>
        <v>#REF!</v>
      </c>
      <c r="AA434" s="18" t="e">
        <f>[1]!Table26[[#This Row],[profit]]-([1]!Table26[[#This Row],[profit]]*[1]!Table26[[#This Row],[tdsPercentage]])</f>
        <v>#REF!</v>
      </c>
      <c r="AB434" s="18" t="e">
        <f>[1]!Table26[[#This Row],[profit_after_tds]]-[1]!Table26[[#This Row],[payout_discount]]</f>
        <v>#REF!</v>
      </c>
      <c r="AC434" s="11" t="s">
        <v>38</v>
      </c>
      <c r="AD434" s="11" t="s">
        <v>38</v>
      </c>
    </row>
    <row r="435" spans="1:30" ht="15.75" x14ac:dyDescent="0.25">
      <c r="A435" s="50">
        <v>45234</v>
      </c>
      <c r="B435" s="20" t="s">
        <v>2404</v>
      </c>
      <c r="C435" s="21">
        <v>9898807706</v>
      </c>
      <c r="D435" s="21" t="s">
        <v>2405</v>
      </c>
      <c r="E435" s="21" t="s">
        <v>678</v>
      </c>
      <c r="F435" s="21" t="s">
        <v>679</v>
      </c>
      <c r="G435" s="21" t="s">
        <v>680</v>
      </c>
      <c r="H435" s="21" t="s">
        <v>2406</v>
      </c>
      <c r="I435" s="21" t="s">
        <v>31</v>
      </c>
      <c r="J435" s="21" t="s">
        <v>32</v>
      </c>
      <c r="K435" s="21" t="s">
        <v>115</v>
      </c>
      <c r="L435" s="21" t="s">
        <v>34</v>
      </c>
      <c r="M435" s="21" t="s">
        <v>42</v>
      </c>
      <c r="N435" s="21" t="s">
        <v>143</v>
      </c>
      <c r="O435" s="21" t="s">
        <v>37</v>
      </c>
      <c r="P435" s="21" t="s">
        <v>189</v>
      </c>
      <c r="Q435" s="22">
        <v>45235</v>
      </c>
      <c r="R435" s="22">
        <v>45600</v>
      </c>
      <c r="S435" s="21">
        <v>0</v>
      </c>
      <c r="T435" s="51">
        <v>13310</v>
      </c>
      <c r="U435" s="51">
        <v>8450</v>
      </c>
      <c r="V435" s="26">
        <v>0.19</v>
      </c>
      <c r="W435" s="26"/>
      <c r="X435" s="15" t="e">
        <f>[1]!Table26[[#This Row],[odNetPremium]]*[1]!Table26[[#This Row],[Payout/ Discount %]]</f>
        <v>#REF!</v>
      </c>
      <c r="Y435" s="16" t="e">
        <f>[1]!Table26[[#This Row],[odNetPremium]]*[1]!Table26[[#This Row],[commissionPercentage]]</f>
        <v>#REF!</v>
      </c>
      <c r="Z435" s="17" t="e">
        <f>VLOOKUP([1]!Table26[[#This Row],[Insurance_portal]],[1]!Portal[#All],2,0)</f>
        <v>#REF!</v>
      </c>
      <c r="AA435" s="18" t="e">
        <f>[1]!Table26[[#This Row],[profit]]-([1]!Table26[[#This Row],[profit]]*[1]!Table26[[#This Row],[tdsPercentage]])</f>
        <v>#REF!</v>
      </c>
      <c r="AB435" s="18" t="e">
        <f>[1]!Table26[[#This Row],[profit_after_tds]]-[1]!Table26[[#This Row],[payout_discount]]</f>
        <v>#REF!</v>
      </c>
      <c r="AC435" s="21" t="s">
        <v>38</v>
      </c>
      <c r="AD435" s="21" t="s">
        <v>38</v>
      </c>
    </row>
    <row r="436" spans="1:30" ht="15.75" x14ac:dyDescent="0.25">
      <c r="A436" s="52">
        <v>45235</v>
      </c>
      <c r="B436" s="10" t="s">
        <v>665</v>
      </c>
      <c r="C436" s="11">
        <v>9924463900</v>
      </c>
      <c r="D436" s="11" t="s">
        <v>2407</v>
      </c>
      <c r="E436" s="11" t="s">
        <v>666</v>
      </c>
      <c r="F436" s="11" t="s">
        <v>667</v>
      </c>
      <c r="G436" s="11" t="s">
        <v>668</v>
      </c>
      <c r="H436" s="11" t="s">
        <v>669</v>
      </c>
      <c r="I436" s="11" t="s">
        <v>50</v>
      </c>
      <c r="J436" s="11" t="s">
        <v>32</v>
      </c>
      <c r="K436" s="11" t="s">
        <v>115</v>
      </c>
      <c r="L436" s="11" t="s">
        <v>34</v>
      </c>
      <c r="M436" s="11" t="s">
        <v>42</v>
      </c>
      <c r="N436" s="11" t="s">
        <v>196</v>
      </c>
      <c r="O436" s="11" t="s">
        <v>118</v>
      </c>
      <c r="P436" s="11" t="s">
        <v>118</v>
      </c>
      <c r="Q436" s="12">
        <v>45236</v>
      </c>
      <c r="R436" s="12">
        <v>45601</v>
      </c>
      <c r="S436" s="11">
        <v>45</v>
      </c>
      <c r="T436" s="53">
        <v>12135</v>
      </c>
      <c r="U436" s="53">
        <v>6238</v>
      </c>
      <c r="V436" s="25">
        <v>0.25</v>
      </c>
      <c r="W436" s="25">
        <v>0.14000000000000001</v>
      </c>
      <c r="X436" s="15" t="e">
        <f>[1]!Table26[[#This Row],[odNetPremium]]*[1]!Table26[[#This Row],[Payout/ Discount %]]</f>
        <v>#REF!</v>
      </c>
      <c r="Y436" s="16" t="e">
        <f>[1]!Table26[[#This Row],[odNetPremium]]*[1]!Table26[[#This Row],[commissionPercentage]]</f>
        <v>#REF!</v>
      </c>
      <c r="Z436" s="17" t="e">
        <f>VLOOKUP([1]!Table26[[#This Row],[Insurance_portal]],[1]!Portal[#All],2,0)</f>
        <v>#REF!</v>
      </c>
      <c r="AA436" s="18" t="e">
        <f>[1]!Table26[[#This Row],[profit]]-([1]!Table26[[#This Row],[profit]]*[1]!Table26[[#This Row],[tdsPercentage]])</f>
        <v>#REF!</v>
      </c>
      <c r="AB436" s="18" t="e">
        <f>[1]!Table26[[#This Row],[profit_after_tds]]-[1]!Table26[[#This Row],[payout_discount]]</f>
        <v>#REF!</v>
      </c>
      <c r="AC436" s="11" t="s">
        <v>38</v>
      </c>
      <c r="AD436" s="11" t="s">
        <v>412</v>
      </c>
    </row>
    <row r="437" spans="1:30" ht="15.75" x14ac:dyDescent="0.25">
      <c r="A437" s="50">
        <v>45236</v>
      </c>
      <c r="B437" s="20" t="s">
        <v>686</v>
      </c>
      <c r="C437" s="21">
        <v>9624824060</v>
      </c>
      <c r="D437" s="21">
        <v>6202152677</v>
      </c>
      <c r="E437" s="21" t="s">
        <v>2408</v>
      </c>
      <c r="F437" s="21" t="s">
        <v>2409</v>
      </c>
      <c r="G437" s="21" t="s">
        <v>2410</v>
      </c>
      <c r="H437" s="21" t="s">
        <v>690</v>
      </c>
      <c r="I437" s="21" t="s">
        <v>31</v>
      </c>
      <c r="J437" s="21" t="s">
        <v>32</v>
      </c>
      <c r="K437" s="21" t="s">
        <v>115</v>
      </c>
      <c r="L437" s="21" t="s">
        <v>44</v>
      </c>
      <c r="M437" s="21" t="s">
        <v>121</v>
      </c>
      <c r="N437" s="21" t="s">
        <v>1536</v>
      </c>
      <c r="O437" s="21" t="s">
        <v>118</v>
      </c>
      <c r="P437" s="21" t="s">
        <v>118</v>
      </c>
      <c r="Q437" s="22">
        <v>45237</v>
      </c>
      <c r="R437" s="22">
        <v>45602</v>
      </c>
      <c r="S437" s="21">
        <v>0</v>
      </c>
      <c r="T437" s="51">
        <v>4102</v>
      </c>
      <c r="U437" s="51">
        <v>3476</v>
      </c>
      <c r="V437" s="26">
        <v>0.34</v>
      </c>
      <c r="W437" s="26">
        <v>0.1</v>
      </c>
      <c r="X437" s="15" t="e">
        <f>[1]!Table26[[#This Row],[odNetPremium]]*[1]!Table26[[#This Row],[Payout/ Discount %]]</f>
        <v>#REF!</v>
      </c>
      <c r="Y437" s="16" t="e">
        <f>[1]!Table26[[#This Row],[odNetPremium]]*[1]!Table26[[#This Row],[commissionPercentage]]</f>
        <v>#REF!</v>
      </c>
      <c r="Z437" s="17" t="e">
        <f>VLOOKUP([1]!Table26[[#This Row],[Insurance_portal]],[1]!Portal[#All],2,0)</f>
        <v>#REF!</v>
      </c>
      <c r="AA437" s="18" t="e">
        <f>[1]!Table26[[#This Row],[profit]]-([1]!Table26[[#This Row],[profit]]*[1]!Table26[[#This Row],[tdsPercentage]])</f>
        <v>#REF!</v>
      </c>
      <c r="AB437" s="18" t="e">
        <f>[1]!Table26[[#This Row],[profit_after_tds]]-[1]!Table26[[#This Row],[payout_discount]]</f>
        <v>#REF!</v>
      </c>
      <c r="AC437" s="21" t="s">
        <v>38</v>
      </c>
      <c r="AD437" s="21" t="s">
        <v>38</v>
      </c>
    </row>
    <row r="438" spans="1:30" ht="15.75" x14ac:dyDescent="0.25">
      <c r="A438" s="52">
        <v>45236</v>
      </c>
      <c r="B438" s="10" t="s">
        <v>686</v>
      </c>
      <c r="C438" s="11">
        <v>9624824060</v>
      </c>
      <c r="D438" s="11">
        <v>6100468280</v>
      </c>
      <c r="E438" s="11" t="s">
        <v>2411</v>
      </c>
      <c r="F438" s="11" t="s">
        <v>48</v>
      </c>
      <c r="G438" s="11" t="s">
        <v>693</v>
      </c>
      <c r="H438" s="11" t="s">
        <v>694</v>
      </c>
      <c r="I438" s="11" t="s">
        <v>31</v>
      </c>
      <c r="J438" s="11" t="s">
        <v>32</v>
      </c>
      <c r="K438" s="11" t="s">
        <v>115</v>
      </c>
      <c r="L438" s="11" t="s">
        <v>44</v>
      </c>
      <c r="M438" s="11" t="s">
        <v>121</v>
      </c>
      <c r="N438" s="11" t="s">
        <v>1559</v>
      </c>
      <c r="O438" s="11" t="s">
        <v>118</v>
      </c>
      <c r="P438" s="11" t="s">
        <v>118</v>
      </c>
      <c r="Q438" s="12">
        <v>45237</v>
      </c>
      <c r="R438" s="12">
        <v>45602</v>
      </c>
      <c r="S438" s="11">
        <v>0</v>
      </c>
      <c r="T438" s="53">
        <v>842</v>
      </c>
      <c r="U438" s="53">
        <v>714</v>
      </c>
      <c r="V438" s="25">
        <v>0.5</v>
      </c>
      <c r="W438" s="25">
        <v>0.1</v>
      </c>
      <c r="X438" s="15" t="e">
        <f>[1]!Table26[[#This Row],[odNetPremium]]*[1]!Table26[[#This Row],[Payout/ Discount %]]</f>
        <v>#REF!</v>
      </c>
      <c r="Y438" s="16" t="e">
        <f>[1]!Table26[[#This Row],[odNetPremium]]*[1]!Table26[[#This Row],[commissionPercentage]]</f>
        <v>#REF!</v>
      </c>
      <c r="Z438" s="17" t="e">
        <f>VLOOKUP([1]!Table26[[#This Row],[Insurance_portal]],[1]!Portal[#All],2,0)</f>
        <v>#REF!</v>
      </c>
      <c r="AA438" s="18" t="e">
        <f>[1]!Table26[[#This Row],[profit]]-([1]!Table26[[#This Row],[profit]]*[1]!Table26[[#This Row],[tdsPercentage]])</f>
        <v>#REF!</v>
      </c>
      <c r="AB438" s="18" t="e">
        <f>[1]!Table26[[#This Row],[profit_after_tds]]-[1]!Table26[[#This Row],[payout_discount]]</f>
        <v>#REF!</v>
      </c>
      <c r="AC438" s="11" t="s">
        <v>38</v>
      </c>
      <c r="AD438" s="11" t="s">
        <v>38</v>
      </c>
    </row>
    <row r="439" spans="1:30" ht="15.75" x14ac:dyDescent="0.25">
      <c r="A439" s="50">
        <v>45258</v>
      </c>
      <c r="B439" s="20" t="s">
        <v>240</v>
      </c>
      <c r="C439" s="21">
        <v>8140803667</v>
      </c>
      <c r="D439" s="21" t="s">
        <v>2412</v>
      </c>
      <c r="E439" s="21" t="s">
        <v>241</v>
      </c>
      <c r="F439" s="21" t="s">
        <v>2413</v>
      </c>
      <c r="G439" s="21">
        <v>541511</v>
      </c>
      <c r="H439" s="21">
        <v>225983</v>
      </c>
      <c r="I439" s="21" t="s">
        <v>31</v>
      </c>
      <c r="J439" s="21" t="s">
        <v>32</v>
      </c>
      <c r="K439" s="21" t="s">
        <v>115</v>
      </c>
      <c r="L439" s="21" t="s">
        <v>34</v>
      </c>
      <c r="M439" s="21" t="s">
        <v>54</v>
      </c>
      <c r="N439" s="21" t="s">
        <v>36</v>
      </c>
      <c r="O439" s="21" t="s">
        <v>37</v>
      </c>
      <c r="P439" s="21" t="s">
        <v>189</v>
      </c>
      <c r="Q439" s="22">
        <v>45260</v>
      </c>
      <c r="R439" s="22">
        <v>45625</v>
      </c>
      <c r="S439" s="21">
        <v>0</v>
      </c>
      <c r="T439" s="51">
        <v>16195</v>
      </c>
      <c r="U439" s="51">
        <v>9678</v>
      </c>
      <c r="V439" s="26">
        <v>0.15</v>
      </c>
      <c r="W439" s="26">
        <v>0.06</v>
      </c>
      <c r="X439" s="15" t="e">
        <f>[1]!Table26[[#This Row],[odNetPremium]]*[1]!Table26[[#This Row],[Payout/ Discount %]]</f>
        <v>#REF!</v>
      </c>
      <c r="Y439" s="16" t="e">
        <f>[1]!Table26[[#This Row],[odNetPremium]]*[1]!Table26[[#This Row],[commissionPercentage]]</f>
        <v>#REF!</v>
      </c>
      <c r="Z439" s="17" t="e">
        <f>VLOOKUP([1]!Table26[[#This Row],[Insurance_portal]],[1]!Portal[#All],2,0)</f>
        <v>#REF!</v>
      </c>
      <c r="AA439" s="18" t="e">
        <f>[1]!Table26[[#This Row],[profit]]-([1]!Table26[[#This Row],[profit]]*[1]!Table26[[#This Row],[tdsPercentage]])</f>
        <v>#REF!</v>
      </c>
      <c r="AB439" s="18" t="e">
        <f>[1]!Table26[[#This Row],[profit_after_tds]]-[1]!Table26[[#This Row],[payout_discount]]</f>
        <v>#REF!</v>
      </c>
      <c r="AC439" s="21" t="s">
        <v>38</v>
      </c>
      <c r="AD439" s="21" t="s">
        <v>38</v>
      </c>
    </row>
    <row r="440" spans="1:30" ht="15.75" x14ac:dyDescent="0.25">
      <c r="A440" s="52">
        <v>45236</v>
      </c>
      <c r="B440" s="10" t="s">
        <v>2414</v>
      </c>
      <c r="C440" s="11">
        <v>7383931948</v>
      </c>
      <c r="D440" s="11" t="s">
        <v>2415</v>
      </c>
      <c r="E440" s="11" t="s">
        <v>2416</v>
      </c>
      <c r="F440" s="11" t="s">
        <v>434</v>
      </c>
      <c r="G440" s="11" t="s">
        <v>2417</v>
      </c>
      <c r="H440" s="11" t="s">
        <v>2418</v>
      </c>
      <c r="I440" s="11" t="s">
        <v>31</v>
      </c>
      <c r="J440" s="11" t="s">
        <v>32</v>
      </c>
      <c r="K440" s="11" t="s">
        <v>33</v>
      </c>
      <c r="L440" s="11" t="s">
        <v>44</v>
      </c>
      <c r="M440" s="11" t="s">
        <v>121</v>
      </c>
      <c r="N440" s="11" t="s">
        <v>403</v>
      </c>
      <c r="O440" s="11" t="s">
        <v>118</v>
      </c>
      <c r="P440" s="11" t="s">
        <v>118</v>
      </c>
      <c r="Q440" s="12">
        <v>45237</v>
      </c>
      <c r="R440" s="12">
        <v>45602</v>
      </c>
      <c r="S440" s="11">
        <v>0</v>
      </c>
      <c r="T440" s="53">
        <v>1315</v>
      </c>
      <c r="U440" s="53">
        <v>1114</v>
      </c>
      <c r="V440" s="25">
        <v>0.5</v>
      </c>
      <c r="W440" s="25">
        <v>0.19500000000000001</v>
      </c>
      <c r="X440" s="15" t="e">
        <f>[1]!Table26[[#This Row],[odNetPremium]]*[1]!Table26[[#This Row],[Payout/ Discount %]]</f>
        <v>#REF!</v>
      </c>
      <c r="Y440" s="16" t="e">
        <f>[1]!Table26[[#This Row],[odNetPremium]]*[1]!Table26[[#This Row],[commissionPercentage]]</f>
        <v>#REF!</v>
      </c>
      <c r="Z440" s="17" t="e">
        <f>VLOOKUP([1]!Table26[[#This Row],[Insurance_portal]],[1]!Portal[#All],2,0)</f>
        <v>#REF!</v>
      </c>
      <c r="AA440" s="18" t="e">
        <f>[1]!Table26[[#This Row],[profit]]-([1]!Table26[[#This Row],[profit]]*[1]!Table26[[#This Row],[tdsPercentage]])</f>
        <v>#REF!</v>
      </c>
      <c r="AB440" s="18" t="e">
        <f>[1]!Table26[[#This Row],[profit_after_tds]]-[1]!Table26[[#This Row],[payout_discount]]</f>
        <v>#REF!</v>
      </c>
      <c r="AC440" s="11" t="s">
        <v>38</v>
      </c>
      <c r="AD440" s="11" t="s">
        <v>2206</v>
      </c>
    </row>
    <row r="441" spans="1:30" ht="15.75" x14ac:dyDescent="0.25">
      <c r="A441" s="50">
        <v>45237</v>
      </c>
      <c r="B441" s="20" t="s">
        <v>2419</v>
      </c>
      <c r="C441" s="21">
        <v>9925341058</v>
      </c>
      <c r="D441" s="21" t="s">
        <v>2420</v>
      </c>
      <c r="E441" s="21" t="s">
        <v>202</v>
      </c>
      <c r="F441" s="21" t="s">
        <v>2421</v>
      </c>
      <c r="G441" s="21" t="s">
        <v>672</v>
      </c>
      <c r="H441" s="21" t="s">
        <v>673</v>
      </c>
      <c r="I441" s="21" t="s">
        <v>57</v>
      </c>
      <c r="J441" s="21" t="s">
        <v>32</v>
      </c>
      <c r="K441" s="21" t="s">
        <v>115</v>
      </c>
      <c r="L441" s="21" t="s">
        <v>44</v>
      </c>
      <c r="M441" s="21" t="s">
        <v>121</v>
      </c>
      <c r="N441" s="21" t="s">
        <v>196</v>
      </c>
      <c r="O441" s="21" t="s">
        <v>144</v>
      </c>
      <c r="P441" s="21" t="s">
        <v>118</v>
      </c>
      <c r="Q441" s="22">
        <v>45238</v>
      </c>
      <c r="R441" s="22">
        <v>45603</v>
      </c>
      <c r="S441" s="21">
        <v>0</v>
      </c>
      <c r="T441" s="51">
        <v>842</v>
      </c>
      <c r="U441" s="51">
        <v>714</v>
      </c>
      <c r="V441" s="26">
        <v>0.33</v>
      </c>
      <c r="W441" s="26">
        <v>7.0000000000000007E-2</v>
      </c>
      <c r="X441" s="15" t="e">
        <f>[1]!Table26[[#This Row],[odNetPremium]]*[1]!Table26[[#This Row],[Payout/ Discount %]]</f>
        <v>#REF!</v>
      </c>
      <c r="Y441" s="16" t="e">
        <f>[1]!Table26[[#This Row],[odNetPremium]]*[1]!Table26[[#This Row],[commissionPercentage]]</f>
        <v>#REF!</v>
      </c>
      <c r="Z441" s="17" t="e">
        <f>VLOOKUP([1]!Table26[[#This Row],[Insurance_portal]],[1]!Portal[#All],2,0)</f>
        <v>#REF!</v>
      </c>
      <c r="AA441" s="18" t="e">
        <f>[1]!Table26[[#This Row],[profit]]-([1]!Table26[[#This Row],[profit]]*[1]!Table26[[#This Row],[tdsPercentage]])</f>
        <v>#REF!</v>
      </c>
      <c r="AB441" s="18" t="e">
        <f>[1]!Table26[[#This Row],[profit_after_tds]]-[1]!Table26[[#This Row],[payout_discount]]</f>
        <v>#REF!</v>
      </c>
      <c r="AC441" s="21" t="s">
        <v>38</v>
      </c>
      <c r="AD441" s="21" t="s">
        <v>38</v>
      </c>
    </row>
    <row r="442" spans="1:30" ht="15.75" x14ac:dyDescent="0.25">
      <c r="A442" s="52">
        <v>45237</v>
      </c>
      <c r="B442" s="10" t="s">
        <v>2422</v>
      </c>
      <c r="C442" s="11">
        <v>98790008183</v>
      </c>
      <c r="D442" s="11">
        <v>402000125068</v>
      </c>
      <c r="E442" s="11" t="s">
        <v>2423</v>
      </c>
      <c r="F442" s="11" t="s">
        <v>2424</v>
      </c>
      <c r="G442" s="11" t="s">
        <v>2425</v>
      </c>
      <c r="H442" s="11" t="s">
        <v>2426</v>
      </c>
      <c r="I442" s="11" t="s">
        <v>31</v>
      </c>
      <c r="J442" s="11" t="s">
        <v>32</v>
      </c>
      <c r="K442" s="11" t="s">
        <v>33</v>
      </c>
      <c r="L442" s="11" t="s">
        <v>44</v>
      </c>
      <c r="M442" s="11" t="s">
        <v>121</v>
      </c>
      <c r="N442" s="11" t="s">
        <v>2368</v>
      </c>
      <c r="O442" s="11" t="s">
        <v>118</v>
      </c>
      <c r="P442" s="11" t="s">
        <v>246</v>
      </c>
      <c r="Q442" s="12">
        <v>45238</v>
      </c>
      <c r="R442" s="12">
        <v>45603</v>
      </c>
      <c r="S442" s="11">
        <v>0</v>
      </c>
      <c r="T442" s="53">
        <v>9318</v>
      </c>
      <c r="U442" s="53">
        <v>7897</v>
      </c>
      <c r="V442" s="25">
        <v>0.18</v>
      </c>
      <c r="W442" s="25">
        <v>0.10299999999999999</v>
      </c>
      <c r="X442" s="15" t="e">
        <f>[1]!Table26[[#This Row],[odNetPremium]]*[1]!Table26[[#This Row],[Payout/ Discount %]]</f>
        <v>#REF!</v>
      </c>
      <c r="Y442" s="16" t="e">
        <f>[1]!Table26[[#This Row],[odNetPremium]]*[1]!Table26[[#This Row],[commissionPercentage]]</f>
        <v>#REF!</v>
      </c>
      <c r="Z442" s="17" t="e">
        <f>VLOOKUP([1]!Table26[[#This Row],[Insurance_portal]],[1]!Portal[#All],2,0)</f>
        <v>#REF!</v>
      </c>
      <c r="AA442" s="18" t="e">
        <f>[1]!Table26[[#This Row],[profit]]-([1]!Table26[[#This Row],[profit]]*[1]!Table26[[#This Row],[tdsPercentage]])</f>
        <v>#REF!</v>
      </c>
      <c r="AB442" s="18" t="e">
        <f>[1]!Table26[[#This Row],[profit_after_tds]]-[1]!Table26[[#This Row],[payout_discount]]</f>
        <v>#REF!</v>
      </c>
      <c r="AC442" s="11" t="s">
        <v>38</v>
      </c>
      <c r="AD442" s="11" t="s">
        <v>214</v>
      </c>
    </row>
    <row r="443" spans="1:30" ht="15.75" x14ac:dyDescent="0.25">
      <c r="A443" s="50">
        <v>45237</v>
      </c>
      <c r="B443" s="20" t="s">
        <v>2427</v>
      </c>
      <c r="C443" s="21">
        <v>9825638899</v>
      </c>
      <c r="D443" s="21">
        <v>6202158696</v>
      </c>
      <c r="E443" s="21" t="s">
        <v>2428</v>
      </c>
      <c r="F443" s="21" t="s">
        <v>2429</v>
      </c>
      <c r="G443" s="21" t="s">
        <v>2430</v>
      </c>
      <c r="H443" s="21" t="s">
        <v>698</v>
      </c>
      <c r="I443" s="21" t="s">
        <v>31</v>
      </c>
      <c r="J443" s="21" t="s">
        <v>32</v>
      </c>
      <c r="K443" s="21" t="s">
        <v>115</v>
      </c>
      <c r="L443" s="21" t="s">
        <v>44</v>
      </c>
      <c r="M443" s="21" t="s">
        <v>121</v>
      </c>
      <c r="N443" s="21" t="s">
        <v>1559</v>
      </c>
      <c r="O443" s="21" t="s">
        <v>118</v>
      </c>
      <c r="P443" s="21" t="s">
        <v>118</v>
      </c>
      <c r="Q443" s="22">
        <v>45238</v>
      </c>
      <c r="R443" s="22">
        <v>45603</v>
      </c>
      <c r="S443" s="21">
        <v>0</v>
      </c>
      <c r="T443" s="51">
        <v>4827</v>
      </c>
      <c r="U443" s="51">
        <v>4091</v>
      </c>
      <c r="V443" s="26">
        <v>0.34</v>
      </c>
      <c r="W443" s="26">
        <v>0.105</v>
      </c>
      <c r="X443" s="15" t="e">
        <f>[1]!Table26[[#This Row],[odNetPremium]]*[1]!Table26[[#This Row],[Payout/ Discount %]]</f>
        <v>#REF!</v>
      </c>
      <c r="Y443" s="16" t="e">
        <f>[1]!Table26[[#This Row],[odNetPremium]]*[1]!Table26[[#This Row],[commissionPercentage]]</f>
        <v>#REF!</v>
      </c>
      <c r="Z443" s="17" t="e">
        <f>VLOOKUP([1]!Table26[[#This Row],[Insurance_portal]],[1]!Portal[#All],2,0)</f>
        <v>#REF!</v>
      </c>
      <c r="AA443" s="18" t="e">
        <f>[1]!Table26[[#This Row],[profit]]-([1]!Table26[[#This Row],[profit]]*[1]!Table26[[#This Row],[tdsPercentage]])</f>
        <v>#REF!</v>
      </c>
      <c r="AB443" s="18" t="e">
        <f>[1]!Table26[[#This Row],[profit_after_tds]]-[1]!Table26[[#This Row],[payout_discount]]</f>
        <v>#REF!</v>
      </c>
      <c r="AC443" s="21" t="s">
        <v>38</v>
      </c>
      <c r="AD443" s="21" t="s">
        <v>38</v>
      </c>
    </row>
    <row r="444" spans="1:30" ht="15.75" x14ac:dyDescent="0.25">
      <c r="A444" s="52">
        <v>45237</v>
      </c>
      <c r="B444" s="10" t="s">
        <v>209</v>
      </c>
      <c r="C444" s="11">
        <v>7043570079</v>
      </c>
      <c r="D444" s="11" t="s">
        <v>2431</v>
      </c>
      <c r="E444" s="11" t="s">
        <v>210</v>
      </c>
      <c r="F444" s="11" t="s">
        <v>675</v>
      </c>
      <c r="G444" s="11" t="s">
        <v>676</v>
      </c>
      <c r="H444" s="11" t="s">
        <v>677</v>
      </c>
      <c r="I444" s="11" t="s">
        <v>46</v>
      </c>
      <c r="J444" s="11" t="s">
        <v>32</v>
      </c>
      <c r="K444" s="11" t="s">
        <v>115</v>
      </c>
      <c r="L444" s="11" t="s">
        <v>44</v>
      </c>
      <c r="M444" s="11" t="s">
        <v>121</v>
      </c>
      <c r="N444" s="11" t="s">
        <v>196</v>
      </c>
      <c r="O444" s="11" t="s">
        <v>118</v>
      </c>
      <c r="P444" s="11" t="s">
        <v>118</v>
      </c>
      <c r="Q444" s="12">
        <v>45238</v>
      </c>
      <c r="R444" s="12">
        <v>45603</v>
      </c>
      <c r="S444" s="11">
        <v>0</v>
      </c>
      <c r="T444" s="53">
        <v>4774</v>
      </c>
      <c r="U444" s="53">
        <v>4046</v>
      </c>
      <c r="V444" s="25">
        <v>0.35</v>
      </c>
      <c r="W444" s="25">
        <v>9.4E-2</v>
      </c>
      <c r="X444" s="15" t="e">
        <f>[1]!Table26[[#This Row],[odNetPremium]]*[1]!Table26[[#This Row],[Payout/ Discount %]]</f>
        <v>#REF!</v>
      </c>
      <c r="Y444" s="16" t="e">
        <f>[1]!Table26[[#This Row],[odNetPremium]]*[1]!Table26[[#This Row],[commissionPercentage]]</f>
        <v>#REF!</v>
      </c>
      <c r="Z444" s="17" t="e">
        <f>VLOOKUP([1]!Table26[[#This Row],[Insurance_portal]],[1]!Portal[#All],2,0)</f>
        <v>#REF!</v>
      </c>
      <c r="AA444" s="18" t="e">
        <f>[1]!Table26[[#This Row],[profit]]-([1]!Table26[[#This Row],[profit]]*[1]!Table26[[#This Row],[tdsPercentage]])</f>
        <v>#REF!</v>
      </c>
      <c r="AB444" s="18" t="e">
        <f>[1]!Table26[[#This Row],[profit_after_tds]]-[1]!Table26[[#This Row],[payout_discount]]</f>
        <v>#REF!</v>
      </c>
      <c r="AC444" s="11" t="s">
        <v>38</v>
      </c>
      <c r="AD444" s="11" t="s">
        <v>38</v>
      </c>
    </row>
    <row r="445" spans="1:30" ht="15.75" x14ac:dyDescent="0.25">
      <c r="A445" s="50">
        <v>45238</v>
      </c>
      <c r="B445" s="20" t="s">
        <v>2432</v>
      </c>
      <c r="C445" s="21">
        <v>9925355829</v>
      </c>
      <c r="D445" s="21" t="s">
        <v>2433</v>
      </c>
      <c r="E445" s="21" t="s">
        <v>681</v>
      </c>
      <c r="F445" s="21" t="s">
        <v>2434</v>
      </c>
      <c r="G445" s="21" t="s">
        <v>2435</v>
      </c>
      <c r="H445" s="21">
        <v>2020270</v>
      </c>
      <c r="I445" s="21" t="s">
        <v>31</v>
      </c>
      <c r="J445" s="21" t="s">
        <v>32</v>
      </c>
      <c r="K445" s="21" t="s">
        <v>115</v>
      </c>
      <c r="L445" s="21" t="s">
        <v>44</v>
      </c>
      <c r="M445" s="21" t="s">
        <v>121</v>
      </c>
      <c r="N445" s="21" t="s">
        <v>1977</v>
      </c>
      <c r="O445" s="21" t="s">
        <v>118</v>
      </c>
      <c r="P445" s="21" t="s">
        <v>246</v>
      </c>
      <c r="Q445" s="22">
        <v>45238</v>
      </c>
      <c r="R445" s="22">
        <v>45603</v>
      </c>
      <c r="S445" s="21">
        <v>0</v>
      </c>
      <c r="T445" s="51">
        <v>9023</v>
      </c>
      <c r="U445" s="51">
        <v>7647</v>
      </c>
      <c r="V445" s="26">
        <v>6.5000000000000002E-2</v>
      </c>
      <c r="W445" s="26">
        <v>0</v>
      </c>
      <c r="X445" s="15" t="e">
        <f>[1]!Table26[[#This Row],[odNetPremium]]*[1]!Table26[[#This Row],[Payout/ Discount %]]</f>
        <v>#REF!</v>
      </c>
      <c r="Y445" s="16" t="e">
        <f>[1]!Table26[[#This Row],[odNetPremium]]*[1]!Table26[[#This Row],[commissionPercentage]]</f>
        <v>#REF!</v>
      </c>
      <c r="Z445" s="17" t="e">
        <f>VLOOKUP([1]!Table26[[#This Row],[Insurance_portal]],[1]!Portal[#All],2,0)</f>
        <v>#REF!</v>
      </c>
      <c r="AA445" s="18" t="e">
        <f>[1]!Table26[[#This Row],[profit]]-([1]!Table26[[#This Row],[profit]]*[1]!Table26[[#This Row],[tdsPercentage]])</f>
        <v>#REF!</v>
      </c>
      <c r="AB445" s="18" t="e">
        <f>[1]!Table26[[#This Row],[profit_after_tds]]-[1]!Table26[[#This Row],[payout_discount]]</f>
        <v>#REF!</v>
      </c>
      <c r="AC445" s="21" t="s">
        <v>38</v>
      </c>
      <c r="AD445" s="21" t="s">
        <v>38</v>
      </c>
    </row>
    <row r="446" spans="1:30" ht="15.75" x14ac:dyDescent="0.25">
      <c r="A446" s="52">
        <v>45239</v>
      </c>
      <c r="B446" s="10" t="s">
        <v>2436</v>
      </c>
      <c r="C446" s="11">
        <v>9428439140</v>
      </c>
      <c r="D446" s="11" t="s">
        <v>2437</v>
      </c>
      <c r="E446" s="11" t="s">
        <v>253</v>
      </c>
      <c r="F446" s="11" t="s">
        <v>2438</v>
      </c>
      <c r="G446" s="11" t="s">
        <v>2439</v>
      </c>
      <c r="H446" s="11" t="s">
        <v>254</v>
      </c>
      <c r="I446" s="11" t="s">
        <v>255</v>
      </c>
      <c r="J446" s="11" t="s">
        <v>32</v>
      </c>
      <c r="K446" s="11" t="s">
        <v>115</v>
      </c>
      <c r="L446" s="11" t="s">
        <v>67</v>
      </c>
      <c r="M446" s="11" t="s">
        <v>42</v>
      </c>
      <c r="N446" s="11" t="s">
        <v>403</v>
      </c>
      <c r="O446" s="11" t="s">
        <v>118</v>
      </c>
      <c r="P446" s="11" t="s">
        <v>118</v>
      </c>
      <c r="Q446" s="12">
        <v>45239</v>
      </c>
      <c r="R446" s="12">
        <v>45604</v>
      </c>
      <c r="S446" s="11">
        <v>0</v>
      </c>
      <c r="T446" s="53">
        <v>1023</v>
      </c>
      <c r="U446" s="53">
        <v>867</v>
      </c>
      <c r="V446" s="25">
        <v>0.17499999999999999</v>
      </c>
      <c r="W446" s="25">
        <v>0.03</v>
      </c>
      <c r="X446" s="15" t="e">
        <f>[1]!Table26[[#This Row],[odNetPremium]]*[1]!Table26[[#This Row],[Payout/ Discount %]]</f>
        <v>#REF!</v>
      </c>
      <c r="Y446" s="16" t="e">
        <f>[1]!Table26[[#This Row],[odNetPremium]]*[1]!Table26[[#This Row],[commissionPercentage]]</f>
        <v>#REF!</v>
      </c>
      <c r="Z446" s="17" t="e">
        <f>VLOOKUP([1]!Table26[[#This Row],[Insurance_portal]],[1]!Portal[#All],2,0)</f>
        <v>#REF!</v>
      </c>
      <c r="AA446" s="18" t="e">
        <f>[1]!Table26[[#This Row],[profit]]-([1]!Table26[[#This Row],[profit]]*[1]!Table26[[#This Row],[tdsPercentage]])</f>
        <v>#REF!</v>
      </c>
      <c r="AB446" s="18" t="e">
        <f>[1]!Table26[[#This Row],[profit_after_tds]]-[1]!Table26[[#This Row],[payout_discount]]</f>
        <v>#REF!</v>
      </c>
      <c r="AC446" s="11" t="s">
        <v>38</v>
      </c>
      <c r="AD446" s="11" t="s">
        <v>391</v>
      </c>
    </row>
    <row r="447" spans="1:30" ht="15.75" x14ac:dyDescent="0.25">
      <c r="A447" s="50">
        <v>45238</v>
      </c>
      <c r="B447" s="20" t="s">
        <v>2440</v>
      </c>
      <c r="C447" s="21">
        <v>9265360844</v>
      </c>
      <c r="D447" s="21" t="s">
        <v>2441</v>
      </c>
      <c r="E447" s="21" t="s">
        <v>2442</v>
      </c>
      <c r="F447" s="21" t="s">
        <v>2443</v>
      </c>
      <c r="G447" s="21" t="s">
        <v>2444</v>
      </c>
      <c r="H447" s="21" t="s">
        <v>2445</v>
      </c>
      <c r="I447" s="21" t="s">
        <v>31</v>
      </c>
      <c r="J447" s="21" t="s">
        <v>101</v>
      </c>
      <c r="K447" s="21" t="s">
        <v>33</v>
      </c>
      <c r="L447" s="21" t="s">
        <v>34</v>
      </c>
      <c r="M447" s="21" t="s">
        <v>42</v>
      </c>
      <c r="N447" s="21" t="s">
        <v>58</v>
      </c>
      <c r="O447" s="21" t="s">
        <v>118</v>
      </c>
      <c r="P447" s="21" t="s">
        <v>118</v>
      </c>
      <c r="Q447" s="22">
        <v>45238</v>
      </c>
      <c r="R447" s="22">
        <v>45603</v>
      </c>
      <c r="S447" s="21">
        <v>0</v>
      </c>
      <c r="T447" s="51">
        <v>14892</v>
      </c>
      <c r="U447" s="51">
        <v>8519</v>
      </c>
      <c r="V447" s="26">
        <v>0.15</v>
      </c>
      <c r="W447" s="26">
        <v>0</v>
      </c>
      <c r="X447" s="15" t="e">
        <f>[1]!Table26[[#This Row],[odNetPremium]]*[1]!Table26[[#This Row],[Payout/ Discount %]]</f>
        <v>#REF!</v>
      </c>
      <c r="Y447" s="16" t="e">
        <f>[1]!Table26[[#This Row],[odNetPremium]]*[1]!Table26[[#This Row],[commissionPercentage]]</f>
        <v>#REF!</v>
      </c>
      <c r="Z447" s="17" t="e">
        <f>VLOOKUP([1]!Table26[[#This Row],[Insurance_portal]],[1]!Portal[#All],2,0)</f>
        <v>#REF!</v>
      </c>
      <c r="AA447" s="18" t="e">
        <f>[1]!Table26[[#This Row],[profit]]-([1]!Table26[[#This Row],[profit]]*[1]!Table26[[#This Row],[tdsPercentage]])</f>
        <v>#REF!</v>
      </c>
      <c r="AB447" s="18" t="e">
        <f>[1]!Table26[[#This Row],[profit_after_tds]]-[1]!Table26[[#This Row],[payout_discount]]</f>
        <v>#REF!</v>
      </c>
      <c r="AC447" s="21" t="s">
        <v>38</v>
      </c>
      <c r="AD447" s="21" t="s">
        <v>1532</v>
      </c>
    </row>
    <row r="448" spans="1:30" ht="15.75" x14ac:dyDescent="0.25">
      <c r="A448" s="52">
        <v>45239</v>
      </c>
      <c r="B448" s="10" t="s">
        <v>2446</v>
      </c>
      <c r="C448" s="11">
        <v>7227976082</v>
      </c>
      <c r="D448" s="11" t="s">
        <v>2447</v>
      </c>
      <c r="E448" s="11" t="s">
        <v>2448</v>
      </c>
      <c r="F448" s="11" t="s">
        <v>2449</v>
      </c>
      <c r="G448" s="11" t="s">
        <v>2450</v>
      </c>
      <c r="H448" s="11" t="s">
        <v>2451</v>
      </c>
      <c r="I448" s="11" t="s">
        <v>31</v>
      </c>
      <c r="J448" s="11" t="s">
        <v>32</v>
      </c>
      <c r="K448" s="11" t="s">
        <v>33</v>
      </c>
      <c r="L448" s="11" t="s">
        <v>34</v>
      </c>
      <c r="M448" s="11" t="s">
        <v>42</v>
      </c>
      <c r="N448" s="11" t="s">
        <v>58</v>
      </c>
      <c r="O448" s="11" t="s">
        <v>118</v>
      </c>
      <c r="P448" s="11" t="s">
        <v>118</v>
      </c>
      <c r="Q448" s="12">
        <v>45239</v>
      </c>
      <c r="R448" s="12">
        <v>45604</v>
      </c>
      <c r="S448" s="11">
        <v>0</v>
      </c>
      <c r="T448" s="53">
        <v>7849</v>
      </c>
      <c r="U448" s="53">
        <v>2611</v>
      </c>
      <c r="V448" s="25">
        <v>0.15</v>
      </c>
      <c r="W448" s="25">
        <v>0</v>
      </c>
      <c r="X448" s="15" t="e">
        <f>[1]!Table26[[#This Row],[odNetPremium]]*[1]!Table26[[#This Row],[Payout/ Discount %]]</f>
        <v>#REF!</v>
      </c>
      <c r="Y448" s="16" t="e">
        <f>[1]!Table26[[#This Row],[odNetPremium]]*[1]!Table26[[#This Row],[commissionPercentage]]</f>
        <v>#REF!</v>
      </c>
      <c r="Z448" s="17" t="e">
        <f>VLOOKUP([1]!Table26[[#This Row],[Insurance_portal]],[1]!Portal[#All],2,0)</f>
        <v>#REF!</v>
      </c>
      <c r="AA448" s="18" t="e">
        <f>[1]!Table26[[#This Row],[profit]]-([1]!Table26[[#This Row],[profit]]*[1]!Table26[[#This Row],[tdsPercentage]])</f>
        <v>#REF!</v>
      </c>
      <c r="AB448" s="18" t="e">
        <f>[1]!Table26[[#This Row],[profit_after_tds]]-[1]!Table26[[#This Row],[payout_discount]]</f>
        <v>#REF!</v>
      </c>
      <c r="AC448" s="11" t="s">
        <v>38</v>
      </c>
      <c r="AD448" s="11" t="s">
        <v>1532</v>
      </c>
    </row>
    <row r="449" spans="1:30" ht="15.75" x14ac:dyDescent="0.25">
      <c r="A449" s="50">
        <v>45253</v>
      </c>
      <c r="B449" s="20" t="s">
        <v>2452</v>
      </c>
      <c r="C449" s="21">
        <v>9913433806</v>
      </c>
      <c r="D449" s="21">
        <v>6100566056</v>
      </c>
      <c r="E449" s="21" t="s">
        <v>2453</v>
      </c>
      <c r="F449" s="21" t="s">
        <v>2288</v>
      </c>
      <c r="G449" s="21" t="s">
        <v>741</v>
      </c>
      <c r="H449" s="21" t="s">
        <v>742</v>
      </c>
      <c r="I449" s="21" t="s">
        <v>31</v>
      </c>
      <c r="J449" s="21" t="s">
        <v>32</v>
      </c>
      <c r="K449" s="21" t="s">
        <v>115</v>
      </c>
      <c r="L449" s="21" t="s">
        <v>34</v>
      </c>
      <c r="M449" s="21" t="s">
        <v>121</v>
      </c>
      <c r="N449" s="21" t="s">
        <v>1559</v>
      </c>
      <c r="O449" s="21" t="s">
        <v>118</v>
      </c>
      <c r="P449" s="21" t="s">
        <v>118</v>
      </c>
      <c r="Q449" s="22">
        <v>45255</v>
      </c>
      <c r="R449" s="22">
        <v>45620</v>
      </c>
      <c r="S449" s="21">
        <v>25</v>
      </c>
      <c r="T449" s="51">
        <v>2153</v>
      </c>
      <c r="U449" s="51">
        <v>1825</v>
      </c>
      <c r="V449" s="26">
        <v>0.45</v>
      </c>
      <c r="W449" s="26">
        <v>0.19500000000000001</v>
      </c>
      <c r="X449" s="15" t="e">
        <f>[1]!Table26[[#This Row],[odNetPremium]]*[1]!Table26[[#This Row],[Payout/ Discount %]]</f>
        <v>#REF!</v>
      </c>
      <c r="Y449" s="16" t="e">
        <f>[1]!Table26[[#This Row],[odNetPremium]]*[1]!Table26[[#This Row],[commissionPercentage]]</f>
        <v>#REF!</v>
      </c>
      <c r="Z449" s="17" t="e">
        <f>VLOOKUP([1]!Table26[[#This Row],[Insurance_portal]],[1]!Portal[#All],2,0)</f>
        <v>#REF!</v>
      </c>
      <c r="AA449" s="18" t="e">
        <f>[1]!Table26[[#This Row],[profit]]-([1]!Table26[[#This Row],[profit]]*[1]!Table26[[#This Row],[tdsPercentage]])</f>
        <v>#REF!</v>
      </c>
      <c r="AB449" s="18" t="e">
        <f>[1]!Table26[[#This Row],[profit_after_tds]]-[1]!Table26[[#This Row],[payout_discount]]</f>
        <v>#REF!</v>
      </c>
      <c r="AC449" s="21" t="s">
        <v>38</v>
      </c>
      <c r="AD449" s="21" t="s">
        <v>38</v>
      </c>
    </row>
    <row r="450" spans="1:30" ht="15.75" x14ac:dyDescent="0.25">
      <c r="A450" s="52">
        <v>45240</v>
      </c>
      <c r="B450" s="10" t="s">
        <v>2454</v>
      </c>
      <c r="C450" s="11">
        <v>9998562262</v>
      </c>
      <c r="D450" s="11" t="s">
        <v>2455</v>
      </c>
      <c r="E450" s="11" t="s">
        <v>2456</v>
      </c>
      <c r="F450" s="11" t="s">
        <v>49</v>
      </c>
      <c r="G450" s="11" t="s">
        <v>2457</v>
      </c>
      <c r="H450" s="11" t="s">
        <v>2458</v>
      </c>
      <c r="I450" s="11" t="s">
        <v>57</v>
      </c>
      <c r="J450" s="11" t="s">
        <v>32</v>
      </c>
      <c r="K450" s="11" t="s">
        <v>33</v>
      </c>
      <c r="L450" s="11" t="s">
        <v>44</v>
      </c>
      <c r="M450" s="11" t="s">
        <v>121</v>
      </c>
      <c r="N450" s="11" t="s">
        <v>36</v>
      </c>
      <c r="O450" s="11" t="s">
        <v>118</v>
      </c>
      <c r="P450" s="11" t="s">
        <v>118</v>
      </c>
      <c r="Q450" s="12">
        <v>45243</v>
      </c>
      <c r="R450" s="12">
        <v>45608</v>
      </c>
      <c r="S450" s="11">
        <v>0</v>
      </c>
      <c r="T450" s="53">
        <v>843</v>
      </c>
      <c r="U450" s="53">
        <v>714</v>
      </c>
      <c r="V450" s="25">
        <v>0.35</v>
      </c>
      <c r="W450" s="25">
        <v>0.17</v>
      </c>
      <c r="X450" s="15" t="e">
        <f>[1]!Table26[[#This Row],[odNetPremium]]*[1]!Table26[[#This Row],[Payout/ Discount %]]</f>
        <v>#REF!</v>
      </c>
      <c r="Y450" s="16" t="e">
        <f>[1]!Table26[[#This Row],[odNetPremium]]*[1]!Table26[[#This Row],[commissionPercentage]]</f>
        <v>#REF!</v>
      </c>
      <c r="Z450" s="17" t="e">
        <f>VLOOKUP([1]!Table26[[#This Row],[Insurance_portal]],[1]!Portal[#All],2,0)</f>
        <v>#REF!</v>
      </c>
      <c r="AA450" s="18" t="e">
        <f>[1]!Table26[[#This Row],[profit]]-([1]!Table26[[#This Row],[profit]]*[1]!Table26[[#This Row],[tdsPercentage]])</f>
        <v>#REF!</v>
      </c>
      <c r="AB450" s="18" t="e">
        <f>[1]!Table26[[#This Row],[profit_after_tds]]-[1]!Table26[[#This Row],[payout_discount]]</f>
        <v>#REF!</v>
      </c>
      <c r="AC450" s="11" t="s">
        <v>38</v>
      </c>
      <c r="AD450" s="11" t="s">
        <v>2047</v>
      </c>
    </row>
    <row r="451" spans="1:30" ht="15.75" x14ac:dyDescent="0.25">
      <c r="A451" s="50">
        <v>45246</v>
      </c>
      <c r="B451" s="20" t="s">
        <v>2459</v>
      </c>
      <c r="C451" s="21">
        <v>9723040839</v>
      </c>
      <c r="D451" s="21">
        <v>402000128027</v>
      </c>
      <c r="E451" s="21" t="s">
        <v>2460</v>
      </c>
      <c r="F451" s="21" t="s">
        <v>2461</v>
      </c>
      <c r="G451" s="21" t="s">
        <v>2462</v>
      </c>
      <c r="H451" s="21" t="s">
        <v>2463</v>
      </c>
      <c r="I451" s="21" t="s">
        <v>2464</v>
      </c>
      <c r="J451" s="21" t="s">
        <v>32</v>
      </c>
      <c r="K451" s="21" t="s">
        <v>33</v>
      </c>
      <c r="L451" s="21" t="s">
        <v>44</v>
      </c>
      <c r="M451" s="21" t="s">
        <v>121</v>
      </c>
      <c r="N451" s="21" t="s">
        <v>2368</v>
      </c>
      <c r="O451" s="21" t="s">
        <v>118</v>
      </c>
      <c r="P451" s="21" t="s">
        <v>118</v>
      </c>
      <c r="Q451" s="22">
        <v>45247</v>
      </c>
      <c r="R451" s="22">
        <v>45612</v>
      </c>
      <c r="S451" s="21">
        <v>0</v>
      </c>
      <c r="T451" s="51">
        <v>4031</v>
      </c>
      <c r="U451" s="51">
        <v>3416</v>
      </c>
      <c r="V451" s="26">
        <v>0.18</v>
      </c>
      <c r="W451" s="26">
        <v>9.7500000000000003E-2</v>
      </c>
      <c r="X451" s="15" t="e">
        <f>[1]!Table26[[#This Row],[odNetPremium]]*[1]!Table26[[#This Row],[Payout/ Discount %]]</f>
        <v>#REF!</v>
      </c>
      <c r="Y451" s="16" t="e">
        <f>[1]!Table26[[#This Row],[odNetPremium]]*[1]!Table26[[#This Row],[commissionPercentage]]</f>
        <v>#REF!</v>
      </c>
      <c r="Z451" s="17" t="e">
        <f>VLOOKUP([1]!Table26[[#This Row],[Insurance_portal]],[1]!Portal[#All],2,0)</f>
        <v>#REF!</v>
      </c>
      <c r="AA451" s="18" t="e">
        <f>[1]!Table26[[#This Row],[profit]]-([1]!Table26[[#This Row],[profit]]*[1]!Table26[[#This Row],[tdsPercentage]])</f>
        <v>#REF!</v>
      </c>
      <c r="AB451" s="18" t="e">
        <f>[1]!Table26[[#This Row],[profit_after_tds]]-[1]!Table26[[#This Row],[payout_discount]]</f>
        <v>#REF!</v>
      </c>
      <c r="AC451" s="21" t="s">
        <v>38</v>
      </c>
      <c r="AD451" s="21" t="s">
        <v>2465</v>
      </c>
    </row>
    <row r="452" spans="1:30" ht="15.75" x14ac:dyDescent="0.25">
      <c r="A452" s="52">
        <v>45243</v>
      </c>
      <c r="B452" s="10" t="s">
        <v>2466</v>
      </c>
      <c r="C452" s="11">
        <v>9726791117</v>
      </c>
      <c r="D452" s="11">
        <v>6202183329</v>
      </c>
      <c r="E452" s="11" t="s">
        <v>2467</v>
      </c>
      <c r="F452" s="11" t="s">
        <v>769</v>
      </c>
      <c r="G452" s="11" t="s">
        <v>2468</v>
      </c>
      <c r="H452" s="11" t="s">
        <v>2469</v>
      </c>
      <c r="I452" s="11" t="s">
        <v>96</v>
      </c>
      <c r="J452" s="11" t="s">
        <v>32</v>
      </c>
      <c r="K452" s="11" t="s">
        <v>115</v>
      </c>
      <c r="L452" s="11" t="s">
        <v>44</v>
      </c>
      <c r="M452" s="11" t="s">
        <v>121</v>
      </c>
      <c r="N452" s="11" t="s">
        <v>1559</v>
      </c>
      <c r="O452" s="11" t="s">
        <v>118</v>
      </c>
      <c r="P452" s="11" t="s">
        <v>118</v>
      </c>
      <c r="Q452" s="12">
        <v>45244</v>
      </c>
      <c r="R452" s="12">
        <v>45609</v>
      </c>
      <c r="S452" s="11">
        <v>0</v>
      </c>
      <c r="T452" s="53">
        <v>5005</v>
      </c>
      <c r="U452" s="53">
        <v>4241</v>
      </c>
      <c r="V452" s="25">
        <v>0.23</v>
      </c>
      <c r="W452" s="25">
        <v>0.1</v>
      </c>
      <c r="X452" s="15" t="e">
        <f>[1]!Table26[[#This Row],[odNetPremium]]*[1]!Table26[[#This Row],[Payout/ Discount %]]</f>
        <v>#REF!</v>
      </c>
      <c r="Y452" s="16" t="e">
        <f>[1]!Table26[[#This Row],[odNetPremium]]*[1]!Table26[[#This Row],[commissionPercentage]]</f>
        <v>#REF!</v>
      </c>
      <c r="Z452" s="17" t="e">
        <f>VLOOKUP([1]!Table26[[#This Row],[Insurance_portal]],[1]!Portal[#All],2,0)</f>
        <v>#REF!</v>
      </c>
      <c r="AA452" s="18" t="e">
        <f>[1]!Table26[[#This Row],[profit]]-([1]!Table26[[#This Row],[profit]]*[1]!Table26[[#This Row],[tdsPercentage]])</f>
        <v>#REF!</v>
      </c>
      <c r="AB452" s="18" t="e">
        <f>[1]!Table26[[#This Row],[profit_after_tds]]-[1]!Table26[[#This Row],[payout_discount]]</f>
        <v>#REF!</v>
      </c>
      <c r="AC452" s="11" t="s">
        <v>38</v>
      </c>
      <c r="AD452" s="11" t="s">
        <v>412</v>
      </c>
    </row>
    <row r="453" spans="1:30" ht="15.75" x14ac:dyDescent="0.25">
      <c r="A453" s="50">
        <v>45255</v>
      </c>
      <c r="B453" s="20" t="s">
        <v>2470</v>
      </c>
      <c r="C453" s="21">
        <v>7698621513</v>
      </c>
      <c r="D453" s="21" t="s">
        <v>2471</v>
      </c>
      <c r="E453" s="21" t="s">
        <v>2472</v>
      </c>
      <c r="F453" s="21" t="s">
        <v>153</v>
      </c>
      <c r="G453" s="21" t="s">
        <v>2473</v>
      </c>
      <c r="H453" s="21" t="s">
        <v>2474</v>
      </c>
      <c r="I453" s="21" t="s">
        <v>50</v>
      </c>
      <c r="J453" s="21" t="s">
        <v>32</v>
      </c>
      <c r="K453" s="21" t="s">
        <v>93</v>
      </c>
      <c r="L453" s="21" t="s">
        <v>34</v>
      </c>
      <c r="M453" s="21" t="s">
        <v>121</v>
      </c>
      <c r="N453" s="21" t="s">
        <v>36</v>
      </c>
      <c r="O453" s="21" t="s">
        <v>118</v>
      </c>
      <c r="P453" s="21" t="s">
        <v>118</v>
      </c>
      <c r="Q453" s="22">
        <v>45259</v>
      </c>
      <c r="R453" s="22">
        <v>45624</v>
      </c>
      <c r="S453" s="21">
        <v>20</v>
      </c>
      <c r="T453" s="51">
        <v>1973</v>
      </c>
      <c r="U453" s="51">
        <v>1672</v>
      </c>
      <c r="V453" s="26">
        <v>0.35</v>
      </c>
      <c r="W453" s="26">
        <v>0.15</v>
      </c>
      <c r="X453" s="15" t="e">
        <f>[1]!Table26[[#This Row],[odNetPremium]]*[1]!Table26[[#This Row],[Payout/ Discount %]]</f>
        <v>#REF!</v>
      </c>
      <c r="Y453" s="16" t="e">
        <f>[1]!Table26[[#This Row],[odNetPremium]]*[1]!Table26[[#This Row],[commissionPercentage]]</f>
        <v>#REF!</v>
      </c>
      <c r="Z453" s="17" t="e">
        <f>VLOOKUP([1]!Table26[[#This Row],[Insurance_portal]],[1]!Portal[#All],2,0)</f>
        <v>#REF!</v>
      </c>
      <c r="AA453" s="18" t="e">
        <f>[1]!Table26[[#This Row],[profit]]-([1]!Table26[[#This Row],[profit]]*[1]!Table26[[#This Row],[tdsPercentage]])</f>
        <v>#REF!</v>
      </c>
      <c r="AB453" s="18" t="e">
        <f>[1]!Table26[[#This Row],[profit_after_tds]]-[1]!Table26[[#This Row],[payout_discount]]</f>
        <v>#REF!</v>
      </c>
      <c r="AC453" s="21" t="s">
        <v>38</v>
      </c>
      <c r="AD453" s="21" t="s">
        <v>412</v>
      </c>
    </row>
    <row r="454" spans="1:30" ht="15.75" x14ac:dyDescent="0.25">
      <c r="A454" s="52">
        <v>45240</v>
      </c>
      <c r="B454" s="10" t="s">
        <v>726</v>
      </c>
      <c r="C454" s="11">
        <v>6356363300</v>
      </c>
      <c r="D454" s="11" t="s">
        <v>2475</v>
      </c>
      <c r="E454" s="11" t="s">
        <v>727</v>
      </c>
      <c r="F454" s="11" t="s">
        <v>728</v>
      </c>
      <c r="G454" s="11" t="s">
        <v>729</v>
      </c>
      <c r="H454" s="11" t="s">
        <v>730</v>
      </c>
      <c r="I454" s="11" t="s">
        <v>57</v>
      </c>
      <c r="J454" s="11" t="s">
        <v>339</v>
      </c>
      <c r="K454" s="11" t="s">
        <v>115</v>
      </c>
      <c r="L454" s="11" t="s">
        <v>34</v>
      </c>
      <c r="M454" s="11" t="s">
        <v>42</v>
      </c>
      <c r="N454" s="11" t="s">
        <v>403</v>
      </c>
      <c r="O454" s="11" t="s">
        <v>118</v>
      </c>
      <c r="P454" s="11" t="s">
        <v>118</v>
      </c>
      <c r="Q454" s="12">
        <v>45250</v>
      </c>
      <c r="R454" s="12">
        <v>45615</v>
      </c>
      <c r="S454" s="11">
        <v>25</v>
      </c>
      <c r="T454" s="53">
        <v>13112</v>
      </c>
      <c r="U454" s="53">
        <v>2290</v>
      </c>
      <c r="V454" s="25">
        <v>0.19</v>
      </c>
      <c r="W454" s="25">
        <v>0</v>
      </c>
      <c r="X454" s="15" t="e">
        <f>[1]!Table26[[#This Row],[odNetPremium]]*[1]!Table26[[#This Row],[Payout/ Discount %]]</f>
        <v>#REF!</v>
      </c>
      <c r="Y454" s="16" t="e">
        <f>[1]!Table26[[#This Row],[odNetPremium]]*[1]!Table26[[#This Row],[commissionPercentage]]</f>
        <v>#REF!</v>
      </c>
      <c r="Z454" s="17" t="e">
        <f>VLOOKUP([1]!Table26[[#This Row],[Insurance_portal]],[1]!Portal[#All],2,0)</f>
        <v>#REF!</v>
      </c>
      <c r="AA454" s="18" t="e">
        <f>[1]!Table26[[#This Row],[profit]]-([1]!Table26[[#This Row],[profit]]*[1]!Table26[[#This Row],[tdsPercentage]])</f>
        <v>#REF!</v>
      </c>
      <c r="AB454" s="18" t="e">
        <f>[1]!Table26[[#This Row],[profit_after_tds]]-[1]!Table26[[#This Row],[payout_discount]]</f>
        <v>#REF!</v>
      </c>
      <c r="AC454" s="11" t="s">
        <v>38</v>
      </c>
      <c r="AD454" s="11" t="s">
        <v>38</v>
      </c>
    </row>
    <row r="455" spans="1:30" ht="15.75" x14ac:dyDescent="0.25">
      <c r="A455" s="50">
        <v>45248</v>
      </c>
      <c r="B455" s="20" t="s">
        <v>2476</v>
      </c>
      <c r="C455" s="21">
        <v>9898433315</v>
      </c>
      <c r="D455" s="21" t="s">
        <v>2477</v>
      </c>
      <c r="E455" s="21" t="s">
        <v>2478</v>
      </c>
      <c r="F455" s="21" t="s">
        <v>2479</v>
      </c>
      <c r="G455" s="21" t="s">
        <v>2480</v>
      </c>
      <c r="H455" s="21" t="s">
        <v>2481</v>
      </c>
      <c r="I455" s="21" t="s">
        <v>443</v>
      </c>
      <c r="J455" s="21" t="s">
        <v>32</v>
      </c>
      <c r="K455" s="21" t="s">
        <v>33</v>
      </c>
      <c r="L455" s="21" t="s">
        <v>44</v>
      </c>
      <c r="M455" s="21" t="s">
        <v>121</v>
      </c>
      <c r="N455" s="21" t="s">
        <v>196</v>
      </c>
      <c r="O455" s="21" t="s">
        <v>118</v>
      </c>
      <c r="P455" s="21" t="s">
        <v>118</v>
      </c>
      <c r="Q455" s="22">
        <v>45249</v>
      </c>
      <c r="R455" s="22">
        <v>45614</v>
      </c>
      <c r="S455" s="21">
        <v>0</v>
      </c>
      <c r="T455" s="51">
        <v>4774</v>
      </c>
      <c r="U455" s="51">
        <v>4046</v>
      </c>
      <c r="V455" s="26">
        <v>0.35</v>
      </c>
      <c r="W455" s="26">
        <v>0.15</v>
      </c>
      <c r="X455" s="15" t="e">
        <f>[1]!Table26[[#This Row],[odNetPremium]]*[1]!Table26[[#This Row],[Payout/ Discount %]]</f>
        <v>#REF!</v>
      </c>
      <c r="Y455" s="16" t="e">
        <f>[1]!Table26[[#This Row],[odNetPremium]]*[1]!Table26[[#This Row],[commissionPercentage]]</f>
        <v>#REF!</v>
      </c>
      <c r="Z455" s="17" t="e">
        <f>VLOOKUP([1]!Table26[[#This Row],[Insurance_portal]],[1]!Portal[#All],2,0)</f>
        <v>#REF!</v>
      </c>
      <c r="AA455" s="18" t="e">
        <f>[1]!Table26[[#This Row],[profit]]-([1]!Table26[[#This Row],[profit]]*[1]!Table26[[#This Row],[tdsPercentage]])</f>
        <v>#REF!</v>
      </c>
      <c r="AB455" s="18" t="e">
        <f>[1]!Table26[[#This Row],[profit_after_tds]]-[1]!Table26[[#This Row],[payout_discount]]</f>
        <v>#REF!</v>
      </c>
      <c r="AC455" s="21" t="s">
        <v>38</v>
      </c>
      <c r="AD455" s="21" t="s">
        <v>412</v>
      </c>
    </row>
    <row r="456" spans="1:30" ht="15.75" x14ac:dyDescent="0.25">
      <c r="A456" s="52">
        <v>45260</v>
      </c>
      <c r="B456" s="10" t="s">
        <v>2482</v>
      </c>
      <c r="C456" s="11">
        <v>7990800851</v>
      </c>
      <c r="D456" s="11">
        <v>6100596749</v>
      </c>
      <c r="E456" s="11" t="s">
        <v>2483</v>
      </c>
      <c r="F456" s="11" t="s">
        <v>224</v>
      </c>
      <c r="G456" s="11" t="s">
        <v>2484</v>
      </c>
      <c r="H456" s="11" t="s">
        <v>2485</v>
      </c>
      <c r="I456" s="11" t="s">
        <v>31</v>
      </c>
      <c r="J456" s="11" t="s">
        <v>32</v>
      </c>
      <c r="K456" s="11" t="s">
        <v>33</v>
      </c>
      <c r="L456" s="11" t="s">
        <v>44</v>
      </c>
      <c r="M456" s="11" t="s">
        <v>121</v>
      </c>
      <c r="N456" s="11" t="s">
        <v>1559</v>
      </c>
      <c r="O456" s="11" t="s">
        <v>183</v>
      </c>
      <c r="P456" s="11" t="s">
        <v>118</v>
      </c>
      <c r="Q456" s="12">
        <v>45261</v>
      </c>
      <c r="R456" s="12">
        <v>45626</v>
      </c>
      <c r="S456" s="11">
        <v>0</v>
      </c>
      <c r="T456" s="53">
        <v>843</v>
      </c>
      <c r="U456" s="53">
        <v>714</v>
      </c>
      <c r="V456" s="25">
        <v>0.5</v>
      </c>
      <c r="W456" s="25">
        <v>0.13</v>
      </c>
      <c r="X456" s="15" t="e">
        <f>[1]!Table26[[#This Row],[odNetPremium]]*[1]!Table26[[#This Row],[Payout/ Discount %]]</f>
        <v>#REF!</v>
      </c>
      <c r="Y456" s="16" t="e">
        <f>[1]!Table26[[#This Row],[odNetPremium]]*[1]!Table26[[#This Row],[commissionPercentage]]</f>
        <v>#REF!</v>
      </c>
      <c r="Z456" s="17" t="e">
        <f>VLOOKUP([1]!Table26[[#This Row],[Insurance_portal]],[1]!Portal[#All],2,0)</f>
        <v>#REF!</v>
      </c>
      <c r="AA456" s="18" t="e">
        <f>[1]!Table26[[#This Row],[profit]]-([1]!Table26[[#This Row],[profit]]*[1]!Table26[[#This Row],[tdsPercentage]])</f>
        <v>#REF!</v>
      </c>
      <c r="AB456" s="18" t="e">
        <f>[1]!Table26[[#This Row],[profit_after_tds]]-[1]!Table26[[#This Row],[payout_discount]]</f>
        <v>#REF!</v>
      </c>
      <c r="AC456" s="11" t="s">
        <v>38</v>
      </c>
      <c r="AD456" s="11" t="s">
        <v>38</v>
      </c>
    </row>
    <row r="457" spans="1:30" ht="15.75" x14ac:dyDescent="0.25">
      <c r="A457" s="102">
        <v>45286</v>
      </c>
      <c r="B457" s="65" t="s">
        <v>2486</v>
      </c>
      <c r="C457" s="65">
        <v>9558658172</v>
      </c>
      <c r="D457" s="65" t="s">
        <v>2487</v>
      </c>
      <c r="E457" s="65" t="s">
        <v>2488</v>
      </c>
      <c r="F457" s="21"/>
      <c r="G457" s="21"/>
      <c r="H457" s="21"/>
      <c r="I457" s="65" t="s">
        <v>2489</v>
      </c>
      <c r="J457" s="21"/>
      <c r="K457" s="21" t="s">
        <v>2490</v>
      </c>
      <c r="L457" s="21" t="s">
        <v>2490</v>
      </c>
      <c r="M457" s="21" t="s">
        <v>121</v>
      </c>
      <c r="N457" s="65" t="s">
        <v>743</v>
      </c>
      <c r="O457" s="21"/>
      <c r="P457" s="21"/>
      <c r="Q457" s="103">
        <v>45287</v>
      </c>
      <c r="R457" s="103">
        <v>45652</v>
      </c>
      <c r="S457" s="21"/>
      <c r="T457" s="65">
        <v>1641</v>
      </c>
      <c r="U457" s="65">
        <v>1391.32</v>
      </c>
      <c r="V457" s="26">
        <v>0.3</v>
      </c>
      <c r="W457" s="26">
        <v>0</v>
      </c>
      <c r="X457" s="15" t="e">
        <f>[1]!Table26[[#This Row],[odNetPremium]]*[1]!Table26[[#This Row],[Payout/ Discount %]]</f>
        <v>#REF!</v>
      </c>
      <c r="Y457" s="16" t="e">
        <f>[1]!Table26[[#This Row],[odNetPremium]]*[1]!Table26[[#This Row],[commissionPercentage]]</f>
        <v>#REF!</v>
      </c>
      <c r="Z457" s="17" t="e">
        <f>VLOOKUP([1]!Table26[[#This Row],[Insurance_portal]],[1]!Portal[#All],2,0)</f>
        <v>#REF!</v>
      </c>
      <c r="AA457" s="18" t="e">
        <f>[1]!Table26[[#This Row],[profit]]-([1]!Table26[[#This Row],[profit]]*[1]!Table26[[#This Row],[tdsPercentage]])</f>
        <v>#REF!</v>
      </c>
      <c r="AB457" s="18" t="e">
        <f>[1]!Table26[[#This Row],[profit_after_tds]]-[1]!Table26[[#This Row],[payout_discount]]</f>
        <v>#REF!</v>
      </c>
      <c r="AC457" s="21"/>
      <c r="AD457" s="21"/>
    </row>
  </sheetData>
  <conditionalFormatting sqref="B53">
    <cfRule type="duplicateValues" dxfId="1" priority="3"/>
  </conditionalFormatting>
  <conditionalFormatting sqref="E53">
    <cfRule type="duplicateValues" dxfId="0" priority="2"/>
  </conditionalFormatting>
  <conditionalFormatting sqref="A2:AD45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{AF5E1DE4-3C5E-47A0-8E25-A49CF6187C0D}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E1DE4-3C5E-47A0-8E25-A49CF6187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A2:AD457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'D:\[Nirav Work Final Sheet.xlsx]Sheet1'!#REF!</xm:f>
          </x14:formula1>
          <xm:sqref>L2:M457</xm:sqref>
        </x14:dataValidation>
        <x14:dataValidation type="list" allowBlank="1" showInputMessage="1" showErrorMessage="1">
          <x14:formula1>
            <xm:f>'D:\[Nirav Work Final Sheet.xlsx]Sheet1'!#REF!</xm:f>
          </x14:formula1>
          <xm:sqref>K2:K457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2024-01-31T10:51:39Z</dcterms:created>
  <dcterms:modified xsi:type="dcterms:W3CDTF">2024-01-31T17:14:12Z</dcterms:modified>
</cp:coreProperties>
</file>