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19416" windowHeight="10416" tabRatio="848" activeTab="4"/>
  </bookViews>
  <sheets>
    <sheet name="Index" sheetId="2" r:id="rId1"/>
    <sheet name="Sheet4" sheetId="10" r:id="rId2"/>
    <sheet name="Introduction to Pivot Table" sheetId="3" r:id="rId3"/>
    <sheet name="Implementing Pivot Table" sheetId="6" r:id="rId4"/>
    <sheet name="Sheet1" sheetId="7" r:id="rId5"/>
    <sheet name="Solving Queries" sheetId="5" r:id="rId6"/>
    <sheet name="Sheet2" sheetId="8" r:id="rId7"/>
    <sheet name="Sheet3" sheetId="9" r:id="rId8"/>
    <sheet name="Sheet5" sheetId="11" r:id="rId9"/>
    <sheet name="Pivot Data" sheetId="1" r:id="rId10"/>
  </sheets>
  <definedNames>
    <definedName name="_xlnm._FilterDatabase" localSheetId="3" hidden="1">'Implementing Pivot Table'!#REF!</definedName>
    <definedName name="_xlnm._FilterDatabase" localSheetId="2" hidden="1">'Introduction to Pivot Table'!$O$3:$O$103</definedName>
    <definedName name="_xlnm._FilterDatabase" localSheetId="9" hidden="1">'Pivot Data'!$A$4:$L$105</definedName>
    <definedName name="_xlnm._FilterDatabase" localSheetId="6" hidden="1">Sheet2!$D$3:$E$3</definedName>
    <definedName name="_xlnm._FilterDatabase" localSheetId="5" hidden="1">'Solving Queries'!#REF!</definedName>
    <definedName name="Slicer_Region">#N/A</definedName>
    <definedName name="Slicer_Ship_Mode">#N/A</definedName>
  </definedNames>
  <calcPr calcId="144525" concurrentCalc="0"/>
  <pivotCaches>
    <pivotCache cacheId="0" r:id="rId11"/>
    <pivotCache cacheId="1" r:id="rId12"/>
    <pivotCache cacheId="7" r:id="rId13"/>
    <pivotCache cacheId="6"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06" i="1" l="1"/>
  <c r="K106" i="1"/>
  <c r="I106" i="1"/>
  <c r="L106" i="1"/>
  <c r="X10" i="3"/>
  <c r="X6" i="3"/>
  <c r="X7" i="3"/>
  <c r="X8" i="3"/>
  <c r="X9" i="3"/>
  <c r="N104" i="6"/>
  <c r="M104" i="6"/>
  <c r="L104" i="6"/>
  <c r="K104" i="6"/>
  <c r="J10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4" i="6"/>
</calcChain>
</file>

<file path=xl/sharedStrings.xml><?xml version="1.0" encoding="utf-8"?>
<sst xmlns="http://schemas.openxmlformats.org/spreadsheetml/2006/main" count="2591" uniqueCount="215">
  <si>
    <t>Index</t>
  </si>
  <si>
    <t>Row ID</t>
  </si>
  <si>
    <t>Order Date</t>
  </si>
  <si>
    <t>Ship Mode</t>
  </si>
  <si>
    <t>Customer ID</t>
  </si>
  <si>
    <t>State</t>
  </si>
  <si>
    <t>Region</t>
  </si>
  <si>
    <t>Product ID</t>
  </si>
  <si>
    <t>Category</t>
  </si>
  <si>
    <t>Sales</t>
  </si>
  <si>
    <t>Quantity</t>
  </si>
  <si>
    <t>Discount</t>
  </si>
  <si>
    <t>Profit</t>
  </si>
  <si>
    <t>Second Class</t>
  </si>
  <si>
    <t>CG-12520</t>
  </si>
  <si>
    <t>Kentucky</t>
  </si>
  <si>
    <t>South</t>
  </si>
  <si>
    <t>FUR-BO-10001798</t>
  </si>
  <si>
    <t>Furniture</t>
  </si>
  <si>
    <t>FUR-CH-10000454</t>
  </si>
  <si>
    <t>DV-13045</t>
  </si>
  <si>
    <t>California</t>
  </si>
  <si>
    <t>West</t>
  </si>
  <si>
    <t>OFF-LA-10000240</t>
  </si>
  <si>
    <t>Office Supplies</t>
  </si>
  <si>
    <t>Standard Class</t>
  </si>
  <si>
    <t>SO-20335</t>
  </si>
  <si>
    <t>Florida</t>
  </si>
  <si>
    <t>FUR-TA-10000577</t>
  </si>
  <si>
    <t>OFF-ST-10000760</t>
  </si>
  <si>
    <t>BH-11710</t>
  </si>
  <si>
    <t>FUR-FU-10001487</t>
  </si>
  <si>
    <t>OFF-AR-10002833</t>
  </si>
  <si>
    <t>TEC-PH-10002275</t>
  </si>
  <si>
    <t>Technology</t>
  </si>
  <si>
    <t>OFF-BI-10003910</t>
  </si>
  <si>
    <t>OFF-AP-10002892</t>
  </si>
  <si>
    <t>FUR-TA-10001539</t>
  </si>
  <si>
    <t>TEC-PH-10002033</t>
  </si>
  <si>
    <t>AA-10480</t>
  </si>
  <si>
    <t>North Carolina</t>
  </si>
  <si>
    <t>OFF-PA-10002365</t>
  </si>
  <si>
    <t>IM-15070</t>
  </si>
  <si>
    <t>Washington</t>
  </si>
  <si>
    <t>OFF-BI-10003656</t>
  </si>
  <si>
    <t>HP-14815</t>
  </si>
  <si>
    <t>Texas</t>
  </si>
  <si>
    <t>Central</t>
  </si>
  <si>
    <t>OFF-AP-10002311</t>
  </si>
  <si>
    <t>OFF-BI-10000756</t>
  </si>
  <si>
    <t>PK-19075</t>
  </si>
  <si>
    <t>Wisconsin</t>
  </si>
  <si>
    <t>OFF-ST-10004186</t>
  </si>
  <si>
    <t>AG-10270</t>
  </si>
  <si>
    <t>Utah</t>
  </si>
  <si>
    <t>OFF-ST-10000107</t>
  </si>
  <si>
    <t>ZD-21925</t>
  </si>
  <si>
    <t>OFF-AR-10003056</t>
  </si>
  <si>
    <t>TEC-PH-10001949</t>
  </si>
  <si>
    <t>OFF-BI-10002215</t>
  </si>
  <si>
    <t>KB-16585</t>
  </si>
  <si>
    <t>Nebraska</t>
  </si>
  <si>
    <t>OFF-AR-10000246</t>
  </si>
  <si>
    <t>OFF-AP-10001492</t>
  </si>
  <si>
    <t>SF-20065</t>
  </si>
  <si>
    <t>Pennsylvania</t>
  </si>
  <si>
    <t>East</t>
  </si>
  <si>
    <t>FUR-CH-10002774</t>
  </si>
  <si>
    <t>EB-13870</t>
  </si>
  <si>
    <t>EH-13945</t>
  </si>
  <si>
    <t>OFF-BI-10001634</t>
  </si>
  <si>
    <t>TEC-AC-10003027</t>
  </si>
  <si>
    <t>TB-21520</t>
  </si>
  <si>
    <t>FUR-BO-10004834</t>
  </si>
  <si>
    <t>OFF-BI-10000474</t>
  </si>
  <si>
    <t>FUR-FU-10004848</t>
  </si>
  <si>
    <t>OFF-EN-10001509</t>
  </si>
  <si>
    <t>OFF-AR-10004042</t>
  </si>
  <si>
    <t>OFF-BI-10001525</t>
  </si>
  <si>
    <t>OFF-AR-10001683</t>
  </si>
  <si>
    <t>MA-17560</t>
  </si>
  <si>
    <t>OFF-PA-10000249</t>
  </si>
  <si>
    <t>First Class</t>
  </si>
  <si>
    <t>GH-14485</t>
  </si>
  <si>
    <t>TEC-PH-10004977</t>
  </si>
  <si>
    <t>FUR-FU-10003664</t>
  </si>
  <si>
    <t>SN-20710</t>
  </si>
  <si>
    <t>OFF-EN-10002986</t>
  </si>
  <si>
    <t>FUR-BO-10002545</t>
  </si>
  <si>
    <t>FUR-CH-10004218</t>
  </si>
  <si>
    <t>TEC-PH-10000486</t>
  </si>
  <si>
    <t>LC-16930</t>
  </si>
  <si>
    <t>Illinois</t>
  </si>
  <si>
    <t>TEC-PH-10004093</t>
  </si>
  <si>
    <t>RA-19885</t>
  </si>
  <si>
    <t>OFF-ST-10003479</t>
  </si>
  <si>
    <t>ES-14080</t>
  </si>
  <si>
    <t>OFF-ST-10003282</t>
  </si>
  <si>
    <t>ON-18715</t>
  </si>
  <si>
    <t>Minnesota</t>
  </si>
  <si>
    <t>TEC-AC-10000171</t>
  </si>
  <si>
    <t>OFF-BI-10003291</t>
  </si>
  <si>
    <t>PO-18865</t>
  </si>
  <si>
    <t>Michigan</t>
  </si>
  <si>
    <t>OFF-ST-10001713</t>
  </si>
  <si>
    <t>LH-16900</t>
  </si>
  <si>
    <t>Delaware</t>
  </si>
  <si>
    <t>TEC-AC-10002167</t>
  </si>
  <si>
    <t>TEC-PH-10003988</t>
  </si>
  <si>
    <t>DP-13000</t>
  </si>
  <si>
    <t>Indiana</t>
  </si>
  <si>
    <t>OFF-BI-10004410</t>
  </si>
  <si>
    <t>OFF-LA-10002762</t>
  </si>
  <si>
    <t>FUR-FU-10001706</t>
  </si>
  <si>
    <t>FUR-CH-10003061</t>
  </si>
  <si>
    <t>JM-15265</t>
  </si>
  <si>
    <t>New York</t>
  </si>
  <si>
    <t>OFF-FA-10000304</t>
  </si>
  <si>
    <t>TEC-PH-10002447</t>
  </si>
  <si>
    <t>TB-21055</t>
  </si>
  <si>
    <t>OFF-ST-10000604</t>
  </si>
  <si>
    <t>OFF-PA-10001569</t>
  </si>
  <si>
    <t>FUR-CH-10003968</t>
  </si>
  <si>
    <t>OFF-PA-10000587</t>
  </si>
  <si>
    <t>OFF-BI-10001460</t>
  </si>
  <si>
    <t>OFF-AR-10001868</t>
  </si>
  <si>
    <t>KM-16720</t>
  </si>
  <si>
    <t>TEC-AC-10004633</t>
  </si>
  <si>
    <t>OFF-BI-10001078</t>
  </si>
  <si>
    <t>OFF-PA-10003892</t>
  </si>
  <si>
    <t>FUR-FU-10000397</t>
  </si>
  <si>
    <t>PS-18970</t>
  </si>
  <si>
    <t>FUR-CH-10001146</t>
  </si>
  <si>
    <t>BS-11590</t>
  </si>
  <si>
    <t>Arizona</t>
  </si>
  <si>
    <t>OFF-AR-10002671</t>
  </si>
  <si>
    <t>TEC-PH-10002726</t>
  </si>
  <si>
    <t>KD-16270</t>
  </si>
  <si>
    <t>Virginia</t>
  </si>
  <si>
    <t>OFF-PA-10000482</t>
  </si>
  <si>
    <t>HM-14980</t>
  </si>
  <si>
    <t>OFF-BI-10004654</t>
  </si>
  <si>
    <t>OFF-PA-10004675</t>
  </si>
  <si>
    <t>JE-15745</t>
  </si>
  <si>
    <t>Tennessee</t>
  </si>
  <si>
    <t>FUR-CH-10000513</t>
  </si>
  <si>
    <t>FUR-FU-10003708</t>
  </si>
  <si>
    <t>OFF-ST-10004123</t>
  </si>
  <si>
    <t>KB-16600</t>
  </si>
  <si>
    <t>OFF-BI-10004182</t>
  </si>
  <si>
    <t>FUR-FU-10000260</t>
  </si>
  <si>
    <t>OFF-ST-10000615</t>
  </si>
  <si>
    <t>FUR-FU-10003194</t>
  </si>
  <si>
    <t>SC-20770</t>
  </si>
  <si>
    <t>Alabama</t>
  </si>
  <si>
    <t>OFF-AP-10002118</t>
  </si>
  <si>
    <t>OFF-BI-10002309</t>
  </si>
  <si>
    <t>DN-13690</t>
  </si>
  <si>
    <t>OFF-AR-10002053</t>
  </si>
  <si>
    <t>OFF-ST-10002370</t>
  </si>
  <si>
    <t>JC-16105</t>
  </si>
  <si>
    <t>OFF-EN-10000927</t>
  </si>
  <si>
    <t>CS-12400</t>
  </si>
  <si>
    <t>OFF-ST-10003656</t>
  </si>
  <si>
    <t>South Carolina</t>
  </si>
  <si>
    <t>FUR-CH-10000863</t>
  </si>
  <si>
    <t>PG-18895</t>
  </si>
  <si>
    <t>TEC-AC-10001998</t>
  </si>
  <si>
    <t>OFF-LA-10000134</t>
  </si>
  <si>
    <t>GM-14455</t>
  </si>
  <si>
    <t>OFF-ST-10003442</t>
  </si>
  <si>
    <t>JS-15685</t>
  </si>
  <si>
    <t>OFF-AR-10004930</t>
  </si>
  <si>
    <t>OFF-PA-10000304</t>
  </si>
  <si>
    <t>KB-16315</t>
  </si>
  <si>
    <t>OFF-PA-10003177</t>
  </si>
  <si>
    <t>FUR-FU-10003799</t>
  </si>
  <si>
    <t>OFF-BI-10002852</t>
  </si>
  <si>
    <t>RB-19705</t>
  </si>
  <si>
    <t>Oregon</t>
  </si>
  <si>
    <t>OFF-BI-10004738</t>
  </si>
  <si>
    <t>PN-18775</t>
  </si>
  <si>
    <t>FUR-FU-10000629</t>
  </si>
  <si>
    <t>KD-16345</t>
  </si>
  <si>
    <t>OFF-BI-10001721</t>
  </si>
  <si>
    <t>ER-13855</t>
  </si>
  <si>
    <t>OFF-AP-10000358</t>
  </si>
  <si>
    <t>RB-19465</t>
  </si>
  <si>
    <t>OFF-PA-10003256</t>
  </si>
  <si>
    <t>Training on Advanced Excel</t>
  </si>
  <si>
    <t>Sepcially designed for</t>
  </si>
  <si>
    <t>CA,CS,CFA,FRM,CAIA,CIPM,CCRA,AIM,CIIB,CIRA</t>
  </si>
  <si>
    <t>Delivered by</t>
  </si>
  <si>
    <t>Contact:</t>
  </si>
  <si>
    <t>www.statmodeller.com</t>
  </si>
  <si>
    <t>WhatsApp:</t>
  </si>
  <si>
    <t>Pivot Table</t>
  </si>
  <si>
    <t>Introduction to Pivot Table</t>
  </si>
  <si>
    <t>Implementing Pivot Table</t>
  </si>
  <si>
    <t>Solve Queries</t>
  </si>
  <si>
    <t>Slicer</t>
  </si>
  <si>
    <t>contact@statmodeller.com</t>
  </si>
  <si>
    <t>+91 9898233268</t>
  </si>
  <si>
    <t>Profit%</t>
  </si>
  <si>
    <t>Total</t>
  </si>
  <si>
    <t>Row Labels</t>
  </si>
  <si>
    <t>Grand Total</t>
  </si>
  <si>
    <t>Sum of Sales</t>
  </si>
  <si>
    <t>North</t>
  </si>
  <si>
    <t>Total Sales</t>
  </si>
  <si>
    <t>Column Labels</t>
  </si>
  <si>
    <t>Hiren Kakkad | CEO &amp; Founder | Stat Modeller</t>
  </si>
  <si>
    <t>furniture</t>
  </si>
  <si>
    <t>Office suplies</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</si>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</sst>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u/>
      <sz val="11"/>
      <color theme="10"/>
      <name val="Century Gothic"/>
      <family val="2"/>
    </font>
    <font>
      <sz val="11"/>
      <color theme="1"/>
      <name val="Century Gothic"/>
      <family val="2"/>
    </font>
    <font>
      <sz val="18"/>
      <color theme="1"/>
      <name val="Century Gothic"/>
      <family val="2"/>
    </font>
    <font>
      <b/>
      <sz val="11"/>
      <color theme="1"/>
      <name val="Century Gothic"/>
      <family val="2"/>
    </font>
  </fonts>
  <fills count="5">
    <fill>
      <patternFill patternType="none"/>
    </fill>
    <fill>
      <patternFill patternType="gray125"/>
    </fill>
    <fill>
      <patternFill patternType="solid">
        <fgColor theme="8" tint="0.79998168889431442"/>
        <bgColor indexed="64"/>
      </patternFill>
    </fill>
    <fill>
      <patternFill patternType="solid">
        <fgColor theme="3" tint="0.59999389629810485"/>
        <bgColor indexed="64"/>
      </patternFill>
    </fill>
    <fill>
      <patternFill patternType="solid">
        <fgColor rgb="FF31B087"/>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2" fillId="2" borderId="0" xfId="1" applyFont="1" applyFill="1"/>
    <xf numFmtId="0" fontId="0" fillId="3" borderId="1" xfId="0" applyFill="1" applyBorder="1" applyAlignment="1">
      <alignment horizontal="center" vertical="center" wrapText="1"/>
    </xf>
    <xf numFmtId="0" fontId="0" fillId="0" borderId="2" xfId="0" applyBorder="1"/>
    <xf numFmtId="14" fontId="0" fillId="0" borderId="2" xfId="0" applyNumberFormat="1" applyBorder="1"/>
    <xf numFmtId="0" fontId="3" fillId="4" borderId="0" xfId="0" applyFont="1" applyFill="1"/>
    <xf numFmtId="0" fontId="3" fillId="0" borderId="0" xfId="0" applyFont="1"/>
    <xf numFmtId="0" fontId="5" fillId="0" borderId="0" xfId="0" applyFont="1" applyAlignment="1">
      <alignment horizontal="right" vertical="center"/>
    </xf>
    <xf numFmtId="0" fontId="3" fillId="0" borderId="0" xfId="0" applyFont="1" applyAlignment="1">
      <alignment horizontal="right" vertical="center"/>
    </xf>
    <xf numFmtId="0" fontId="3" fillId="0" borderId="0" xfId="0" applyFont="1" applyAlignment="1">
      <alignment horizontal="left" vertical="center"/>
    </xf>
    <xf numFmtId="0" fontId="5" fillId="0" borderId="0" xfId="0" applyFont="1" applyAlignment="1">
      <alignment horizontal="right"/>
    </xf>
    <xf numFmtId="0" fontId="3" fillId="0" borderId="0" xfId="0" applyFont="1" applyAlignment="1">
      <alignment horizontal="left"/>
    </xf>
    <xf numFmtId="0" fontId="5" fillId="0" borderId="0" xfId="0" applyFont="1"/>
    <xf numFmtId="0" fontId="2" fillId="0" borderId="0" xfId="1" applyFont="1" applyBorder="1" applyAlignment="1">
      <alignment vertical="center"/>
    </xf>
    <xf numFmtId="0" fontId="0" fillId="0" borderId="4" xfId="0" applyBorder="1"/>
    <xf numFmtId="14" fontId="0" fillId="0" borderId="4" xfId="0" applyNumberFormat="1" applyBorder="1"/>
    <xf numFmtId="0" fontId="0" fillId="0" borderId="5" xfId="0" applyBorder="1"/>
    <xf numFmtId="0" fontId="0" fillId="0" borderId="6" xfId="0" applyBorder="1"/>
    <xf numFmtId="0" fontId="0" fillId="3" borderId="5" xfId="0" applyFill="1" applyBorder="1" applyAlignment="1">
      <alignment horizontal="center" vertical="center" wrapText="1"/>
    </xf>
    <xf numFmtId="0" fontId="0" fillId="3" borderId="2" xfId="0" applyFill="1" applyBorder="1" applyAlignment="1">
      <alignment horizontal="center" vertical="center" wrapText="1"/>
    </xf>
    <xf numFmtId="0" fontId="0" fillId="3" borderId="6" xfId="0" applyFill="1" applyBorder="1" applyAlignment="1">
      <alignment horizontal="center" vertical="center" wrapText="1"/>
    </xf>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0" fontId="4" fillId="0" borderId="3" xfId="0" applyFont="1" applyBorder="1" applyAlignment="1">
      <alignment horizontal="center"/>
    </xf>
    <xf numFmtId="0" fontId="3" fillId="0" borderId="0" xfId="0" applyFont="1" applyAlignment="1">
      <alignment horizontal="left" vertical="center"/>
    </xf>
    <xf numFmtId="0" fontId="2" fillId="0" borderId="0" xfId="1" applyFont="1" applyAlignment="1">
      <alignment horizontal="left" vertical="center"/>
    </xf>
    <xf numFmtId="0" fontId="3" fillId="0" borderId="0" xfId="0" quotePrefix="1" applyFont="1" applyAlignment="1">
      <alignment horizontal="left" vertical="center"/>
    </xf>
    <xf numFmtId="0" fontId="0" fillId="0" borderId="0" xfId="0" applyNumberFormat="1"/>
  </cellXfs>
  <cellStyles count="2">
    <cellStyle name="Hyperlink" xfId="1" builtinId="8"/>
    <cellStyle name="Normal" xfId="0" builtinId="0"/>
  </cellStyles>
  <dxfs count="72">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right style="thin">
          <color indexed="64"/>
        </right>
        <top/>
        <bottom/>
      </border>
    </dxf>
    <dxf>
      <border diagonalUp="0" diagonalDown="0">
        <left style="thin">
          <color indexed="64"/>
        </left>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164" formatCode="dd/mm/yyyy"/>
      <border diagonalUp="0" diagonalDown="0">
        <left style="thin">
          <color indexed="64"/>
        </left>
        <right style="thin">
          <color indexed="64"/>
        </right>
        <top/>
        <bottom/>
        <vertical/>
        <horizontal/>
      </border>
    </dxf>
    <dxf>
      <border diagonalUp="0" diagonalDown="0">
        <left/>
        <right style="thin">
          <color indexed="64"/>
        </right>
        <top/>
        <bottom/>
        <vertical/>
        <horizontal/>
      </border>
    </dxf>
    <dxf>
      <border outline="0">
        <left style="thin">
          <color indexed="64"/>
        </left>
        <right style="thin">
          <color indexed="64"/>
        </right>
        <top style="thin">
          <color indexed="64"/>
        </top>
      </border>
    </dxf>
    <dxf>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2" formatCode="0.00"/>
    </dxf>
    <dxf>
      <numFmt numFmtId="165" formatCode="0.000"/>
    </dxf>
    <dxf>
      <numFmt numFmtId="2" formatCode="0.00"/>
    </dxf>
    <dxf>
      <border diagonalUp="0" diagonalDown="0">
        <left style="thin">
          <color indexed="64"/>
        </left>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164" formatCode="dd/mm/yyyy"/>
      <border diagonalUp="0" diagonalDown="0">
        <left style="thin">
          <color indexed="64"/>
        </left>
        <right style="thin">
          <color indexed="64"/>
        </right>
        <top/>
        <bottom/>
        <vertical/>
        <horizontal/>
      </border>
    </dxf>
    <dxf>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 formatCode="0"/>
    </dxf>
    <dxf>
      <border diagonalUp="0" diagonalDown="0" outline="0">
        <left style="thin">
          <color indexed="64"/>
        </left>
        <right style="thin">
          <color indexed="64"/>
        </right>
        <top/>
        <bottom/>
      </border>
    </dxf>
    <dxf>
      <border diagonalUp="0" diagonalDown="0">
        <left style="thin">
          <color indexed="64"/>
        </left>
        <right style="thin">
          <color indexed="64"/>
        </right>
        <top/>
        <bottom/>
        <vertical/>
        <horizontal/>
      </border>
    </dxf>
    <dxf>
      <border diagonalUp="0" diagonalDown="0" outline="0">
        <left style="thin">
          <color indexed="64"/>
        </left>
        <right/>
        <top/>
        <bottom/>
      </border>
    </dxf>
    <dxf>
      <border diagonalUp="0" diagonalDown="0">
        <left style="thin">
          <color indexed="64"/>
        </left>
        <right/>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horizontal/>
      </border>
    </dxf>
    <dxf>
      <border diagonalUp="0" diagonalDown="0" outline="0">
        <left style="thin">
          <color indexed="64"/>
        </left>
        <right style="thin">
          <color indexed="64"/>
        </right>
        <top/>
        <bottom/>
      </border>
    </dxf>
    <dxf>
      <border diagonalUp="0" diagonalDown="0">
        <left style="thin">
          <color indexed="64"/>
        </left>
        <right style="thin">
          <color indexed="64"/>
        </right>
        <top/>
        <bottom/>
        <vertical/>
        <horizontal/>
      </border>
    </dxf>
    <dxf>
      <border diagonalUp="0" diagonalDown="0" outline="0">
        <left style="thin">
          <color indexed="64"/>
        </left>
        <right style="thin">
          <color indexed="64"/>
        </right>
        <top/>
        <bottom/>
      </border>
    </dxf>
    <dxf>
      <numFmt numFmtId="164" formatCode="dd/mm/yyyy"/>
      <border diagonalUp="0" diagonalDown="0">
        <left style="thin">
          <color indexed="64"/>
        </left>
        <right style="thin">
          <color indexed="64"/>
        </right>
        <top/>
        <bottom/>
        <vertical/>
        <horizontal/>
      </border>
    </dxf>
    <dxf>
      <border diagonalUp="0" diagonalDown="0" outline="0">
        <left/>
        <right style="thin">
          <color indexed="64"/>
        </right>
        <top/>
        <bottom/>
      </border>
    </dxf>
    <dxf>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statmodeller.com" TargetMode="External"/></Relationships>
</file>

<file path=xl/drawings/drawing1.xml><?xml version="1.0" encoding="utf-8"?>
<xdr:wsDr xmlns:xdr="http://schemas.openxmlformats.org/drawingml/2006/spreadsheetDrawing" xmlns:a="http://schemas.openxmlformats.org/drawingml/2006/main">
  <xdr:twoCellAnchor editAs="absolute">
    <xdr:from>
      <xdr:col>6</xdr:col>
      <xdr:colOff>0</xdr:colOff>
      <xdr:row>4</xdr:row>
      <xdr:rowOff>88900</xdr:rowOff>
    </xdr:from>
    <xdr:to>
      <xdr:col>6</xdr:col>
      <xdr:colOff>1048009</xdr:colOff>
      <xdr:row>10</xdr:row>
      <xdr:rowOff>89159</xdr:rowOff>
    </xdr:to>
    <xdr:pic>
      <xdr:nvPicPr>
        <xdr:cNvPr id="2" name="Picture 1">
          <a:hlinkClick xmlns:r="http://schemas.openxmlformats.org/officeDocument/2006/relationships" r:id="rId1"/>
          <a:extLst>
            <a:ext uri="{FF2B5EF4-FFF2-40B4-BE49-F238E27FC236}">
              <a16:creationId xmlns:a16="http://schemas.microsoft.com/office/drawing/2014/main" xmlns="" id="{D3E33AB6-DC3D-49F8-BAAB-054D17E632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00" y="889000"/>
          <a:ext cx="1048009" cy="10480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179552</xdr:rowOff>
    </xdr:from>
    <xdr:to>
      <xdr:col>7</xdr:col>
      <xdr:colOff>265043</xdr:colOff>
      <xdr:row>18</xdr:row>
      <xdr:rowOff>176696</xdr:rowOff>
    </xdr:to>
    <xdr:sp macro="" textlink="">
      <xdr:nvSpPr>
        <xdr:cNvPr id="2" name="Rectangle 1">
          <a:extLst>
            <a:ext uri="{FF2B5EF4-FFF2-40B4-BE49-F238E27FC236}">
              <a16:creationId xmlns:a16="http://schemas.microsoft.com/office/drawing/2014/main" xmlns="" id="{AF8E0A11-7D50-4F34-A045-F0CA85016E5C}"/>
            </a:ext>
          </a:extLst>
        </xdr:cNvPr>
        <xdr:cNvSpPr/>
      </xdr:nvSpPr>
      <xdr:spPr>
        <a:xfrm>
          <a:off x="0" y="361769"/>
          <a:ext cx="4516782" cy="3282579"/>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100" b="0" i="0">
              <a:solidFill>
                <a:sysClr val="windowText" lastClr="000000"/>
              </a:solidFill>
              <a:effectLst/>
              <a:latin typeface="Century Gothic" panose="020B0502020202020204" pitchFamily="34" charset="0"/>
              <a:ea typeface="+mn-ea"/>
              <a:cs typeface="+mn-cs"/>
            </a:rPr>
            <a:t>A </a:t>
          </a:r>
          <a:r>
            <a:rPr lang="en-IN" sz="1100" b="1" i="0">
              <a:solidFill>
                <a:sysClr val="windowText" lastClr="000000"/>
              </a:solidFill>
              <a:effectLst/>
              <a:latin typeface="Century Gothic" panose="020B0502020202020204" pitchFamily="34" charset="0"/>
              <a:ea typeface="+mn-ea"/>
              <a:cs typeface="+mn-cs"/>
            </a:rPr>
            <a:t>PivotTable</a:t>
          </a:r>
          <a:r>
            <a:rPr lang="en-IN" sz="1100" b="0" i="0">
              <a:solidFill>
                <a:sysClr val="windowText" lastClr="000000"/>
              </a:solidFill>
              <a:effectLst/>
              <a:latin typeface="Century Gothic" panose="020B0502020202020204" pitchFamily="34" charset="0"/>
              <a:ea typeface="+mn-ea"/>
              <a:cs typeface="+mn-cs"/>
            </a:rPr>
            <a:t> is a powerful tool to calculate, summarize, and analyze data that lets you see comparisons, patterns, and trends in your data.</a:t>
          </a:r>
        </a:p>
        <a:p>
          <a:pPr lvl="0" algn="l"/>
          <a:endParaRPr lang="en-IN" sz="1100" b="0" i="0">
            <a:solidFill>
              <a:sysClr val="windowText" lastClr="000000"/>
            </a:solidFill>
            <a:effectLst/>
            <a:latin typeface="Century Gothic" panose="020B0502020202020204" pitchFamily="34" charset="0"/>
            <a:ea typeface="+mn-ea"/>
            <a:cs typeface="+mn-cs"/>
          </a:endParaRPr>
        </a:p>
        <a:p>
          <a:pPr lvl="0" algn="l"/>
          <a:r>
            <a:rPr lang="en-IN" sz="1100" b="0" i="0">
              <a:solidFill>
                <a:sysClr val="windowText" lastClr="000000"/>
              </a:solidFill>
              <a:effectLst/>
              <a:latin typeface="Century Gothic" panose="020B0502020202020204" pitchFamily="34" charset="0"/>
              <a:ea typeface="+mn-ea"/>
              <a:cs typeface="+mn-cs"/>
            </a:rPr>
            <a:t>With very </a:t>
          </a:r>
          <a:r>
            <a:rPr lang="en-IN" sz="1100" b="1" i="0">
              <a:solidFill>
                <a:srgbClr val="0070C0"/>
              </a:solidFill>
              <a:effectLst/>
              <a:latin typeface="Century Gothic" panose="020B0502020202020204" pitchFamily="34" charset="0"/>
              <a:ea typeface="+mn-ea"/>
              <a:cs typeface="+mn-cs"/>
            </a:rPr>
            <a:t>little effort</a:t>
          </a:r>
          <a:r>
            <a:rPr lang="en-IN" sz="1100" b="0" i="0">
              <a:solidFill>
                <a:sysClr val="windowText" lastClr="000000"/>
              </a:solidFill>
              <a:effectLst/>
              <a:latin typeface="Century Gothic" panose="020B0502020202020204" pitchFamily="34" charset="0"/>
              <a:ea typeface="+mn-ea"/>
              <a:cs typeface="+mn-cs"/>
            </a:rPr>
            <a:t>, you can use a pivot table to build good-looking reports for large data sets.</a:t>
          </a:r>
        </a:p>
        <a:p>
          <a:pPr lvl="0" algn="l"/>
          <a:endParaRPr lang="en-IN" sz="1100" b="0" i="0">
            <a:solidFill>
              <a:sysClr val="windowText" lastClr="000000"/>
            </a:solidFill>
            <a:effectLst/>
            <a:latin typeface="Century Gothic" panose="020B0502020202020204" pitchFamily="34" charset="0"/>
            <a:ea typeface="+mn-ea"/>
            <a:cs typeface="+mn-cs"/>
          </a:endParaRPr>
        </a:p>
        <a:p>
          <a:pPr lvl="0" algn="l"/>
          <a:r>
            <a:rPr lang="en-IN" sz="1100" b="0" i="0">
              <a:solidFill>
                <a:sysClr val="windowText" lastClr="000000"/>
              </a:solidFill>
              <a:effectLst/>
              <a:latin typeface="Century Gothic" panose="020B0502020202020204" pitchFamily="34" charset="0"/>
              <a:ea typeface="+mn-ea"/>
              <a:cs typeface="+mn-cs"/>
            </a:rPr>
            <a:t>You can think of a pivot table as a report. However, unlike a static report, a pivot table provides an interactive view of your data. </a:t>
          </a:r>
        </a:p>
        <a:p>
          <a:pPr lvl="0" algn="l"/>
          <a:endParaRPr lang="en-IN" sz="1100" b="0" i="0">
            <a:solidFill>
              <a:sysClr val="windowText" lastClr="000000"/>
            </a:solidFill>
            <a:effectLst/>
            <a:latin typeface="Century Gothic" panose="020B0502020202020204" pitchFamily="34" charset="0"/>
            <a:ea typeface="+mn-ea"/>
            <a:cs typeface="+mn-cs"/>
          </a:endParaRPr>
        </a:p>
        <a:p>
          <a:pPr lvl="0" algn="l"/>
          <a:r>
            <a:rPr lang="en-IN" sz="1100" b="0" i="0">
              <a:solidFill>
                <a:sysClr val="windowText" lastClr="000000"/>
              </a:solidFill>
              <a:effectLst/>
              <a:latin typeface="Century Gothic" panose="020B0502020202020204" pitchFamily="34" charset="0"/>
              <a:ea typeface="+mn-ea"/>
              <a:cs typeface="+mn-cs"/>
            </a:rPr>
            <a:t>Without</a:t>
          </a:r>
          <a:r>
            <a:rPr lang="en-IN" sz="1100" b="0" i="0" baseline="0">
              <a:solidFill>
                <a:sysClr val="windowText" lastClr="000000"/>
              </a:solidFill>
              <a:effectLst/>
              <a:latin typeface="Century Gothic" panose="020B0502020202020204" pitchFamily="34" charset="0"/>
              <a:ea typeface="+mn-ea"/>
              <a:cs typeface="+mn-cs"/>
            </a:rPr>
            <a:t> </a:t>
          </a:r>
          <a:r>
            <a:rPr lang="en-IN" sz="1100" b="0" i="0">
              <a:solidFill>
                <a:sysClr val="windowText" lastClr="000000"/>
              </a:solidFill>
              <a:effectLst/>
              <a:latin typeface="Century Gothic" panose="020B0502020202020204" pitchFamily="34" charset="0"/>
              <a:ea typeface="+mn-ea"/>
              <a:cs typeface="+mn-cs"/>
            </a:rPr>
            <a:t>formulas, you can look at the same data from many different perspectives. You can group data into categories, break down data into years and months, filter data to include or exclude categories, and even build charts.</a:t>
          </a:r>
        </a:p>
        <a:p>
          <a:pPr lvl="0" algn="l"/>
          <a:endParaRPr lang="en-IN" sz="1100" b="0" i="0">
            <a:solidFill>
              <a:sysClr val="windowText" lastClr="000000"/>
            </a:solidFill>
            <a:effectLst/>
            <a:latin typeface="Century Gothic" panose="020B0502020202020204" pitchFamily="34" charset="0"/>
            <a:ea typeface="+mn-ea"/>
            <a:cs typeface="+mn-cs"/>
          </a:endParaRPr>
        </a:p>
        <a:p>
          <a:pPr lvl="0" algn="l"/>
          <a:r>
            <a:rPr lang="en-IN" sz="1100" b="0" i="0">
              <a:solidFill>
                <a:sysClr val="windowText" lastClr="000000"/>
              </a:solidFill>
              <a:effectLst/>
              <a:latin typeface="Century Gothic" panose="020B0502020202020204" pitchFamily="34" charset="0"/>
              <a:ea typeface="+mn-ea"/>
              <a:cs typeface="+mn-cs"/>
            </a:rPr>
            <a:t>The beauty of pivot tables is they allow you to interactively explore your data in different ways.</a:t>
          </a:r>
        </a:p>
        <a:p>
          <a:pPr lvl="0" algn="l"/>
          <a:endParaRPr lang="en-IN" sz="1100" b="0" i="0">
            <a:solidFill>
              <a:sysClr val="windowText" lastClr="000000"/>
            </a:solidFill>
            <a:effectLst/>
            <a:latin typeface="Century Gothic" panose="020B0502020202020204" pitchFamily="34" charset="0"/>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179550</xdr:rowOff>
    </xdr:from>
    <xdr:to>
      <xdr:col>7</xdr:col>
      <xdr:colOff>265043</xdr:colOff>
      <xdr:row>10</xdr:row>
      <xdr:rowOff>138043</xdr:rowOff>
    </xdr:to>
    <xdr:sp macro="" textlink="">
      <xdr:nvSpPr>
        <xdr:cNvPr id="2" name="Rectangle 1">
          <a:extLst>
            <a:ext uri="{FF2B5EF4-FFF2-40B4-BE49-F238E27FC236}">
              <a16:creationId xmlns:a16="http://schemas.microsoft.com/office/drawing/2014/main" xmlns="" id="{A16613EC-78FD-4356-9FEF-5C1675F5657A}"/>
            </a:ext>
          </a:extLst>
        </xdr:cNvPr>
        <xdr:cNvSpPr/>
      </xdr:nvSpPr>
      <xdr:spPr>
        <a:xfrm>
          <a:off x="0" y="361767"/>
          <a:ext cx="4516782" cy="1786189"/>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100" b="1" i="0">
              <a:solidFill>
                <a:sysClr val="windowText" lastClr="000000"/>
              </a:solidFill>
              <a:effectLst/>
              <a:latin typeface="Century Gothic" panose="020B0502020202020204" pitchFamily="34" charset="0"/>
              <a:ea typeface="+mn-ea"/>
              <a:cs typeface="+mn-cs"/>
            </a:rPr>
            <a:t>QUERIES</a:t>
          </a:r>
        </a:p>
        <a:p>
          <a:pPr lvl="0" algn="l"/>
          <a:r>
            <a:rPr lang="en-IN" sz="1100" b="0" i="0" baseline="0">
              <a:solidFill>
                <a:sysClr val="windowText" lastClr="000000"/>
              </a:solidFill>
              <a:effectLst/>
              <a:latin typeface="Century Gothic" panose="020B0502020202020204" pitchFamily="34" charset="0"/>
              <a:ea typeface="+mn-ea"/>
              <a:cs typeface="+mn-cs"/>
            </a:rPr>
            <a:t>- Region Wise Total Sales</a:t>
          </a:r>
        </a:p>
        <a:p>
          <a:pPr lvl="0" algn="l"/>
          <a:r>
            <a:rPr lang="en-IN" sz="1100" b="0" i="0" baseline="0">
              <a:solidFill>
                <a:sysClr val="windowText" lastClr="000000"/>
              </a:solidFill>
              <a:effectLst/>
              <a:latin typeface="Century Gothic" panose="020B0502020202020204" pitchFamily="34" charset="0"/>
              <a:ea typeface="+mn-ea"/>
              <a:cs typeface="+mn-cs"/>
            </a:rPr>
            <a:t>- Month Wise Total Sales, Total Quantity, Total Profit </a:t>
          </a:r>
        </a:p>
        <a:p>
          <a:pPr lvl="0" algn="l"/>
          <a:r>
            <a:rPr lang="en-IN" sz="1100" b="0" i="0" baseline="0">
              <a:solidFill>
                <a:sysClr val="windowText" lastClr="000000"/>
              </a:solidFill>
              <a:effectLst/>
              <a:latin typeface="Century Gothic" panose="020B0502020202020204" pitchFamily="34" charset="0"/>
              <a:ea typeface="+mn-ea"/>
              <a:cs typeface="+mn-cs"/>
            </a:rPr>
            <a:t>- Region Wise and Category wise Sales</a:t>
          </a:r>
        </a:p>
        <a:p>
          <a:pPr lvl="0" algn="l"/>
          <a:r>
            <a:rPr lang="en-IN" sz="1100" b="0" i="0" baseline="0">
              <a:solidFill>
                <a:sysClr val="windowText" lastClr="000000"/>
              </a:solidFill>
              <a:effectLst/>
              <a:latin typeface="Century Gothic" panose="020B0502020202020204" pitchFamily="34" charset="0"/>
              <a:ea typeface="+mn-ea"/>
              <a:cs typeface="+mn-cs"/>
            </a:rPr>
            <a:t>- Month wise Sales of Only Florida State</a:t>
          </a:r>
        </a:p>
        <a:p>
          <a:pPr lvl="0" algn="l"/>
          <a:r>
            <a:rPr lang="en-IN" sz="1100" b="0" i="0" baseline="0">
              <a:solidFill>
                <a:sysClr val="windowText" lastClr="000000"/>
              </a:solidFill>
              <a:effectLst/>
              <a:latin typeface="Century Gothic" panose="020B0502020202020204" pitchFamily="34" charset="0"/>
              <a:ea typeface="+mn-ea"/>
              <a:cs typeface="+mn-cs"/>
            </a:rPr>
            <a:t>- Add Timeline Slicer of Month and summarize data by Region wise Sales and Quantity</a:t>
          </a:r>
        </a:p>
        <a:p>
          <a:pPr lvl="0" algn="l"/>
          <a:r>
            <a:rPr lang="en-IN" sz="1100" b="0" i="0" baseline="0">
              <a:solidFill>
                <a:sysClr val="windowText" lastClr="000000"/>
              </a:solidFill>
              <a:effectLst/>
              <a:latin typeface="Century Gothic" panose="020B0502020202020204" pitchFamily="34" charset="0"/>
              <a:ea typeface="+mn-ea"/>
              <a:cs typeface="+mn-cs"/>
            </a:rPr>
            <a:t>- Add Slicer of Category to Summarize data of Sales and Quality monthwise</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144780</xdr:colOff>
      <xdr:row>7</xdr:row>
      <xdr:rowOff>121920</xdr:rowOff>
    </xdr:from>
    <xdr:to>
      <xdr:col>9</xdr:col>
      <xdr:colOff>144780</xdr:colOff>
      <xdr:row>21</xdr:row>
      <xdr:rowOff>28575</xdr:rowOff>
    </xdr:to>
    <mc:AlternateContent xmlns:mc="http://schemas.openxmlformats.org/markup-compatibility/2006">
      <mc:Choice xmlns:a14="http://schemas.microsoft.com/office/drawing/2010/main" Requires="a14">
        <xdr:graphicFrame macro="">
          <xdr:nvGraphicFramePr>
            <xdr:cNvPr id="2"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5143500" y="1402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434340</xdr:colOff>
      <xdr:row>7</xdr:row>
      <xdr:rowOff>99060</xdr:rowOff>
    </xdr:from>
    <xdr:to>
      <xdr:col>12</xdr:col>
      <xdr:colOff>331470</xdr:colOff>
      <xdr:row>21</xdr:row>
      <xdr:rowOff>5715</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61860" y="1379220"/>
              <a:ext cx="172593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Hiren Kakkad" refreshedDate="44693.652184606479" createdVersion="7" refreshedVersion="7" minRefreshableVersion="3" recordCount="100">
  <cacheSource type="worksheet">
    <worksheetSource name="Table2"/>
  </cacheSource>
  <cacheFields count="12">
    <cacheField name="Row ID" numFmtId="0">
      <sharedItems containsSemiMixedTypes="0" containsString="0" containsNumber="1" containsInteger="1" minValue="1" maxValue="100"/>
    </cacheField>
    <cacheField name="Order Date" numFmtId="14">
      <sharedItems containsSemiMixedTypes="0" containsNonDate="0" containsDate="1" containsString="0" minDate="2014-05-13T00:00:00" maxDate="2017-12-10T00:00:00"/>
    </cacheField>
    <cacheField name="Ship Mode" numFmtId="0">
      <sharedItems/>
    </cacheField>
    <cacheField name="Customer ID" numFmtId="0">
      <sharedItems/>
    </cacheField>
    <cacheField name="State" numFmtId="0">
      <sharedItems/>
    </cacheField>
    <cacheField name="Region" numFmtId="0">
      <sharedItems count="4">
        <s v="South"/>
        <s v="West"/>
        <s v="Central"/>
        <s v="East"/>
      </sharedItems>
    </cacheField>
    <cacheField name="Product ID" numFmtId="0">
      <sharedItems/>
    </cacheField>
    <cacheField name="Category" numFmtId="0">
      <sharedItems/>
    </cacheField>
    <cacheField name="Sales" numFmtId="0">
      <sharedItems containsSemiMixedTypes="0" containsString="0" containsNumber="1" minValue="1.248" maxValue="3083.4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iren Kakkad" refreshedDate="44712.624610763887" createdVersion="8" refreshedVersion="8" minRefreshableVersion="3" recordCount="100">
  <cacheSource type="worksheet">
    <worksheetSource ref="A4:L105" sheet="Pivot Data"/>
  </cacheSource>
  <cacheFields count="12">
    <cacheField name="Row ID" numFmtId="0">
      <sharedItems containsSemiMixedTypes="0" containsString="0" containsNumber="1" containsInteger="1" minValue="1" maxValue="100"/>
    </cacheField>
    <cacheField name="Order Date" numFmtId="14">
      <sharedItems containsSemiMixedTypes="0" containsNonDate="0" containsDate="1" containsString="0" minDate="2014-05-13T00:00:00" maxDate="2017-12-10T00:00:00"/>
    </cacheField>
    <cacheField name="Ship Mode" numFmtId="0">
      <sharedItems/>
    </cacheField>
    <cacheField name="Customer ID" numFmtId="0">
      <sharedItems/>
    </cacheField>
    <cacheField name="State" numFmtId="0">
      <sharedItems/>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ales" numFmtId="0">
      <sharedItems containsSemiMixedTypes="0" containsString="0" containsNumber="1" minValue="1.248" maxValue="3083.4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Hiren Kakkad" refreshedDate="44712.63152141204" createdVersion="8" refreshedVersion="8" minRefreshableVersion="3" recordCount="101">
  <cacheSource type="worksheet">
    <worksheetSource name="Sales"/>
  </cacheSource>
  <cacheFields count="12">
    <cacheField name="Row ID" numFmtId="0">
      <sharedItems containsSemiMixedTypes="0" containsString="0" containsNumber="1" containsInteger="1" minValue="1" maxValue="101"/>
    </cacheField>
    <cacheField name="Order Date" numFmtId="14">
      <sharedItems containsSemiMixedTypes="0" containsNonDate="0" containsDate="1" containsString="0" minDate="2014-05-13T00:00:00" maxDate="2017-12-10T00:00:00" count="49">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sharedItems>
    </cacheField>
    <cacheField name="Ship Mode" numFmtId="0">
      <sharedItems count="3">
        <s v="Second Class"/>
        <s v="Standard Class"/>
        <s v="First Class"/>
      </sharedItems>
    </cacheField>
    <cacheField name="Customer ID" numFmtId="0">
      <sharedItems/>
    </cacheField>
    <cacheField name="State" numFmtId="0">
      <sharedItems count="22">
        <s v="Kentucky"/>
        <s v="California"/>
        <s v="Florida"/>
        <s v="North Carolina"/>
        <s v="Washington"/>
        <s v="Texas"/>
        <s v="Wisconsin"/>
        <s v="Utah"/>
        <s v="Nebraska"/>
        <s v="Pennsylvania"/>
        <s v="Illinois"/>
        <s v="Minnesota"/>
        <s v="Michigan"/>
        <s v="Delaware"/>
        <s v="Indiana"/>
        <s v="New York"/>
        <s v="Arizona"/>
        <s v="Virginia"/>
        <s v="Tennessee"/>
        <s v="Alabama"/>
        <s v="South Carolina"/>
        <s v="Oregon"/>
      </sharedItems>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ales" numFmtId="0">
      <sharedItems containsSemiMixedTypes="0" containsString="0" containsNumber="1" minValue="1.248" maxValue="3083.43"/>
    </cacheField>
    <cacheField name="Quantity" numFmtId="0">
      <sharedItems containsSemiMixedTypes="0" containsString="0" containsNumber="1" containsInteger="1" minValue="1" maxValue="100"/>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s>
  <extLst>
    <ext xmlns:x14="http://schemas.microsoft.com/office/spreadsheetml/2009/9/main" uri="{725AE2AE-9491-48be-B2B4-4EB974FC3084}">
      <x14:pivotCacheDefinition pivotCacheId="262263676"/>
    </ext>
  </extLst>
</pivotCacheDefinition>
</file>

<file path=xl/pivotCache/pivotCacheDefinition4.xml><?xml version="1.0" encoding="utf-8"?>
<pivotCacheDefinition xmlns="http://schemas.openxmlformats.org/spreadsheetml/2006/main" xmlns:r="http://schemas.openxmlformats.org/officeDocument/2006/relationships" r:id="rId1" refreshedBy="S" refreshedDate="45301.634767129632" createdVersion="4" refreshedVersion="4" minRefreshableVersion="3" recordCount="100">
  <cacheSource type="worksheet">
    <worksheetSource ref="J3:U103" sheet="Introduction to Pivot Table"/>
  </cacheSource>
  <cacheFields count="12">
    <cacheField name="Row ID" numFmtId="0">
      <sharedItems containsSemiMixedTypes="0" containsString="0" containsNumber="1" containsInteger="1" minValue="1" maxValue="100"/>
    </cacheField>
    <cacheField name="Order Date" numFmtId="14">
      <sharedItems containsSemiMixedTypes="0" containsNonDate="0" containsDate="1" containsString="0" minDate="2014-05-13T00:00:00" maxDate="2017-12-10T00:00:00"/>
    </cacheField>
    <cacheField name="Ship Mode" numFmtId="0">
      <sharedItems/>
    </cacheField>
    <cacheField name="Customer ID" numFmtId="0">
      <sharedItems/>
    </cacheField>
    <cacheField name="State" numFmtId="0">
      <sharedItems/>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ales" numFmtId="0">
      <sharedItems containsSemiMixedTypes="0" containsString="0" containsNumber="1" minValue="1.248" maxValue="3083.4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d v="2016-11-08T00:00:00"/>
    <s v="Second Class"/>
    <s v="CG-12520"/>
    <s v="Kentucky"/>
    <x v="0"/>
    <s v="FUR-BO-10001798"/>
    <s v="Furniture"/>
    <n v="261.95999999999998"/>
    <n v="2"/>
    <n v="0"/>
    <n v="41.913600000000002"/>
  </r>
  <r>
    <n v="2"/>
    <d v="2016-11-08T00:00:00"/>
    <s v="Second Class"/>
    <s v="CG-12520"/>
    <s v="Kentucky"/>
    <x v="0"/>
    <s v="FUR-CH-10000454"/>
    <s v="Furniture"/>
    <n v="731.94"/>
    <n v="3"/>
    <n v="0"/>
    <n v="219.58199999999999"/>
  </r>
  <r>
    <n v="3"/>
    <d v="2016-06-12T00:00:00"/>
    <s v="Second Class"/>
    <s v="DV-13045"/>
    <s v="California"/>
    <x v="1"/>
    <s v="OFF-LA-10000240"/>
    <s v="Office Supplies"/>
    <n v="14.62"/>
    <n v="2"/>
    <n v="0"/>
    <n v="6.8714000000000004"/>
  </r>
  <r>
    <n v="4"/>
    <d v="2015-10-11T00:00:00"/>
    <s v="Standard Class"/>
    <s v="SO-20335"/>
    <s v="Florida"/>
    <x v="0"/>
    <s v="FUR-TA-10000577"/>
    <s v="Furniture"/>
    <n v="957.57749999999999"/>
    <n v="5"/>
    <n v="0.45"/>
    <n v="-383.03100000000001"/>
  </r>
  <r>
    <n v="5"/>
    <d v="2015-10-11T00:00:00"/>
    <s v="Standard Class"/>
    <s v="SO-20335"/>
    <s v="Florida"/>
    <x v="0"/>
    <s v="OFF-ST-10000760"/>
    <s v="Office Supplies"/>
    <n v="22.367999999999999"/>
    <n v="2"/>
    <n v="0.2"/>
    <n v="2.5164"/>
  </r>
  <r>
    <n v="6"/>
    <d v="2014-06-09T00:00:00"/>
    <s v="Standard Class"/>
    <s v="BH-11710"/>
    <s v="California"/>
    <x v="1"/>
    <s v="FUR-FU-10001487"/>
    <s v="Furniture"/>
    <n v="48.86"/>
    <n v="7"/>
    <n v="0"/>
    <n v="14.1694"/>
  </r>
  <r>
    <n v="7"/>
    <d v="2014-06-09T00:00:00"/>
    <s v="Standard Class"/>
    <s v="BH-11710"/>
    <s v="California"/>
    <x v="1"/>
    <s v="OFF-AR-10002833"/>
    <s v="Office Supplies"/>
    <n v="7.28"/>
    <n v="4"/>
    <n v="0"/>
    <n v="1.9656"/>
  </r>
  <r>
    <n v="8"/>
    <d v="2014-06-09T00:00:00"/>
    <s v="Standard Class"/>
    <s v="BH-11710"/>
    <s v="California"/>
    <x v="1"/>
    <s v="TEC-PH-10002275"/>
    <s v="Technology"/>
    <n v="907.15200000000004"/>
    <n v="6"/>
    <n v="0.2"/>
    <n v="90.715199999999996"/>
  </r>
  <r>
    <n v="9"/>
    <d v="2014-06-09T00:00:00"/>
    <s v="Standard Class"/>
    <s v="BH-11710"/>
    <s v="California"/>
    <x v="1"/>
    <s v="OFF-BI-10003910"/>
    <s v="Office Supplies"/>
    <n v="18.504000000000001"/>
    <n v="3"/>
    <n v="0.2"/>
    <n v="5.7824999999999998"/>
  </r>
  <r>
    <n v="10"/>
    <d v="2014-06-09T00:00:00"/>
    <s v="Standard Class"/>
    <s v="BH-11710"/>
    <s v="California"/>
    <x v="1"/>
    <s v="OFF-AP-10002892"/>
    <s v="Office Supplies"/>
    <n v="114.9"/>
    <n v="5"/>
    <n v="0"/>
    <n v="34.47"/>
  </r>
  <r>
    <n v="11"/>
    <d v="2014-06-09T00:00:00"/>
    <s v="Standard Class"/>
    <s v="BH-11710"/>
    <s v="California"/>
    <x v="1"/>
    <s v="FUR-TA-10001539"/>
    <s v="Furniture"/>
    <n v="1706.184"/>
    <n v="9"/>
    <n v="0.2"/>
    <n v="85.309200000000004"/>
  </r>
  <r>
    <n v="12"/>
    <d v="2014-06-09T00:00:00"/>
    <s v="Standard Class"/>
    <s v="BH-11710"/>
    <s v="California"/>
    <x v="1"/>
    <s v="TEC-PH-10002033"/>
    <s v="Technology"/>
    <n v="911.42399999999998"/>
    <n v="4"/>
    <n v="0.2"/>
    <n v="68.356800000000007"/>
  </r>
  <r>
    <n v="13"/>
    <d v="2017-04-15T00:00:00"/>
    <s v="Standard Class"/>
    <s v="AA-10480"/>
    <s v="North Carolina"/>
    <x v="0"/>
    <s v="OFF-PA-10002365"/>
    <s v="Office Supplies"/>
    <n v="15.552"/>
    <n v="3"/>
    <n v="0.2"/>
    <n v="5.4432"/>
  </r>
  <r>
    <n v="14"/>
    <d v="2016-12-05T00:00:00"/>
    <s v="Standard Class"/>
    <s v="IM-15070"/>
    <s v="Washington"/>
    <x v="1"/>
    <s v="OFF-BI-10003656"/>
    <s v="Office Supplies"/>
    <n v="407.976"/>
    <n v="3"/>
    <n v="0.2"/>
    <n v="132.59219999999999"/>
  </r>
  <r>
    <n v="15"/>
    <d v="2015-11-22T00:00:00"/>
    <s v="Standard Class"/>
    <s v="HP-14815"/>
    <s v="Texas"/>
    <x v="2"/>
    <s v="OFF-AP-10002311"/>
    <s v="Office Supplies"/>
    <n v="68.81"/>
    <n v="5"/>
    <n v="0.8"/>
    <n v="-123.858"/>
  </r>
  <r>
    <n v="16"/>
    <d v="2015-11-22T00:00:00"/>
    <s v="Standard Class"/>
    <s v="HP-14815"/>
    <s v="Texas"/>
    <x v="2"/>
    <s v="OFF-BI-10000756"/>
    <s v="Office Supplies"/>
    <n v="2.544"/>
    <n v="3"/>
    <n v="0.8"/>
    <n v="-3.8159999999999998"/>
  </r>
  <r>
    <n v="17"/>
    <d v="2014-11-11T00:00:00"/>
    <s v="Standard Class"/>
    <s v="PK-19075"/>
    <s v="Wisconsin"/>
    <x v="2"/>
    <s v="OFF-ST-10004186"/>
    <s v="Office Supplies"/>
    <n v="665.88"/>
    <n v="6"/>
    <n v="0"/>
    <n v="13.317600000000001"/>
  </r>
  <r>
    <n v="18"/>
    <d v="2014-05-13T00:00:00"/>
    <s v="Second Class"/>
    <s v="AG-10270"/>
    <s v="Utah"/>
    <x v="1"/>
    <s v="OFF-ST-10000107"/>
    <s v="Office Supplies"/>
    <n v="55.5"/>
    <n v="2"/>
    <n v="0"/>
    <n v="9.99"/>
  </r>
  <r>
    <n v="19"/>
    <d v="2014-08-27T00:00:00"/>
    <s v="Second Class"/>
    <s v="ZD-21925"/>
    <s v="California"/>
    <x v="1"/>
    <s v="OFF-AR-10003056"/>
    <s v="Office Supplies"/>
    <n v="8.56"/>
    <n v="2"/>
    <n v="0"/>
    <n v="2.4824000000000002"/>
  </r>
  <r>
    <n v="20"/>
    <d v="2014-08-27T00:00:00"/>
    <s v="Second Class"/>
    <s v="ZD-21925"/>
    <s v="California"/>
    <x v="1"/>
    <s v="TEC-PH-10001949"/>
    <s v="Technology"/>
    <n v="213.48"/>
    <n v="3"/>
    <n v="0.2"/>
    <n v="16.010999999999999"/>
  </r>
  <r>
    <n v="21"/>
    <d v="2014-08-27T00:00:00"/>
    <s v="Second Class"/>
    <s v="ZD-21925"/>
    <s v="California"/>
    <x v="1"/>
    <s v="OFF-BI-10002215"/>
    <s v="Office Supplies"/>
    <n v="22.72"/>
    <n v="4"/>
    <n v="0.2"/>
    <n v="7.3840000000000003"/>
  </r>
  <r>
    <n v="22"/>
    <d v="2016-12-09T00:00:00"/>
    <s v="Standard Class"/>
    <s v="KB-16585"/>
    <s v="Nebraska"/>
    <x v="2"/>
    <s v="OFF-AR-10000246"/>
    <s v="Office Supplies"/>
    <n v="19.46"/>
    <n v="7"/>
    <n v="0"/>
    <n v="5.0595999999999997"/>
  </r>
  <r>
    <n v="23"/>
    <d v="2016-12-09T00:00:00"/>
    <s v="Standard Class"/>
    <s v="KB-16585"/>
    <s v="Nebraska"/>
    <x v="2"/>
    <s v="OFF-AP-10001492"/>
    <s v="Office Supplies"/>
    <n v="60.34"/>
    <n v="7"/>
    <n v="0"/>
    <n v="15.6884"/>
  </r>
  <r>
    <n v="24"/>
    <d v="2017-07-16T00:00:00"/>
    <s v="Second Class"/>
    <s v="SF-20065"/>
    <s v="Pennsylvania"/>
    <x v="3"/>
    <s v="FUR-CH-10002774"/>
    <s v="Furniture"/>
    <n v="71.372"/>
    <n v="2"/>
    <n v="0.3"/>
    <n v="-1.0196000000000001"/>
  </r>
  <r>
    <n v="25"/>
    <d v="2015-09-25T00:00:00"/>
    <s v="Standard Class"/>
    <s v="EB-13870"/>
    <s v="Utah"/>
    <x v="1"/>
    <s v="FUR-TA-10000577"/>
    <s v="Furniture"/>
    <n v="1044.6300000000001"/>
    <n v="3"/>
    <n v="0"/>
    <n v="240.26490000000001"/>
  </r>
  <r>
    <n v="26"/>
    <d v="2016-01-16T00:00:00"/>
    <s v="Second Class"/>
    <s v="EH-13945"/>
    <s v="California"/>
    <x v="1"/>
    <s v="OFF-BI-10001634"/>
    <s v="Office Supplies"/>
    <n v="11.648"/>
    <n v="2"/>
    <n v="0.2"/>
    <n v="4.2224000000000004"/>
  </r>
  <r>
    <n v="27"/>
    <d v="2016-01-16T00:00:00"/>
    <s v="Second Class"/>
    <s v="EH-13945"/>
    <s v="California"/>
    <x v="1"/>
    <s v="TEC-AC-10003027"/>
    <s v="Technology"/>
    <n v="90.57"/>
    <n v="3"/>
    <n v="0"/>
    <n v="11.774100000000001"/>
  </r>
  <r>
    <n v="28"/>
    <d v="2015-09-17T00:00:00"/>
    <s v="Standard Class"/>
    <s v="TB-21520"/>
    <s v="Pennsylvania"/>
    <x v="3"/>
    <s v="FUR-BO-10004834"/>
    <s v="Furniture"/>
    <n v="3083.43"/>
    <n v="7"/>
    <n v="0.5"/>
    <n v="-1665.0522000000001"/>
  </r>
  <r>
    <n v="29"/>
    <d v="2015-09-17T00:00:00"/>
    <s v="Standard Class"/>
    <s v="TB-21520"/>
    <s v="Pennsylvania"/>
    <x v="3"/>
    <s v="OFF-BI-10000474"/>
    <s v="Office Supplies"/>
    <n v="9.6180000000000003"/>
    <n v="2"/>
    <n v="0.7"/>
    <n v="-7.0532000000000004"/>
  </r>
  <r>
    <n v="30"/>
    <d v="2015-09-17T00:00:00"/>
    <s v="Standard Class"/>
    <s v="TB-21520"/>
    <s v="Pennsylvania"/>
    <x v="3"/>
    <s v="FUR-FU-10004848"/>
    <s v="Furniture"/>
    <n v="124.2"/>
    <n v="3"/>
    <n v="0.2"/>
    <n v="15.525"/>
  </r>
  <r>
    <n v="31"/>
    <d v="2015-09-17T00:00:00"/>
    <s v="Standard Class"/>
    <s v="TB-21520"/>
    <s v="Pennsylvania"/>
    <x v="3"/>
    <s v="OFF-EN-10001509"/>
    <s v="Office Supplies"/>
    <n v="3.2639999999999998"/>
    <n v="2"/>
    <n v="0.2"/>
    <n v="1.1015999999999999"/>
  </r>
  <r>
    <n v="32"/>
    <d v="2015-09-17T00:00:00"/>
    <s v="Standard Class"/>
    <s v="TB-21520"/>
    <s v="Pennsylvania"/>
    <x v="3"/>
    <s v="OFF-AR-10004042"/>
    <s v="Office Supplies"/>
    <n v="86.304000000000002"/>
    <n v="6"/>
    <n v="0.2"/>
    <n v="9.7091999999999992"/>
  </r>
  <r>
    <n v="33"/>
    <d v="2015-09-17T00:00:00"/>
    <s v="Standard Class"/>
    <s v="TB-21520"/>
    <s v="Pennsylvania"/>
    <x v="3"/>
    <s v="OFF-BI-10001525"/>
    <s v="Office Supplies"/>
    <n v="6.8579999999999997"/>
    <n v="6"/>
    <n v="0.7"/>
    <n v="-5.7149999999999999"/>
  </r>
  <r>
    <n v="34"/>
    <d v="2015-09-17T00:00:00"/>
    <s v="Standard Class"/>
    <s v="TB-21520"/>
    <s v="Pennsylvania"/>
    <x v="3"/>
    <s v="OFF-AR-10001683"/>
    <s v="Office Supplies"/>
    <n v="15.76"/>
    <n v="2"/>
    <n v="0.2"/>
    <n v="3.5459999999999998"/>
  </r>
  <r>
    <n v="35"/>
    <d v="2017-10-19T00:00:00"/>
    <s v="Second Class"/>
    <s v="MA-17560"/>
    <s v="Texas"/>
    <x v="2"/>
    <s v="OFF-PA-10000249"/>
    <s v="Office Supplies"/>
    <n v="29.472000000000001"/>
    <n v="3"/>
    <n v="0.2"/>
    <n v="9.9467999999999996"/>
  </r>
  <r>
    <n v="36"/>
    <d v="2016-12-08T00:00:00"/>
    <s v="First Class"/>
    <s v="GH-14485"/>
    <s v="Texas"/>
    <x v="2"/>
    <s v="TEC-PH-10004977"/>
    <s v="Technology"/>
    <n v="1097.5440000000001"/>
    <n v="7"/>
    <n v="0.2"/>
    <n v="123.47369999999999"/>
  </r>
  <r>
    <n v="37"/>
    <d v="2016-12-08T00:00:00"/>
    <s v="First Class"/>
    <s v="GH-14485"/>
    <s v="Texas"/>
    <x v="2"/>
    <s v="FUR-FU-10003664"/>
    <s v="Furniture"/>
    <n v="190.92"/>
    <n v="5"/>
    <n v="0.6"/>
    <n v="-147.96299999999999"/>
  </r>
  <r>
    <n v="38"/>
    <d v="2015-12-27T00:00:00"/>
    <s v="Standard Class"/>
    <s v="SN-20710"/>
    <s v="Texas"/>
    <x v="2"/>
    <s v="OFF-EN-10002986"/>
    <s v="Office Supplies"/>
    <n v="113.328"/>
    <n v="9"/>
    <n v="0.2"/>
    <n v="35.414999999999999"/>
  </r>
  <r>
    <n v="39"/>
    <d v="2015-12-27T00:00:00"/>
    <s v="Standard Class"/>
    <s v="SN-20710"/>
    <s v="Texas"/>
    <x v="2"/>
    <s v="FUR-BO-10002545"/>
    <s v="Furniture"/>
    <n v="532.39919999999995"/>
    <n v="3"/>
    <n v="0.32"/>
    <n v="-46.976399999999998"/>
  </r>
  <r>
    <n v="40"/>
    <d v="2015-12-27T00:00:00"/>
    <s v="Standard Class"/>
    <s v="SN-20710"/>
    <s v="Texas"/>
    <x v="2"/>
    <s v="FUR-CH-10004218"/>
    <s v="Furniture"/>
    <n v="212.05799999999999"/>
    <n v="3"/>
    <n v="0.3"/>
    <n v="-15.147"/>
  </r>
  <r>
    <n v="41"/>
    <d v="2015-12-27T00:00:00"/>
    <s v="Standard Class"/>
    <s v="SN-20710"/>
    <s v="Texas"/>
    <x v="2"/>
    <s v="TEC-PH-10000486"/>
    <s v="Technology"/>
    <n v="371.16800000000001"/>
    <n v="4"/>
    <n v="0.2"/>
    <n v="41.756399999999999"/>
  </r>
  <r>
    <n v="42"/>
    <d v="2017-09-10T00:00:00"/>
    <s v="Standard Class"/>
    <s v="LC-16930"/>
    <s v="Illinois"/>
    <x v="2"/>
    <s v="TEC-PH-10004093"/>
    <s v="Technology"/>
    <n v="147.16800000000001"/>
    <n v="4"/>
    <n v="0.2"/>
    <n v="16.5564"/>
  </r>
  <r>
    <n v="43"/>
    <d v="2016-07-17T00:00:00"/>
    <s v="Standard Class"/>
    <s v="RA-19885"/>
    <s v="California"/>
    <x v="1"/>
    <s v="OFF-ST-10003479"/>
    <s v="Office Supplies"/>
    <n v="77.88"/>
    <n v="2"/>
    <n v="0"/>
    <n v="3.8940000000000001"/>
  </r>
  <r>
    <n v="44"/>
    <d v="2017-09-19T00:00:00"/>
    <s v="Standard Class"/>
    <s v="ES-14080"/>
    <s v="Florida"/>
    <x v="0"/>
    <s v="OFF-ST-10003282"/>
    <s v="Office Supplies"/>
    <n v="95.616"/>
    <n v="2"/>
    <n v="0.2"/>
    <n v="9.5616000000000003"/>
  </r>
  <r>
    <n v="45"/>
    <d v="2016-03-11T00:00:00"/>
    <s v="First Class"/>
    <s v="ON-18715"/>
    <s v="Minnesota"/>
    <x v="2"/>
    <s v="TEC-AC-10000171"/>
    <s v="Technology"/>
    <n v="45.98"/>
    <n v="2"/>
    <n v="0"/>
    <n v="19.7714"/>
  </r>
  <r>
    <n v="46"/>
    <d v="2016-03-11T00:00:00"/>
    <s v="First Class"/>
    <s v="ON-18715"/>
    <s v="Minnesota"/>
    <x v="2"/>
    <s v="OFF-BI-10003291"/>
    <s v="Office Supplies"/>
    <n v="17.46"/>
    <n v="2"/>
    <n v="0"/>
    <n v="8.2062000000000008"/>
  </r>
  <r>
    <n v="47"/>
    <d v="2014-10-20T00:00:00"/>
    <s v="Second Class"/>
    <s v="PO-18865"/>
    <s v="Michigan"/>
    <x v="2"/>
    <s v="OFF-ST-10001713"/>
    <s v="Office Supplies"/>
    <n v="211.96"/>
    <n v="4"/>
    <n v="0"/>
    <n v="8.4784000000000006"/>
  </r>
  <r>
    <n v="48"/>
    <d v="2016-06-20T00:00:00"/>
    <s v="Standard Class"/>
    <s v="LH-16900"/>
    <s v="Delaware"/>
    <x v="3"/>
    <s v="TEC-AC-10002167"/>
    <s v="Technology"/>
    <n v="45"/>
    <n v="3"/>
    <n v="0"/>
    <n v="4.95"/>
  </r>
  <r>
    <n v="49"/>
    <d v="2016-06-20T00:00:00"/>
    <s v="Standard Class"/>
    <s v="LH-16900"/>
    <s v="Delaware"/>
    <x v="3"/>
    <s v="TEC-PH-10003988"/>
    <s v="Technology"/>
    <n v="21.8"/>
    <n v="2"/>
    <n v="0"/>
    <n v="6.1040000000000001"/>
  </r>
  <r>
    <n v="50"/>
    <d v="2015-04-18T00:00:00"/>
    <s v="Standard Class"/>
    <s v="DP-13000"/>
    <s v="Indiana"/>
    <x v="2"/>
    <s v="OFF-BI-10004410"/>
    <s v="Office Supplies"/>
    <n v="38.22"/>
    <n v="6"/>
    <n v="0"/>
    <n v="17.9634"/>
  </r>
  <r>
    <n v="51"/>
    <d v="2015-04-18T00:00:00"/>
    <s v="Standard Class"/>
    <s v="DP-13000"/>
    <s v="Indiana"/>
    <x v="2"/>
    <s v="OFF-LA-10002762"/>
    <s v="Office Supplies"/>
    <n v="75.180000000000007"/>
    <n v="6"/>
    <n v="0"/>
    <n v="35.334600000000002"/>
  </r>
  <r>
    <n v="52"/>
    <d v="2015-04-18T00:00:00"/>
    <s v="Standard Class"/>
    <s v="DP-13000"/>
    <s v="Indiana"/>
    <x v="2"/>
    <s v="FUR-FU-10001706"/>
    <s v="Furniture"/>
    <n v="6.16"/>
    <n v="2"/>
    <n v="0"/>
    <n v="2.9567999999999999"/>
  </r>
  <r>
    <n v="53"/>
    <d v="2015-04-18T00:00:00"/>
    <s v="Standard Class"/>
    <s v="DP-13000"/>
    <s v="Indiana"/>
    <x v="2"/>
    <s v="FUR-CH-10003061"/>
    <s v="Furniture"/>
    <n v="89.99"/>
    <n v="1"/>
    <n v="0"/>
    <n v="17.098099999999999"/>
  </r>
  <r>
    <n v="54"/>
    <d v="2016-12-11T00:00:00"/>
    <s v="Standard Class"/>
    <s v="JM-15265"/>
    <s v="New York"/>
    <x v="3"/>
    <s v="OFF-FA-10000304"/>
    <s v="Office Supplies"/>
    <n v="15.26"/>
    <n v="7"/>
    <n v="0"/>
    <n v="6.2565999999999997"/>
  </r>
  <r>
    <n v="55"/>
    <d v="2016-12-11T00:00:00"/>
    <s v="Standard Class"/>
    <s v="JM-15265"/>
    <s v="New York"/>
    <x v="3"/>
    <s v="TEC-PH-10002447"/>
    <s v="Technology"/>
    <n v="1029.95"/>
    <n v="5"/>
    <n v="0"/>
    <n v="298.68549999999999"/>
  </r>
  <r>
    <n v="56"/>
    <d v="2016-06-17T00:00:00"/>
    <s v="First Class"/>
    <s v="TB-21055"/>
    <s v="New York"/>
    <x v="3"/>
    <s v="OFF-ST-10000604"/>
    <s v="Office Supplies"/>
    <n v="208.56"/>
    <n v="6"/>
    <n v="0"/>
    <n v="52.14"/>
  </r>
  <r>
    <n v="57"/>
    <d v="2016-06-17T00:00:00"/>
    <s v="First Class"/>
    <s v="TB-21055"/>
    <s v="New York"/>
    <x v="3"/>
    <s v="OFF-PA-10001569"/>
    <s v="Office Supplies"/>
    <n v="32.4"/>
    <n v="5"/>
    <n v="0"/>
    <n v="15.552"/>
  </r>
  <r>
    <n v="58"/>
    <d v="2016-06-17T00:00:00"/>
    <s v="First Class"/>
    <s v="TB-21055"/>
    <s v="New York"/>
    <x v="3"/>
    <s v="FUR-CH-10003968"/>
    <s v="Furniture"/>
    <n v="319.41000000000003"/>
    <n v="5"/>
    <n v="0.1"/>
    <n v="7.0979999999999999"/>
  </r>
  <r>
    <n v="59"/>
    <d v="2016-06-17T00:00:00"/>
    <s v="First Class"/>
    <s v="TB-21055"/>
    <s v="New York"/>
    <x v="3"/>
    <s v="OFF-PA-10000587"/>
    <s v="Office Supplies"/>
    <n v="14.56"/>
    <n v="2"/>
    <n v="0"/>
    <n v="6.9888000000000003"/>
  </r>
  <r>
    <n v="60"/>
    <d v="2016-06-17T00:00:00"/>
    <s v="First Class"/>
    <s v="TB-21055"/>
    <s v="New York"/>
    <x v="3"/>
    <s v="TEC-AC-10002167"/>
    <s v="Technology"/>
    <n v="30"/>
    <n v="2"/>
    <n v="0"/>
    <n v="3.3"/>
  </r>
  <r>
    <n v="61"/>
    <d v="2016-06-17T00:00:00"/>
    <s v="First Class"/>
    <s v="TB-21055"/>
    <s v="New York"/>
    <x v="3"/>
    <s v="OFF-BI-10001460"/>
    <s v="Office Supplies"/>
    <n v="48.48"/>
    <n v="4"/>
    <n v="0.2"/>
    <n v="16.361999999999998"/>
  </r>
  <r>
    <n v="62"/>
    <d v="2016-06-17T00:00:00"/>
    <s v="First Class"/>
    <s v="TB-21055"/>
    <s v="New York"/>
    <x v="3"/>
    <s v="OFF-AR-10001868"/>
    <s v="Office Supplies"/>
    <n v="1.68"/>
    <n v="1"/>
    <n v="0"/>
    <n v="0.84"/>
  </r>
  <r>
    <n v="63"/>
    <d v="2015-11-24T00:00:00"/>
    <s v="Standard Class"/>
    <s v="KM-16720"/>
    <s v="California"/>
    <x v="1"/>
    <s v="TEC-AC-10004633"/>
    <s v="Technology"/>
    <n v="13.98"/>
    <n v="2"/>
    <n v="0"/>
    <n v="6.1512000000000002"/>
  </r>
  <r>
    <n v="64"/>
    <d v="2015-11-24T00:00:00"/>
    <s v="Standard Class"/>
    <s v="KM-16720"/>
    <s v="California"/>
    <x v="1"/>
    <s v="OFF-BI-10001078"/>
    <s v="Office Supplies"/>
    <n v="25.824000000000002"/>
    <n v="6"/>
    <n v="0.2"/>
    <n v="9.3612000000000002"/>
  </r>
  <r>
    <n v="65"/>
    <d v="2015-11-24T00:00:00"/>
    <s v="Standard Class"/>
    <s v="KM-16720"/>
    <s v="California"/>
    <x v="1"/>
    <s v="OFF-PA-10003892"/>
    <s v="Office Supplies"/>
    <n v="146.72999999999999"/>
    <n v="3"/>
    <n v="0"/>
    <n v="68.963099999999997"/>
  </r>
  <r>
    <n v="66"/>
    <d v="2015-11-24T00:00:00"/>
    <s v="Standard Class"/>
    <s v="KM-16720"/>
    <s v="California"/>
    <x v="1"/>
    <s v="FUR-FU-10000397"/>
    <s v="Furniture"/>
    <n v="79.760000000000005"/>
    <n v="4"/>
    <n v="0"/>
    <n v="22.332799999999999"/>
  </r>
  <r>
    <n v="67"/>
    <d v="2015-04-30T00:00:00"/>
    <s v="Standard Class"/>
    <s v="PS-18970"/>
    <s v="Illinois"/>
    <x v="2"/>
    <s v="FUR-CH-10001146"/>
    <s v="Furniture"/>
    <n v="213.11500000000001"/>
    <n v="5"/>
    <n v="0.3"/>
    <n v="-15.2225"/>
  </r>
  <r>
    <n v="68"/>
    <d v="2014-12-05T00:00:00"/>
    <s v="Standard Class"/>
    <s v="BS-11590"/>
    <s v="Arizona"/>
    <x v="1"/>
    <s v="OFF-AR-10002671"/>
    <s v="Office Supplies"/>
    <n v="1113.0239999999999"/>
    <n v="8"/>
    <n v="0.2"/>
    <n v="111.30240000000001"/>
  </r>
  <r>
    <n v="69"/>
    <d v="2014-12-05T00:00:00"/>
    <s v="Standard Class"/>
    <s v="BS-11590"/>
    <s v="Arizona"/>
    <x v="1"/>
    <s v="TEC-PH-10002726"/>
    <s v="Technology"/>
    <n v="167.96799999999999"/>
    <n v="4"/>
    <n v="0.2"/>
    <n v="62.988"/>
  </r>
  <r>
    <n v="70"/>
    <d v="2016-06-04T00:00:00"/>
    <s v="First Class"/>
    <s v="KD-16270"/>
    <s v="Virginia"/>
    <x v="0"/>
    <s v="OFF-PA-10000482"/>
    <s v="Office Supplies"/>
    <n v="75.88"/>
    <n v="2"/>
    <n v="0"/>
    <n v="35.663600000000002"/>
  </r>
  <r>
    <n v="71"/>
    <d v="2016-09-18T00:00:00"/>
    <s v="Standard Class"/>
    <s v="HM-14980"/>
    <s v="New York"/>
    <x v="3"/>
    <s v="OFF-BI-10004654"/>
    <s v="Office Supplies"/>
    <n v="4.6159999999999997"/>
    <n v="1"/>
    <n v="0.2"/>
    <n v="1.7310000000000001"/>
  </r>
  <r>
    <n v="72"/>
    <d v="2017-09-14T00:00:00"/>
    <s v="Second Class"/>
    <s v="TB-21520"/>
    <s v="Michigan"/>
    <x v="2"/>
    <s v="OFF-PA-10004675"/>
    <s v="Office Supplies"/>
    <n v="19.05"/>
    <n v="3"/>
    <n v="0"/>
    <n v="8.7629999999999999"/>
  </r>
  <r>
    <n v="73"/>
    <d v="2015-04-26T00:00:00"/>
    <s v="Standard Class"/>
    <s v="JE-15745"/>
    <s v="Tennessee"/>
    <x v="0"/>
    <s v="FUR-CH-10000513"/>
    <s v="Furniture"/>
    <n v="831.93600000000004"/>
    <n v="8"/>
    <n v="0.2"/>
    <n v="-114.3912"/>
  </r>
  <r>
    <n v="74"/>
    <d v="2015-04-26T00:00:00"/>
    <s v="Standard Class"/>
    <s v="JE-15745"/>
    <s v="Tennessee"/>
    <x v="0"/>
    <s v="FUR-FU-10003708"/>
    <s v="Furniture"/>
    <n v="97.04"/>
    <n v="2"/>
    <n v="0.2"/>
    <n v="1.2130000000000001"/>
  </r>
  <r>
    <n v="75"/>
    <d v="2015-04-26T00:00:00"/>
    <s v="Standard Class"/>
    <s v="JE-15745"/>
    <s v="Tennessee"/>
    <x v="0"/>
    <s v="OFF-ST-10004123"/>
    <s v="Office Supplies"/>
    <n v="72.784000000000006"/>
    <n v="1"/>
    <n v="0.2"/>
    <n v="-18.196000000000002"/>
  </r>
  <r>
    <n v="76"/>
    <d v="2017-12-09T00:00:00"/>
    <s v="First Class"/>
    <s v="KB-16600"/>
    <s v="Texas"/>
    <x v="2"/>
    <s v="OFF-BI-10004182"/>
    <s v="Office Supplies"/>
    <n v="1.248"/>
    <n v="3"/>
    <n v="0.8"/>
    <n v="-1.9343999999999999"/>
  </r>
  <r>
    <n v="77"/>
    <d v="2017-12-09T00:00:00"/>
    <s v="First Class"/>
    <s v="KB-16600"/>
    <s v="Texas"/>
    <x v="2"/>
    <s v="FUR-FU-10000260"/>
    <s v="Furniture"/>
    <n v="9.7080000000000002"/>
    <n v="3"/>
    <n v="0.6"/>
    <n v="-5.8247999999999998"/>
  </r>
  <r>
    <n v="78"/>
    <d v="2017-12-09T00:00:00"/>
    <s v="First Class"/>
    <s v="KB-16600"/>
    <s v="Texas"/>
    <x v="2"/>
    <s v="OFF-ST-10000615"/>
    <s v="Office Supplies"/>
    <n v="27.24"/>
    <n v="3"/>
    <n v="0.2"/>
    <n v="2.7240000000000002"/>
  </r>
  <r>
    <n v="79"/>
    <d v="2014-11-26T00:00:00"/>
    <s v="Second Class"/>
    <s v="JE-15745"/>
    <s v="Texas"/>
    <x v="2"/>
    <s v="FUR-FU-10003194"/>
    <s v="Furniture"/>
    <n v="19.3"/>
    <n v="5"/>
    <n v="0.6"/>
    <n v="-14.475"/>
  </r>
  <r>
    <n v="80"/>
    <d v="2016-06-12T00:00:00"/>
    <s v="First Class"/>
    <s v="SC-20770"/>
    <s v="Alabama"/>
    <x v="0"/>
    <s v="OFF-AP-10002118"/>
    <s v="Office Supplies"/>
    <n v="208.16"/>
    <n v="1"/>
    <n v="0"/>
    <n v="56.203200000000002"/>
  </r>
  <r>
    <n v="81"/>
    <d v="2016-06-12T00:00:00"/>
    <s v="First Class"/>
    <s v="SC-20770"/>
    <s v="Alabama"/>
    <x v="0"/>
    <s v="OFF-BI-10002309"/>
    <s v="Office Supplies"/>
    <n v="16.739999999999998"/>
    <n v="3"/>
    <n v="0"/>
    <n v="8.0351999999999997"/>
  </r>
  <r>
    <n v="82"/>
    <d v="2014-10-12T00:00:00"/>
    <s v="Standard Class"/>
    <s v="DN-13690"/>
    <s v="California"/>
    <x v="1"/>
    <s v="OFF-AR-10002053"/>
    <s v="Office Supplies"/>
    <n v="14.9"/>
    <n v="5"/>
    <n v="0"/>
    <n v="4.1719999999999997"/>
  </r>
  <r>
    <n v="83"/>
    <d v="2014-10-12T00:00:00"/>
    <s v="Standard Class"/>
    <s v="DN-13690"/>
    <s v="California"/>
    <x v="1"/>
    <s v="OFF-ST-10002370"/>
    <s v="Office Supplies"/>
    <n v="21.39"/>
    <n v="1"/>
    <n v="0"/>
    <n v="6.2031000000000001"/>
  </r>
  <r>
    <n v="84"/>
    <d v="2015-09-03T00:00:00"/>
    <s v="Standard Class"/>
    <s v="JC-16105"/>
    <s v="North Carolina"/>
    <x v="0"/>
    <s v="OFF-EN-10000927"/>
    <s v="Office Supplies"/>
    <n v="200.98400000000001"/>
    <n v="7"/>
    <n v="0.2"/>
    <n v="62.807499999999997"/>
  </r>
  <r>
    <n v="85"/>
    <d v="2017-11-13T00:00:00"/>
    <s v="First Class"/>
    <s v="CS-12400"/>
    <s v="Illinois"/>
    <x v="2"/>
    <s v="OFF-ST-10003656"/>
    <s v="Office Supplies"/>
    <n v="230.376"/>
    <n v="3"/>
    <n v="0.2"/>
    <n v="-48.954900000000002"/>
  </r>
  <r>
    <n v="86"/>
    <d v="2017-05-28T00:00:00"/>
    <s v="Second Class"/>
    <s v="PO-18865"/>
    <s v="South Carolina"/>
    <x v="0"/>
    <s v="FUR-CH-10000863"/>
    <s v="Furniture"/>
    <n v="301.95999999999998"/>
    <n v="2"/>
    <n v="0"/>
    <n v="33.215600000000002"/>
  </r>
  <r>
    <n v="87"/>
    <d v="2017-10-26T00:00:00"/>
    <s v="Standard Class"/>
    <s v="PG-18895"/>
    <s v="Minnesota"/>
    <x v="2"/>
    <s v="TEC-AC-10001998"/>
    <s v="Technology"/>
    <n v="19.989999999999998"/>
    <n v="1"/>
    <n v="0"/>
    <n v="6.7965999999999998"/>
  </r>
  <r>
    <n v="88"/>
    <d v="2017-10-26T00:00:00"/>
    <s v="Standard Class"/>
    <s v="PG-18895"/>
    <s v="Minnesota"/>
    <x v="2"/>
    <s v="OFF-LA-10000134"/>
    <s v="Office Supplies"/>
    <n v="6.16"/>
    <n v="2"/>
    <n v="0"/>
    <n v="2.9567999999999999"/>
  </r>
  <r>
    <n v="89"/>
    <d v="2016-04-05T00:00:00"/>
    <s v="Second Class"/>
    <s v="GM-14455"/>
    <s v="Texas"/>
    <x v="2"/>
    <s v="OFF-ST-10003442"/>
    <s v="Office Supplies"/>
    <n v="158.36799999999999"/>
    <n v="7"/>
    <n v="0.2"/>
    <n v="13.857200000000001"/>
  </r>
  <r>
    <n v="90"/>
    <d v="2016-09-17T00:00:00"/>
    <s v="Standard Class"/>
    <s v="JS-15685"/>
    <s v="California"/>
    <x v="1"/>
    <s v="OFF-AR-10004930"/>
    <s v="Office Supplies"/>
    <n v="20.100000000000001"/>
    <n v="3"/>
    <n v="0"/>
    <n v="6.633"/>
  </r>
  <r>
    <n v="91"/>
    <d v="2016-09-17T00:00:00"/>
    <s v="Standard Class"/>
    <s v="JS-15685"/>
    <s v="California"/>
    <x v="1"/>
    <s v="TEC-PH-10004093"/>
    <s v="Technology"/>
    <n v="73.584000000000003"/>
    <n v="2"/>
    <n v="0.2"/>
    <n v="8.2782"/>
  </r>
  <r>
    <n v="92"/>
    <d v="2016-09-17T00:00:00"/>
    <s v="Standard Class"/>
    <s v="JS-15685"/>
    <s v="California"/>
    <x v="1"/>
    <s v="OFF-PA-10000304"/>
    <s v="Office Supplies"/>
    <n v="6.48"/>
    <n v="1"/>
    <n v="0"/>
    <n v="3.1103999999999998"/>
  </r>
  <r>
    <n v="93"/>
    <d v="2015-01-31T00:00:00"/>
    <s v="Second Class"/>
    <s v="KB-16315"/>
    <s v="Minnesota"/>
    <x v="2"/>
    <s v="OFF-PA-10003177"/>
    <s v="Office Supplies"/>
    <n v="12.96"/>
    <n v="2"/>
    <n v="0"/>
    <n v="6.2207999999999997"/>
  </r>
  <r>
    <n v="94"/>
    <d v="2015-01-31T00:00:00"/>
    <s v="Second Class"/>
    <s v="KB-16315"/>
    <s v="Minnesota"/>
    <x v="2"/>
    <s v="FUR-FU-10003799"/>
    <s v="Furniture"/>
    <n v="53.34"/>
    <n v="3"/>
    <n v="0"/>
    <n v="16.535399999999999"/>
  </r>
  <r>
    <n v="95"/>
    <d v="2015-01-31T00:00:00"/>
    <s v="Second Class"/>
    <s v="KB-16315"/>
    <s v="Minnesota"/>
    <x v="2"/>
    <s v="OFF-BI-10002852"/>
    <s v="Office Supplies"/>
    <n v="32.96"/>
    <n v="2"/>
    <n v="0"/>
    <n v="16.150400000000001"/>
  </r>
  <r>
    <n v="96"/>
    <d v="2017-11-06T00:00:00"/>
    <s v="Standard Class"/>
    <s v="RB-19705"/>
    <s v="Oregon"/>
    <x v="1"/>
    <s v="OFF-BI-10004738"/>
    <s v="Office Supplies"/>
    <n v="5.6820000000000004"/>
    <n v="1"/>
    <n v="0.7"/>
    <n v="-3.7879999999999998"/>
  </r>
  <r>
    <n v="97"/>
    <d v="2017-11-09T00:00:00"/>
    <s v="Second Class"/>
    <s v="PN-18775"/>
    <s v="New York"/>
    <x v="3"/>
    <s v="FUR-FU-10000629"/>
    <s v="Furniture"/>
    <n v="96.53"/>
    <n v="7"/>
    <n v="0"/>
    <n v="40.5426"/>
  </r>
  <r>
    <n v="98"/>
    <d v="2017-06-17T00:00:00"/>
    <s v="First Class"/>
    <s v="KD-16345"/>
    <s v="California"/>
    <x v="1"/>
    <s v="OFF-BI-10001721"/>
    <s v="Office Supplies"/>
    <n v="51.311999999999998"/>
    <n v="3"/>
    <n v="0.2"/>
    <n v="17.959199999999999"/>
  </r>
  <r>
    <n v="99"/>
    <d v="2016-09-06T00:00:00"/>
    <s v="Standard Class"/>
    <s v="ER-13855"/>
    <s v="Minnesota"/>
    <x v="2"/>
    <s v="OFF-AP-10000358"/>
    <s v="Office Supplies"/>
    <n v="77.88"/>
    <n v="6"/>
    <n v="0"/>
    <n v="22.5852"/>
  </r>
  <r>
    <n v="100"/>
    <d v="2016-08-29T00:00:00"/>
    <s v="Standard Class"/>
    <s v="RB-19465"/>
    <s v="Illinois"/>
    <x v="2"/>
    <s v="OFF-PA-10003256"/>
    <s v="Office Supplies"/>
    <n v="64.623999999999995"/>
    <n v="7"/>
    <n v="0.2"/>
    <n v="22.6184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d v="2016-11-08T00:00:00"/>
    <s v="Second Class"/>
    <s v="CG-12520"/>
    <s v="Kentucky"/>
    <x v="0"/>
    <s v="FUR-BO-10001798"/>
    <x v="0"/>
    <n v="261.95999999999998"/>
    <n v="2"/>
    <n v="0"/>
    <n v="41.913600000000002"/>
  </r>
  <r>
    <n v="2"/>
    <d v="2016-11-08T00:00:00"/>
    <s v="Second Class"/>
    <s v="CG-12520"/>
    <s v="Kentucky"/>
    <x v="0"/>
    <s v="FUR-CH-10000454"/>
    <x v="0"/>
    <n v="731.94"/>
    <n v="3"/>
    <n v="0"/>
    <n v="219.58199999999999"/>
  </r>
  <r>
    <n v="3"/>
    <d v="2016-06-12T00:00:00"/>
    <s v="Second Class"/>
    <s v="DV-13045"/>
    <s v="California"/>
    <x v="1"/>
    <s v="OFF-LA-10000240"/>
    <x v="1"/>
    <n v="14.62"/>
    <n v="2"/>
    <n v="0"/>
    <n v="6.8714000000000004"/>
  </r>
  <r>
    <n v="4"/>
    <d v="2015-10-11T00:00:00"/>
    <s v="Standard Class"/>
    <s v="SO-20335"/>
    <s v="Florida"/>
    <x v="0"/>
    <s v="FUR-TA-10000577"/>
    <x v="0"/>
    <n v="957.57749999999999"/>
    <n v="5"/>
    <n v="0.45"/>
    <n v="-383.03100000000001"/>
  </r>
  <r>
    <n v="5"/>
    <d v="2015-10-11T00:00:00"/>
    <s v="Standard Class"/>
    <s v="SO-20335"/>
    <s v="Florida"/>
    <x v="0"/>
    <s v="OFF-ST-10000760"/>
    <x v="1"/>
    <n v="22.367999999999999"/>
    <n v="2"/>
    <n v="0.2"/>
    <n v="2.5164"/>
  </r>
  <r>
    <n v="6"/>
    <d v="2014-06-09T00:00:00"/>
    <s v="Standard Class"/>
    <s v="BH-11710"/>
    <s v="California"/>
    <x v="1"/>
    <s v="FUR-FU-10001487"/>
    <x v="0"/>
    <n v="48.86"/>
    <n v="7"/>
    <n v="0"/>
    <n v="14.1694"/>
  </r>
  <r>
    <n v="7"/>
    <d v="2014-06-09T00:00:00"/>
    <s v="Standard Class"/>
    <s v="BH-11710"/>
    <s v="California"/>
    <x v="1"/>
    <s v="OFF-AR-10002833"/>
    <x v="1"/>
    <n v="7.28"/>
    <n v="4"/>
    <n v="0"/>
    <n v="1.9656"/>
  </r>
  <r>
    <n v="8"/>
    <d v="2014-06-09T00:00:00"/>
    <s v="Standard Class"/>
    <s v="BH-11710"/>
    <s v="California"/>
    <x v="1"/>
    <s v="TEC-PH-10002275"/>
    <x v="2"/>
    <n v="907.15200000000004"/>
    <n v="6"/>
    <n v="0.2"/>
    <n v="90.715199999999996"/>
  </r>
  <r>
    <n v="9"/>
    <d v="2014-06-09T00:00:00"/>
    <s v="Standard Class"/>
    <s v="BH-11710"/>
    <s v="California"/>
    <x v="1"/>
    <s v="OFF-BI-10003910"/>
    <x v="1"/>
    <n v="18.504000000000001"/>
    <n v="3"/>
    <n v="0.2"/>
    <n v="5.7824999999999998"/>
  </r>
  <r>
    <n v="10"/>
    <d v="2014-06-09T00:00:00"/>
    <s v="Standard Class"/>
    <s v="BH-11710"/>
    <s v="California"/>
    <x v="1"/>
    <s v="OFF-AP-10002892"/>
    <x v="1"/>
    <n v="114.9"/>
    <n v="5"/>
    <n v="0"/>
    <n v="34.47"/>
  </r>
  <r>
    <n v="11"/>
    <d v="2014-06-09T00:00:00"/>
    <s v="Standard Class"/>
    <s v="BH-11710"/>
    <s v="California"/>
    <x v="1"/>
    <s v="FUR-TA-10001539"/>
    <x v="0"/>
    <n v="1706.184"/>
    <n v="9"/>
    <n v="0.2"/>
    <n v="85.309200000000004"/>
  </r>
  <r>
    <n v="12"/>
    <d v="2014-06-09T00:00:00"/>
    <s v="Standard Class"/>
    <s v="BH-11710"/>
    <s v="California"/>
    <x v="1"/>
    <s v="TEC-PH-10002033"/>
    <x v="2"/>
    <n v="911.42399999999998"/>
    <n v="4"/>
    <n v="0.2"/>
    <n v="68.356800000000007"/>
  </r>
  <r>
    <n v="13"/>
    <d v="2017-04-15T00:00:00"/>
    <s v="Standard Class"/>
    <s v="AA-10480"/>
    <s v="North Carolina"/>
    <x v="0"/>
    <s v="OFF-PA-10002365"/>
    <x v="1"/>
    <n v="15.552"/>
    <n v="3"/>
    <n v="0.2"/>
    <n v="5.4432"/>
  </r>
  <r>
    <n v="14"/>
    <d v="2016-12-05T00:00:00"/>
    <s v="Standard Class"/>
    <s v="IM-15070"/>
    <s v="Washington"/>
    <x v="1"/>
    <s v="OFF-BI-10003656"/>
    <x v="1"/>
    <n v="407.976"/>
    <n v="3"/>
    <n v="0.2"/>
    <n v="132.59219999999999"/>
  </r>
  <r>
    <n v="15"/>
    <d v="2015-11-22T00:00:00"/>
    <s v="Standard Class"/>
    <s v="HP-14815"/>
    <s v="Texas"/>
    <x v="2"/>
    <s v="OFF-AP-10002311"/>
    <x v="1"/>
    <n v="68.81"/>
    <n v="5"/>
    <n v="0.8"/>
    <n v="-123.858"/>
  </r>
  <r>
    <n v="16"/>
    <d v="2015-11-22T00:00:00"/>
    <s v="Standard Class"/>
    <s v="HP-14815"/>
    <s v="Texas"/>
    <x v="2"/>
    <s v="OFF-BI-10000756"/>
    <x v="1"/>
    <n v="2.544"/>
    <n v="3"/>
    <n v="0.8"/>
    <n v="-3.8159999999999998"/>
  </r>
  <r>
    <n v="17"/>
    <d v="2014-11-11T00:00:00"/>
    <s v="Standard Class"/>
    <s v="PK-19075"/>
    <s v="Wisconsin"/>
    <x v="2"/>
    <s v="OFF-ST-10004186"/>
    <x v="1"/>
    <n v="665.88"/>
    <n v="6"/>
    <n v="0"/>
    <n v="13.317600000000001"/>
  </r>
  <r>
    <n v="18"/>
    <d v="2014-05-13T00:00:00"/>
    <s v="Second Class"/>
    <s v="AG-10270"/>
    <s v="Utah"/>
    <x v="1"/>
    <s v="OFF-ST-10000107"/>
    <x v="1"/>
    <n v="55.5"/>
    <n v="2"/>
    <n v="0"/>
    <n v="9.99"/>
  </r>
  <r>
    <n v="19"/>
    <d v="2014-08-27T00:00:00"/>
    <s v="Second Class"/>
    <s v="ZD-21925"/>
    <s v="California"/>
    <x v="1"/>
    <s v="OFF-AR-10003056"/>
    <x v="1"/>
    <n v="8.56"/>
    <n v="2"/>
    <n v="0"/>
    <n v="2.4824000000000002"/>
  </r>
  <r>
    <n v="20"/>
    <d v="2014-08-27T00:00:00"/>
    <s v="Second Class"/>
    <s v="ZD-21925"/>
    <s v="California"/>
    <x v="1"/>
    <s v="TEC-PH-10001949"/>
    <x v="2"/>
    <n v="213.48"/>
    <n v="3"/>
    <n v="0.2"/>
    <n v="16.010999999999999"/>
  </r>
  <r>
    <n v="21"/>
    <d v="2014-08-27T00:00:00"/>
    <s v="Second Class"/>
    <s v="ZD-21925"/>
    <s v="California"/>
    <x v="1"/>
    <s v="OFF-BI-10002215"/>
    <x v="1"/>
    <n v="22.72"/>
    <n v="4"/>
    <n v="0.2"/>
    <n v="7.3840000000000003"/>
  </r>
  <r>
    <n v="22"/>
    <d v="2016-12-09T00:00:00"/>
    <s v="Standard Class"/>
    <s v="KB-16585"/>
    <s v="Nebraska"/>
    <x v="2"/>
    <s v="OFF-AR-10000246"/>
    <x v="1"/>
    <n v="19.46"/>
    <n v="7"/>
    <n v="0"/>
    <n v="5.0595999999999997"/>
  </r>
  <r>
    <n v="23"/>
    <d v="2016-12-09T00:00:00"/>
    <s v="Standard Class"/>
    <s v="KB-16585"/>
    <s v="Nebraska"/>
    <x v="2"/>
    <s v="OFF-AP-10001492"/>
    <x v="1"/>
    <n v="60.34"/>
    <n v="7"/>
    <n v="0"/>
    <n v="15.6884"/>
  </r>
  <r>
    <n v="24"/>
    <d v="2017-07-16T00:00:00"/>
    <s v="Second Class"/>
    <s v="SF-20065"/>
    <s v="Pennsylvania"/>
    <x v="3"/>
    <s v="FUR-CH-10002774"/>
    <x v="0"/>
    <n v="71.372"/>
    <n v="2"/>
    <n v="0.3"/>
    <n v="-1.0196000000000001"/>
  </r>
  <r>
    <n v="25"/>
    <d v="2015-09-25T00:00:00"/>
    <s v="Standard Class"/>
    <s v="EB-13870"/>
    <s v="Utah"/>
    <x v="1"/>
    <s v="FUR-TA-10000577"/>
    <x v="0"/>
    <n v="1044.6300000000001"/>
    <n v="3"/>
    <n v="0"/>
    <n v="240.26490000000001"/>
  </r>
  <r>
    <n v="26"/>
    <d v="2016-01-16T00:00:00"/>
    <s v="Second Class"/>
    <s v="EH-13945"/>
    <s v="California"/>
    <x v="1"/>
    <s v="OFF-BI-10001634"/>
    <x v="1"/>
    <n v="11.648"/>
    <n v="2"/>
    <n v="0.2"/>
    <n v="4.2224000000000004"/>
  </r>
  <r>
    <n v="27"/>
    <d v="2016-01-16T00:00:00"/>
    <s v="Second Class"/>
    <s v="EH-13945"/>
    <s v="California"/>
    <x v="1"/>
    <s v="TEC-AC-10003027"/>
    <x v="2"/>
    <n v="90.57"/>
    <n v="3"/>
    <n v="0"/>
    <n v="11.774100000000001"/>
  </r>
  <r>
    <n v="28"/>
    <d v="2015-09-17T00:00:00"/>
    <s v="Standard Class"/>
    <s v="TB-21520"/>
    <s v="Pennsylvania"/>
    <x v="3"/>
    <s v="FUR-BO-10004834"/>
    <x v="0"/>
    <n v="3083.43"/>
    <n v="7"/>
    <n v="0.5"/>
    <n v="-1665.0522000000001"/>
  </r>
  <r>
    <n v="29"/>
    <d v="2015-09-17T00:00:00"/>
    <s v="Standard Class"/>
    <s v="TB-21520"/>
    <s v="Pennsylvania"/>
    <x v="3"/>
    <s v="OFF-BI-10000474"/>
    <x v="1"/>
    <n v="9.6180000000000003"/>
    <n v="2"/>
    <n v="0.7"/>
    <n v="-7.0532000000000004"/>
  </r>
  <r>
    <n v="30"/>
    <d v="2015-09-17T00:00:00"/>
    <s v="Standard Class"/>
    <s v="TB-21520"/>
    <s v="Pennsylvania"/>
    <x v="3"/>
    <s v="FUR-FU-10004848"/>
    <x v="0"/>
    <n v="124.2"/>
    <n v="3"/>
    <n v="0.2"/>
    <n v="15.525"/>
  </r>
  <r>
    <n v="31"/>
    <d v="2015-09-17T00:00:00"/>
    <s v="Standard Class"/>
    <s v="TB-21520"/>
    <s v="Pennsylvania"/>
    <x v="3"/>
    <s v="OFF-EN-10001509"/>
    <x v="1"/>
    <n v="3.2639999999999998"/>
    <n v="2"/>
    <n v="0.2"/>
    <n v="1.1015999999999999"/>
  </r>
  <r>
    <n v="32"/>
    <d v="2015-09-17T00:00:00"/>
    <s v="Standard Class"/>
    <s v="TB-21520"/>
    <s v="Pennsylvania"/>
    <x v="3"/>
    <s v="OFF-AR-10004042"/>
    <x v="1"/>
    <n v="86.304000000000002"/>
    <n v="6"/>
    <n v="0.2"/>
    <n v="9.7091999999999992"/>
  </r>
  <r>
    <n v="33"/>
    <d v="2015-09-17T00:00:00"/>
    <s v="Standard Class"/>
    <s v="TB-21520"/>
    <s v="Pennsylvania"/>
    <x v="3"/>
    <s v="OFF-BI-10001525"/>
    <x v="1"/>
    <n v="6.8579999999999997"/>
    <n v="6"/>
    <n v="0.7"/>
    <n v="-5.7149999999999999"/>
  </r>
  <r>
    <n v="34"/>
    <d v="2015-09-17T00:00:00"/>
    <s v="Standard Class"/>
    <s v="TB-21520"/>
    <s v="Pennsylvania"/>
    <x v="3"/>
    <s v="OFF-AR-10001683"/>
    <x v="1"/>
    <n v="15.76"/>
    <n v="2"/>
    <n v="0.2"/>
    <n v="3.5459999999999998"/>
  </r>
  <r>
    <n v="35"/>
    <d v="2017-10-19T00:00:00"/>
    <s v="Second Class"/>
    <s v="MA-17560"/>
    <s v="Texas"/>
    <x v="2"/>
    <s v="OFF-PA-10000249"/>
    <x v="1"/>
    <n v="29.472000000000001"/>
    <n v="3"/>
    <n v="0.2"/>
    <n v="9.9467999999999996"/>
  </r>
  <r>
    <n v="36"/>
    <d v="2016-12-08T00:00:00"/>
    <s v="First Class"/>
    <s v="GH-14485"/>
    <s v="Texas"/>
    <x v="2"/>
    <s v="TEC-PH-10004977"/>
    <x v="2"/>
    <n v="1097.5440000000001"/>
    <n v="7"/>
    <n v="0.2"/>
    <n v="123.47369999999999"/>
  </r>
  <r>
    <n v="37"/>
    <d v="2016-12-08T00:00:00"/>
    <s v="First Class"/>
    <s v="GH-14485"/>
    <s v="Texas"/>
    <x v="2"/>
    <s v="FUR-FU-10003664"/>
    <x v="0"/>
    <n v="190.92"/>
    <n v="5"/>
    <n v="0.6"/>
    <n v="-147.96299999999999"/>
  </r>
  <r>
    <n v="38"/>
    <d v="2015-12-27T00:00:00"/>
    <s v="Standard Class"/>
    <s v="SN-20710"/>
    <s v="Texas"/>
    <x v="2"/>
    <s v="OFF-EN-10002986"/>
    <x v="1"/>
    <n v="113.328"/>
    <n v="9"/>
    <n v="0.2"/>
    <n v="35.414999999999999"/>
  </r>
  <r>
    <n v="39"/>
    <d v="2015-12-27T00:00:00"/>
    <s v="Standard Class"/>
    <s v="SN-20710"/>
    <s v="Texas"/>
    <x v="2"/>
    <s v="FUR-BO-10002545"/>
    <x v="0"/>
    <n v="532.39919999999995"/>
    <n v="3"/>
    <n v="0.32"/>
    <n v="-46.976399999999998"/>
  </r>
  <r>
    <n v="40"/>
    <d v="2015-12-27T00:00:00"/>
    <s v="Standard Class"/>
    <s v="SN-20710"/>
    <s v="Texas"/>
    <x v="2"/>
    <s v="FUR-CH-10004218"/>
    <x v="0"/>
    <n v="212.05799999999999"/>
    <n v="3"/>
    <n v="0.3"/>
    <n v="-15.147"/>
  </r>
  <r>
    <n v="41"/>
    <d v="2015-12-27T00:00:00"/>
    <s v="Standard Class"/>
    <s v="SN-20710"/>
    <s v="Texas"/>
    <x v="2"/>
    <s v="TEC-PH-10000486"/>
    <x v="2"/>
    <n v="371.16800000000001"/>
    <n v="4"/>
    <n v="0.2"/>
    <n v="41.756399999999999"/>
  </r>
  <r>
    <n v="42"/>
    <d v="2017-09-10T00:00:00"/>
    <s v="Standard Class"/>
    <s v="LC-16930"/>
    <s v="Illinois"/>
    <x v="2"/>
    <s v="TEC-PH-10004093"/>
    <x v="2"/>
    <n v="147.16800000000001"/>
    <n v="4"/>
    <n v="0.2"/>
    <n v="16.5564"/>
  </r>
  <r>
    <n v="43"/>
    <d v="2016-07-17T00:00:00"/>
    <s v="Standard Class"/>
    <s v="RA-19885"/>
    <s v="California"/>
    <x v="1"/>
    <s v="OFF-ST-10003479"/>
    <x v="1"/>
    <n v="77.88"/>
    <n v="2"/>
    <n v="0"/>
    <n v="3.8940000000000001"/>
  </r>
  <r>
    <n v="44"/>
    <d v="2017-09-19T00:00:00"/>
    <s v="Standard Class"/>
    <s v="ES-14080"/>
    <s v="Florida"/>
    <x v="0"/>
    <s v="OFF-ST-10003282"/>
    <x v="1"/>
    <n v="95.616"/>
    <n v="2"/>
    <n v="0.2"/>
    <n v="9.5616000000000003"/>
  </r>
  <r>
    <n v="45"/>
    <d v="2016-03-11T00:00:00"/>
    <s v="First Class"/>
    <s v="ON-18715"/>
    <s v="Minnesota"/>
    <x v="2"/>
    <s v="TEC-AC-10000171"/>
    <x v="2"/>
    <n v="45.98"/>
    <n v="2"/>
    <n v="0"/>
    <n v="19.7714"/>
  </r>
  <r>
    <n v="46"/>
    <d v="2016-03-11T00:00:00"/>
    <s v="First Class"/>
    <s v="ON-18715"/>
    <s v="Minnesota"/>
    <x v="2"/>
    <s v="OFF-BI-10003291"/>
    <x v="1"/>
    <n v="17.46"/>
    <n v="2"/>
    <n v="0"/>
    <n v="8.2062000000000008"/>
  </r>
  <r>
    <n v="47"/>
    <d v="2014-10-20T00:00:00"/>
    <s v="Second Class"/>
    <s v="PO-18865"/>
    <s v="Michigan"/>
    <x v="2"/>
    <s v="OFF-ST-10001713"/>
    <x v="1"/>
    <n v="211.96"/>
    <n v="4"/>
    <n v="0"/>
    <n v="8.4784000000000006"/>
  </r>
  <r>
    <n v="48"/>
    <d v="2016-06-20T00:00:00"/>
    <s v="Standard Class"/>
    <s v="LH-16900"/>
    <s v="Delaware"/>
    <x v="3"/>
    <s v="TEC-AC-10002167"/>
    <x v="2"/>
    <n v="45"/>
    <n v="3"/>
    <n v="0"/>
    <n v="4.95"/>
  </r>
  <r>
    <n v="49"/>
    <d v="2016-06-20T00:00:00"/>
    <s v="Standard Class"/>
    <s v="LH-16900"/>
    <s v="Delaware"/>
    <x v="3"/>
    <s v="TEC-PH-10003988"/>
    <x v="2"/>
    <n v="21.8"/>
    <n v="2"/>
    <n v="0"/>
    <n v="6.1040000000000001"/>
  </r>
  <r>
    <n v="50"/>
    <d v="2015-04-18T00:00:00"/>
    <s v="Standard Class"/>
    <s v="DP-13000"/>
    <s v="Indiana"/>
    <x v="2"/>
    <s v="OFF-BI-10004410"/>
    <x v="1"/>
    <n v="38.22"/>
    <n v="6"/>
    <n v="0"/>
    <n v="17.9634"/>
  </r>
  <r>
    <n v="51"/>
    <d v="2015-04-18T00:00:00"/>
    <s v="Standard Class"/>
    <s v="DP-13000"/>
    <s v="Indiana"/>
    <x v="2"/>
    <s v="OFF-LA-10002762"/>
    <x v="1"/>
    <n v="75.180000000000007"/>
    <n v="6"/>
    <n v="0"/>
    <n v="35.334600000000002"/>
  </r>
  <r>
    <n v="52"/>
    <d v="2015-04-18T00:00:00"/>
    <s v="Standard Class"/>
    <s v="DP-13000"/>
    <s v="Indiana"/>
    <x v="2"/>
    <s v="FUR-FU-10001706"/>
    <x v="0"/>
    <n v="6.16"/>
    <n v="2"/>
    <n v="0"/>
    <n v="2.9567999999999999"/>
  </r>
  <r>
    <n v="53"/>
    <d v="2015-04-18T00:00:00"/>
    <s v="Standard Class"/>
    <s v="DP-13000"/>
    <s v="Indiana"/>
    <x v="2"/>
    <s v="FUR-CH-10003061"/>
    <x v="0"/>
    <n v="89.99"/>
    <n v="1"/>
    <n v="0"/>
    <n v="17.098099999999999"/>
  </r>
  <r>
    <n v="54"/>
    <d v="2016-12-11T00:00:00"/>
    <s v="Standard Class"/>
    <s v="JM-15265"/>
    <s v="New York"/>
    <x v="3"/>
    <s v="OFF-FA-10000304"/>
    <x v="1"/>
    <n v="15.26"/>
    <n v="7"/>
    <n v="0"/>
    <n v="6.2565999999999997"/>
  </r>
  <r>
    <n v="55"/>
    <d v="2016-12-11T00:00:00"/>
    <s v="Standard Class"/>
    <s v="JM-15265"/>
    <s v="New York"/>
    <x v="3"/>
    <s v="TEC-PH-10002447"/>
    <x v="2"/>
    <n v="1029.95"/>
    <n v="5"/>
    <n v="0"/>
    <n v="298.68549999999999"/>
  </r>
  <r>
    <n v="56"/>
    <d v="2016-06-17T00:00:00"/>
    <s v="First Class"/>
    <s v="TB-21055"/>
    <s v="New York"/>
    <x v="3"/>
    <s v="OFF-ST-10000604"/>
    <x v="1"/>
    <n v="208.56"/>
    <n v="6"/>
    <n v="0"/>
    <n v="52.14"/>
  </r>
  <r>
    <n v="57"/>
    <d v="2016-06-17T00:00:00"/>
    <s v="First Class"/>
    <s v="TB-21055"/>
    <s v="New York"/>
    <x v="3"/>
    <s v="OFF-PA-10001569"/>
    <x v="1"/>
    <n v="32.4"/>
    <n v="5"/>
    <n v="0"/>
    <n v="15.552"/>
  </r>
  <r>
    <n v="58"/>
    <d v="2016-06-17T00:00:00"/>
    <s v="First Class"/>
    <s v="TB-21055"/>
    <s v="New York"/>
    <x v="3"/>
    <s v="FUR-CH-10003968"/>
    <x v="0"/>
    <n v="319.41000000000003"/>
    <n v="5"/>
    <n v="0.1"/>
    <n v="7.0979999999999999"/>
  </r>
  <r>
    <n v="59"/>
    <d v="2016-06-17T00:00:00"/>
    <s v="First Class"/>
    <s v="TB-21055"/>
    <s v="New York"/>
    <x v="3"/>
    <s v="OFF-PA-10000587"/>
    <x v="1"/>
    <n v="14.56"/>
    <n v="2"/>
    <n v="0"/>
    <n v="6.9888000000000003"/>
  </r>
  <r>
    <n v="60"/>
    <d v="2016-06-17T00:00:00"/>
    <s v="First Class"/>
    <s v="TB-21055"/>
    <s v="New York"/>
    <x v="3"/>
    <s v="TEC-AC-10002167"/>
    <x v="2"/>
    <n v="30"/>
    <n v="2"/>
    <n v="0"/>
    <n v="3.3"/>
  </r>
  <r>
    <n v="61"/>
    <d v="2016-06-17T00:00:00"/>
    <s v="First Class"/>
    <s v="TB-21055"/>
    <s v="New York"/>
    <x v="3"/>
    <s v="OFF-BI-10001460"/>
    <x v="1"/>
    <n v="48.48"/>
    <n v="4"/>
    <n v="0.2"/>
    <n v="16.361999999999998"/>
  </r>
  <r>
    <n v="62"/>
    <d v="2016-06-17T00:00:00"/>
    <s v="First Class"/>
    <s v="TB-21055"/>
    <s v="New York"/>
    <x v="3"/>
    <s v="OFF-AR-10001868"/>
    <x v="1"/>
    <n v="1.68"/>
    <n v="1"/>
    <n v="0"/>
    <n v="0.84"/>
  </r>
  <r>
    <n v="63"/>
    <d v="2015-11-24T00:00:00"/>
    <s v="Standard Class"/>
    <s v="KM-16720"/>
    <s v="California"/>
    <x v="1"/>
    <s v="TEC-AC-10004633"/>
    <x v="2"/>
    <n v="13.98"/>
    <n v="2"/>
    <n v="0"/>
    <n v="6.1512000000000002"/>
  </r>
  <r>
    <n v="64"/>
    <d v="2015-11-24T00:00:00"/>
    <s v="Standard Class"/>
    <s v="KM-16720"/>
    <s v="California"/>
    <x v="1"/>
    <s v="OFF-BI-10001078"/>
    <x v="1"/>
    <n v="25.824000000000002"/>
    <n v="6"/>
    <n v="0.2"/>
    <n v="9.3612000000000002"/>
  </r>
  <r>
    <n v="65"/>
    <d v="2015-11-24T00:00:00"/>
    <s v="Standard Class"/>
    <s v="KM-16720"/>
    <s v="California"/>
    <x v="1"/>
    <s v="OFF-PA-10003892"/>
    <x v="1"/>
    <n v="146.72999999999999"/>
    <n v="3"/>
    <n v="0"/>
    <n v="68.963099999999997"/>
  </r>
  <r>
    <n v="66"/>
    <d v="2015-11-24T00:00:00"/>
    <s v="Standard Class"/>
    <s v="KM-16720"/>
    <s v="California"/>
    <x v="1"/>
    <s v="FUR-FU-10000397"/>
    <x v="0"/>
    <n v="79.760000000000005"/>
    <n v="4"/>
    <n v="0"/>
    <n v="22.332799999999999"/>
  </r>
  <r>
    <n v="67"/>
    <d v="2015-04-30T00:00:00"/>
    <s v="Standard Class"/>
    <s v="PS-18970"/>
    <s v="Illinois"/>
    <x v="2"/>
    <s v="FUR-CH-10001146"/>
    <x v="0"/>
    <n v="213.11500000000001"/>
    <n v="5"/>
    <n v="0.3"/>
    <n v="-15.2225"/>
  </r>
  <r>
    <n v="68"/>
    <d v="2014-12-05T00:00:00"/>
    <s v="Standard Class"/>
    <s v="BS-11590"/>
    <s v="Arizona"/>
    <x v="1"/>
    <s v="OFF-AR-10002671"/>
    <x v="1"/>
    <n v="1113.0239999999999"/>
    <n v="8"/>
    <n v="0.2"/>
    <n v="111.30240000000001"/>
  </r>
  <r>
    <n v="69"/>
    <d v="2014-12-05T00:00:00"/>
    <s v="Standard Class"/>
    <s v="BS-11590"/>
    <s v="Arizona"/>
    <x v="1"/>
    <s v="TEC-PH-10002726"/>
    <x v="2"/>
    <n v="167.96799999999999"/>
    <n v="4"/>
    <n v="0.2"/>
    <n v="62.988"/>
  </r>
  <r>
    <n v="70"/>
    <d v="2016-06-04T00:00:00"/>
    <s v="First Class"/>
    <s v="KD-16270"/>
    <s v="Virginia"/>
    <x v="0"/>
    <s v="OFF-PA-10000482"/>
    <x v="1"/>
    <n v="75.88"/>
    <n v="2"/>
    <n v="0"/>
    <n v="35.663600000000002"/>
  </r>
  <r>
    <n v="71"/>
    <d v="2016-09-18T00:00:00"/>
    <s v="Standard Class"/>
    <s v="HM-14980"/>
    <s v="New York"/>
    <x v="3"/>
    <s v="OFF-BI-10004654"/>
    <x v="1"/>
    <n v="4.6159999999999997"/>
    <n v="1"/>
    <n v="0.2"/>
    <n v="1.7310000000000001"/>
  </r>
  <r>
    <n v="72"/>
    <d v="2017-09-14T00:00:00"/>
    <s v="Second Class"/>
    <s v="TB-21520"/>
    <s v="Michigan"/>
    <x v="2"/>
    <s v="OFF-PA-10004675"/>
    <x v="1"/>
    <n v="19.05"/>
    <n v="3"/>
    <n v="0"/>
    <n v="8.7629999999999999"/>
  </r>
  <r>
    <n v="73"/>
    <d v="2015-04-26T00:00:00"/>
    <s v="Standard Class"/>
    <s v="JE-15745"/>
    <s v="Tennessee"/>
    <x v="0"/>
    <s v="FUR-CH-10000513"/>
    <x v="0"/>
    <n v="831.93600000000004"/>
    <n v="8"/>
    <n v="0.2"/>
    <n v="-114.3912"/>
  </r>
  <r>
    <n v="74"/>
    <d v="2015-04-26T00:00:00"/>
    <s v="Standard Class"/>
    <s v="JE-15745"/>
    <s v="Tennessee"/>
    <x v="0"/>
    <s v="FUR-FU-10003708"/>
    <x v="0"/>
    <n v="97.04"/>
    <n v="2"/>
    <n v="0.2"/>
    <n v="1.2130000000000001"/>
  </r>
  <r>
    <n v="75"/>
    <d v="2015-04-26T00:00:00"/>
    <s v="Standard Class"/>
    <s v="JE-15745"/>
    <s v="Tennessee"/>
    <x v="0"/>
    <s v="OFF-ST-10004123"/>
    <x v="1"/>
    <n v="72.784000000000006"/>
    <n v="1"/>
    <n v="0.2"/>
    <n v="-18.196000000000002"/>
  </r>
  <r>
    <n v="76"/>
    <d v="2017-12-09T00:00:00"/>
    <s v="First Class"/>
    <s v="KB-16600"/>
    <s v="Texas"/>
    <x v="2"/>
    <s v="OFF-BI-10004182"/>
    <x v="1"/>
    <n v="1.248"/>
    <n v="3"/>
    <n v="0.8"/>
    <n v="-1.9343999999999999"/>
  </r>
  <r>
    <n v="77"/>
    <d v="2017-12-09T00:00:00"/>
    <s v="First Class"/>
    <s v="KB-16600"/>
    <s v="Texas"/>
    <x v="2"/>
    <s v="FUR-FU-10000260"/>
    <x v="0"/>
    <n v="9.7080000000000002"/>
    <n v="3"/>
    <n v="0.6"/>
    <n v="-5.8247999999999998"/>
  </r>
  <r>
    <n v="78"/>
    <d v="2017-12-09T00:00:00"/>
    <s v="First Class"/>
    <s v="KB-16600"/>
    <s v="Texas"/>
    <x v="2"/>
    <s v="OFF-ST-10000615"/>
    <x v="1"/>
    <n v="27.24"/>
    <n v="3"/>
    <n v="0.2"/>
    <n v="2.7240000000000002"/>
  </r>
  <r>
    <n v="79"/>
    <d v="2014-11-26T00:00:00"/>
    <s v="Second Class"/>
    <s v="JE-15745"/>
    <s v="Texas"/>
    <x v="2"/>
    <s v="FUR-FU-10003194"/>
    <x v="0"/>
    <n v="19.3"/>
    <n v="5"/>
    <n v="0.6"/>
    <n v="-14.475"/>
  </r>
  <r>
    <n v="80"/>
    <d v="2016-06-12T00:00:00"/>
    <s v="First Class"/>
    <s v="SC-20770"/>
    <s v="Alabama"/>
    <x v="0"/>
    <s v="OFF-AP-10002118"/>
    <x v="1"/>
    <n v="208.16"/>
    <n v="1"/>
    <n v="0"/>
    <n v="56.203200000000002"/>
  </r>
  <r>
    <n v="81"/>
    <d v="2016-06-12T00:00:00"/>
    <s v="First Class"/>
    <s v="SC-20770"/>
    <s v="Alabama"/>
    <x v="0"/>
    <s v="OFF-BI-10002309"/>
    <x v="1"/>
    <n v="16.739999999999998"/>
    <n v="3"/>
    <n v="0"/>
    <n v="8.0351999999999997"/>
  </r>
  <r>
    <n v="82"/>
    <d v="2014-10-12T00:00:00"/>
    <s v="Standard Class"/>
    <s v="DN-13690"/>
    <s v="California"/>
    <x v="1"/>
    <s v="OFF-AR-10002053"/>
    <x v="1"/>
    <n v="14.9"/>
    <n v="5"/>
    <n v="0"/>
    <n v="4.1719999999999997"/>
  </r>
  <r>
    <n v="83"/>
    <d v="2014-10-12T00:00:00"/>
    <s v="Standard Class"/>
    <s v="DN-13690"/>
    <s v="California"/>
    <x v="1"/>
    <s v="OFF-ST-10002370"/>
    <x v="1"/>
    <n v="21.39"/>
    <n v="1"/>
    <n v="0"/>
    <n v="6.2031000000000001"/>
  </r>
  <r>
    <n v="84"/>
    <d v="2015-09-03T00:00:00"/>
    <s v="Standard Class"/>
    <s v="JC-16105"/>
    <s v="North Carolina"/>
    <x v="0"/>
    <s v="OFF-EN-10000927"/>
    <x v="1"/>
    <n v="200.98400000000001"/>
    <n v="7"/>
    <n v="0.2"/>
    <n v="62.807499999999997"/>
  </r>
  <r>
    <n v="85"/>
    <d v="2017-11-13T00:00:00"/>
    <s v="First Class"/>
    <s v="CS-12400"/>
    <s v="Illinois"/>
    <x v="2"/>
    <s v="OFF-ST-10003656"/>
    <x v="1"/>
    <n v="230.376"/>
    <n v="3"/>
    <n v="0.2"/>
    <n v="-48.954900000000002"/>
  </r>
  <r>
    <n v="86"/>
    <d v="2017-05-28T00:00:00"/>
    <s v="Second Class"/>
    <s v="PO-18865"/>
    <s v="South Carolina"/>
    <x v="0"/>
    <s v="FUR-CH-10000863"/>
    <x v="0"/>
    <n v="301.95999999999998"/>
    <n v="2"/>
    <n v="0"/>
    <n v="33.215600000000002"/>
  </r>
  <r>
    <n v="87"/>
    <d v="2017-10-26T00:00:00"/>
    <s v="Standard Class"/>
    <s v="PG-18895"/>
    <s v="Minnesota"/>
    <x v="2"/>
    <s v="TEC-AC-10001998"/>
    <x v="2"/>
    <n v="19.989999999999998"/>
    <n v="1"/>
    <n v="0"/>
    <n v="6.7965999999999998"/>
  </r>
  <r>
    <n v="88"/>
    <d v="2017-10-26T00:00:00"/>
    <s v="Standard Class"/>
    <s v="PG-18895"/>
    <s v="Minnesota"/>
    <x v="2"/>
    <s v="OFF-LA-10000134"/>
    <x v="1"/>
    <n v="6.16"/>
    <n v="2"/>
    <n v="0"/>
    <n v="2.9567999999999999"/>
  </r>
  <r>
    <n v="89"/>
    <d v="2016-04-05T00:00:00"/>
    <s v="Second Class"/>
    <s v="GM-14455"/>
    <s v="Texas"/>
    <x v="2"/>
    <s v="OFF-ST-10003442"/>
    <x v="1"/>
    <n v="158.36799999999999"/>
    <n v="7"/>
    <n v="0.2"/>
    <n v="13.857200000000001"/>
  </r>
  <r>
    <n v="90"/>
    <d v="2016-09-17T00:00:00"/>
    <s v="Standard Class"/>
    <s v="JS-15685"/>
    <s v="California"/>
    <x v="1"/>
    <s v="OFF-AR-10004930"/>
    <x v="1"/>
    <n v="20.100000000000001"/>
    <n v="3"/>
    <n v="0"/>
    <n v="6.633"/>
  </r>
  <r>
    <n v="91"/>
    <d v="2016-09-17T00:00:00"/>
    <s v="Standard Class"/>
    <s v="JS-15685"/>
    <s v="California"/>
    <x v="1"/>
    <s v="TEC-PH-10004093"/>
    <x v="2"/>
    <n v="73.584000000000003"/>
    <n v="2"/>
    <n v="0.2"/>
    <n v="8.2782"/>
  </r>
  <r>
    <n v="92"/>
    <d v="2016-09-17T00:00:00"/>
    <s v="Standard Class"/>
    <s v="JS-15685"/>
    <s v="California"/>
    <x v="1"/>
    <s v="OFF-PA-10000304"/>
    <x v="1"/>
    <n v="6.48"/>
    <n v="1"/>
    <n v="0"/>
    <n v="3.1103999999999998"/>
  </r>
  <r>
    <n v="93"/>
    <d v="2015-01-31T00:00:00"/>
    <s v="Second Class"/>
    <s v="KB-16315"/>
    <s v="Minnesota"/>
    <x v="2"/>
    <s v="OFF-PA-10003177"/>
    <x v="1"/>
    <n v="12.96"/>
    <n v="2"/>
    <n v="0"/>
    <n v="6.2207999999999997"/>
  </r>
  <r>
    <n v="94"/>
    <d v="2015-01-31T00:00:00"/>
    <s v="Second Class"/>
    <s v="KB-16315"/>
    <s v="Minnesota"/>
    <x v="2"/>
    <s v="FUR-FU-10003799"/>
    <x v="0"/>
    <n v="53.34"/>
    <n v="3"/>
    <n v="0"/>
    <n v="16.535399999999999"/>
  </r>
  <r>
    <n v="95"/>
    <d v="2015-01-31T00:00:00"/>
    <s v="Second Class"/>
    <s v="KB-16315"/>
    <s v="Minnesota"/>
    <x v="2"/>
    <s v="OFF-BI-10002852"/>
    <x v="1"/>
    <n v="32.96"/>
    <n v="2"/>
    <n v="0"/>
    <n v="16.150400000000001"/>
  </r>
  <r>
    <n v="96"/>
    <d v="2017-11-06T00:00:00"/>
    <s v="Standard Class"/>
    <s v="RB-19705"/>
    <s v="Oregon"/>
    <x v="1"/>
    <s v="OFF-BI-10004738"/>
    <x v="1"/>
    <n v="5.6820000000000004"/>
    <n v="1"/>
    <n v="0.7"/>
    <n v="-3.7879999999999998"/>
  </r>
  <r>
    <n v="97"/>
    <d v="2017-11-09T00:00:00"/>
    <s v="Second Class"/>
    <s v="PN-18775"/>
    <s v="New York"/>
    <x v="3"/>
    <s v="FUR-FU-10000629"/>
    <x v="0"/>
    <n v="96.53"/>
    <n v="7"/>
    <n v="0"/>
    <n v="40.5426"/>
  </r>
  <r>
    <n v="98"/>
    <d v="2017-06-17T00:00:00"/>
    <s v="First Class"/>
    <s v="KD-16345"/>
    <s v="California"/>
    <x v="1"/>
    <s v="OFF-BI-10001721"/>
    <x v="1"/>
    <n v="51.311999999999998"/>
    <n v="3"/>
    <n v="0.2"/>
    <n v="17.959199999999999"/>
  </r>
  <r>
    <n v="99"/>
    <d v="2016-09-06T00:00:00"/>
    <s v="Standard Class"/>
    <s v="ER-13855"/>
    <s v="Minnesota"/>
    <x v="2"/>
    <s v="OFF-AP-10000358"/>
    <x v="1"/>
    <n v="77.88"/>
    <n v="6"/>
    <n v="0"/>
    <n v="22.5852"/>
  </r>
  <r>
    <n v="100"/>
    <d v="2016-08-29T00:00:00"/>
    <s v="Standard Class"/>
    <s v="RB-19465"/>
    <s v="Illinois"/>
    <x v="2"/>
    <s v="OFF-PA-10003256"/>
    <x v="1"/>
    <n v="64.623999999999995"/>
    <n v="7"/>
    <n v="0.2"/>
    <n v="22.618400000000001"/>
  </r>
</pivotCacheRecords>
</file>

<file path=xl/pivotCache/pivotCacheRecords3.xml><?xml version="1.0" encoding="utf-8"?>
<pivotCacheRecords xmlns="http://schemas.openxmlformats.org/spreadsheetml/2006/main" xmlns:r="http://schemas.openxmlformats.org/officeDocument/2006/relationships" count="101">
  <r>
    <n v="1"/>
    <x v="0"/>
    <x v="0"/>
    <s v="CG-12520"/>
    <x v="0"/>
    <x v="0"/>
    <s v="FUR-BO-10001798"/>
    <x v="0"/>
    <n v="261.95999999999998"/>
    <n v="2"/>
    <n v="0"/>
    <n v="41.913600000000002"/>
  </r>
  <r>
    <n v="2"/>
    <x v="0"/>
    <x v="0"/>
    <s v="CG-12520"/>
    <x v="0"/>
    <x v="0"/>
    <s v="FUR-CH-10000454"/>
    <x v="0"/>
    <n v="731.94"/>
    <n v="3"/>
    <n v="0"/>
    <n v="219.58199999999999"/>
  </r>
  <r>
    <n v="3"/>
    <x v="1"/>
    <x v="0"/>
    <s v="DV-13045"/>
    <x v="1"/>
    <x v="1"/>
    <s v="OFF-LA-10000240"/>
    <x v="1"/>
    <n v="14.62"/>
    <n v="2"/>
    <n v="0"/>
    <n v="6.8714000000000004"/>
  </r>
  <r>
    <n v="4"/>
    <x v="2"/>
    <x v="1"/>
    <s v="SO-20335"/>
    <x v="2"/>
    <x v="0"/>
    <s v="FUR-TA-10000577"/>
    <x v="0"/>
    <n v="957.57749999999999"/>
    <n v="5"/>
    <n v="0.45"/>
    <n v="-383.03100000000001"/>
  </r>
  <r>
    <n v="5"/>
    <x v="2"/>
    <x v="1"/>
    <s v="SO-20335"/>
    <x v="2"/>
    <x v="0"/>
    <s v="OFF-ST-10000760"/>
    <x v="1"/>
    <n v="22.367999999999999"/>
    <n v="2"/>
    <n v="0.2"/>
    <n v="2.5164"/>
  </r>
  <r>
    <n v="6"/>
    <x v="3"/>
    <x v="1"/>
    <s v="BH-11710"/>
    <x v="1"/>
    <x v="1"/>
    <s v="FUR-FU-10001487"/>
    <x v="0"/>
    <n v="48.86"/>
    <n v="7"/>
    <n v="0"/>
    <n v="14.1694"/>
  </r>
  <r>
    <n v="7"/>
    <x v="3"/>
    <x v="1"/>
    <s v="BH-11710"/>
    <x v="1"/>
    <x v="1"/>
    <s v="OFF-AR-10002833"/>
    <x v="1"/>
    <n v="7.28"/>
    <n v="4"/>
    <n v="0"/>
    <n v="1.9656"/>
  </r>
  <r>
    <n v="8"/>
    <x v="3"/>
    <x v="1"/>
    <s v="BH-11710"/>
    <x v="1"/>
    <x v="1"/>
    <s v="TEC-PH-10002275"/>
    <x v="2"/>
    <n v="907.15200000000004"/>
    <n v="6"/>
    <n v="0.2"/>
    <n v="90.715199999999996"/>
  </r>
  <r>
    <n v="9"/>
    <x v="3"/>
    <x v="1"/>
    <s v="BH-11710"/>
    <x v="1"/>
    <x v="1"/>
    <s v="OFF-BI-10003910"/>
    <x v="1"/>
    <n v="18.504000000000001"/>
    <n v="3"/>
    <n v="0.2"/>
    <n v="5.7824999999999998"/>
  </r>
  <r>
    <n v="10"/>
    <x v="3"/>
    <x v="1"/>
    <s v="BH-11710"/>
    <x v="1"/>
    <x v="1"/>
    <s v="OFF-AP-10002892"/>
    <x v="1"/>
    <n v="114.9"/>
    <n v="5"/>
    <n v="0"/>
    <n v="34.47"/>
  </r>
  <r>
    <n v="11"/>
    <x v="3"/>
    <x v="1"/>
    <s v="BH-11710"/>
    <x v="1"/>
    <x v="1"/>
    <s v="FUR-TA-10001539"/>
    <x v="0"/>
    <n v="1706.184"/>
    <n v="9"/>
    <n v="0.2"/>
    <n v="85.309200000000004"/>
  </r>
  <r>
    <n v="12"/>
    <x v="3"/>
    <x v="1"/>
    <s v="BH-11710"/>
    <x v="1"/>
    <x v="1"/>
    <s v="TEC-PH-10002033"/>
    <x v="2"/>
    <n v="911.42399999999998"/>
    <n v="4"/>
    <n v="0.2"/>
    <n v="68.356800000000007"/>
  </r>
  <r>
    <n v="13"/>
    <x v="4"/>
    <x v="1"/>
    <s v="AA-10480"/>
    <x v="3"/>
    <x v="0"/>
    <s v="OFF-PA-10002365"/>
    <x v="1"/>
    <n v="15.552"/>
    <n v="3"/>
    <n v="0.2"/>
    <n v="5.4432"/>
  </r>
  <r>
    <n v="14"/>
    <x v="5"/>
    <x v="1"/>
    <s v="IM-15070"/>
    <x v="4"/>
    <x v="1"/>
    <s v="OFF-BI-10003656"/>
    <x v="1"/>
    <n v="407.976"/>
    <n v="3"/>
    <n v="0.2"/>
    <n v="132.59219999999999"/>
  </r>
  <r>
    <n v="15"/>
    <x v="6"/>
    <x v="1"/>
    <s v="HP-14815"/>
    <x v="5"/>
    <x v="2"/>
    <s v="OFF-AP-10002311"/>
    <x v="1"/>
    <n v="68.81"/>
    <n v="5"/>
    <n v="0.8"/>
    <n v="-123.858"/>
  </r>
  <r>
    <n v="16"/>
    <x v="6"/>
    <x v="1"/>
    <s v="HP-14815"/>
    <x v="5"/>
    <x v="2"/>
    <s v="OFF-BI-10000756"/>
    <x v="1"/>
    <n v="2.544"/>
    <n v="3"/>
    <n v="0.8"/>
    <n v="-3.8159999999999998"/>
  </r>
  <r>
    <n v="17"/>
    <x v="7"/>
    <x v="1"/>
    <s v="PK-19075"/>
    <x v="6"/>
    <x v="2"/>
    <s v="OFF-ST-10004186"/>
    <x v="1"/>
    <n v="665.88"/>
    <n v="6"/>
    <n v="0"/>
    <n v="13.317600000000001"/>
  </r>
  <r>
    <n v="18"/>
    <x v="8"/>
    <x v="0"/>
    <s v="AG-10270"/>
    <x v="7"/>
    <x v="1"/>
    <s v="OFF-ST-10000107"/>
    <x v="1"/>
    <n v="55.5"/>
    <n v="2"/>
    <n v="0"/>
    <n v="9.99"/>
  </r>
  <r>
    <n v="19"/>
    <x v="9"/>
    <x v="0"/>
    <s v="ZD-21925"/>
    <x v="1"/>
    <x v="1"/>
    <s v="OFF-AR-10003056"/>
    <x v="1"/>
    <n v="8.56"/>
    <n v="2"/>
    <n v="0"/>
    <n v="2.4824000000000002"/>
  </r>
  <r>
    <n v="20"/>
    <x v="9"/>
    <x v="0"/>
    <s v="ZD-21925"/>
    <x v="1"/>
    <x v="1"/>
    <s v="TEC-PH-10001949"/>
    <x v="2"/>
    <n v="213.48"/>
    <n v="3"/>
    <n v="0.2"/>
    <n v="16.010999999999999"/>
  </r>
  <r>
    <n v="21"/>
    <x v="9"/>
    <x v="0"/>
    <s v="ZD-21925"/>
    <x v="1"/>
    <x v="1"/>
    <s v="OFF-BI-10002215"/>
    <x v="1"/>
    <n v="22.72"/>
    <n v="4"/>
    <n v="0.2"/>
    <n v="7.3840000000000003"/>
  </r>
  <r>
    <n v="22"/>
    <x v="10"/>
    <x v="1"/>
    <s v="KB-16585"/>
    <x v="8"/>
    <x v="2"/>
    <s v="OFF-AR-10000246"/>
    <x v="1"/>
    <n v="19.46"/>
    <n v="7"/>
    <n v="0"/>
    <n v="5.0595999999999997"/>
  </r>
  <r>
    <n v="23"/>
    <x v="10"/>
    <x v="1"/>
    <s v="KB-16585"/>
    <x v="8"/>
    <x v="2"/>
    <s v="OFF-AP-10001492"/>
    <x v="1"/>
    <n v="60.34"/>
    <n v="7"/>
    <n v="0"/>
    <n v="15.6884"/>
  </r>
  <r>
    <n v="24"/>
    <x v="11"/>
    <x v="0"/>
    <s v="SF-20065"/>
    <x v="9"/>
    <x v="3"/>
    <s v="FUR-CH-10002774"/>
    <x v="0"/>
    <n v="71.372"/>
    <n v="2"/>
    <n v="0.3"/>
    <n v="-1.0196000000000001"/>
  </r>
  <r>
    <n v="25"/>
    <x v="12"/>
    <x v="1"/>
    <s v="EB-13870"/>
    <x v="7"/>
    <x v="1"/>
    <s v="FUR-TA-10000577"/>
    <x v="0"/>
    <n v="1044.6300000000001"/>
    <n v="3"/>
    <n v="0"/>
    <n v="240.26490000000001"/>
  </r>
  <r>
    <n v="26"/>
    <x v="13"/>
    <x v="0"/>
    <s v="EH-13945"/>
    <x v="1"/>
    <x v="1"/>
    <s v="OFF-BI-10001634"/>
    <x v="1"/>
    <n v="11.648"/>
    <n v="2"/>
    <n v="0.2"/>
    <n v="4.2224000000000004"/>
  </r>
  <r>
    <n v="27"/>
    <x v="13"/>
    <x v="0"/>
    <s v="EH-13945"/>
    <x v="1"/>
    <x v="1"/>
    <s v="TEC-AC-10003027"/>
    <x v="2"/>
    <n v="90.57"/>
    <n v="3"/>
    <n v="0"/>
    <n v="11.774100000000001"/>
  </r>
  <r>
    <n v="28"/>
    <x v="14"/>
    <x v="1"/>
    <s v="TB-21520"/>
    <x v="9"/>
    <x v="3"/>
    <s v="FUR-BO-10004834"/>
    <x v="0"/>
    <n v="3083.43"/>
    <n v="7"/>
    <n v="0.5"/>
    <n v="-1665.0522000000001"/>
  </r>
  <r>
    <n v="29"/>
    <x v="14"/>
    <x v="1"/>
    <s v="TB-21520"/>
    <x v="9"/>
    <x v="3"/>
    <s v="OFF-BI-10000474"/>
    <x v="1"/>
    <n v="9.6180000000000003"/>
    <n v="2"/>
    <n v="0.7"/>
    <n v="-7.0532000000000004"/>
  </r>
  <r>
    <n v="30"/>
    <x v="14"/>
    <x v="1"/>
    <s v="TB-21520"/>
    <x v="9"/>
    <x v="3"/>
    <s v="FUR-FU-10004848"/>
    <x v="0"/>
    <n v="124.2"/>
    <n v="3"/>
    <n v="0.2"/>
    <n v="15.525"/>
  </r>
  <r>
    <n v="31"/>
    <x v="14"/>
    <x v="1"/>
    <s v="TB-21520"/>
    <x v="9"/>
    <x v="3"/>
    <s v="OFF-EN-10001509"/>
    <x v="1"/>
    <n v="3.2639999999999998"/>
    <n v="2"/>
    <n v="0.2"/>
    <n v="1.1015999999999999"/>
  </r>
  <r>
    <n v="32"/>
    <x v="14"/>
    <x v="1"/>
    <s v="TB-21520"/>
    <x v="9"/>
    <x v="3"/>
    <s v="OFF-AR-10004042"/>
    <x v="1"/>
    <n v="86.304000000000002"/>
    <n v="6"/>
    <n v="0.2"/>
    <n v="9.7091999999999992"/>
  </r>
  <r>
    <n v="33"/>
    <x v="14"/>
    <x v="1"/>
    <s v="TB-21520"/>
    <x v="9"/>
    <x v="3"/>
    <s v="OFF-BI-10001525"/>
    <x v="1"/>
    <n v="6.8579999999999997"/>
    <n v="6"/>
    <n v="0.7"/>
    <n v="-5.7149999999999999"/>
  </r>
  <r>
    <n v="34"/>
    <x v="14"/>
    <x v="1"/>
    <s v="TB-21520"/>
    <x v="9"/>
    <x v="3"/>
    <s v="OFF-AR-10001683"/>
    <x v="1"/>
    <n v="15.76"/>
    <n v="2"/>
    <n v="0.2"/>
    <n v="3.5459999999999998"/>
  </r>
  <r>
    <n v="35"/>
    <x v="15"/>
    <x v="0"/>
    <s v="MA-17560"/>
    <x v="5"/>
    <x v="2"/>
    <s v="OFF-PA-10000249"/>
    <x v="1"/>
    <n v="29.472000000000001"/>
    <n v="3"/>
    <n v="0.2"/>
    <n v="9.9467999999999996"/>
  </r>
  <r>
    <n v="36"/>
    <x v="16"/>
    <x v="2"/>
    <s v="GH-14485"/>
    <x v="5"/>
    <x v="2"/>
    <s v="TEC-PH-10004977"/>
    <x v="2"/>
    <n v="1097.5440000000001"/>
    <n v="7"/>
    <n v="0.2"/>
    <n v="123.47369999999999"/>
  </r>
  <r>
    <n v="37"/>
    <x v="16"/>
    <x v="2"/>
    <s v="GH-14485"/>
    <x v="5"/>
    <x v="2"/>
    <s v="FUR-FU-10003664"/>
    <x v="0"/>
    <n v="190.92"/>
    <n v="5"/>
    <n v="0.6"/>
    <n v="-147.96299999999999"/>
  </r>
  <r>
    <n v="38"/>
    <x v="17"/>
    <x v="1"/>
    <s v="SN-20710"/>
    <x v="5"/>
    <x v="2"/>
    <s v="OFF-EN-10002986"/>
    <x v="1"/>
    <n v="113.328"/>
    <n v="9"/>
    <n v="0.2"/>
    <n v="35.414999999999999"/>
  </r>
  <r>
    <n v="39"/>
    <x v="17"/>
    <x v="1"/>
    <s v="SN-20710"/>
    <x v="5"/>
    <x v="2"/>
    <s v="FUR-BO-10002545"/>
    <x v="0"/>
    <n v="532.39919999999995"/>
    <n v="3"/>
    <n v="0.32"/>
    <n v="-46.976399999999998"/>
  </r>
  <r>
    <n v="40"/>
    <x v="17"/>
    <x v="1"/>
    <s v="SN-20710"/>
    <x v="5"/>
    <x v="2"/>
    <s v="FUR-CH-10004218"/>
    <x v="0"/>
    <n v="212.05799999999999"/>
    <n v="3"/>
    <n v="0.3"/>
    <n v="-15.147"/>
  </r>
  <r>
    <n v="41"/>
    <x v="17"/>
    <x v="1"/>
    <s v="SN-20710"/>
    <x v="5"/>
    <x v="2"/>
    <s v="TEC-PH-10000486"/>
    <x v="2"/>
    <n v="371.16800000000001"/>
    <n v="4"/>
    <n v="0.2"/>
    <n v="41.756399999999999"/>
  </r>
  <r>
    <n v="42"/>
    <x v="18"/>
    <x v="1"/>
    <s v="LC-16930"/>
    <x v="10"/>
    <x v="2"/>
    <s v="TEC-PH-10004093"/>
    <x v="2"/>
    <n v="147.16800000000001"/>
    <n v="4"/>
    <n v="0.2"/>
    <n v="16.5564"/>
  </r>
  <r>
    <n v="43"/>
    <x v="19"/>
    <x v="1"/>
    <s v="RA-19885"/>
    <x v="1"/>
    <x v="1"/>
    <s v="OFF-ST-10003479"/>
    <x v="1"/>
    <n v="77.88"/>
    <n v="2"/>
    <n v="0"/>
    <n v="3.8940000000000001"/>
  </r>
  <r>
    <n v="44"/>
    <x v="20"/>
    <x v="1"/>
    <s v="ES-14080"/>
    <x v="2"/>
    <x v="0"/>
    <s v="OFF-ST-10003282"/>
    <x v="1"/>
    <n v="95.616"/>
    <n v="2"/>
    <n v="0.2"/>
    <n v="9.5616000000000003"/>
  </r>
  <r>
    <n v="45"/>
    <x v="21"/>
    <x v="2"/>
    <s v="ON-18715"/>
    <x v="11"/>
    <x v="2"/>
    <s v="TEC-AC-10000171"/>
    <x v="2"/>
    <n v="45.98"/>
    <n v="2"/>
    <n v="0"/>
    <n v="19.7714"/>
  </r>
  <r>
    <n v="46"/>
    <x v="21"/>
    <x v="2"/>
    <s v="ON-18715"/>
    <x v="11"/>
    <x v="2"/>
    <s v="OFF-BI-10003291"/>
    <x v="1"/>
    <n v="17.46"/>
    <n v="2"/>
    <n v="0"/>
    <n v="8.2062000000000008"/>
  </r>
  <r>
    <n v="47"/>
    <x v="22"/>
    <x v="0"/>
    <s v="PO-18865"/>
    <x v="12"/>
    <x v="2"/>
    <s v="OFF-ST-10001713"/>
    <x v="1"/>
    <n v="211.96"/>
    <n v="4"/>
    <n v="0"/>
    <n v="8.4784000000000006"/>
  </r>
  <r>
    <n v="48"/>
    <x v="23"/>
    <x v="1"/>
    <s v="LH-16900"/>
    <x v="13"/>
    <x v="3"/>
    <s v="TEC-AC-10002167"/>
    <x v="2"/>
    <n v="45"/>
    <n v="3"/>
    <n v="0"/>
    <n v="4.95"/>
  </r>
  <r>
    <n v="49"/>
    <x v="23"/>
    <x v="1"/>
    <s v="LH-16900"/>
    <x v="13"/>
    <x v="3"/>
    <s v="TEC-PH-10003988"/>
    <x v="2"/>
    <n v="21.8"/>
    <n v="2"/>
    <n v="0"/>
    <n v="6.1040000000000001"/>
  </r>
  <r>
    <n v="50"/>
    <x v="24"/>
    <x v="1"/>
    <s v="DP-13000"/>
    <x v="14"/>
    <x v="2"/>
    <s v="OFF-BI-10004410"/>
    <x v="1"/>
    <n v="38.22"/>
    <n v="6"/>
    <n v="0"/>
    <n v="17.9634"/>
  </r>
  <r>
    <n v="51"/>
    <x v="24"/>
    <x v="1"/>
    <s v="DP-13000"/>
    <x v="14"/>
    <x v="2"/>
    <s v="OFF-LA-10002762"/>
    <x v="1"/>
    <n v="75.180000000000007"/>
    <n v="6"/>
    <n v="0"/>
    <n v="35.334600000000002"/>
  </r>
  <r>
    <n v="52"/>
    <x v="24"/>
    <x v="1"/>
    <s v="DP-13000"/>
    <x v="14"/>
    <x v="2"/>
    <s v="FUR-FU-10001706"/>
    <x v="0"/>
    <n v="6.16"/>
    <n v="2"/>
    <n v="0"/>
    <n v="2.9567999999999999"/>
  </r>
  <r>
    <n v="53"/>
    <x v="24"/>
    <x v="1"/>
    <s v="DP-13000"/>
    <x v="14"/>
    <x v="2"/>
    <s v="FUR-CH-10003061"/>
    <x v="0"/>
    <n v="89.99"/>
    <n v="1"/>
    <n v="0"/>
    <n v="17.098099999999999"/>
  </r>
  <r>
    <n v="54"/>
    <x v="25"/>
    <x v="1"/>
    <s v="JM-15265"/>
    <x v="15"/>
    <x v="3"/>
    <s v="OFF-FA-10000304"/>
    <x v="1"/>
    <n v="15.26"/>
    <n v="7"/>
    <n v="0"/>
    <n v="6.2565999999999997"/>
  </r>
  <r>
    <n v="55"/>
    <x v="25"/>
    <x v="1"/>
    <s v="JM-15265"/>
    <x v="15"/>
    <x v="3"/>
    <s v="TEC-PH-10002447"/>
    <x v="2"/>
    <n v="1029.95"/>
    <n v="5"/>
    <n v="0"/>
    <n v="298.68549999999999"/>
  </r>
  <r>
    <n v="56"/>
    <x v="26"/>
    <x v="2"/>
    <s v="TB-21055"/>
    <x v="15"/>
    <x v="3"/>
    <s v="OFF-ST-10000604"/>
    <x v="1"/>
    <n v="208.56"/>
    <n v="6"/>
    <n v="0"/>
    <n v="52.14"/>
  </r>
  <r>
    <n v="57"/>
    <x v="26"/>
    <x v="2"/>
    <s v="TB-21055"/>
    <x v="15"/>
    <x v="3"/>
    <s v="OFF-PA-10001569"/>
    <x v="1"/>
    <n v="32.4"/>
    <n v="5"/>
    <n v="0"/>
    <n v="15.552"/>
  </r>
  <r>
    <n v="58"/>
    <x v="26"/>
    <x v="2"/>
    <s v="TB-21055"/>
    <x v="15"/>
    <x v="3"/>
    <s v="FUR-CH-10003968"/>
    <x v="0"/>
    <n v="319.41000000000003"/>
    <n v="5"/>
    <n v="0.1"/>
    <n v="7.0979999999999999"/>
  </r>
  <r>
    <n v="59"/>
    <x v="26"/>
    <x v="2"/>
    <s v="TB-21055"/>
    <x v="15"/>
    <x v="3"/>
    <s v="OFF-PA-10000587"/>
    <x v="1"/>
    <n v="14.56"/>
    <n v="2"/>
    <n v="0"/>
    <n v="6.9888000000000003"/>
  </r>
  <r>
    <n v="60"/>
    <x v="26"/>
    <x v="2"/>
    <s v="TB-21055"/>
    <x v="15"/>
    <x v="3"/>
    <s v="TEC-AC-10002167"/>
    <x v="2"/>
    <n v="30"/>
    <n v="2"/>
    <n v="0"/>
    <n v="3.3"/>
  </r>
  <r>
    <n v="61"/>
    <x v="26"/>
    <x v="2"/>
    <s v="TB-21055"/>
    <x v="15"/>
    <x v="3"/>
    <s v="OFF-BI-10001460"/>
    <x v="1"/>
    <n v="48.48"/>
    <n v="4"/>
    <n v="0.2"/>
    <n v="16.361999999999998"/>
  </r>
  <r>
    <n v="62"/>
    <x v="26"/>
    <x v="2"/>
    <s v="TB-21055"/>
    <x v="15"/>
    <x v="3"/>
    <s v="OFF-AR-10001868"/>
    <x v="1"/>
    <n v="1.68"/>
    <n v="1"/>
    <n v="0"/>
    <n v="0.84"/>
  </r>
  <r>
    <n v="63"/>
    <x v="27"/>
    <x v="1"/>
    <s v="KM-16720"/>
    <x v="1"/>
    <x v="1"/>
    <s v="TEC-AC-10004633"/>
    <x v="2"/>
    <n v="13.98"/>
    <n v="2"/>
    <n v="0"/>
    <n v="6.1512000000000002"/>
  </r>
  <r>
    <n v="64"/>
    <x v="27"/>
    <x v="1"/>
    <s v="KM-16720"/>
    <x v="1"/>
    <x v="1"/>
    <s v="OFF-BI-10001078"/>
    <x v="1"/>
    <n v="25.824000000000002"/>
    <n v="6"/>
    <n v="0.2"/>
    <n v="9.3612000000000002"/>
  </r>
  <r>
    <n v="65"/>
    <x v="27"/>
    <x v="1"/>
    <s v="KM-16720"/>
    <x v="1"/>
    <x v="1"/>
    <s v="OFF-PA-10003892"/>
    <x v="1"/>
    <n v="146.72999999999999"/>
    <n v="3"/>
    <n v="0"/>
    <n v="68.963099999999997"/>
  </r>
  <r>
    <n v="66"/>
    <x v="27"/>
    <x v="1"/>
    <s v="KM-16720"/>
    <x v="1"/>
    <x v="1"/>
    <s v="FUR-FU-10000397"/>
    <x v="0"/>
    <n v="79.760000000000005"/>
    <n v="4"/>
    <n v="0"/>
    <n v="22.332799999999999"/>
  </r>
  <r>
    <n v="67"/>
    <x v="28"/>
    <x v="1"/>
    <s v="PS-18970"/>
    <x v="10"/>
    <x v="2"/>
    <s v="FUR-CH-10001146"/>
    <x v="0"/>
    <n v="213.11500000000001"/>
    <n v="5"/>
    <n v="0.3"/>
    <n v="-15.2225"/>
  </r>
  <r>
    <n v="68"/>
    <x v="29"/>
    <x v="1"/>
    <s v="BS-11590"/>
    <x v="16"/>
    <x v="1"/>
    <s v="OFF-AR-10002671"/>
    <x v="1"/>
    <n v="1113.0239999999999"/>
    <n v="8"/>
    <n v="0.2"/>
    <n v="111.30240000000001"/>
  </r>
  <r>
    <n v="69"/>
    <x v="29"/>
    <x v="1"/>
    <s v="BS-11590"/>
    <x v="16"/>
    <x v="1"/>
    <s v="TEC-PH-10002726"/>
    <x v="2"/>
    <n v="167.96799999999999"/>
    <n v="4"/>
    <n v="0.2"/>
    <n v="62.988"/>
  </r>
  <r>
    <n v="70"/>
    <x v="30"/>
    <x v="2"/>
    <s v="KD-16270"/>
    <x v="17"/>
    <x v="0"/>
    <s v="OFF-PA-10000482"/>
    <x v="1"/>
    <n v="75.88"/>
    <n v="2"/>
    <n v="0"/>
    <n v="35.663600000000002"/>
  </r>
  <r>
    <n v="71"/>
    <x v="31"/>
    <x v="1"/>
    <s v="HM-14980"/>
    <x v="15"/>
    <x v="3"/>
    <s v="OFF-BI-10004654"/>
    <x v="1"/>
    <n v="4.6159999999999997"/>
    <n v="1"/>
    <n v="0.2"/>
    <n v="1.7310000000000001"/>
  </r>
  <r>
    <n v="72"/>
    <x v="32"/>
    <x v="0"/>
    <s v="TB-21520"/>
    <x v="12"/>
    <x v="2"/>
    <s v="OFF-PA-10004675"/>
    <x v="1"/>
    <n v="19.05"/>
    <n v="3"/>
    <n v="0"/>
    <n v="8.7629999999999999"/>
  </r>
  <r>
    <n v="73"/>
    <x v="33"/>
    <x v="1"/>
    <s v="JE-15745"/>
    <x v="18"/>
    <x v="0"/>
    <s v="FUR-CH-10000513"/>
    <x v="0"/>
    <n v="831.93600000000004"/>
    <n v="8"/>
    <n v="0.2"/>
    <n v="-114.3912"/>
  </r>
  <r>
    <n v="74"/>
    <x v="33"/>
    <x v="1"/>
    <s v="JE-15745"/>
    <x v="18"/>
    <x v="0"/>
    <s v="FUR-FU-10003708"/>
    <x v="0"/>
    <n v="97.04"/>
    <n v="2"/>
    <n v="0.2"/>
    <n v="1.2130000000000001"/>
  </r>
  <r>
    <n v="75"/>
    <x v="33"/>
    <x v="1"/>
    <s v="JE-15745"/>
    <x v="18"/>
    <x v="0"/>
    <s v="OFF-ST-10004123"/>
    <x v="1"/>
    <n v="72.784000000000006"/>
    <n v="1"/>
    <n v="0.2"/>
    <n v="-18.196000000000002"/>
  </r>
  <r>
    <n v="76"/>
    <x v="34"/>
    <x v="2"/>
    <s v="KB-16600"/>
    <x v="5"/>
    <x v="2"/>
    <s v="OFF-BI-10004182"/>
    <x v="1"/>
    <n v="1.248"/>
    <n v="3"/>
    <n v="0.8"/>
    <n v="-1.9343999999999999"/>
  </r>
  <r>
    <n v="77"/>
    <x v="34"/>
    <x v="2"/>
    <s v="KB-16600"/>
    <x v="5"/>
    <x v="2"/>
    <s v="FUR-FU-10000260"/>
    <x v="0"/>
    <n v="9.7080000000000002"/>
    <n v="3"/>
    <n v="0.6"/>
    <n v="-5.8247999999999998"/>
  </r>
  <r>
    <n v="78"/>
    <x v="34"/>
    <x v="2"/>
    <s v="KB-16600"/>
    <x v="5"/>
    <x v="2"/>
    <s v="OFF-ST-10000615"/>
    <x v="1"/>
    <n v="27.24"/>
    <n v="3"/>
    <n v="0.2"/>
    <n v="2.7240000000000002"/>
  </r>
  <r>
    <n v="79"/>
    <x v="35"/>
    <x v="0"/>
    <s v="JE-15745"/>
    <x v="5"/>
    <x v="2"/>
    <s v="FUR-FU-10003194"/>
    <x v="0"/>
    <n v="19.3"/>
    <n v="5"/>
    <n v="0.6"/>
    <n v="-14.475"/>
  </r>
  <r>
    <n v="80"/>
    <x v="1"/>
    <x v="2"/>
    <s v="SC-20770"/>
    <x v="19"/>
    <x v="0"/>
    <s v="OFF-AP-10002118"/>
    <x v="1"/>
    <n v="208.16"/>
    <n v="1"/>
    <n v="0"/>
    <n v="56.203200000000002"/>
  </r>
  <r>
    <n v="81"/>
    <x v="1"/>
    <x v="2"/>
    <s v="SC-20770"/>
    <x v="19"/>
    <x v="0"/>
    <s v="OFF-BI-10002309"/>
    <x v="1"/>
    <n v="16.739999999999998"/>
    <n v="3"/>
    <n v="0"/>
    <n v="8.0351999999999997"/>
  </r>
  <r>
    <n v="82"/>
    <x v="36"/>
    <x v="1"/>
    <s v="DN-13690"/>
    <x v="1"/>
    <x v="1"/>
    <s v="OFF-AR-10002053"/>
    <x v="1"/>
    <n v="14.9"/>
    <n v="5"/>
    <n v="0"/>
    <n v="4.1719999999999997"/>
  </r>
  <r>
    <n v="83"/>
    <x v="36"/>
    <x v="1"/>
    <s v="DN-13690"/>
    <x v="1"/>
    <x v="1"/>
    <s v="OFF-ST-10002370"/>
    <x v="1"/>
    <n v="21.39"/>
    <n v="1"/>
    <n v="0"/>
    <n v="6.2031000000000001"/>
  </r>
  <r>
    <n v="84"/>
    <x v="37"/>
    <x v="1"/>
    <s v="JC-16105"/>
    <x v="3"/>
    <x v="0"/>
    <s v="OFF-EN-10000927"/>
    <x v="1"/>
    <n v="200.98400000000001"/>
    <n v="7"/>
    <n v="0.2"/>
    <n v="62.807499999999997"/>
  </r>
  <r>
    <n v="85"/>
    <x v="38"/>
    <x v="2"/>
    <s v="CS-12400"/>
    <x v="10"/>
    <x v="2"/>
    <s v="OFF-ST-10003656"/>
    <x v="1"/>
    <n v="230.376"/>
    <n v="3"/>
    <n v="0.2"/>
    <n v="-48.954900000000002"/>
  </r>
  <r>
    <n v="86"/>
    <x v="39"/>
    <x v="0"/>
    <s v="PO-18865"/>
    <x v="20"/>
    <x v="0"/>
    <s v="FUR-CH-10000863"/>
    <x v="0"/>
    <n v="301.95999999999998"/>
    <n v="2"/>
    <n v="0"/>
    <n v="33.215600000000002"/>
  </r>
  <r>
    <n v="87"/>
    <x v="40"/>
    <x v="1"/>
    <s v="PG-18895"/>
    <x v="11"/>
    <x v="2"/>
    <s v="TEC-AC-10001998"/>
    <x v="2"/>
    <n v="19.989999999999998"/>
    <n v="1"/>
    <n v="0"/>
    <n v="6.7965999999999998"/>
  </r>
  <r>
    <n v="88"/>
    <x v="40"/>
    <x v="1"/>
    <s v="PG-18895"/>
    <x v="11"/>
    <x v="2"/>
    <s v="OFF-LA-10000134"/>
    <x v="1"/>
    <n v="6.16"/>
    <n v="2"/>
    <n v="0"/>
    <n v="2.9567999999999999"/>
  </r>
  <r>
    <n v="89"/>
    <x v="41"/>
    <x v="0"/>
    <s v="GM-14455"/>
    <x v="5"/>
    <x v="2"/>
    <s v="OFF-ST-10003442"/>
    <x v="1"/>
    <n v="158.36799999999999"/>
    <n v="7"/>
    <n v="0.2"/>
    <n v="13.857200000000001"/>
  </r>
  <r>
    <n v="90"/>
    <x v="42"/>
    <x v="1"/>
    <s v="JS-15685"/>
    <x v="1"/>
    <x v="1"/>
    <s v="OFF-AR-10004930"/>
    <x v="1"/>
    <n v="20.100000000000001"/>
    <n v="3"/>
    <n v="0"/>
    <n v="6.633"/>
  </r>
  <r>
    <n v="91"/>
    <x v="42"/>
    <x v="1"/>
    <s v="JS-15685"/>
    <x v="1"/>
    <x v="1"/>
    <s v="TEC-PH-10004093"/>
    <x v="2"/>
    <n v="73.584000000000003"/>
    <n v="2"/>
    <n v="0.2"/>
    <n v="8.2782"/>
  </r>
  <r>
    <n v="92"/>
    <x v="42"/>
    <x v="1"/>
    <s v="JS-15685"/>
    <x v="1"/>
    <x v="1"/>
    <s v="OFF-PA-10000304"/>
    <x v="1"/>
    <n v="6.48"/>
    <n v="1"/>
    <n v="0"/>
    <n v="3.1103999999999998"/>
  </r>
  <r>
    <n v="93"/>
    <x v="43"/>
    <x v="0"/>
    <s v="KB-16315"/>
    <x v="11"/>
    <x v="2"/>
    <s v="OFF-PA-10003177"/>
    <x v="1"/>
    <n v="12.96"/>
    <n v="2"/>
    <n v="0"/>
    <n v="6.2207999999999997"/>
  </r>
  <r>
    <n v="94"/>
    <x v="43"/>
    <x v="0"/>
    <s v="KB-16315"/>
    <x v="11"/>
    <x v="2"/>
    <s v="FUR-FU-10003799"/>
    <x v="0"/>
    <n v="53.34"/>
    <n v="3"/>
    <n v="0"/>
    <n v="16.535399999999999"/>
  </r>
  <r>
    <n v="95"/>
    <x v="43"/>
    <x v="0"/>
    <s v="KB-16315"/>
    <x v="11"/>
    <x v="2"/>
    <s v="OFF-BI-10002852"/>
    <x v="1"/>
    <n v="32.96"/>
    <n v="2"/>
    <n v="0"/>
    <n v="16.150400000000001"/>
  </r>
  <r>
    <n v="96"/>
    <x v="44"/>
    <x v="1"/>
    <s v="RB-19705"/>
    <x v="21"/>
    <x v="1"/>
    <s v="OFF-BI-10004738"/>
    <x v="1"/>
    <n v="5.6820000000000004"/>
    <n v="1"/>
    <n v="0.7"/>
    <n v="-3.7879999999999998"/>
  </r>
  <r>
    <n v="97"/>
    <x v="45"/>
    <x v="0"/>
    <s v="PN-18775"/>
    <x v="15"/>
    <x v="3"/>
    <s v="FUR-FU-10000629"/>
    <x v="0"/>
    <n v="96.53"/>
    <n v="7"/>
    <n v="0"/>
    <n v="40.5426"/>
  </r>
  <r>
    <n v="98"/>
    <x v="46"/>
    <x v="2"/>
    <s v="KD-16345"/>
    <x v="1"/>
    <x v="1"/>
    <s v="OFF-BI-10001721"/>
    <x v="1"/>
    <n v="51.311999999999998"/>
    <n v="3"/>
    <n v="0.2"/>
    <n v="17.959199999999999"/>
  </r>
  <r>
    <n v="99"/>
    <x v="47"/>
    <x v="1"/>
    <s v="ER-13855"/>
    <x v="11"/>
    <x v="2"/>
    <s v="OFF-AP-10000358"/>
    <x v="1"/>
    <n v="77.88"/>
    <n v="6"/>
    <n v="0"/>
    <n v="22.5852"/>
  </r>
  <r>
    <n v="100"/>
    <x v="48"/>
    <x v="1"/>
    <s v="RB-19465"/>
    <x v="10"/>
    <x v="2"/>
    <s v="OFF-PA-10003256"/>
    <x v="1"/>
    <n v="64.623999999999995"/>
    <n v="7"/>
    <n v="0.2"/>
    <n v="22.618400000000001"/>
  </r>
  <r>
    <n v="101"/>
    <x v="48"/>
    <x v="1"/>
    <s v="RB-19465"/>
    <x v="10"/>
    <x v="2"/>
    <s v="OFF-PA-10003256"/>
    <x v="1"/>
    <n v="500"/>
    <n v="100"/>
    <n v="0.2"/>
    <n v="50"/>
  </r>
</pivotCacheRecords>
</file>

<file path=xl/pivotCache/pivotCacheRecords4.xml><?xml version="1.0" encoding="utf-8"?>
<pivotCacheRecords xmlns="http://schemas.openxmlformats.org/spreadsheetml/2006/main" xmlns:r="http://schemas.openxmlformats.org/officeDocument/2006/relationships" count="100">
  <r>
    <n v="1"/>
    <d v="2016-11-08T00:00:00"/>
    <s v="Second Class"/>
    <s v="CG-12520"/>
    <s v="Kentucky"/>
    <x v="0"/>
    <s v="FUR-BO-10001798"/>
    <x v="0"/>
    <n v="261.95999999999998"/>
    <n v="2"/>
    <n v="0"/>
    <n v="41.913600000000002"/>
  </r>
  <r>
    <n v="2"/>
    <d v="2016-11-08T00:00:00"/>
    <s v="Second Class"/>
    <s v="CG-12520"/>
    <s v="Kentucky"/>
    <x v="0"/>
    <s v="FUR-CH-10000454"/>
    <x v="0"/>
    <n v="731.94"/>
    <n v="3"/>
    <n v="0"/>
    <n v="219.58199999999999"/>
  </r>
  <r>
    <n v="3"/>
    <d v="2016-06-12T00:00:00"/>
    <s v="Second Class"/>
    <s v="DV-13045"/>
    <s v="California"/>
    <x v="1"/>
    <s v="OFF-LA-10000240"/>
    <x v="1"/>
    <n v="14.62"/>
    <n v="2"/>
    <n v="0"/>
    <n v="6.8714000000000004"/>
  </r>
  <r>
    <n v="4"/>
    <d v="2015-10-11T00:00:00"/>
    <s v="Standard Class"/>
    <s v="SO-20335"/>
    <s v="Florida"/>
    <x v="0"/>
    <s v="FUR-TA-10000577"/>
    <x v="0"/>
    <n v="957.57749999999999"/>
    <n v="5"/>
    <n v="0.45"/>
    <n v="-383.03100000000001"/>
  </r>
  <r>
    <n v="5"/>
    <d v="2015-10-11T00:00:00"/>
    <s v="Standard Class"/>
    <s v="SO-20335"/>
    <s v="Florida"/>
    <x v="0"/>
    <s v="OFF-ST-10000760"/>
    <x v="1"/>
    <n v="22.367999999999999"/>
    <n v="2"/>
    <n v="0.2"/>
    <n v="2.5164"/>
  </r>
  <r>
    <n v="6"/>
    <d v="2014-06-09T00:00:00"/>
    <s v="Standard Class"/>
    <s v="BH-11710"/>
    <s v="California"/>
    <x v="1"/>
    <s v="FUR-FU-10001487"/>
    <x v="0"/>
    <n v="48.86"/>
    <n v="7"/>
    <n v="0"/>
    <n v="14.1694"/>
  </r>
  <r>
    <n v="7"/>
    <d v="2014-06-09T00:00:00"/>
    <s v="Standard Class"/>
    <s v="BH-11710"/>
    <s v="California"/>
    <x v="1"/>
    <s v="OFF-AR-10002833"/>
    <x v="1"/>
    <n v="7.28"/>
    <n v="4"/>
    <n v="0"/>
    <n v="1.9656"/>
  </r>
  <r>
    <n v="8"/>
    <d v="2014-06-09T00:00:00"/>
    <s v="Standard Class"/>
    <s v="BH-11710"/>
    <s v="California"/>
    <x v="1"/>
    <s v="TEC-PH-10002275"/>
    <x v="2"/>
    <n v="907.15200000000004"/>
    <n v="6"/>
    <n v="0.2"/>
    <n v="90.715199999999996"/>
  </r>
  <r>
    <n v="9"/>
    <d v="2014-06-09T00:00:00"/>
    <s v="Standard Class"/>
    <s v="BH-11710"/>
    <s v="California"/>
    <x v="1"/>
    <s v="OFF-BI-10003910"/>
    <x v="1"/>
    <n v="18.504000000000001"/>
    <n v="3"/>
    <n v="0.2"/>
    <n v="5.7824999999999998"/>
  </r>
  <r>
    <n v="10"/>
    <d v="2014-06-09T00:00:00"/>
    <s v="Standard Class"/>
    <s v="BH-11710"/>
    <s v="California"/>
    <x v="1"/>
    <s v="OFF-AP-10002892"/>
    <x v="1"/>
    <n v="114.9"/>
    <n v="5"/>
    <n v="0"/>
    <n v="34.47"/>
  </r>
  <r>
    <n v="11"/>
    <d v="2014-06-09T00:00:00"/>
    <s v="Standard Class"/>
    <s v="BH-11710"/>
    <s v="California"/>
    <x v="1"/>
    <s v="FUR-TA-10001539"/>
    <x v="0"/>
    <n v="1706.184"/>
    <n v="9"/>
    <n v="0.2"/>
    <n v="85.309200000000004"/>
  </r>
  <r>
    <n v="12"/>
    <d v="2014-06-09T00:00:00"/>
    <s v="Standard Class"/>
    <s v="BH-11710"/>
    <s v="California"/>
    <x v="1"/>
    <s v="TEC-PH-10002033"/>
    <x v="2"/>
    <n v="911.42399999999998"/>
    <n v="4"/>
    <n v="0.2"/>
    <n v="68.356800000000007"/>
  </r>
  <r>
    <n v="13"/>
    <d v="2017-04-15T00:00:00"/>
    <s v="Standard Class"/>
    <s v="AA-10480"/>
    <s v="North Carolina"/>
    <x v="0"/>
    <s v="OFF-PA-10002365"/>
    <x v="1"/>
    <n v="15.552"/>
    <n v="3"/>
    <n v="0.2"/>
    <n v="5.4432"/>
  </r>
  <r>
    <n v="14"/>
    <d v="2016-12-05T00:00:00"/>
    <s v="Standard Class"/>
    <s v="IM-15070"/>
    <s v="Washington"/>
    <x v="1"/>
    <s v="OFF-BI-10003656"/>
    <x v="1"/>
    <n v="407.976"/>
    <n v="3"/>
    <n v="0.2"/>
    <n v="132.59219999999999"/>
  </r>
  <r>
    <n v="15"/>
    <d v="2015-11-22T00:00:00"/>
    <s v="Standard Class"/>
    <s v="HP-14815"/>
    <s v="Texas"/>
    <x v="2"/>
    <s v="OFF-AP-10002311"/>
    <x v="1"/>
    <n v="68.81"/>
    <n v="5"/>
    <n v="0.8"/>
    <n v="-123.858"/>
  </r>
  <r>
    <n v="16"/>
    <d v="2015-11-22T00:00:00"/>
    <s v="Standard Class"/>
    <s v="HP-14815"/>
    <s v="Texas"/>
    <x v="2"/>
    <s v="OFF-BI-10000756"/>
    <x v="1"/>
    <n v="2.544"/>
    <n v="3"/>
    <n v="0.8"/>
    <n v="-3.8159999999999998"/>
  </r>
  <r>
    <n v="17"/>
    <d v="2014-11-11T00:00:00"/>
    <s v="Standard Class"/>
    <s v="PK-19075"/>
    <s v="Wisconsin"/>
    <x v="2"/>
    <s v="OFF-ST-10004186"/>
    <x v="1"/>
    <n v="665.88"/>
    <n v="6"/>
    <n v="0"/>
    <n v="13.317600000000001"/>
  </r>
  <r>
    <n v="18"/>
    <d v="2014-05-13T00:00:00"/>
    <s v="Second Class"/>
    <s v="AG-10270"/>
    <s v="Utah"/>
    <x v="1"/>
    <s v="OFF-ST-10000107"/>
    <x v="1"/>
    <n v="55.5"/>
    <n v="2"/>
    <n v="0"/>
    <n v="9.99"/>
  </r>
  <r>
    <n v="19"/>
    <d v="2014-08-27T00:00:00"/>
    <s v="Second Class"/>
    <s v="ZD-21925"/>
    <s v="California"/>
    <x v="1"/>
    <s v="OFF-AR-10003056"/>
    <x v="1"/>
    <n v="8.56"/>
    <n v="2"/>
    <n v="0"/>
    <n v="2.4824000000000002"/>
  </r>
  <r>
    <n v="20"/>
    <d v="2014-08-27T00:00:00"/>
    <s v="Second Class"/>
    <s v="ZD-21925"/>
    <s v="California"/>
    <x v="1"/>
    <s v="TEC-PH-10001949"/>
    <x v="2"/>
    <n v="213.48"/>
    <n v="3"/>
    <n v="0.2"/>
    <n v="16.010999999999999"/>
  </r>
  <r>
    <n v="21"/>
    <d v="2014-08-27T00:00:00"/>
    <s v="Second Class"/>
    <s v="ZD-21925"/>
    <s v="California"/>
    <x v="1"/>
    <s v="OFF-BI-10002215"/>
    <x v="1"/>
    <n v="22.72"/>
    <n v="4"/>
    <n v="0.2"/>
    <n v="7.3840000000000003"/>
  </r>
  <r>
    <n v="22"/>
    <d v="2016-12-09T00:00:00"/>
    <s v="Standard Class"/>
    <s v="KB-16585"/>
    <s v="Nebraska"/>
    <x v="2"/>
    <s v="OFF-AR-10000246"/>
    <x v="1"/>
    <n v="19.46"/>
    <n v="7"/>
    <n v="0"/>
    <n v="5.0595999999999997"/>
  </r>
  <r>
    <n v="23"/>
    <d v="2016-12-09T00:00:00"/>
    <s v="Standard Class"/>
    <s v="KB-16585"/>
    <s v="Nebraska"/>
    <x v="2"/>
    <s v="OFF-AP-10001492"/>
    <x v="1"/>
    <n v="60.34"/>
    <n v="7"/>
    <n v="0"/>
    <n v="15.6884"/>
  </r>
  <r>
    <n v="24"/>
    <d v="2017-07-16T00:00:00"/>
    <s v="Second Class"/>
    <s v="SF-20065"/>
    <s v="Pennsylvania"/>
    <x v="3"/>
    <s v="FUR-CH-10002774"/>
    <x v="0"/>
    <n v="71.372"/>
    <n v="2"/>
    <n v="0.3"/>
    <n v="-1.0196000000000001"/>
  </r>
  <r>
    <n v="25"/>
    <d v="2015-09-25T00:00:00"/>
    <s v="Standard Class"/>
    <s v="EB-13870"/>
    <s v="Utah"/>
    <x v="1"/>
    <s v="FUR-TA-10000577"/>
    <x v="0"/>
    <n v="1044.6300000000001"/>
    <n v="3"/>
    <n v="0"/>
    <n v="240.26490000000001"/>
  </r>
  <r>
    <n v="26"/>
    <d v="2016-01-16T00:00:00"/>
    <s v="Second Class"/>
    <s v="EH-13945"/>
    <s v="California"/>
    <x v="1"/>
    <s v="OFF-BI-10001634"/>
    <x v="1"/>
    <n v="11.648"/>
    <n v="2"/>
    <n v="0.2"/>
    <n v="4.2224000000000004"/>
  </r>
  <r>
    <n v="27"/>
    <d v="2016-01-16T00:00:00"/>
    <s v="Second Class"/>
    <s v="EH-13945"/>
    <s v="California"/>
    <x v="1"/>
    <s v="TEC-AC-10003027"/>
    <x v="2"/>
    <n v="90.57"/>
    <n v="3"/>
    <n v="0"/>
    <n v="11.774100000000001"/>
  </r>
  <r>
    <n v="28"/>
    <d v="2015-09-17T00:00:00"/>
    <s v="Standard Class"/>
    <s v="TB-21520"/>
    <s v="Pennsylvania"/>
    <x v="3"/>
    <s v="FUR-BO-10004834"/>
    <x v="0"/>
    <n v="3083.43"/>
    <n v="7"/>
    <n v="0.5"/>
    <n v="-1665.0522000000001"/>
  </r>
  <r>
    <n v="29"/>
    <d v="2015-09-17T00:00:00"/>
    <s v="Standard Class"/>
    <s v="TB-21520"/>
    <s v="Pennsylvania"/>
    <x v="3"/>
    <s v="OFF-BI-10000474"/>
    <x v="1"/>
    <n v="9.6180000000000003"/>
    <n v="2"/>
    <n v="0.7"/>
    <n v="-7.0532000000000004"/>
  </r>
  <r>
    <n v="30"/>
    <d v="2015-09-17T00:00:00"/>
    <s v="Standard Class"/>
    <s v="TB-21520"/>
    <s v="Pennsylvania"/>
    <x v="3"/>
    <s v="FUR-FU-10004848"/>
    <x v="0"/>
    <n v="124.2"/>
    <n v="3"/>
    <n v="0.2"/>
    <n v="15.525"/>
  </r>
  <r>
    <n v="31"/>
    <d v="2015-09-17T00:00:00"/>
    <s v="Standard Class"/>
    <s v="TB-21520"/>
    <s v="Pennsylvania"/>
    <x v="3"/>
    <s v="OFF-EN-10001509"/>
    <x v="1"/>
    <n v="3.2639999999999998"/>
    <n v="2"/>
    <n v="0.2"/>
    <n v="1.1015999999999999"/>
  </r>
  <r>
    <n v="32"/>
    <d v="2015-09-17T00:00:00"/>
    <s v="Standard Class"/>
    <s v="TB-21520"/>
    <s v="Pennsylvania"/>
    <x v="3"/>
    <s v="OFF-AR-10004042"/>
    <x v="1"/>
    <n v="86.304000000000002"/>
    <n v="6"/>
    <n v="0.2"/>
    <n v="9.7091999999999992"/>
  </r>
  <r>
    <n v="33"/>
    <d v="2015-09-17T00:00:00"/>
    <s v="Standard Class"/>
    <s v="TB-21520"/>
    <s v="Pennsylvania"/>
    <x v="3"/>
    <s v="OFF-BI-10001525"/>
    <x v="1"/>
    <n v="6.8579999999999997"/>
    <n v="6"/>
    <n v="0.7"/>
    <n v="-5.7149999999999999"/>
  </r>
  <r>
    <n v="34"/>
    <d v="2015-09-17T00:00:00"/>
    <s v="Standard Class"/>
    <s v="TB-21520"/>
    <s v="Pennsylvania"/>
    <x v="3"/>
    <s v="OFF-AR-10001683"/>
    <x v="1"/>
    <n v="15.76"/>
    <n v="2"/>
    <n v="0.2"/>
    <n v="3.5459999999999998"/>
  </r>
  <r>
    <n v="35"/>
    <d v="2017-10-19T00:00:00"/>
    <s v="Second Class"/>
    <s v="MA-17560"/>
    <s v="Texas"/>
    <x v="2"/>
    <s v="OFF-PA-10000249"/>
    <x v="1"/>
    <n v="29.472000000000001"/>
    <n v="3"/>
    <n v="0.2"/>
    <n v="9.9467999999999996"/>
  </r>
  <r>
    <n v="36"/>
    <d v="2016-12-08T00:00:00"/>
    <s v="First Class"/>
    <s v="GH-14485"/>
    <s v="Texas"/>
    <x v="2"/>
    <s v="TEC-PH-10004977"/>
    <x v="2"/>
    <n v="1097.5440000000001"/>
    <n v="7"/>
    <n v="0.2"/>
    <n v="123.47369999999999"/>
  </r>
  <r>
    <n v="37"/>
    <d v="2016-12-08T00:00:00"/>
    <s v="First Class"/>
    <s v="GH-14485"/>
    <s v="Texas"/>
    <x v="2"/>
    <s v="FUR-FU-10003664"/>
    <x v="0"/>
    <n v="190.92"/>
    <n v="5"/>
    <n v="0.6"/>
    <n v="-147.96299999999999"/>
  </r>
  <r>
    <n v="38"/>
    <d v="2015-12-27T00:00:00"/>
    <s v="Standard Class"/>
    <s v="SN-20710"/>
    <s v="Texas"/>
    <x v="2"/>
    <s v="OFF-EN-10002986"/>
    <x v="1"/>
    <n v="113.328"/>
    <n v="9"/>
    <n v="0.2"/>
    <n v="35.414999999999999"/>
  </r>
  <r>
    <n v="39"/>
    <d v="2015-12-27T00:00:00"/>
    <s v="Standard Class"/>
    <s v="SN-20710"/>
    <s v="Texas"/>
    <x v="2"/>
    <s v="FUR-BO-10002545"/>
    <x v="0"/>
    <n v="532.39919999999995"/>
    <n v="3"/>
    <n v="0.32"/>
    <n v="-46.976399999999998"/>
  </r>
  <r>
    <n v="40"/>
    <d v="2015-12-27T00:00:00"/>
    <s v="Standard Class"/>
    <s v="SN-20710"/>
    <s v="Texas"/>
    <x v="2"/>
    <s v="FUR-CH-10004218"/>
    <x v="0"/>
    <n v="212.05799999999999"/>
    <n v="3"/>
    <n v="0.3"/>
    <n v="-15.147"/>
  </r>
  <r>
    <n v="41"/>
    <d v="2015-12-27T00:00:00"/>
    <s v="Standard Class"/>
    <s v="SN-20710"/>
    <s v="Texas"/>
    <x v="2"/>
    <s v="TEC-PH-10000486"/>
    <x v="2"/>
    <n v="371.16800000000001"/>
    <n v="4"/>
    <n v="0.2"/>
    <n v="41.756399999999999"/>
  </r>
  <r>
    <n v="42"/>
    <d v="2017-09-10T00:00:00"/>
    <s v="Standard Class"/>
    <s v="LC-16930"/>
    <s v="Illinois"/>
    <x v="2"/>
    <s v="TEC-PH-10004093"/>
    <x v="2"/>
    <n v="147.16800000000001"/>
    <n v="4"/>
    <n v="0.2"/>
    <n v="16.5564"/>
  </r>
  <r>
    <n v="43"/>
    <d v="2016-07-17T00:00:00"/>
    <s v="Standard Class"/>
    <s v="RA-19885"/>
    <s v="California"/>
    <x v="1"/>
    <s v="OFF-ST-10003479"/>
    <x v="1"/>
    <n v="77.88"/>
    <n v="2"/>
    <n v="0"/>
    <n v="3.8940000000000001"/>
  </r>
  <r>
    <n v="44"/>
    <d v="2017-09-19T00:00:00"/>
    <s v="Standard Class"/>
    <s v="ES-14080"/>
    <s v="Florida"/>
    <x v="0"/>
    <s v="OFF-ST-10003282"/>
    <x v="1"/>
    <n v="95.616"/>
    <n v="2"/>
    <n v="0.2"/>
    <n v="9.5616000000000003"/>
  </r>
  <r>
    <n v="45"/>
    <d v="2016-03-11T00:00:00"/>
    <s v="First Class"/>
    <s v="ON-18715"/>
    <s v="Minnesota"/>
    <x v="2"/>
    <s v="TEC-AC-10000171"/>
    <x v="2"/>
    <n v="45.98"/>
    <n v="2"/>
    <n v="0"/>
    <n v="19.7714"/>
  </r>
  <r>
    <n v="46"/>
    <d v="2016-03-11T00:00:00"/>
    <s v="First Class"/>
    <s v="ON-18715"/>
    <s v="Minnesota"/>
    <x v="2"/>
    <s v="OFF-BI-10003291"/>
    <x v="1"/>
    <n v="17.46"/>
    <n v="2"/>
    <n v="0"/>
    <n v="8.2062000000000008"/>
  </r>
  <r>
    <n v="47"/>
    <d v="2014-10-20T00:00:00"/>
    <s v="Second Class"/>
    <s v="PO-18865"/>
    <s v="Michigan"/>
    <x v="2"/>
    <s v="OFF-ST-10001713"/>
    <x v="1"/>
    <n v="211.96"/>
    <n v="4"/>
    <n v="0"/>
    <n v="8.4784000000000006"/>
  </r>
  <r>
    <n v="48"/>
    <d v="2016-06-20T00:00:00"/>
    <s v="Standard Class"/>
    <s v="LH-16900"/>
    <s v="Delaware"/>
    <x v="3"/>
    <s v="TEC-AC-10002167"/>
    <x v="2"/>
    <n v="45"/>
    <n v="3"/>
    <n v="0"/>
    <n v="4.95"/>
  </r>
  <r>
    <n v="49"/>
    <d v="2016-06-20T00:00:00"/>
    <s v="Standard Class"/>
    <s v="LH-16900"/>
    <s v="Delaware"/>
    <x v="3"/>
    <s v="TEC-PH-10003988"/>
    <x v="2"/>
    <n v="21.8"/>
    <n v="2"/>
    <n v="0"/>
    <n v="6.1040000000000001"/>
  </r>
  <r>
    <n v="50"/>
    <d v="2015-04-18T00:00:00"/>
    <s v="Standard Class"/>
    <s v="DP-13000"/>
    <s v="Indiana"/>
    <x v="2"/>
    <s v="OFF-BI-10004410"/>
    <x v="1"/>
    <n v="38.22"/>
    <n v="6"/>
    <n v="0"/>
    <n v="17.9634"/>
  </r>
  <r>
    <n v="51"/>
    <d v="2015-04-18T00:00:00"/>
    <s v="Standard Class"/>
    <s v="DP-13000"/>
    <s v="Indiana"/>
    <x v="2"/>
    <s v="OFF-LA-10002762"/>
    <x v="1"/>
    <n v="75.180000000000007"/>
    <n v="6"/>
    <n v="0"/>
    <n v="35.334600000000002"/>
  </r>
  <r>
    <n v="52"/>
    <d v="2015-04-18T00:00:00"/>
    <s v="Standard Class"/>
    <s v="DP-13000"/>
    <s v="Indiana"/>
    <x v="2"/>
    <s v="FUR-FU-10001706"/>
    <x v="0"/>
    <n v="6.16"/>
    <n v="2"/>
    <n v="0"/>
    <n v="2.9567999999999999"/>
  </r>
  <r>
    <n v="53"/>
    <d v="2015-04-18T00:00:00"/>
    <s v="Standard Class"/>
    <s v="DP-13000"/>
    <s v="Indiana"/>
    <x v="2"/>
    <s v="FUR-CH-10003061"/>
    <x v="0"/>
    <n v="89.99"/>
    <n v="1"/>
    <n v="0"/>
    <n v="17.098099999999999"/>
  </r>
  <r>
    <n v="54"/>
    <d v="2016-12-11T00:00:00"/>
    <s v="Standard Class"/>
    <s v="JM-15265"/>
    <s v="New York"/>
    <x v="3"/>
    <s v="OFF-FA-10000304"/>
    <x v="1"/>
    <n v="15.26"/>
    <n v="7"/>
    <n v="0"/>
    <n v="6.2565999999999997"/>
  </r>
  <r>
    <n v="55"/>
    <d v="2016-12-11T00:00:00"/>
    <s v="Standard Class"/>
    <s v="JM-15265"/>
    <s v="New York"/>
    <x v="3"/>
    <s v="TEC-PH-10002447"/>
    <x v="2"/>
    <n v="1029.95"/>
    <n v="5"/>
    <n v="0"/>
    <n v="298.68549999999999"/>
  </r>
  <r>
    <n v="56"/>
    <d v="2016-06-17T00:00:00"/>
    <s v="First Class"/>
    <s v="TB-21055"/>
    <s v="New York"/>
    <x v="3"/>
    <s v="OFF-ST-10000604"/>
    <x v="1"/>
    <n v="208.56"/>
    <n v="6"/>
    <n v="0"/>
    <n v="52.14"/>
  </r>
  <r>
    <n v="57"/>
    <d v="2016-06-17T00:00:00"/>
    <s v="First Class"/>
    <s v="TB-21055"/>
    <s v="New York"/>
    <x v="3"/>
    <s v="OFF-PA-10001569"/>
    <x v="1"/>
    <n v="32.4"/>
    <n v="5"/>
    <n v="0"/>
    <n v="15.552"/>
  </r>
  <r>
    <n v="58"/>
    <d v="2016-06-17T00:00:00"/>
    <s v="First Class"/>
    <s v="TB-21055"/>
    <s v="New York"/>
    <x v="3"/>
    <s v="FUR-CH-10003968"/>
    <x v="0"/>
    <n v="319.41000000000003"/>
    <n v="5"/>
    <n v="0.1"/>
    <n v="7.0979999999999999"/>
  </r>
  <r>
    <n v="59"/>
    <d v="2016-06-17T00:00:00"/>
    <s v="First Class"/>
    <s v="TB-21055"/>
    <s v="New York"/>
    <x v="3"/>
    <s v="OFF-PA-10000587"/>
    <x v="1"/>
    <n v="14.56"/>
    <n v="2"/>
    <n v="0"/>
    <n v="6.9888000000000003"/>
  </r>
  <r>
    <n v="60"/>
    <d v="2016-06-17T00:00:00"/>
    <s v="First Class"/>
    <s v="TB-21055"/>
    <s v="New York"/>
    <x v="3"/>
    <s v="TEC-AC-10002167"/>
    <x v="2"/>
    <n v="30"/>
    <n v="2"/>
    <n v="0"/>
    <n v="3.3"/>
  </r>
  <r>
    <n v="61"/>
    <d v="2016-06-17T00:00:00"/>
    <s v="First Class"/>
    <s v="TB-21055"/>
    <s v="New York"/>
    <x v="3"/>
    <s v="OFF-BI-10001460"/>
    <x v="1"/>
    <n v="48.48"/>
    <n v="4"/>
    <n v="0.2"/>
    <n v="16.361999999999998"/>
  </r>
  <r>
    <n v="62"/>
    <d v="2016-06-17T00:00:00"/>
    <s v="First Class"/>
    <s v="TB-21055"/>
    <s v="New York"/>
    <x v="3"/>
    <s v="OFF-AR-10001868"/>
    <x v="1"/>
    <n v="1.68"/>
    <n v="1"/>
    <n v="0"/>
    <n v="0.84"/>
  </r>
  <r>
    <n v="63"/>
    <d v="2015-11-24T00:00:00"/>
    <s v="Standard Class"/>
    <s v="KM-16720"/>
    <s v="California"/>
    <x v="1"/>
    <s v="TEC-AC-10004633"/>
    <x v="2"/>
    <n v="13.98"/>
    <n v="2"/>
    <n v="0"/>
    <n v="6.1512000000000002"/>
  </r>
  <r>
    <n v="64"/>
    <d v="2015-11-24T00:00:00"/>
    <s v="Standard Class"/>
    <s v="KM-16720"/>
    <s v="California"/>
    <x v="1"/>
    <s v="OFF-BI-10001078"/>
    <x v="1"/>
    <n v="25.824000000000002"/>
    <n v="6"/>
    <n v="0.2"/>
    <n v="9.3612000000000002"/>
  </r>
  <r>
    <n v="65"/>
    <d v="2015-11-24T00:00:00"/>
    <s v="Standard Class"/>
    <s v="KM-16720"/>
    <s v="California"/>
    <x v="1"/>
    <s v="OFF-PA-10003892"/>
    <x v="1"/>
    <n v="146.72999999999999"/>
    <n v="3"/>
    <n v="0"/>
    <n v="68.963099999999997"/>
  </r>
  <r>
    <n v="66"/>
    <d v="2015-11-24T00:00:00"/>
    <s v="Standard Class"/>
    <s v="KM-16720"/>
    <s v="California"/>
    <x v="1"/>
    <s v="FUR-FU-10000397"/>
    <x v="0"/>
    <n v="79.760000000000005"/>
    <n v="4"/>
    <n v="0"/>
    <n v="22.332799999999999"/>
  </r>
  <r>
    <n v="67"/>
    <d v="2015-04-30T00:00:00"/>
    <s v="Standard Class"/>
    <s v="PS-18970"/>
    <s v="Illinois"/>
    <x v="2"/>
    <s v="FUR-CH-10001146"/>
    <x v="0"/>
    <n v="213.11500000000001"/>
    <n v="5"/>
    <n v="0.3"/>
    <n v="-15.2225"/>
  </r>
  <r>
    <n v="68"/>
    <d v="2014-12-05T00:00:00"/>
    <s v="Standard Class"/>
    <s v="BS-11590"/>
    <s v="Arizona"/>
    <x v="1"/>
    <s v="OFF-AR-10002671"/>
    <x v="1"/>
    <n v="1113.0239999999999"/>
    <n v="8"/>
    <n v="0.2"/>
    <n v="111.30240000000001"/>
  </r>
  <r>
    <n v="69"/>
    <d v="2014-12-05T00:00:00"/>
    <s v="Standard Class"/>
    <s v="BS-11590"/>
    <s v="Arizona"/>
    <x v="1"/>
    <s v="TEC-PH-10002726"/>
    <x v="2"/>
    <n v="167.96799999999999"/>
    <n v="4"/>
    <n v="0.2"/>
    <n v="62.988"/>
  </r>
  <r>
    <n v="70"/>
    <d v="2016-06-04T00:00:00"/>
    <s v="First Class"/>
    <s v="KD-16270"/>
    <s v="Virginia"/>
    <x v="0"/>
    <s v="OFF-PA-10000482"/>
    <x v="1"/>
    <n v="75.88"/>
    <n v="2"/>
    <n v="0"/>
    <n v="35.663600000000002"/>
  </r>
  <r>
    <n v="71"/>
    <d v="2016-09-18T00:00:00"/>
    <s v="Standard Class"/>
    <s v="HM-14980"/>
    <s v="New York"/>
    <x v="3"/>
    <s v="OFF-BI-10004654"/>
    <x v="1"/>
    <n v="4.6159999999999997"/>
    <n v="1"/>
    <n v="0.2"/>
    <n v="1.7310000000000001"/>
  </r>
  <r>
    <n v="72"/>
    <d v="2017-09-14T00:00:00"/>
    <s v="Second Class"/>
    <s v="TB-21520"/>
    <s v="Michigan"/>
    <x v="2"/>
    <s v="OFF-PA-10004675"/>
    <x v="1"/>
    <n v="19.05"/>
    <n v="3"/>
    <n v="0"/>
    <n v="8.7629999999999999"/>
  </r>
  <r>
    <n v="73"/>
    <d v="2015-04-26T00:00:00"/>
    <s v="Standard Class"/>
    <s v="JE-15745"/>
    <s v="Tennessee"/>
    <x v="0"/>
    <s v="FUR-CH-10000513"/>
    <x v="0"/>
    <n v="831.93600000000004"/>
    <n v="8"/>
    <n v="0.2"/>
    <n v="-114.3912"/>
  </r>
  <r>
    <n v="74"/>
    <d v="2015-04-26T00:00:00"/>
    <s v="Standard Class"/>
    <s v="JE-15745"/>
    <s v="Tennessee"/>
    <x v="0"/>
    <s v="FUR-FU-10003708"/>
    <x v="0"/>
    <n v="97.04"/>
    <n v="2"/>
    <n v="0.2"/>
    <n v="1.2130000000000001"/>
  </r>
  <r>
    <n v="75"/>
    <d v="2015-04-26T00:00:00"/>
    <s v="Standard Class"/>
    <s v="JE-15745"/>
    <s v="Tennessee"/>
    <x v="0"/>
    <s v="OFF-ST-10004123"/>
    <x v="1"/>
    <n v="72.784000000000006"/>
    <n v="1"/>
    <n v="0.2"/>
    <n v="-18.196000000000002"/>
  </r>
  <r>
    <n v="76"/>
    <d v="2017-12-09T00:00:00"/>
    <s v="First Class"/>
    <s v="KB-16600"/>
    <s v="Texas"/>
    <x v="2"/>
    <s v="OFF-BI-10004182"/>
    <x v="1"/>
    <n v="1.248"/>
    <n v="3"/>
    <n v="0.8"/>
    <n v="-1.9343999999999999"/>
  </r>
  <r>
    <n v="77"/>
    <d v="2017-12-09T00:00:00"/>
    <s v="First Class"/>
    <s v="KB-16600"/>
    <s v="Texas"/>
    <x v="2"/>
    <s v="FUR-FU-10000260"/>
    <x v="0"/>
    <n v="9.7080000000000002"/>
    <n v="3"/>
    <n v="0.6"/>
    <n v="-5.8247999999999998"/>
  </r>
  <r>
    <n v="78"/>
    <d v="2017-12-09T00:00:00"/>
    <s v="First Class"/>
    <s v="KB-16600"/>
    <s v="Texas"/>
    <x v="2"/>
    <s v="OFF-ST-10000615"/>
    <x v="1"/>
    <n v="27.24"/>
    <n v="3"/>
    <n v="0.2"/>
    <n v="2.7240000000000002"/>
  </r>
  <r>
    <n v="79"/>
    <d v="2014-11-26T00:00:00"/>
    <s v="Second Class"/>
    <s v="JE-15745"/>
    <s v="Texas"/>
    <x v="2"/>
    <s v="FUR-FU-10003194"/>
    <x v="0"/>
    <n v="19.3"/>
    <n v="5"/>
    <n v="0.6"/>
    <n v="-14.475"/>
  </r>
  <r>
    <n v="80"/>
    <d v="2016-06-12T00:00:00"/>
    <s v="First Class"/>
    <s v="SC-20770"/>
    <s v="Alabama"/>
    <x v="0"/>
    <s v="OFF-AP-10002118"/>
    <x v="1"/>
    <n v="208.16"/>
    <n v="1"/>
    <n v="0"/>
    <n v="56.203200000000002"/>
  </r>
  <r>
    <n v="81"/>
    <d v="2016-06-12T00:00:00"/>
    <s v="First Class"/>
    <s v="SC-20770"/>
    <s v="Alabama"/>
    <x v="0"/>
    <s v="OFF-BI-10002309"/>
    <x v="1"/>
    <n v="16.739999999999998"/>
    <n v="3"/>
    <n v="0"/>
    <n v="8.0351999999999997"/>
  </r>
  <r>
    <n v="82"/>
    <d v="2014-10-12T00:00:00"/>
    <s v="Standard Class"/>
    <s v="DN-13690"/>
    <s v="California"/>
    <x v="1"/>
    <s v="OFF-AR-10002053"/>
    <x v="1"/>
    <n v="14.9"/>
    <n v="5"/>
    <n v="0"/>
    <n v="4.1719999999999997"/>
  </r>
  <r>
    <n v="83"/>
    <d v="2014-10-12T00:00:00"/>
    <s v="Standard Class"/>
    <s v="DN-13690"/>
    <s v="California"/>
    <x v="1"/>
    <s v="OFF-ST-10002370"/>
    <x v="1"/>
    <n v="21.39"/>
    <n v="1"/>
    <n v="0"/>
    <n v="6.2031000000000001"/>
  </r>
  <r>
    <n v="84"/>
    <d v="2015-09-03T00:00:00"/>
    <s v="Standard Class"/>
    <s v="JC-16105"/>
    <s v="North Carolina"/>
    <x v="0"/>
    <s v="OFF-EN-10000927"/>
    <x v="1"/>
    <n v="200.98400000000001"/>
    <n v="7"/>
    <n v="0.2"/>
    <n v="62.807499999999997"/>
  </r>
  <r>
    <n v="85"/>
    <d v="2017-11-13T00:00:00"/>
    <s v="First Class"/>
    <s v="CS-12400"/>
    <s v="Illinois"/>
    <x v="2"/>
    <s v="OFF-ST-10003656"/>
    <x v="1"/>
    <n v="230.376"/>
    <n v="3"/>
    <n v="0.2"/>
    <n v="-48.954900000000002"/>
  </r>
  <r>
    <n v="86"/>
    <d v="2017-05-28T00:00:00"/>
    <s v="Second Class"/>
    <s v="PO-18865"/>
    <s v="South Carolina"/>
    <x v="0"/>
    <s v="FUR-CH-10000863"/>
    <x v="0"/>
    <n v="301.95999999999998"/>
    <n v="2"/>
    <n v="0"/>
    <n v="33.215600000000002"/>
  </r>
  <r>
    <n v="87"/>
    <d v="2017-10-26T00:00:00"/>
    <s v="Standard Class"/>
    <s v="PG-18895"/>
    <s v="Minnesota"/>
    <x v="2"/>
    <s v="TEC-AC-10001998"/>
    <x v="2"/>
    <n v="19.989999999999998"/>
    <n v="1"/>
    <n v="0"/>
    <n v="6.7965999999999998"/>
  </r>
  <r>
    <n v="88"/>
    <d v="2017-10-26T00:00:00"/>
    <s v="Standard Class"/>
    <s v="PG-18895"/>
    <s v="Minnesota"/>
    <x v="2"/>
    <s v="OFF-LA-10000134"/>
    <x v="1"/>
    <n v="6.16"/>
    <n v="2"/>
    <n v="0"/>
    <n v="2.9567999999999999"/>
  </r>
  <r>
    <n v="89"/>
    <d v="2016-04-05T00:00:00"/>
    <s v="Second Class"/>
    <s v="GM-14455"/>
    <s v="Texas"/>
    <x v="2"/>
    <s v="OFF-ST-10003442"/>
    <x v="1"/>
    <n v="158.36799999999999"/>
    <n v="7"/>
    <n v="0.2"/>
    <n v="13.857200000000001"/>
  </r>
  <r>
    <n v="90"/>
    <d v="2016-09-17T00:00:00"/>
    <s v="Standard Class"/>
    <s v="JS-15685"/>
    <s v="California"/>
    <x v="1"/>
    <s v="OFF-AR-10004930"/>
    <x v="1"/>
    <n v="20.100000000000001"/>
    <n v="3"/>
    <n v="0"/>
    <n v="6.633"/>
  </r>
  <r>
    <n v="91"/>
    <d v="2016-09-17T00:00:00"/>
    <s v="Standard Class"/>
    <s v="JS-15685"/>
    <s v="California"/>
    <x v="1"/>
    <s v="TEC-PH-10004093"/>
    <x v="2"/>
    <n v="73.584000000000003"/>
    <n v="2"/>
    <n v="0.2"/>
    <n v="8.2782"/>
  </r>
  <r>
    <n v="92"/>
    <d v="2016-09-17T00:00:00"/>
    <s v="Standard Class"/>
    <s v="JS-15685"/>
    <s v="California"/>
    <x v="1"/>
    <s v="OFF-PA-10000304"/>
    <x v="1"/>
    <n v="6.48"/>
    <n v="1"/>
    <n v="0"/>
    <n v="3.1103999999999998"/>
  </r>
  <r>
    <n v="93"/>
    <d v="2015-01-31T00:00:00"/>
    <s v="Second Class"/>
    <s v="KB-16315"/>
    <s v="Minnesota"/>
    <x v="2"/>
    <s v="OFF-PA-10003177"/>
    <x v="1"/>
    <n v="12.96"/>
    <n v="2"/>
    <n v="0"/>
    <n v="6.2207999999999997"/>
  </r>
  <r>
    <n v="94"/>
    <d v="2015-01-31T00:00:00"/>
    <s v="Second Class"/>
    <s v="KB-16315"/>
    <s v="Minnesota"/>
    <x v="2"/>
    <s v="FUR-FU-10003799"/>
    <x v="0"/>
    <n v="53.34"/>
    <n v="3"/>
    <n v="0"/>
    <n v="16.535399999999999"/>
  </r>
  <r>
    <n v="95"/>
    <d v="2015-01-31T00:00:00"/>
    <s v="Second Class"/>
    <s v="KB-16315"/>
    <s v="Minnesota"/>
    <x v="2"/>
    <s v="OFF-BI-10002852"/>
    <x v="1"/>
    <n v="32.96"/>
    <n v="2"/>
    <n v="0"/>
    <n v="16.150400000000001"/>
  </r>
  <r>
    <n v="96"/>
    <d v="2017-11-06T00:00:00"/>
    <s v="Standard Class"/>
    <s v="RB-19705"/>
    <s v="Oregon"/>
    <x v="1"/>
    <s v="OFF-BI-10004738"/>
    <x v="1"/>
    <n v="5.6820000000000004"/>
    <n v="1"/>
    <n v="0.7"/>
    <n v="-3.7879999999999998"/>
  </r>
  <r>
    <n v="97"/>
    <d v="2017-11-09T00:00:00"/>
    <s v="Second Class"/>
    <s v="PN-18775"/>
    <s v="New York"/>
    <x v="3"/>
    <s v="FUR-FU-10000629"/>
    <x v="0"/>
    <n v="96.53"/>
    <n v="7"/>
    <n v="0"/>
    <n v="40.5426"/>
  </r>
  <r>
    <n v="98"/>
    <d v="2017-06-17T00:00:00"/>
    <s v="First Class"/>
    <s v="KD-16345"/>
    <s v="California"/>
    <x v="1"/>
    <s v="OFF-BI-10001721"/>
    <x v="1"/>
    <n v="51.311999999999998"/>
    <n v="3"/>
    <n v="0.2"/>
    <n v="17.959199999999999"/>
  </r>
  <r>
    <n v="99"/>
    <d v="2016-09-06T00:00:00"/>
    <s v="Standard Class"/>
    <s v="ER-13855"/>
    <s v="Minnesota"/>
    <x v="2"/>
    <s v="OFF-AP-10000358"/>
    <x v="1"/>
    <n v="77.88"/>
    <n v="6"/>
    <n v="0"/>
    <n v="22.5852"/>
  </r>
  <r>
    <n v="100"/>
    <d v="2016-08-29T00:00:00"/>
    <s v="Standard Class"/>
    <s v="RB-19465"/>
    <s v="Illinois"/>
    <x v="2"/>
    <s v="OFF-PA-10003256"/>
    <x v="1"/>
    <n v="64.623999999999995"/>
    <n v="7"/>
    <n v="0.2"/>
    <n v="22.6184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9" firstHeaderRow="1" firstDataRow="2" firstDataCol="1"/>
  <pivotFields count="12">
    <pivotField showAll="0"/>
    <pivotField numFmtId="14" showAll="0"/>
    <pivotField showAll="0"/>
    <pivotField showAll="0"/>
    <pivotField showAll="0"/>
    <pivotField axis="axisRow" showAll="0">
      <items count="5">
        <item x="2"/>
        <item x="3"/>
        <item x="0"/>
        <item x="1"/>
        <item t="default"/>
      </items>
    </pivotField>
    <pivotField showAll="0"/>
    <pivotField axis="axisCol" showAll="0">
      <items count="4">
        <item x="0"/>
        <item x="1"/>
        <item x="2"/>
        <item t="default"/>
      </items>
    </pivotField>
    <pivotField dataField="1" showAll="0"/>
    <pivotField showAll="0"/>
    <pivotField showAll="0"/>
    <pivotField showAll="0"/>
  </pivotFields>
  <rowFields count="1">
    <field x="5"/>
  </rowFields>
  <rowItems count="5">
    <i>
      <x/>
    </i>
    <i>
      <x v="1"/>
    </i>
    <i>
      <x v="2"/>
    </i>
    <i>
      <x v="3"/>
    </i>
    <i t="grand">
      <x/>
    </i>
  </rowItems>
  <colFields count="1">
    <field x="7"/>
  </colFields>
  <colItems count="4">
    <i>
      <x/>
    </i>
    <i>
      <x v="1"/>
    </i>
    <i>
      <x v="2"/>
    </i>
    <i t="grand">
      <x/>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12">
    <pivotField showAll="0"/>
    <pivotField numFmtId="14" showAll="0"/>
    <pivotField showAll="0"/>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s>
  <rowFields count="1">
    <field x="5"/>
  </rowFields>
  <rowItems count="5">
    <i>
      <x/>
    </i>
    <i>
      <x v="1"/>
    </i>
    <i>
      <x v="2"/>
    </i>
    <i>
      <x v="3"/>
    </i>
    <i t="grand">
      <x/>
    </i>
  </rowItems>
  <colItems count="1">
    <i/>
  </colItems>
  <dataFields count="1">
    <dataField name="Sum of Sales" fld="8" baseField="0" baseItem="0" numFmtId="1"/>
  </dataFields>
  <formats count="1">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12">
    <pivotField showAll="0"/>
    <pivotField numFmtId="14" showAll="0"/>
    <pivotField showAll="0"/>
    <pivotField showAll="0"/>
    <pivotField showAll="0"/>
    <pivotField axis="axisRow" showAll="0">
      <items count="5">
        <item x="2"/>
        <item x="3"/>
        <item x="0"/>
        <item x="1"/>
        <item t="default"/>
      </items>
    </pivotField>
    <pivotField showAll="0"/>
    <pivotField axis="axisCol" showAll="0">
      <items count="4">
        <item x="0"/>
        <item x="1"/>
        <item x="2"/>
        <item t="default"/>
      </items>
    </pivotField>
    <pivotField dataField="1" showAll="0"/>
    <pivotField showAll="0"/>
    <pivotField showAll="0"/>
    <pivotField showAll="0"/>
  </pivotFields>
  <rowFields count="1">
    <field x="5"/>
  </rowFields>
  <rowItems count="5">
    <i>
      <x/>
    </i>
    <i>
      <x v="1"/>
    </i>
    <i>
      <x v="2"/>
    </i>
    <i>
      <x v="3"/>
    </i>
    <i t="grand">
      <x/>
    </i>
  </rowItems>
  <colFields count="1">
    <field x="7"/>
  </colFields>
  <colItems count="4">
    <i>
      <x/>
    </i>
    <i>
      <x v="1"/>
    </i>
    <i>
      <x v="2"/>
    </i>
    <i t="grand">
      <x/>
    </i>
  </colItems>
  <dataFields count="1">
    <dataField name="Sum of Sales" fld="8" baseField="5" baseItem="1" numFmtId="2"/>
  </dataFields>
  <formats count="3">
    <format dxfId="28">
      <pivotArea collapsedLevelsAreSubtotals="1" fieldPosition="0">
        <references count="1">
          <reference field="5" count="0"/>
        </references>
      </pivotArea>
    </format>
    <format dxfId="27">
      <pivotArea field="7" grandRow="1" outline="0" collapsedLevelsAreSubtotals="1" axis="axisCol" fieldPosition="0">
        <references count="1">
          <reference field="7" count="1" selected="0">
            <x v="0"/>
          </reference>
        </references>
      </pivotArea>
    </format>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E28" firstHeaderRow="1" firstDataRow="2" firstDataCol="1"/>
  <pivotFields count="12">
    <pivotField showAll="0"/>
    <pivotField numFmtId="14" showAll="0">
      <items count="50">
        <item x="8"/>
        <item x="3"/>
        <item x="9"/>
        <item x="36"/>
        <item x="22"/>
        <item x="7"/>
        <item x="35"/>
        <item x="29"/>
        <item x="43"/>
        <item x="24"/>
        <item x="33"/>
        <item x="28"/>
        <item x="37"/>
        <item x="14"/>
        <item x="12"/>
        <item x="2"/>
        <item x="6"/>
        <item x="27"/>
        <item x="17"/>
        <item x="13"/>
        <item x="21"/>
        <item x="41"/>
        <item x="30"/>
        <item x="1"/>
        <item x="26"/>
        <item x="23"/>
        <item x="19"/>
        <item x="48"/>
        <item x="47"/>
        <item x="42"/>
        <item x="31"/>
        <item x="0"/>
        <item x="5"/>
        <item x="16"/>
        <item x="10"/>
        <item x="25"/>
        <item x="4"/>
        <item x="39"/>
        <item x="46"/>
        <item x="11"/>
        <item x="18"/>
        <item x="32"/>
        <item x="20"/>
        <item x="15"/>
        <item x="40"/>
        <item x="44"/>
        <item x="45"/>
        <item x="38"/>
        <item x="34"/>
        <item t="default"/>
      </items>
    </pivotField>
    <pivotField multipleItemSelectionAllowed="1" showAll="0">
      <items count="4">
        <item h="1" x="2"/>
        <item h="1" x="0"/>
        <item x="1"/>
        <item t="default"/>
      </items>
    </pivotField>
    <pivotField showAll="0"/>
    <pivotField axis="axisRow" showAll="0">
      <items count="23">
        <item x="19"/>
        <item x="16"/>
        <item x="1"/>
        <item x="13"/>
        <item x="2"/>
        <item x="10"/>
        <item x="14"/>
        <item x="0"/>
        <item x="12"/>
        <item x="11"/>
        <item x="8"/>
        <item x="15"/>
        <item x="3"/>
        <item x="21"/>
        <item x="9"/>
        <item x="20"/>
        <item x="18"/>
        <item x="5"/>
        <item x="7"/>
        <item x="17"/>
        <item x="4"/>
        <item x="6"/>
        <item t="default"/>
      </items>
    </pivotField>
    <pivotField multipleItemSelectionAllowed="1" showAll="0">
      <items count="5">
        <item x="2"/>
        <item h="1" x="3"/>
        <item h="1" x="0"/>
        <item h="1" x="1"/>
        <item t="default"/>
      </items>
    </pivotField>
    <pivotField showAll="0"/>
    <pivotField axis="axisCol" showAll="0">
      <items count="4">
        <item x="0"/>
        <item x="1"/>
        <item x="2"/>
        <item t="default"/>
      </items>
    </pivotField>
    <pivotField dataField="1"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7"/>
  </colFields>
  <colItems count="4">
    <i>
      <x/>
    </i>
    <i>
      <x v="1"/>
    </i>
    <i>
      <x v="2"/>
    </i>
    <i t="grand">
      <x/>
    </i>
  </colItems>
  <dataFields count="1">
    <dataField name="Sum of Sales" fld="8" baseField="0" baseItem="0"/>
  </dataFields>
  <pivotTableStyleInfo name="PivotStyleLight16" showRowHeaders="1" showColHeaders="1" showRowStripes="0" showColStripes="0" showLastColumn="1"/>
  <filters count="1">
    <filter fld="1" type="dateBetween" evalOrder="-1" id="10" name="Order 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27" firstHeaderRow="1" firstDataRow="2" firstDataCol="1" rowPageCount="1" colPageCount="1"/>
  <pivotFields count="12">
    <pivotField showAll="0"/>
    <pivotField numFmtId="14" showAll="0"/>
    <pivotField showAll="0">
      <items count="4">
        <item x="2"/>
        <item x="0"/>
        <item x="1"/>
        <item t="default"/>
      </items>
    </pivotField>
    <pivotField showAll="0"/>
    <pivotField axis="axisRow" showAll="0">
      <items count="23">
        <item x="19"/>
        <item x="16"/>
        <item x="1"/>
        <item x="13"/>
        <item x="2"/>
        <item x="10"/>
        <item x="14"/>
        <item x="0"/>
        <item x="12"/>
        <item x="11"/>
        <item x="8"/>
        <item x="15"/>
        <item x="3"/>
        <item x="21"/>
        <item x="9"/>
        <item x="20"/>
        <item x="18"/>
        <item x="5"/>
        <item x="7"/>
        <item x="17"/>
        <item x="4"/>
        <item x="6"/>
        <item t="default"/>
      </items>
    </pivotField>
    <pivotField axis="axisPage" multipleItemSelectionAllowed="1" showAll="0">
      <items count="5">
        <item x="2"/>
        <item x="3"/>
        <item x="0"/>
        <item x="1"/>
        <item t="default"/>
      </items>
    </pivotField>
    <pivotField showAll="0"/>
    <pivotField axis="axisCol" showAll="0">
      <items count="4">
        <item x="0"/>
        <item x="1"/>
        <item x="2"/>
        <item t="default"/>
      </items>
    </pivotField>
    <pivotField dataField="1"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7"/>
  </colFields>
  <colItems count="4">
    <i>
      <x/>
    </i>
    <i>
      <x v="1"/>
    </i>
    <i>
      <x v="2"/>
    </i>
    <i t="grand">
      <x/>
    </i>
  </colItems>
  <pageFields count="1">
    <pageField fld="5" hier="-1"/>
  </pageField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11" name="PivotTable2"/>
  </pivotTables>
  <data>
    <tabular pivotCacheId="26226367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2"/>
  </pivotTables>
  <data>
    <tabular pivotCacheId="262263676">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Mode" cache="Slicer_Ship_Mode" caption="Ship Mode" rowHeight="234950"/>
  <slicer name="Region" cache="Slicer_Region" caption="Region" style="SlicerStyleOther1" rowHeight="182880"/>
</slicers>
</file>

<file path=xl/tables/table1.xml><?xml version="1.0" encoding="utf-8"?>
<table xmlns="http://schemas.openxmlformats.org/spreadsheetml/2006/main" id="1" name="Table1" displayName="Table1" ref="B3:N104" totalsRowCount="1" headerRowDxfId="71" tableBorderDxfId="70">
  <autoFilter ref="B3:N103"/>
  <tableColumns count="13">
    <tableColumn id="1" name="Row ID" totalsRowLabel="Total" dataDxfId="69" totalsRowDxfId="68"/>
    <tableColumn id="2" name="Order Date" dataDxfId="67" totalsRowDxfId="66"/>
    <tableColumn id="3" name="Ship Mode" dataDxfId="65" totalsRowDxfId="64"/>
    <tableColumn id="4" name="Customer ID" dataDxfId="63" totalsRowDxfId="62"/>
    <tableColumn id="5" name="State" dataDxfId="61" totalsRowDxfId="60"/>
    <tableColumn id="6" name="Region" dataDxfId="59" totalsRowDxfId="58"/>
    <tableColumn id="7" name="Product ID" dataDxfId="57" totalsRowDxfId="56"/>
    <tableColumn id="8" name="Category" dataDxfId="55" totalsRowDxfId="54"/>
    <tableColumn id="9" name="Sales" totalsRowFunction="sum" dataDxfId="53" totalsRowDxfId="52"/>
    <tableColumn id="10" name="Quantity" totalsRowFunction="sum" dataDxfId="51" totalsRowDxfId="50"/>
    <tableColumn id="11" name="Discount" totalsRowFunction="average" dataDxfId="49" totalsRowDxfId="48"/>
    <tableColumn id="12" name="Profit" totalsRowFunction="sum" dataDxfId="47" totalsRowDxfId="46"/>
    <tableColumn id="14" name="Profit%" totalsRowFunction="custom" dataDxfId="45" totalsRowDxfId="44">
      <calculatedColumnFormula>M4/J4</calculatedColumnFormula>
      <totalsRowFormula>M104/J104</totalsRowFormula>
    </tableColumn>
  </tableColumns>
  <tableStyleInfo name="TableStyleMedium3" showFirstColumn="1" showLastColumn="1" showRowStripes="1" showColumnStripes="0"/>
</table>
</file>

<file path=xl/tables/table2.xml><?xml version="1.0" encoding="utf-8"?>
<table xmlns="http://schemas.openxmlformats.org/spreadsheetml/2006/main" id="2" name="Table2" displayName="Table2" ref="J3:U103" totalsRowShown="0" headerRowDxfId="42" tableBorderDxfId="41">
  <autoFilter ref="J3:U103"/>
  <tableColumns count="12">
    <tableColumn id="1" name="Row ID" dataDxfId="40"/>
    <tableColumn id="2" name="Order Date" dataDxfId="39"/>
    <tableColumn id="3" name="Ship Mode" dataDxfId="38"/>
    <tableColumn id="4" name="Customer ID" dataDxfId="37"/>
    <tableColumn id="5" name="State" dataDxfId="36"/>
    <tableColumn id="6" name="Region" dataDxfId="35"/>
    <tableColumn id="7" name="Product ID" dataDxfId="34"/>
    <tableColumn id="8" name="Category" dataDxfId="33"/>
    <tableColumn id="9" name="Sales" dataDxfId="32"/>
    <tableColumn id="10" name="Quantity" dataDxfId="31"/>
    <tableColumn id="11" name="Discount" dataDxfId="30"/>
    <tableColumn id="12" name="Profit" dataDxfId="29"/>
  </tableColumns>
  <tableStyleInfo name="TableStyleMedium2" showFirstColumn="0" showLastColumn="0" showRowStripes="1" showColumnStripes="0"/>
</table>
</file>

<file path=xl/tables/table3.xml><?xml version="1.0" encoding="utf-8"?>
<table xmlns="http://schemas.openxmlformats.org/spreadsheetml/2006/main" id="3" name="Sales" displayName="Sales" ref="A4:L106" totalsRowCount="1" headerRowDxfId="25" tableBorderDxfId="24">
  <autoFilter ref="A4:L105"/>
  <tableColumns count="12">
    <tableColumn id="1" name="Row ID" totalsRowLabel="Total" dataDxfId="23" totalsRowDxfId="11"/>
    <tableColumn id="2" name="Order Date" dataDxfId="22" totalsRowDxfId="10"/>
    <tableColumn id="3" name="Ship Mode" dataDxfId="21" totalsRowDxfId="9"/>
    <tableColumn id="4" name="Customer ID" dataDxfId="20" totalsRowDxfId="8"/>
    <tableColumn id="5" name="State" dataDxfId="19" totalsRowDxfId="7"/>
    <tableColumn id="6" name="Region" dataDxfId="18" totalsRowDxfId="6"/>
    <tableColumn id="7" name="Product ID" dataDxfId="17" totalsRowDxfId="5"/>
    <tableColumn id="8" name="Category" dataDxfId="16" totalsRowDxfId="4"/>
    <tableColumn id="9" name="Sales" totalsRowFunction="sum" dataDxfId="15" totalsRowDxfId="3"/>
    <tableColumn id="10" name="Quantity" totalsRowFunction="max" dataDxfId="14" totalsRowDxfId="1"/>
    <tableColumn id="11" name="Discount" totalsRowFunction="max" dataDxfId="13" totalsRowDxfId="0"/>
    <tableColumn id="12" name="Profit" totalsRowFunction="sum" dataDxfId="12" totalsRow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statmodeller.com/" TargetMode="External"/><Relationship Id="rId1" Type="http://schemas.openxmlformats.org/officeDocument/2006/relationships/hyperlink" Target="mailto:contact@statmodell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2:H24"/>
  <sheetViews>
    <sheetView showGridLines="0" workbookViewId="0">
      <selection activeCell="D9" sqref="D9"/>
    </sheetView>
  </sheetViews>
  <sheetFormatPr defaultColWidth="8.77734375" defaultRowHeight="13.8" x14ac:dyDescent="0.25"/>
  <cols>
    <col min="1" max="1" width="3" style="6" customWidth="1"/>
    <col min="2" max="2" width="2.6640625" style="6" customWidth="1"/>
    <col min="3" max="3" width="24.33203125" style="6" customWidth="1"/>
    <col min="4" max="7" width="17.21875" style="6" customWidth="1"/>
    <col min="8" max="8" width="2.5546875" style="6" customWidth="1"/>
    <col min="9" max="16384" width="8.77734375" style="6"/>
  </cols>
  <sheetData>
    <row r="2" spans="2:8" ht="13.5" x14ac:dyDescent="0.25">
      <c r="B2" s="5"/>
      <c r="C2" s="5"/>
      <c r="D2" s="5"/>
      <c r="E2" s="5"/>
      <c r="F2" s="5"/>
      <c r="G2" s="5"/>
      <c r="H2" s="5"/>
    </row>
    <row r="3" spans="2:8" ht="13.5" x14ac:dyDescent="0.25">
      <c r="B3" s="5"/>
      <c r="H3" s="5"/>
    </row>
    <row r="4" spans="2:8" ht="22.5" x14ac:dyDescent="0.45">
      <c r="B4" s="5"/>
      <c r="C4" s="25" t="s">
        <v>189</v>
      </c>
      <c r="D4" s="25"/>
      <c r="E4" s="25"/>
      <c r="F4" s="25"/>
      <c r="G4" s="25"/>
      <c r="H4" s="5"/>
    </row>
    <row r="5" spans="2:8" ht="13.5" x14ac:dyDescent="0.25">
      <c r="B5" s="5"/>
      <c r="H5" s="5"/>
    </row>
    <row r="6" spans="2:8" ht="13.95" x14ac:dyDescent="0.25">
      <c r="B6" s="5"/>
      <c r="C6" s="7" t="s">
        <v>190</v>
      </c>
      <c r="D6" s="26" t="s">
        <v>191</v>
      </c>
      <c r="E6" s="26"/>
      <c r="F6" s="26"/>
      <c r="H6" s="5"/>
    </row>
    <row r="7" spans="2:8" ht="13.5" x14ac:dyDescent="0.25">
      <c r="B7" s="5"/>
      <c r="C7" s="8"/>
      <c r="D7" s="9"/>
      <c r="E7" s="9"/>
      <c r="F7" s="9"/>
      <c r="H7" s="5"/>
    </row>
    <row r="8" spans="2:8" ht="13.95" x14ac:dyDescent="0.25">
      <c r="B8" s="5"/>
      <c r="C8" s="7" t="s">
        <v>192</v>
      </c>
      <c r="D8" s="26" t="s">
        <v>211</v>
      </c>
      <c r="E8" s="26"/>
      <c r="F8" s="26"/>
      <c r="H8" s="5"/>
    </row>
    <row r="9" spans="2:8" ht="13.5" x14ac:dyDescent="0.25">
      <c r="B9" s="5"/>
      <c r="C9" s="8"/>
      <c r="D9" s="9"/>
      <c r="E9" s="9"/>
      <c r="F9" s="9"/>
      <c r="H9" s="5"/>
    </row>
    <row r="10" spans="2:8" ht="13.95" x14ac:dyDescent="0.25">
      <c r="B10" s="5"/>
      <c r="C10" s="7" t="s">
        <v>193</v>
      </c>
      <c r="D10" s="27" t="s">
        <v>201</v>
      </c>
      <c r="E10" s="27"/>
      <c r="F10" s="27"/>
      <c r="H10" s="5"/>
    </row>
    <row r="11" spans="2:8" ht="13.5" x14ac:dyDescent="0.25">
      <c r="B11" s="5"/>
      <c r="C11" s="8"/>
      <c r="D11" s="27" t="s">
        <v>194</v>
      </c>
      <c r="E11" s="27"/>
      <c r="F11" s="27"/>
      <c r="H11" s="5"/>
    </row>
    <row r="12" spans="2:8" ht="13.95" x14ac:dyDescent="0.25">
      <c r="B12" s="5"/>
      <c r="C12" s="7" t="s">
        <v>195</v>
      </c>
      <c r="D12" s="28" t="s">
        <v>202</v>
      </c>
      <c r="E12" s="26"/>
      <c r="F12" s="26"/>
      <c r="H12" s="5"/>
    </row>
    <row r="13" spans="2:8" ht="13.95" x14ac:dyDescent="0.3">
      <c r="B13" s="5"/>
      <c r="C13" s="10"/>
      <c r="D13" s="11"/>
      <c r="E13" s="11"/>
      <c r="F13" s="11"/>
      <c r="H13" s="5"/>
    </row>
    <row r="14" spans="2:8" ht="13.5" x14ac:dyDescent="0.25">
      <c r="B14" s="5"/>
      <c r="C14" s="5"/>
      <c r="D14" s="5"/>
      <c r="E14" s="5"/>
      <c r="F14" s="5"/>
      <c r="G14" s="5"/>
      <c r="H14" s="5"/>
    </row>
    <row r="16" spans="2:8" ht="13.5" x14ac:dyDescent="0.25">
      <c r="B16" s="5"/>
      <c r="C16" s="5"/>
      <c r="D16" s="5"/>
      <c r="E16" s="5"/>
      <c r="F16" s="5"/>
      <c r="G16" s="5"/>
      <c r="H16" s="5"/>
    </row>
    <row r="17" spans="2:8" ht="13.5" x14ac:dyDescent="0.25">
      <c r="B17" s="5"/>
      <c r="H17" s="5"/>
    </row>
    <row r="18" spans="2:8" ht="22.5" x14ac:dyDescent="0.45">
      <c r="B18" s="5"/>
      <c r="C18" s="25" t="s">
        <v>196</v>
      </c>
      <c r="D18" s="25"/>
      <c r="E18" s="25"/>
      <c r="F18" s="25"/>
      <c r="G18" s="25"/>
      <c r="H18" s="5"/>
    </row>
    <row r="19" spans="2:8" ht="13.5" x14ac:dyDescent="0.25">
      <c r="B19" s="5"/>
      <c r="H19" s="5"/>
    </row>
    <row r="20" spans="2:8" ht="13.95" x14ac:dyDescent="0.3">
      <c r="B20" s="5"/>
      <c r="C20" s="12">
        <v>1</v>
      </c>
      <c r="D20" s="13" t="s">
        <v>197</v>
      </c>
      <c r="H20" s="5"/>
    </row>
    <row r="21" spans="2:8" ht="13.95" x14ac:dyDescent="0.3">
      <c r="B21" s="5"/>
      <c r="C21" s="12">
        <v>2</v>
      </c>
      <c r="D21" s="13" t="s">
        <v>198</v>
      </c>
      <c r="H21" s="5"/>
    </row>
    <row r="22" spans="2:8" ht="13.95" x14ac:dyDescent="0.3">
      <c r="B22" s="5"/>
      <c r="C22" s="12">
        <v>3</v>
      </c>
      <c r="D22" s="13" t="s">
        <v>199</v>
      </c>
      <c r="H22" s="5"/>
    </row>
    <row r="23" spans="2:8" ht="13.95" x14ac:dyDescent="0.3">
      <c r="B23" s="5"/>
      <c r="C23" s="12">
        <v>4</v>
      </c>
      <c r="D23" s="13" t="s">
        <v>200</v>
      </c>
      <c r="H23" s="5"/>
    </row>
    <row r="24" spans="2:8" ht="13.5" x14ac:dyDescent="0.25">
      <c r="B24" s="5"/>
      <c r="C24" s="5"/>
      <c r="D24" s="5"/>
      <c r="E24" s="5"/>
      <c r="F24" s="5"/>
      <c r="G24" s="5"/>
      <c r="H24" s="5"/>
    </row>
  </sheetData>
  <mergeCells count="7">
    <mergeCell ref="C18:G18"/>
    <mergeCell ref="C4:G4"/>
    <mergeCell ref="D6:F6"/>
    <mergeCell ref="D8:F8"/>
    <mergeCell ref="D10:F10"/>
    <mergeCell ref="D11:F11"/>
    <mergeCell ref="D12:F12"/>
  </mergeCells>
  <hyperlinks>
    <hyperlink ref="D10" r:id="rId1"/>
    <hyperlink ref="D11" r:id="rId2"/>
    <hyperlink ref="D20" location="'Introduction to Pivot Table'!A1" display="Introduction to Pivot Table"/>
    <hyperlink ref="D21" location="'Implementing Pivot Table'!A1" display="Implementing Pivot Table"/>
    <hyperlink ref="D22" location="'Solving Queries'!A1" display="Solve Queries"/>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106"/>
  <sheetViews>
    <sheetView topLeftCell="A61" zoomScale="115" zoomScaleNormal="115" workbookViewId="0">
      <selection activeCell="L61" sqref="L61"/>
    </sheetView>
  </sheetViews>
  <sheetFormatPr defaultRowHeight="14.4" x14ac:dyDescent="0.3"/>
  <cols>
    <col min="1" max="1" width="8.33203125" customWidth="1"/>
    <col min="2" max="2" width="11.77734375" customWidth="1"/>
    <col min="3" max="3" width="13.109375" bestFit="1" customWidth="1"/>
    <col min="4" max="4" width="12.6640625" customWidth="1"/>
    <col min="5" max="5" width="13.109375" bestFit="1" customWidth="1"/>
    <col min="6" max="6" width="8.109375" customWidth="1"/>
    <col min="7" max="7" width="16.21875" bestFit="1" customWidth="1"/>
    <col min="8" max="8" width="13.21875" bestFit="1" customWidth="1"/>
    <col min="9" max="9" width="9.109375" bestFit="1" customWidth="1"/>
    <col min="10" max="10" width="9.6640625" customWidth="1"/>
    <col min="11" max="11" width="9.5546875" customWidth="1"/>
    <col min="12" max="12" width="10.77734375" bestFit="1" customWidth="1"/>
  </cols>
  <sheetData>
    <row r="1" spans="1:12" x14ac:dyDescent="0.35">
      <c r="A1" s="1" t="s">
        <v>0</v>
      </c>
    </row>
    <row r="4" spans="1:12" x14ac:dyDescent="0.35">
      <c r="A4" s="18" t="s">
        <v>1</v>
      </c>
      <c r="B4" s="19" t="s">
        <v>2</v>
      </c>
      <c r="C4" s="19" t="s">
        <v>3</v>
      </c>
      <c r="D4" s="19" t="s">
        <v>4</v>
      </c>
      <c r="E4" s="19" t="s">
        <v>5</v>
      </c>
      <c r="F4" s="19" t="s">
        <v>6</v>
      </c>
      <c r="G4" s="19" t="s">
        <v>7</v>
      </c>
      <c r="H4" s="19" t="s">
        <v>8</v>
      </c>
      <c r="I4" s="19" t="s">
        <v>9</v>
      </c>
      <c r="J4" s="19" t="s">
        <v>10</v>
      </c>
      <c r="K4" s="19" t="s">
        <v>11</v>
      </c>
      <c r="L4" s="20" t="s">
        <v>12</v>
      </c>
    </row>
    <row r="5" spans="1:12" x14ac:dyDescent="0.35">
      <c r="A5" s="16">
        <v>1</v>
      </c>
      <c r="B5" s="4">
        <v>42682</v>
      </c>
      <c r="C5" s="3" t="s">
        <v>13</v>
      </c>
      <c r="D5" s="3" t="s">
        <v>14</v>
      </c>
      <c r="E5" s="3" t="s">
        <v>15</v>
      </c>
      <c r="F5" s="3" t="s">
        <v>16</v>
      </c>
      <c r="G5" s="3" t="s">
        <v>17</v>
      </c>
      <c r="H5" s="3" t="s">
        <v>18</v>
      </c>
      <c r="I5" s="3">
        <v>261.95999999999998</v>
      </c>
      <c r="J5" s="3">
        <v>2</v>
      </c>
      <c r="K5" s="3">
        <v>0</v>
      </c>
      <c r="L5" s="17">
        <v>41.913600000000002</v>
      </c>
    </row>
    <row r="6" spans="1:12" x14ac:dyDescent="0.35">
      <c r="A6" s="16">
        <v>2</v>
      </c>
      <c r="B6" s="4">
        <v>42682</v>
      </c>
      <c r="C6" s="3" t="s">
        <v>13</v>
      </c>
      <c r="D6" s="3" t="s">
        <v>14</v>
      </c>
      <c r="E6" s="3" t="s">
        <v>15</v>
      </c>
      <c r="F6" s="3" t="s">
        <v>16</v>
      </c>
      <c r="G6" s="3" t="s">
        <v>19</v>
      </c>
      <c r="H6" s="3" t="s">
        <v>18</v>
      </c>
      <c r="I6" s="3">
        <v>731.94</v>
      </c>
      <c r="J6" s="3">
        <v>3</v>
      </c>
      <c r="K6" s="3">
        <v>0</v>
      </c>
      <c r="L6" s="17">
        <v>219.58199999999999</v>
      </c>
    </row>
    <row r="7" spans="1:12" x14ac:dyDescent="0.35">
      <c r="A7" s="16">
        <v>3</v>
      </c>
      <c r="B7" s="4">
        <v>42533</v>
      </c>
      <c r="C7" s="3" t="s">
        <v>13</v>
      </c>
      <c r="D7" s="3" t="s">
        <v>20</v>
      </c>
      <c r="E7" s="3" t="s">
        <v>21</v>
      </c>
      <c r="F7" s="3" t="s">
        <v>22</v>
      </c>
      <c r="G7" s="3" t="s">
        <v>23</v>
      </c>
      <c r="H7" s="3" t="s">
        <v>24</v>
      </c>
      <c r="I7" s="3">
        <v>14.62</v>
      </c>
      <c r="J7" s="3">
        <v>2</v>
      </c>
      <c r="K7" s="3">
        <v>0</v>
      </c>
      <c r="L7" s="17">
        <v>6.8714000000000004</v>
      </c>
    </row>
    <row r="8" spans="1:12" x14ac:dyDescent="0.35">
      <c r="A8" s="16">
        <v>4</v>
      </c>
      <c r="B8" s="4">
        <v>42288</v>
      </c>
      <c r="C8" s="3" t="s">
        <v>25</v>
      </c>
      <c r="D8" s="3" t="s">
        <v>26</v>
      </c>
      <c r="E8" s="3" t="s">
        <v>27</v>
      </c>
      <c r="F8" s="3" t="s">
        <v>16</v>
      </c>
      <c r="G8" s="3" t="s">
        <v>28</v>
      </c>
      <c r="H8" s="3" t="s">
        <v>18</v>
      </c>
      <c r="I8" s="3">
        <v>957.57749999999999</v>
      </c>
      <c r="J8" s="3">
        <v>5</v>
      </c>
      <c r="K8" s="3">
        <v>0.45</v>
      </c>
      <c r="L8" s="17">
        <v>-383.03100000000001</v>
      </c>
    </row>
    <row r="9" spans="1:12" x14ac:dyDescent="0.35">
      <c r="A9" s="16">
        <v>5</v>
      </c>
      <c r="B9" s="4">
        <v>42288</v>
      </c>
      <c r="C9" s="3" t="s">
        <v>25</v>
      </c>
      <c r="D9" s="3" t="s">
        <v>26</v>
      </c>
      <c r="E9" s="3" t="s">
        <v>27</v>
      </c>
      <c r="F9" s="3" t="s">
        <v>16</v>
      </c>
      <c r="G9" s="3" t="s">
        <v>29</v>
      </c>
      <c r="H9" s="3" t="s">
        <v>24</v>
      </c>
      <c r="I9" s="3">
        <v>22.367999999999999</v>
      </c>
      <c r="J9" s="3">
        <v>2</v>
      </c>
      <c r="K9" s="3">
        <v>0.2</v>
      </c>
      <c r="L9" s="17">
        <v>2.5164</v>
      </c>
    </row>
    <row r="10" spans="1:12" x14ac:dyDescent="0.35">
      <c r="A10" s="16">
        <v>6</v>
      </c>
      <c r="B10" s="4">
        <v>41799</v>
      </c>
      <c r="C10" s="3" t="s">
        <v>25</v>
      </c>
      <c r="D10" s="3" t="s">
        <v>30</v>
      </c>
      <c r="E10" s="3" t="s">
        <v>21</v>
      </c>
      <c r="F10" s="3" t="s">
        <v>22</v>
      </c>
      <c r="G10" s="3" t="s">
        <v>31</v>
      </c>
      <c r="H10" s="3" t="s">
        <v>18</v>
      </c>
      <c r="I10" s="3">
        <v>48.86</v>
      </c>
      <c r="J10" s="3">
        <v>7</v>
      </c>
      <c r="K10" s="3">
        <v>0</v>
      </c>
      <c r="L10" s="17">
        <v>14.1694</v>
      </c>
    </row>
    <row r="11" spans="1:12" x14ac:dyDescent="0.35">
      <c r="A11" s="16">
        <v>7</v>
      </c>
      <c r="B11" s="4">
        <v>41799</v>
      </c>
      <c r="C11" s="3" t="s">
        <v>25</v>
      </c>
      <c r="D11" s="3" t="s">
        <v>30</v>
      </c>
      <c r="E11" s="3" t="s">
        <v>21</v>
      </c>
      <c r="F11" s="3" t="s">
        <v>22</v>
      </c>
      <c r="G11" s="3" t="s">
        <v>32</v>
      </c>
      <c r="H11" s="3" t="s">
        <v>24</v>
      </c>
      <c r="I11" s="3">
        <v>7.28</v>
      </c>
      <c r="J11" s="3">
        <v>4</v>
      </c>
      <c r="K11" s="3">
        <v>0</v>
      </c>
      <c r="L11" s="17">
        <v>1.9656</v>
      </c>
    </row>
    <row r="12" spans="1:12" x14ac:dyDescent="0.35">
      <c r="A12" s="16">
        <v>8</v>
      </c>
      <c r="B12" s="4">
        <v>41799</v>
      </c>
      <c r="C12" s="3" t="s">
        <v>25</v>
      </c>
      <c r="D12" s="3" t="s">
        <v>30</v>
      </c>
      <c r="E12" s="3" t="s">
        <v>21</v>
      </c>
      <c r="F12" s="3" t="s">
        <v>22</v>
      </c>
      <c r="G12" s="3" t="s">
        <v>33</v>
      </c>
      <c r="H12" s="3" t="s">
        <v>34</v>
      </c>
      <c r="I12" s="3">
        <v>907.15200000000004</v>
      </c>
      <c r="J12" s="3">
        <v>6</v>
      </c>
      <c r="K12" s="3">
        <v>0.2</v>
      </c>
      <c r="L12" s="17">
        <v>90.715199999999996</v>
      </c>
    </row>
    <row r="13" spans="1:12" x14ac:dyDescent="0.35">
      <c r="A13" s="16">
        <v>9</v>
      </c>
      <c r="B13" s="4">
        <v>41799</v>
      </c>
      <c r="C13" s="3" t="s">
        <v>25</v>
      </c>
      <c r="D13" s="3" t="s">
        <v>30</v>
      </c>
      <c r="E13" s="3" t="s">
        <v>21</v>
      </c>
      <c r="F13" s="3" t="s">
        <v>22</v>
      </c>
      <c r="G13" s="3" t="s">
        <v>35</v>
      </c>
      <c r="H13" s="3" t="s">
        <v>24</v>
      </c>
      <c r="I13" s="3">
        <v>18.504000000000001</v>
      </c>
      <c r="J13" s="3">
        <v>3</v>
      </c>
      <c r="K13" s="3">
        <v>0.2</v>
      </c>
      <c r="L13" s="17">
        <v>5.7824999999999998</v>
      </c>
    </row>
    <row r="14" spans="1:12" x14ac:dyDescent="0.35">
      <c r="A14" s="16">
        <v>10</v>
      </c>
      <c r="B14" s="4">
        <v>41799</v>
      </c>
      <c r="C14" s="3" t="s">
        <v>25</v>
      </c>
      <c r="D14" s="3" t="s">
        <v>30</v>
      </c>
      <c r="E14" s="3" t="s">
        <v>21</v>
      </c>
      <c r="F14" s="3" t="s">
        <v>22</v>
      </c>
      <c r="G14" s="3" t="s">
        <v>36</v>
      </c>
      <c r="H14" s="3" t="s">
        <v>24</v>
      </c>
      <c r="I14" s="3">
        <v>114.9</v>
      </c>
      <c r="J14" s="3">
        <v>5</v>
      </c>
      <c r="K14" s="3">
        <v>0</v>
      </c>
      <c r="L14" s="17">
        <v>34.47</v>
      </c>
    </row>
    <row r="15" spans="1:12" x14ac:dyDescent="0.35">
      <c r="A15" s="16">
        <v>11</v>
      </c>
      <c r="B15" s="4">
        <v>41799</v>
      </c>
      <c r="C15" s="3" t="s">
        <v>25</v>
      </c>
      <c r="D15" s="3" t="s">
        <v>30</v>
      </c>
      <c r="E15" s="3" t="s">
        <v>21</v>
      </c>
      <c r="F15" s="3" t="s">
        <v>22</v>
      </c>
      <c r="G15" s="3" t="s">
        <v>37</v>
      </c>
      <c r="H15" s="3" t="s">
        <v>18</v>
      </c>
      <c r="I15" s="3">
        <v>1706.184</v>
      </c>
      <c r="J15" s="3">
        <v>9</v>
      </c>
      <c r="K15" s="3">
        <v>0.2</v>
      </c>
      <c r="L15" s="17">
        <v>85.309200000000004</v>
      </c>
    </row>
    <row r="16" spans="1:12" x14ac:dyDescent="0.35">
      <c r="A16" s="16">
        <v>12</v>
      </c>
      <c r="B16" s="4">
        <v>41799</v>
      </c>
      <c r="C16" s="3" t="s">
        <v>25</v>
      </c>
      <c r="D16" s="3" t="s">
        <v>30</v>
      </c>
      <c r="E16" s="3" t="s">
        <v>21</v>
      </c>
      <c r="F16" s="3" t="s">
        <v>22</v>
      </c>
      <c r="G16" s="3" t="s">
        <v>38</v>
      </c>
      <c r="H16" s="3" t="s">
        <v>34</v>
      </c>
      <c r="I16" s="3">
        <v>911.42399999999998</v>
      </c>
      <c r="J16" s="3">
        <v>4</v>
      </c>
      <c r="K16" s="3">
        <v>0.2</v>
      </c>
      <c r="L16" s="17">
        <v>68.356800000000007</v>
      </c>
    </row>
    <row r="17" spans="1:12" x14ac:dyDescent="0.35">
      <c r="A17" s="16">
        <v>13</v>
      </c>
      <c r="B17" s="4">
        <v>42840</v>
      </c>
      <c r="C17" s="3" t="s">
        <v>25</v>
      </c>
      <c r="D17" s="3" t="s">
        <v>39</v>
      </c>
      <c r="E17" s="3" t="s">
        <v>40</v>
      </c>
      <c r="F17" s="3" t="s">
        <v>16</v>
      </c>
      <c r="G17" s="3" t="s">
        <v>41</v>
      </c>
      <c r="H17" s="3" t="s">
        <v>24</v>
      </c>
      <c r="I17" s="3">
        <v>15.552</v>
      </c>
      <c r="J17" s="3">
        <v>3</v>
      </c>
      <c r="K17" s="3">
        <v>0.2</v>
      </c>
      <c r="L17" s="17">
        <v>5.4432</v>
      </c>
    </row>
    <row r="18" spans="1:12" x14ac:dyDescent="0.35">
      <c r="A18" s="16">
        <v>14</v>
      </c>
      <c r="B18" s="4">
        <v>42709</v>
      </c>
      <c r="C18" s="3" t="s">
        <v>25</v>
      </c>
      <c r="D18" s="3" t="s">
        <v>42</v>
      </c>
      <c r="E18" s="3" t="s">
        <v>43</v>
      </c>
      <c r="F18" s="3" t="s">
        <v>22</v>
      </c>
      <c r="G18" s="3" t="s">
        <v>44</v>
      </c>
      <c r="H18" s="3" t="s">
        <v>24</v>
      </c>
      <c r="I18" s="3">
        <v>407.976</v>
      </c>
      <c r="J18" s="3">
        <v>3</v>
      </c>
      <c r="K18" s="3">
        <v>0.2</v>
      </c>
      <c r="L18" s="17">
        <v>132.59219999999999</v>
      </c>
    </row>
    <row r="19" spans="1:12" x14ac:dyDescent="0.35">
      <c r="A19" s="16">
        <v>15</v>
      </c>
      <c r="B19" s="4">
        <v>42330</v>
      </c>
      <c r="C19" s="3" t="s">
        <v>25</v>
      </c>
      <c r="D19" s="3" t="s">
        <v>45</v>
      </c>
      <c r="E19" s="3" t="s">
        <v>46</v>
      </c>
      <c r="F19" s="3" t="s">
        <v>47</v>
      </c>
      <c r="G19" s="3" t="s">
        <v>48</v>
      </c>
      <c r="H19" s="3" t="s">
        <v>24</v>
      </c>
      <c r="I19" s="3">
        <v>68.81</v>
      </c>
      <c r="J19" s="3">
        <v>5</v>
      </c>
      <c r="K19" s="3">
        <v>0.8</v>
      </c>
      <c r="L19" s="17">
        <v>-123.858</v>
      </c>
    </row>
    <row r="20" spans="1:12" x14ac:dyDescent="0.35">
      <c r="A20" s="16">
        <v>16</v>
      </c>
      <c r="B20" s="4">
        <v>42330</v>
      </c>
      <c r="C20" s="3" t="s">
        <v>25</v>
      </c>
      <c r="D20" s="3" t="s">
        <v>45</v>
      </c>
      <c r="E20" s="3" t="s">
        <v>46</v>
      </c>
      <c r="F20" s="3" t="s">
        <v>47</v>
      </c>
      <c r="G20" s="3" t="s">
        <v>49</v>
      </c>
      <c r="H20" s="3" t="s">
        <v>24</v>
      </c>
      <c r="I20" s="3">
        <v>2.544</v>
      </c>
      <c r="J20" s="3">
        <v>3</v>
      </c>
      <c r="K20" s="3">
        <v>0.8</v>
      </c>
      <c r="L20" s="17">
        <v>-3.8159999999999998</v>
      </c>
    </row>
    <row r="21" spans="1:12" x14ac:dyDescent="0.35">
      <c r="A21" s="16">
        <v>17</v>
      </c>
      <c r="B21" s="4">
        <v>41954</v>
      </c>
      <c r="C21" s="3" t="s">
        <v>25</v>
      </c>
      <c r="D21" s="3" t="s">
        <v>50</v>
      </c>
      <c r="E21" s="3" t="s">
        <v>51</v>
      </c>
      <c r="F21" s="3" t="s">
        <v>47</v>
      </c>
      <c r="G21" s="3" t="s">
        <v>52</v>
      </c>
      <c r="H21" s="3" t="s">
        <v>24</v>
      </c>
      <c r="I21" s="3">
        <v>665.88</v>
      </c>
      <c r="J21" s="3">
        <v>6</v>
      </c>
      <c r="K21" s="3">
        <v>0</v>
      </c>
      <c r="L21" s="17">
        <v>13.317600000000001</v>
      </c>
    </row>
    <row r="22" spans="1:12" x14ac:dyDescent="0.35">
      <c r="A22" s="16">
        <v>18</v>
      </c>
      <c r="B22" s="4">
        <v>41772</v>
      </c>
      <c r="C22" s="3" t="s">
        <v>13</v>
      </c>
      <c r="D22" s="3" t="s">
        <v>53</v>
      </c>
      <c r="E22" s="3" t="s">
        <v>54</v>
      </c>
      <c r="F22" s="3" t="s">
        <v>22</v>
      </c>
      <c r="G22" s="3" t="s">
        <v>55</v>
      </c>
      <c r="H22" s="3" t="s">
        <v>24</v>
      </c>
      <c r="I22" s="3">
        <v>55.5</v>
      </c>
      <c r="J22" s="3">
        <v>2</v>
      </c>
      <c r="K22" s="3">
        <v>0</v>
      </c>
      <c r="L22" s="17">
        <v>9.99</v>
      </c>
    </row>
    <row r="23" spans="1:12" x14ac:dyDescent="0.35">
      <c r="A23" s="16">
        <v>19</v>
      </c>
      <c r="B23" s="4">
        <v>41878</v>
      </c>
      <c r="C23" s="3" t="s">
        <v>13</v>
      </c>
      <c r="D23" s="3" t="s">
        <v>56</v>
      </c>
      <c r="E23" s="3" t="s">
        <v>21</v>
      </c>
      <c r="F23" s="3" t="s">
        <v>22</v>
      </c>
      <c r="G23" s="3" t="s">
        <v>57</v>
      </c>
      <c r="H23" s="3" t="s">
        <v>24</v>
      </c>
      <c r="I23" s="3">
        <v>8.56</v>
      </c>
      <c r="J23" s="3">
        <v>2</v>
      </c>
      <c r="K23" s="3">
        <v>0</v>
      </c>
      <c r="L23" s="17">
        <v>2.4824000000000002</v>
      </c>
    </row>
    <row r="24" spans="1:12" x14ac:dyDescent="0.35">
      <c r="A24" s="16">
        <v>20</v>
      </c>
      <c r="B24" s="4">
        <v>41878</v>
      </c>
      <c r="C24" s="3" t="s">
        <v>13</v>
      </c>
      <c r="D24" s="3" t="s">
        <v>56</v>
      </c>
      <c r="E24" s="3" t="s">
        <v>21</v>
      </c>
      <c r="F24" s="3" t="s">
        <v>22</v>
      </c>
      <c r="G24" s="3" t="s">
        <v>58</v>
      </c>
      <c r="H24" s="3" t="s">
        <v>34</v>
      </c>
      <c r="I24" s="3">
        <v>213.48</v>
      </c>
      <c r="J24" s="3">
        <v>3</v>
      </c>
      <c r="K24" s="3">
        <v>0.2</v>
      </c>
      <c r="L24" s="17">
        <v>16.010999999999999</v>
      </c>
    </row>
    <row r="25" spans="1:12" x14ac:dyDescent="0.35">
      <c r="A25" s="16">
        <v>21</v>
      </c>
      <c r="B25" s="4">
        <v>41878</v>
      </c>
      <c r="C25" s="3" t="s">
        <v>13</v>
      </c>
      <c r="D25" s="3" t="s">
        <v>56</v>
      </c>
      <c r="E25" s="3" t="s">
        <v>21</v>
      </c>
      <c r="F25" s="3" t="s">
        <v>22</v>
      </c>
      <c r="G25" s="3" t="s">
        <v>59</v>
      </c>
      <c r="H25" s="3" t="s">
        <v>24</v>
      </c>
      <c r="I25" s="3">
        <v>22.72</v>
      </c>
      <c r="J25" s="3">
        <v>4</v>
      </c>
      <c r="K25" s="3">
        <v>0.2</v>
      </c>
      <c r="L25" s="17">
        <v>7.3840000000000003</v>
      </c>
    </row>
    <row r="26" spans="1:12" x14ac:dyDescent="0.35">
      <c r="A26" s="16">
        <v>22</v>
      </c>
      <c r="B26" s="4">
        <v>42713</v>
      </c>
      <c r="C26" s="3" t="s">
        <v>25</v>
      </c>
      <c r="D26" s="3" t="s">
        <v>60</v>
      </c>
      <c r="E26" s="3" t="s">
        <v>61</v>
      </c>
      <c r="F26" s="3" t="s">
        <v>47</v>
      </c>
      <c r="G26" s="3" t="s">
        <v>62</v>
      </c>
      <c r="H26" s="3" t="s">
        <v>24</v>
      </c>
      <c r="I26" s="3">
        <v>19.46</v>
      </c>
      <c r="J26" s="3">
        <v>7</v>
      </c>
      <c r="K26" s="3">
        <v>0</v>
      </c>
      <c r="L26" s="17">
        <v>5.0595999999999997</v>
      </c>
    </row>
    <row r="27" spans="1:12" x14ac:dyDescent="0.35">
      <c r="A27" s="16">
        <v>23</v>
      </c>
      <c r="B27" s="4">
        <v>42713</v>
      </c>
      <c r="C27" s="3" t="s">
        <v>25</v>
      </c>
      <c r="D27" s="3" t="s">
        <v>60</v>
      </c>
      <c r="E27" s="3" t="s">
        <v>61</v>
      </c>
      <c r="F27" s="3" t="s">
        <v>47</v>
      </c>
      <c r="G27" s="3" t="s">
        <v>63</v>
      </c>
      <c r="H27" s="3" t="s">
        <v>24</v>
      </c>
      <c r="I27" s="3">
        <v>60.34</v>
      </c>
      <c r="J27" s="3">
        <v>7</v>
      </c>
      <c r="K27" s="3">
        <v>0</v>
      </c>
      <c r="L27" s="17">
        <v>15.6884</v>
      </c>
    </row>
    <row r="28" spans="1:12" x14ac:dyDescent="0.35">
      <c r="A28" s="16">
        <v>24</v>
      </c>
      <c r="B28" s="4">
        <v>42932</v>
      </c>
      <c r="C28" s="3" t="s">
        <v>13</v>
      </c>
      <c r="D28" s="3" t="s">
        <v>64</v>
      </c>
      <c r="E28" s="3" t="s">
        <v>65</v>
      </c>
      <c r="F28" s="3" t="s">
        <v>66</v>
      </c>
      <c r="G28" s="3" t="s">
        <v>67</v>
      </c>
      <c r="H28" s="3" t="s">
        <v>18</v>
      </c>
      <c r="I28" s="3">
        <v>71.372</v>
      </c>
      <c r="J28" s="3">
        <v>2</v>
      </c>
      <c r="K28" s="3">
        <v>0.3</v>
      </c>
      <c r="L28" s="17">
        <v>-1.0196000000000001</v>
      </c>
    </row>
    <row r="29" spans="1:12" x14ac:dyDescent="0.35">
      <c r="A29" s="16">
        <v>25</v>
      </c>
      <c r="B29" s="4">
        <v>42272</v>
      </c>
      <c r="C29" s="3" t="s">
        <v>25</v>
      </c>
      <c r="D29" s="3" t="s">
        <v>68</v>
      </c>
      <c r="E29" s="3" t="s">
        <v>54</v>
      </c>
      <c r="F29" s="3" t="s">
        <v>22</v>
      </c>
      <c r="G29" s="3" t="s">
        <v>28</v>
      </c>
      <c r="H29" s="3" t="s">
        <v>18</v>
      </c>
      <c r="I29" s="3">
        <v>1044.6300000000001</v>
      </c>
      <c r="J29" s="3">
        <v>3</v>
      </c>
      <c r="K29" s="3">
        <v>0</v>
      </c>
      <c r="L29" s="17">
        <v>240.26490000000001</v>
      </c>
    </row>
    <row r="30" spans="1:12" x14ac:dyDescent="0.35">
      <c r="A30" s="16">
        <v>26</v>
      </c>
      <c r="B30" s="4">
        <v>42385</v>
      </c>
      <c r="C30" s="3" t="s">
        <v>13</v>
      </c>
      <c r="D30" s="3" t="s">
        <v>69</v>
      </c>
      <c r="E30" s="3" t="s">
        <v>21</v>
      </c>
      <c r="F30" s="3" t="s">
        <v>22</v>
      </c>
      <c r="G30" s="3" t="s">
        <v>70</v>
      </c>
      <c r="H30" s="3" t="s">
        <v>24</v>
      </c>
      <c r="I30" s="3">
        <v>11.648</v>
      </c>
      <c r="J30" s="3">
        <v>2</v>
      </c>
      <c r="K30" s="3">
        <v>0.2</v>
      </c>
      <c r="L30" s="17">
        <v>4.2224000000000004</v>
      </c>
    </row>
    <row r="31" spans="1:12" x14ac:dyDescent="0.35">
      <c r="A31" s="16">
        <v>27</v>
      </c>
      <c r="B31" s="4">
        <v>42385</v>
      </c>
      <c r="C31" s="3" t="s">
        <v>13</v>
      </c>
      <c r="D31" s="3" t="s">
        <v>69</v>
      </c>
      <c r="E31" s="3" t="s">
        <v>21</v>
      </c>
      <c r="F31" s="3" t="s">
        <v>22</v>
      </c>
      <c r="G31" s="3" t="s">
        <v>71</v>
      </c>
      <c r="H31" s="3" t="s">
        <v>34</v>
      </c>
      <c r="I31" s="3">
        <v>90.57</v>
      </c>
      <c r="J31" s="3">
        <v>3</v>
      </c>
      <c r="K31" s="3">
        <v>0</v>
      </c>
      <c r="L31" s="17">
        <v>11.774100000000001</v>
      </c>
    </row>
    <row r="32" spans="1:12" x14ac:dyDescent="0.35">
      <c r="A32" s="16">
        <v>28</v>
      </c>
      <c r="B32" s="4">
        <v>42264</v>
      </c>
      <c r="C32" s="3" t="s">
        <v>25</v>
      </c>
      <c r="D32" s="3" t="s">
        <v>72</v>
      </c>
      <c r="E32" s="3" t="s">
        <v>65</v>
      </c>
      <c r="F32" s="3" t="s">
        <v>66</v>
      </c>
      <c r="G32" s="3" t="s">
        <v>73</v>
      </c>
      <c r="H32" s="3" t="s">
        <v>18</v>
      </c>
      <c r="I32" s="3">
        <v>3083.43</v>
      </c>
      <c r="J32" s="3">
        <v>7</v>
      </c>
      <c r="K32" s="3">
        <v>0.5</v>
      </c>
      <c r="L32" s="17">
        <v>-1665.0522000000001</v>
      </c>
    </row>
    <row r="33" spans="1:12" x14ac:dyDescent="0.35">
      <c r="A33" s="16">
        <v>29</v>
      </c>
      <c r="B33" s="4">
        <v>42264</v>
      </c>
      <c r="C33" s="3" t="s">
        <v>25</v>
      </c>
      <c r="D33" s="3" t="s">
        <v>72</v>
      </c>
      <c r="E33" s="3" t="s">
        <v>65</v>
      </c>
      <c r="F33" s="3" t="s">
        <v>66</v>
      </c>
      <c r="G33" s="3" t="s">
        <v>74</v>
      </c>
      <c r="H33" s="3" t="s">
        <v>24</v>
      </c>
      <c r="I33" s="3">
        <v>9.6180000000000003</v>
      </c>
      <c r="J33" s="3">
        <v>2</v>
      </c>
      <c r="K33" s="3">
        <v>0.7</v>
      </c>
      <c r="L33" s="17">
        <v>-7.0532000000000004</v>
      </c>
    </row>
    <row r="34" spans="1:12" x14ac:dyDescent="0.35">
      <c r="A34" s="16">
        <v>30</v>
      </c>
      <c r="B34" s="4">
        <v>42264</v>
      </c>
      <c r="C34" s="3" t="s">
        <v>25</v>
      </c>
      <c r="D34" s="3" t="s">
        <v>72</v>
      </c>
      <c r="E34" s="3" t="s">
        <v>65</v>
      </c>
      <c r="F34" s="3" t="s">
        <v>66</v>
      </c>
      <c r="G34" s="3" t="s">
        <v>75</v>
      </c>
      <c r="H34" s="3" t="s">
        <v>18</v>
      </c>
      <c r="I34" s="3">
        <v>124.2</v>
      </c>
      <c r="J34" s="3">
        <v>3</v>
      </c>
      <c r="K34" s="3">
        <v>0.2</v>
      </c>
      <c r="L34" s="17">
        <v>15.525</v>
      </c>
    </row>
    <row r="35" spans="1:12" x14ac:dyDescent="0.35">
      <c r="A35" s="16">
        <v>31</v>
      </c>
      <c r="B35" s="4">
        <v>42264</v>
      </c>
      <c r="C35" s="3" t="s">
        <v>25</v>
      </c>
      <c r="D35" s="3" t="s">
        <v>72</v>
      </c>
      <c r="E35" s="3" t="s">
        <v>65</v>
      </c>
      <c r="F35" s="3" t="s">
        <v>66</v>
      </c>
      <c r="G35" s="3" t="s">
        <v>76</v>
      </c>
      <c r="H35" s="3" t="s">
        <v>24</v>
      </c>
      <c r="I35" s="3">
        <v>3.2639999999999998</v>
      </c>
      <c r="J35" s="3">
        <v>2</v>
      </c>
      <c r="K35" s="3">
        <v>0.2</v>
      </c>
      <c r="L35" s="17">
        <v>1.1015999999999999</v>
      </c>
    </row>
    <row r="36" spans="1:12" x14ac:dyDescent="0.35">
      <c r="A36" s="16">
        <v>32</v>
      </c>
      <c r="B36" s="4">
        <v>42264</v>
      </c>
      <c r="C36" s="3" t="s">
        <v>25</v>
      </c>
      <c r="D36" s="3" t="s">
        <v>72</v>
      </c>
      <c r="E36" s="3" t="s">
        <v>65</v>
      </c>
      <c r="F36" s="3" t="s">
        <v>66</v>
      </c>
      <c r="G36" s="3" t="s">
        <v>77</v>
      </c>
      <c r="H36" s="3" t="s">
        <v>24</v>
      </c>
      <c r="I36" s="3">
        <v>86.304000000000002</v>
      </c>
      <c r="J36" s="3">
        <v>6</v>
      </c>
      <c r="K36" s="3">
        <v>0.2</v>
      </c>
      <c r="L36" s="17">
        <v>9.7091999999999992</v>
      </c>
    </row>
    <row r="37" spans="1:12" x14ac:dyDescent="0.35">
      <c r="A37" s="16">
        <v>33</v>
      </c>
      <c r="B37" s="4">
        <v>42264</v>
      </c>
      <c r="C37" s="3" t="s">
        <v>25</v>
      </c>
      <c r="D37" s="3" t="s">
        <v>72</v>
      </c>
      <c r="E37" s="3" t="s">
        <v>65</v>
      </c>
      <c r="F37" s="3" t="s">
        <v>66</v>
      </c>
      <c r="G37" s="3" t="s">
        <v>78</v>
      </c>
      <c r="H37" s="3" t="s">
        <v>24</v>
      </c>
      <c r="I37" s="3">
        <v>6.8579999999999997</v>
      </c>
      <c r="J37" s="3">
        <v>6</v>
      </c>
      <c r="K37" s="3">
        <v>0.7</v>
      </c>
      <c r="L37" s="17">
        <v>-5.7149999999999999</v>
      </c>
    </row>
    <row r="38" spans="1:12" x14ac:dyDescent="0.35">
      <c r="A38" s="16">
        <v>34</v>
      </c>
      <c r="B38" s="4">
        <v>42264</v>
      </c>
      <c r="C38" s="3" t="s">
        <v>25</v>
      </c>
      <c r="D38" s="3" t="s">
        <v>72</v>
      </c>
      <c r="E38" s="3" t="s">
        <v>65</v>
      </c>
      <c r="F38" s="3" t="s">
        <v>66</v>
      </c>
      <c r="G38" s="3" t="s">
        <v>79</v>
      </c>
      <c r="H38" s="3" t="s">
        <v>24</v>
      </c>
      <c r="I38" s="3">
        <v>15.76</v>
      </c>
      <c r="J38" s="3">
        <v>2</v>
      </c>
      <c r="K38" s="3">
        <v>0.2</v>
      </c>
      <c r="L38" s="17">
        <v>3.5459999999999998</v>
      </c>
    </row>
    <row r="39" spans="1:12" x14ac:dyDescent="0.35">
      <c r="A39" s="16">
        <v>35</v>
      </c>
      <c r="B39" s="4">
        <v>43027</v>
      </c>
      <c r="C39" s="3" t="s">
        <v>13</v>
      </c>
      <c r="D39" s="3" t="s">
        <v>80</v>
      </c>
      <c r="E39" s="3" t="s">
        <v>46</v>
      </c>
      <c r="F39" s="3" t="s">
        <v>47</v>
      </c>
      <c r="G39" s="3" t="s">
        <v>81</v>
      </c>
      <c r="H39" s="3" t="s">
        <v>24</v>
      </c>
      <c r="I39" s="3">
        <v>29.472000000000001</v>
      </c>
      <c r="J39" s="3">
        <v>3</v>
      </c>
      <c r="K39" s="3">
        <v>0.2</v>
      </c>
      <c r="L39" s="17">
        <v>9.9467999999999996</v>
      </c>
    </row>
    <row r="40" spans="1:12" x14ac:dyDescent="0.35">
      <c r="A40" s="16">
        <v>36</v>
      </c>
      <c r="B40" s="4">
        <v>42712</v>
      </c>
      <c r="C40" s="3" t="s">
        <v>82</v>
      </c>
      <c r="D40" s="3" t="s">
        <v>83</v>
      </c>
      <c r="E40" s="3" t="s">
        <v>46</v>
      </c>
      <c r="F40" s="3" t="s">
        <v>47</v>
      </c>
      <c r="G40" s="3" t="s">
        <v>84</v>
      </c>
      <c r="H40" s="3" t="s">
        <v>34</v>
      </c>
      <c r="I40" s="3">
        <v>1097.5440000000001</v>
      </c>
      <c r="J40" s="3">
        <v>7</v>
      </c>
      <c r="K40" s="3">
        <v>0.2</v>
      </c>
      <c r="L40" s="17">
        <v>123.47369999999999</v>
      </c>
    </row>
    <row r="41" spans="1:12" x14ac:dyDescent="0.35">
      <c r="A41" s="16">
        <v>37</v>
      </c>
      <c r="B41" s="4">
        <v>42712</v>
      </c>
      <c r="C41" s="3" t="s">
        <v>82</v>
      </c>
      <c r="D41" s="3" t="s">
        <v>83</v>
      </c>
      <c r="E41" s="3" t="s">
        <v>46</v>
      </c>
      <c r="F41" s="3" t="s">
        <v>47</v>
      </c>
      <c r="G41" s="3" t="s">
        <v>85</v>
      </c>
      <c r="H41" s="3" t="s">
        <v>18</v>
      </c>
      <c r="I41" s="3">
        <v>190.92</v>
      </c>
      <c r="J41" s="3">
        <v>5</v>
      </c>
      <c r="K41" s="3">
        <v>0.6</v>
      </c>
      <c r="L41" s="17">
        <v>-147.96299999999999</v>
      </c>
    </row>
    <row r="42" spans="1:12" x14ac:dyDescent="0.35">
      <c r="A42" s="16">
        <v>38</v>
      </c>
      <c r="B42" s="4">
        <v>42365</v>
      </c>
      <c r="C42" s="3" t="s">
        <v>25</v>
      </c>
      <c r="D42" s="3" t="s">
        <v>86</v>
      </c>
      <c r="E42" s="3" t="s">
        <v>46</v>
      </c>
      <c r="F42" s="3" t="s">
        <v>47</v>
      </c>
      <c r="G42" s="3" t="s">
        <v>87</v>
      </c>
      <c r="H42" s="3" t="s">
        <v>24</v>
      </c>
      <c r="I42" s="3">
        <v>113.328</v>
      </c>
      <c r="J42" s="3">
        <v>9</v>
      </c>
      <c r="K42" s="3">
        <v>0.2</v>
      </c>
      <c r="L42" s="17">
        <v>35.414999999999999</v>
      </c>
    </row>
    <row r="43" spans="1:12" x14ac:dyDescent="0.35">
      <c r="A43" s="16">
        <v>39</v>
      </c>
      <c r="B43" s="4">
        <v>42365</v>
      </c>
      <c r="C43" s="3" t="s">
        <v>25</v>
      </c>
      <c r="D43" s="3" t="s">
        <v>86</v>
      </c>
      <c r="E43" s="3" t="s">
        <v>46</v>
      </c>
      <c r="F43" s="3" t="s">
        <v>47</v>
      </c>
      <c r="G43" s="3" t="s">
        <v>88</v>
      </c>
      <c r="H43" s="3" t="s">
        <v>18</v>
      </c>
      <c r="I43" s="3">
        <v>532.39919999999995</v>
      </c>
      <c r="J43" s="3">
        <v>3</v>
      </c>
      <c r="K43" s="3">
        <v>0.32</v>
      </c>
      <c r="L43" s="17">
        <v>-46.976399999999998</v>
      </c>
    </row>
    <row r="44" spans="1:12" x14ac:dyDescent="0.35">
      <c r="A44" s="16">
        <v>40</v>
      </c>
      <c r="B44" s="4">
        <v>42365</v>
      </c>
      <c r="C44" s="3" t="s">
        <v>25</v>
      </c>
      <c r="D44" s="3" t="s">
        <v>86</v>
      </c>
      <c r="E44" s="3" t="s">
        <v>46</v>
      </c>
      <c r="F44" s="3" t="s">
        <v>47</v>
      </c>
      <c r="G44" s="3" t="s">
        <v>89</v>
      </c>
      <c r="H44" s="3" t="s">
        <v>18</v>
      </c>
      <c r="I44" s="3">
        <v>212.05799999999999</v>
      </c>
      <c r="J44" s="3">
        <v>3</v>
      </c>
      <c r="K44" s="3">
        <v>0.3</v>
      </c>
      <c r="L44" s="17">
        <v>-15.147</v>
      </c>
    </row>
    <row r="45" spans="1:12" x14ac:dyDescent="0.35">
      <c r="A45" s="16">
        <v>41</v>
      </c>
      <c r="B45" s="4">
        <v>42365</v>
      </c>
      <c r="C45" s="3" t="s">
        <v>25</v>
      </c>
      <c r="D45" s="3" t="s">
        <v>86</v>
      </c>
      <c r="E45" s="3" t="s">
        <v>46</v>
      </c>
      <c r="F45" s="3" t="s">
        <v>47</v>
      </c>
      <c r="G45" s="3" t="s">
        <v>90</v>
      </c>
      <c r="H45" s="3" t="s">
        <v>34</v>
      </c>
      <c r="I45" s="3">
        <v>371.16800000000001</v>
      </c>
      <c r="J45" s="3">
        <v>4</v>
      </c>
      <c r="K45" s="3">
        <v>0.2</v>
      </c>
      <c r="L45" s="17">
        <v>41.756399999999999</v>
      </c>
    </row>
    <row r="46" spans="1:12" x14ac:dyDescent="0.35">
      <c r="A46" s="16">
        <v>42</v>
      </c>
      <c r="B46" s="4">
        <v>42988</v>
      </c>
      <c r="C46" s="3" t="s">
        <v>25</v>
      </c>
      <c r="D46" s="3" t="s">
        <v>91</v>
      </c>
      <c r="E46" s="3" t="s">
        <v>92</v>
      </c>
      <c r="F46" s="3" t="s">
        <v>47</v>
      </c>
      <c r="G46" s="3" t="s">
        <v>93</v>
      </c>
      <c r="H46" s="3" t="s">
        <v>34</v>
      </c>
      <c r="I46" s="3">
        <v>147.16800000000001</v>
      </c>
      <c r="J46" s="3">
        <v>4</v>
      </c>
      <c r="K46" s="3">
        <v>0.2</v>
      </c>
      <c r="L46" s="17">
        <v>16.5564</v>
      </c>
    </row>
    <row r="47" spans="1:12" x14ac:dyDescent="0.35">
      <c r="A47" s="16">
        <v>43</v>
      </c>
      <c r="B47" s="4">
        <v>42568</v>
      </c>
      <c r="C47" s="3" t="s">
        <v>25</v>
      </c>
      <c r="D47" s="3" t="s">
        <v>94</v>
      </c>
      <c r="E47" s="3" t="s">
        <v>21</v>
      </c>
      <c r="F47" s="3" t="s">
        <v>22</v>
      </c>
      <c r="G47" s="3" t="s">
        <v>95</v>
      </c>
      <c r="H47" s="3" t="s">
        <v>24</v>
      </c>
      <c r="I47" s="3">
        <v>77.88</v>
      </c>
      <c r="J47" s="3">
        <v>2</v>
      </c>
      <c r="K47" s="3">
        <v>0</v>
      </c>
      <c r="L47" s="17">
        <v>3.8940000000000001</v>
      </c>
    </row>
    <row r="48" spans="1:12" x14ac:dyDescent="0.35">
      <c r="A48" s="16">
        <v>44</v>
      </c>
      <c r="B48" s="4">
        <v>42997</v>
      </c>
      <c r="C48" s="3" t="s">
        <v>25</v>
      </c>
      <c r="D48" s="3" t="s">
        <v>96</v>
      </c>
      <c r="E48" s="3" t="s">
        <v>27</v>
      </c>
      <c r="F48" s="3" t="s">
        <v>16</v>
      </c>
      <c r="G48" s="3" t="s">
        <v>97</v>
      </c>
      <c r="H48" s="3" t="s">
        <v>24</v>
      </c>
      <c r="I48" s="3">
        <v>95.616</v>
      </c>
      <c r="J48" s="3">
        <v>2</v>
      </c>
      <c r="K48" s="3">
        <v>0.2</v>
      </c>
      <c r="L48" s="17">
        <v>9.5616000000000003</v>
      </c>
    </row>
    <row r="49" spans="1:12" x14ac:dyDescent="0.35">
      <c r="A49" s="16">
        <v>45</v>
      </c>
      <c r="B49" s="4">
        <v>42440</v>
      </c>
      <c r="C49" s="3" t="s">
        <v>82</v>
      </c>
      <c r="D49" s="3" t="s">
        <v>98</v>
      </c>
      <c r="E49" s="3" t="s">
        <v>99</v>
      </c>
      <c r="F49" s="3" t="s">
        <v>47</v>
      </c>
      <c r="G49" s="3" t="s">
        <v>100</v>
      </c>
      <c r="H49" s="3" t="s">
        <v>34</v>
      </c>
      <c r="I49" s="3">
        <v>45.98</v>
      </c>
      <c r="J49" s="3">
        <v>2</v>
      </c>
      <c r="K49" s="3">
        <v>0</v>
      </c>
      <c r="L49" s="17">
        <v>19.7714</v>
      </c>
    </row>
    <row r="50" spans="1:12" x14ac:dyDescent="0.35">
      <c r="A50" s="16">
        <v>46</v>
      </c>
      <c r="B50" s="4">
        <v>42440</v>
      </c>
      <c r="C50" s="3" t="s">
        <v>82</v>
      </c>
      <c r="D50" s="3" t="s">
        <v>98</v>
      </c>
      <c r="E50" s="3" t="s">
        <v>99</v>
      </c>
      <c r="F50" s="3" t="s">
        <v>47</v>
      </c>
      <c r="G50" s="3" t="s">
        <v>101</v>
      </c>
      <c r="H50" s="3" t="s">
        <v>24</v>
      </c>
      <c r="I50" s="3">
        <v>17.46</v>
      </c>
      <c r="J50" s="3">
        <v>2</v>
      </c>
      <c r="K50" s="3">
        <v>0</v>
      </c>
      <c r="L50" s="17">
        <v>8.2062000000000008</v>
      </c>
    </row>
    <row r="51" spans="1:12" x14ac:dyDescent="0.35">
      <c r="A51" s="16">
        <v>47</v>
      </c>
      <c r="B51" s="4">
        <v>41932</v>
      </c>
      <c r="C51" s="3" t="s">
        <v>13</v>
      </c>
      <c r="D51" s="3" t="s">
        <v>102</v>
      </c>
      <c r="E51" s="3" t="s">
        <v>103</v>
      </c>
      <c r="F51" s="3" t="s">
        <v>47</v>
      </c>
      <c r="G51" s="3" t="s">
        <v>104</v>
      </c>
      <c r="H51" s="3" t="s">
        <v>24</v>
      </c>
      <c r="I51" s="3">
        <v>211.96</v>
      </c>
      <c r="J51" s="3">
        <v>4</v>
      </c>
      <c r="K51" s="3">
        <v>0</v>
      </c>
      <c r="L51" s="17">
        <v>8.4784000000000006</v>
      </c>
    </row>
    <row r="52" spans="1:12" x14ac:dyDescent="0.35">
      <c r="A52" s="16">
        <v>48</v>
      </c>
      <c r="B52" s="4">
        <v>42541</v>
      </c>
      <c r="C52" s="3" t="s">
        <v>25</v>
      </c>
      <c r="D52" s="3" t="s">
        <v>105</v>
      </c>
      <c r="E52" s="3" t="s">
        <v>106</v>
      </c>
      <c r="F52" s="3" t="s">
        <v>66</v>
      </c>
      <c r="G52" s="3" t="s">
        <v>107</v>
      </c>
      <c r="H52" s="3" t="s">
        <v>34</v>
      </c>
      <c r="I52" s="3">
        <v>45</v>
      </c>
      <c r="J52" s="3">
        <v>3</v>
      </c>
      <c r="K52" s="3">
        <v>0</v>
      </c>
      <c r="L52" s="17">
        <v>4.95</v>
      </c>
    </row>
    <row r="53" spans="1:12" x14ac:dyDescent="0.35">
      <c r="A53" s="16">
        <v>49</v>
      </c>
      <c r="B53" s="4">
        <v>42541</v>
      </c>
      <c r="C53" s="3" t="s">
        <v>25</v>
      </c>
      <c r="D53" s="3" t="s">
        <v>105</v>
      </c>
      <c r="E53" s="3" t="s">
        <v>106</v>
      </c>
      <c r="F53" s="3" t="s">
        <v>66</v>
      </c>
      <c r="G53" s="3" t="s">
        <v>108</v>
      </c>
      <c r="H53" s="3" t="s">
        <v>34</v>
      </c>
      <c r="I53" s="3">
        <v>21.8</v>
      </c>
      <c r="J53" s="3">
        <v>2</v>
      </c>
      <c r="K53" s="3">
        <v>0</v>
      </c>
      <c r="L53" s="17">
        <v>6.1040000000000001</v>
      </c>
    </row>
    <row r="54" spans="1:12" x14ac:dyDescent="0.35">
      <c r="A54" s="16">
        <v>50</v>
      </c>
      <c r="B54" s="4">
        <v>42112</v>
      </c>
      <c r="C54" s="3" t="s">
        <v>25</v>
      </c>
      <c r="D54" s="3" t="s">
        <v>109</v>
      </c>
      <c r="E54" s="3" t="s">
        <v>110</v>
      </c>
      <c r="F54" s="3" t="s">
        <v>47</v>
      </c>
      <c r="G54" s="3" t="s">
        <v>111</v>
      </c>
      <c r="H54" s="3" t="s">
        <v>24</v>
      </c>
      <c r="I54" s="3">
        <v>38.22</v>
      </c>
      <c r="J54" s="3">
        <v>6</v>
      </c>
      <c r="K54" s="3">
        <v>0</v>
      </c>
      <c r="L54" s="17">
        <v>17.9634</v>
      </c>
    </row>
    <row r="55" spans="1:12" x14ac:dyDescent="0.35">
      <c r="A55" s="16">
        <v>51</v>
      </c>
      <c r="B55" s="4">
        <v>42112</v>
      </c>
      <c r="C55" s="3" t="s">
        <v>25</v>
      </c>
      <c r="D55" s="3" t="s">
        <v>109</v>
      </c>
      <c r="E55" s="3" t="s">
        <v>110</v>
      </c>
      <c r="F55" s="3" t="s">
        <v>47</v>
      </c>
      <c r="G55" s="3" t="s">
        <v>112</v>
      </c>
      <c r="H55" s="3" t="s">
        <v>24</v>
      </c>
      <c r="I55" s="3">
        <v>75.180000000000007</v>
      </c>
      <c r="J55" s="3">
        <v>6</v>
      </c>
      <c r="K55" s="3">
        <v>0</v>
      </c>
      <c r="L55" s="17">
        <v>35.334600000000002</v>
      </c>
    </row>
    <row r="56" spans="1:12" x14ac:dyDescent="0.35">
      <c r="A56" s="16">
        <v>52</v>
      </c>
      <c r="B56" s="4">
        <v>42112</v>
      </c>
      <c r="C56" s="3" t="s">
        <v>25</v>
      </c>
      <c r="D56" s="3" t="s">
        <v>109</v>
      </c>
      <c r="E56" s="3" t="s">
        <v>110</v>
      </c>
      <c r="F56" s="3" t="s">
        <v>47</v>
      </c>
      <c r="G56" s="3" t="s">
        <v>113</v>
      </c>
      <c r="H56" s="3" t="s">
        <v>18</v>
      </c>
      <c r="I56" s="3">
        <v>6.16</v>
      </c>
      <c r="J56" s="3">
        <v>2</v>
      </c>
      <c r="K56" s="3">
        <v>0</v>
      </c>
      <c r="L56" s="17">
        <v>2.9567999999999999</v>
      </c>
    </row>
    <row r="57" spans="1:12" x14ac:dyDescent="0.35">
      <c r="A57" s="16">
        <v>53</v>
      </c>
      <c r="B57" s="4">
        <v>42112</v>
      </c>
      <c r="C57" s="3" t="s">
        <v>25</v>
      </c>
      <c r="D57" s="3" t="s">
        <v>109</v>
      </c>
      <c r="E57" s="3" t="s">
        <v>110</v>
      </c>
      <c r="F57" s="3" t="s">
        <v>47</v>
      </c>
      <c r="G57" s="3" t="s">
        <v>114</v>
      </c>
      <c r="H57" s="3" t="s">
        <v>18</v>
      </c>
      <c r="I57" s="3">
        <v>89.99</v>
      </c>
      <c r="J57" s="3">
        <v>1</v>
      </c>
      <c r="K57" s="3">
        <v>0</v>
      </c>
      <c r="L57" s="17">
        <v>17.098099999999999</v>
      </c>
    </row>
    <row r="58" spans="1:12" x14ac:dyDescent="0.35">
      <c r="A58" s="16">
        <v>54</v>
      </c>
      <c r="B58" s="4">
        <v>42715</v>
      </c>
      <c r="C58" s="3" t="s">
        <v>25</v>
      </c>
      <c r="D58" s="3" t="s">
        <v>115</v>
      </c>
      <c r="E58" s="3" t="s">
        <v>116</v>
      </c>
      <c r="F58" s="3" t="s">
        <v>66</v>
      </c>
      <c r="G58" s="3" t="s">
        <v>117</v>
      </c>
      <c r="H58" s="3" t="s">
        <v>24</v>
      </c>
      <c r="I58" s="3">
        <v>15.26</v>
      </c>
      <c r="J58" s="3">
        <v>7</v>
      </c>
      <c r="K58" s="3">
        <v>0</v>
      </c>
      <c r="L58" s="17">
        <v>6.2565999999999997</v>
      </c>
    </row>
    <row r="59" spans="1:12" x14ac:dyDescent="0.35">
      <c r="A59" s="16">
        <v>55</v>
      </c>
      <c r="B59" s="4">
        <v>42715</v>
      </c>
      <c r="C59" s="3" t="s">
        <v>25</v>
      </c>
      <c r="D59" s="3" t="s">
        <v>115</v>
      </c>
      <c r="E59" s="3" t="s">
        <v>116</v>
      </c>
      <c r="F59" s="3" t="s">
        <v>66</v>
      </c>
      <c r="G59" s="3" t="s">
        <v>118</v>
      </c>
      <c r="H59" s="3" t="s">
        <v>34</v>
      </c>
      <c r="I59" s="3">
        <v>1029.95</v>
      </c>
      <c r="J59" s="3">
        <v>5</v>
      </c>
      <c r="K59" s="3">
        <v>0</v>
      </c>
      <c r="L59" s="17">
        <v>298.68549999999999</v>
      </c>
    </row>
    <row r="60" spans="1:12" x14ac:dyDescent="0.35">
      <c r="A60" s="16">
        <v>56</v>
      </c>
      <c r="B60" s="4">
        <v>42538</v>
      </c>
      <c r="C60" s="3" t="s">
        <v>82</v>
      </c>
      <c r="D60" s="3" t="s">
        <v>119</v>
      </c>
      <c r="E60" s="3" t="s">
        <v>116</v>
      </c>
      <c r="F60" s="3" t="s">
        <v>66</v>
      </c>
      <c r="G60" s="3" t="s">
        <v>120</v>
      </c>
      <c r="H60" s="3" t="s">
        <v>24</v>
      </c>
      <c r="I60" s="3">
        <v>208.56</v>
      </c>
      <c r="J60" s="3">
        <v>6</v>
      </c>
      <c r="K60" s="3">
        <v>0</v>
      </c>
      <c r="L60" s="17">
        <v>52.14</v>
      </c>
    </row>
    <row r="61" spans="1:12" x14ac:dyDescent="0.35">
      <c r="A61" s="16">
        <v>57</v>
      </c>
      <c r="B61" s="4">
        <v>42538</v>
      </c>
      <c r="C61" s="3" t="s">
        <v>82</v>
      </c>
      <c r="D61" s="3" t="s">
        <v>119</v>
      </c>
      <c r="E61" s="3" t="s">
        <v>116</v>
      </c>
      <c r="F61" s="3" t="s">
        <v>66</v>
      </c>
      <c r="G61" s="3" t="s">
        <v>121</v>
      </c>
      <c r="H61" s="3" t="s">
        <v>24</v>
      </c>
      <c r="I61" s="3">
        <v>32.4</v>
      </c>
      <c r="J61" s="3">
        <v>5</v>
      </c>
      <c r="K61" s="3">
        <v>0</v>
      </c>
      <c r="L61" s="17">
        <v>15.552</v>
      </c>
    </row>
    <row r="62" spans="1:12" x14ac:dyDescent="0.35">
      <c r="A62" s="16">
        <v>58</v>
      </c>
      <c r="B62" s="4">
        <v>42538</v>
      </c>
      <c r="C62" s="3" t="s">
        <v>82</v>
      </c>
      <c r="D62" s="3" t="s">
        <v>119</v>
      </c>
      <c r="E62" s="3" t="s">
        <v>116</v>
      </c>
      <c r="F62" s="3" t="s">
        <v>66</v>
      </c>
      <c r="G62" s="3" t="s">
        <v>122</v>
      </c>
      <c r="H62" s="3" t="s">
        <v>18</v>
      </c>
      <c r="I62" s="3">
        <v>319.41000000000003</v>
      </c>
      <c r="J62" s="3">
        <v>5</v>
      </c>
      <c r="K62" s="3">
        <v>0.1</v>
      </c>
      <c r="L62" s="17">
        <v>7.0979999999999999</v>
      </c>
    </row>
    <row r="63" spans="1:12" x14ac:dyDescent="0.35">
      <c r="A63" s="16">
        <v>59</v>
      </c>
      <c r="B63" s="4">
        <v>42538</v>
      </c>
      <c r="C63" s="3" t="s">
        <v>82</v>
      </c>
      <c r="D63" s="3" t="s">
        <v>119</v>
      </c>
      <c r="E63" s="3" t="s">
        <v>116</v>
      </c>
      <c r="F63" s="3" t="s">
        <v>66</v>
      </c>
      <c r="G63" s="3" t="s">
        <v>123</v>
      </c>
      <c r="H63" s="3" t="s">
        <v>24</v>
      </c>
      <c r="I63" s="3">
        <v>14.56</v>
      </c>
      <c r="J63" s="3">
        <v>2</v>
      </c>
      <c r="K63" s="3">
        <v>0</v>
      </c>
      <c r="L63" s="17">
        <v>6.9888000000000003</v>
      </c>
    </row>
    <row r="64" spans="1:12" x14ac:dyDescent="0.35">
      <c r="A64" s="16">
        <v>60</v>
      </c>
      <c r="B64" s="4">
        <v>42538</v>
      </c>
      <c r="C64" s="3" t="s">
        <v>82</v>
      </c>
      <c r="D64" s="3" t="s">
        <v>119</v>
      </c>
      <c r="E64" s="3" t="s">
        <v>116</v>
      </c>
      <c r="F64" s="3" t="s">
        <v>66</v>
      </c>
      <c r="G64" s="3" t="s">
        <v>107</v>
      </c>
      <c r="H64" s="3" t="s">
        <v>34</v>
      </c>
      <c r="I64" s="3">
        <v>30</v>
      </c>
      <c r="J64" s="3">
        <v>2</v>
      </c>
      <c r="K64" s="3">
        <v>0</v>
      </c>
      <c r="L64" s="17">
        <v>3.3</v>
      </c>
    </row>
    <row r="65" spans="1:12" x14ac:dyDescent="0.35">
      <c r="A65" s="16">
        <v>61</v>
      </c>
      <c r="B65" s="4">
        <v>42538</v>
      </c>
      <c r="C65" s="3" t="s">
        <v>82</v>
      </c>
      <c r="D65" s="3" t="s">
        <v>119</v>
      </c>
      <c r="E65" s="3" t="s">
        <v>116</v>
      </c>
      <c r="F65" s="3" t="s">
        <v>66</v>
      </c>
      <c r="G65" s="3" t="s">
        <v>124</v>
      </c>
      <c r="H65" s="3" t="s">
        <v>24</v>
      </c>
      <c r="I65" s="3">
        <v>48.48</v>
      </c>
      <c r="J65" s="3">
        <v>4</v>
      </c>
      <c r="K65" s="3">
        <v>0.2</v>
      </c>
      <c r="L65" s="17">
        <v>16.361999999999998</v>
      </c>
    </row>
    <row r="66" spans="1:12" x14ac:dyDescent="0.35">
      <c r="A66" s="16">
        <v>62</v>
      </c>
      <c r="B66" s="4">
        <v>42538</v>
      </c>
      <c r="C66" s="3" t="s">
        <v>82</v>
      </c>
      <c r="D66" s="3" t="s">
        <v>119</v>
      </c>
      <c r="E66" s="3" t="s">
        <v>116</v>
      </c>
      <c r="F66" s="3" t="s">
        <v>66</v>
      </c>
      <c r="G66" s="3" t="s">
        <v>125</v>
      </c>
      <c r="H66" s="3" t="s">
        <v>24</v>
      </c>
      <c r="I66" s="3">
        <v>1.68</v>
      </c>
      <c r="J66" s="3">
        <v>1</v>
      </c>
      <c r="K66" s="3">
        <v>0</v>
      </c>
      <c r="L66" s="17">
        <v>0.84</v>
      </c>
    </row>
    <row r="67" spans="1:12" x14ac:dyDescent="0.35">
      <c r="A67" s="16">
        <v>63</v>
      </c>
      <c r="B67" s="4">
        <v>42332</v>
      </c>
      <c r="C67" s="3" t="s">
        <v>25</v>
      </c>
      <c r="D67" s="3" t="s">
        <v>126</v>
      </c>
      <c r="E67" s="3" t="s">
        <v>21</v>
      </c>
      <c r="F67" s="3" t="s">
        <v>22</v>
      </c>
      <c r="G67" s="3" t="s">
        <v>127</v>
      </c>
      <c r="H67" s="3" t="s">
        <v>34</v>
      </c>
      <c r="I67" s="3">
        <v>13.98</v>
      </c>
      <c r="J67" s="3">
        <v>2</v>
      </c>
      <c r="K67" s="3">
        <v>0</v>
      </c>
      <c r="L67" s="17">
        <v>6.1512000000000002</v>
      </c>
    </row>
    <row r="68" spans="1:12" x14ac:dyDescent="0.35">
      <c r="A68" s="16">
        <v>64</v>
      </c>
      <c r="B68" s="4">
        <v>42332</v>
      </c>
      <c r="C68" s="3" t="s">
        <v>25</v>
      </c>
      <c r="D68" s="3" t="s">
        <v>126</v>
      </c>
      <c r="E68" s="3" t="s">
        <v>21</v>
      </c>
      <c r="F68" s="3" t="s">
        <v>22</v>
      </c>
      <c r="G68" s="3" t="s">
        <v>128</v>
      </c>
      <c r="H68" s="3" t="s">
        <v>24</v>
      </c>
      <c r="I68" s="3">
        <v>25.824000000000002</v>
      </c>
      <c r="J68" s="3">
        <v>6</v>
      </c>
      <c r="K68" s="3">
        <v>0.2</v>
      </c>
      <c r="L68" s="17">
        <v>9.3612000000000002</v>
      </c>
    </row>
    <row r="69" spans="1:12" x14ac:dyDescent="0.35">
      <c r="A69" s="16">
        <v>65</v>
      </c>
      <c r="B69" s="4">
        <v>42332</v>
      </c>
      <c r="C69" s="3" t="s">
        <v>25</v>
      </c>
      <c r="D69" s="3" t="s">
        <v>126</v>
      </c>
      <c r="E69" s="3" t="s">
        <v>21</v>
      </c>
      <c r="F69" s="3" t="s">
        <v>22</v>
      </c>
      <c r="G69" s="3" t="s">
        <v>129</v>
      </c>
      <c r="H69" s="3" t="s">
        <v>24</v>
      </c>
      <c r="I69" s="3">
        <v>146.72999999999999</v>
      </c>
      <c r="J69" s="3">
        <v>3</v>
      </c>
      <c r="K69" s="3">
        <v>0</v>
      </c>
      <c r="L69" s="17">
        <v>68.963099999999997</v>
      </c>
    </row>
    <row r="70" spans="1:12" x14ac:dyDescent="0.35">
      <c r="A70" s="16">
        <v>66</v>
      </c>
      <c r="B70" s="4">
        <v>42332</v>
      </c>
      <c r="C70" s="3" t="s">
        <v>25</v>
      </c>
      <c r="D70" s="3" t="s">
        <v>126</v>
      </c>
      <c r="E70" s="3" t="s">
        <v>21</v>
      </c>
      <c r="F70" s="3" t="s">
        <v>22</v>
      </c>
      <c r="G70" s="3" t="s">
        <v>130</v>
      </c>
      <c r="H70" s="3" t="s">
        <v>18</v>
      </c>
      <c r="I70" s="3">
        <v>79.760000000000005</v>
      </c>
      <c r="J70" s="3">
        <v>4</v>
      </c>
      <c r="K70" s="3">
        <v>0</v>
      </c>
      <c r="L70" s="17">
        <v>22.332799999999999</v>
      </c>
    </row>
    <row r="71" spans="1:12" x14ac:dyDescent="0.35">
      <c r="A71" s="16">
        <v>67</v>
      </c>
      <c r="B71" s="4">
        <v>42124</v>
      </c>
      <c r="C71" s="3" t="s">
        <v>25</v>
      </c>
      <c r="D71" s="3" t="s">
        <v>131</v>
      </c>
      <c r="E71" s="3" t="s">
        <v>92</v>
      </c>
      <c r="F71" s="3" t="s">
        <v>47</v>
      </c>
      <c r="G71" s="3" t="s">
        <v>132</v>
      </c>
      <c r="H71" s="3" t="s">
        <v>18</v>
      </c>
      <c r="I71" s="3">
        <v>213.11500000000001</v>
      </c>
      <c r="J71" s="3">
        <v>5</v>
      </c>
      <c r="K71" s="3">
        <v>0.3</v>
      </c>
      <c r="L71" s="17">
        <v>-15.2225</v>
      </c>
    </row>
    <row r="72" spans="1:12" x14ac:dyDescent="0.35">
      <c r="A72" s="16">
        <v>68</v>
      </c>
      <c r="B72" s="4">
        <v>41978</v>
      </c>
      <c r="C72" s="3" t="s">
        <v>25</v>
      </c>
      <c r="D72" s="3" t="s">
        <v>133</v>
      </c>
      <c r="E72" s="3" t="s">
        <v>134</v>
      </c>
      <c r="F72" s="3" t="s">
        <v>22</v>
      </c>
      <c r="G72" s="3" t="s">
        <v>135</v>
      </c>
      <c r="H72" s="3" t="s">
        <v>24</v>
      </c>
      <c r="I72" s="3">
        <v>1113.0239999999999</v>
      </c>
      <c r="J72" s="3">
        <v>8</v>
      </c>
      <c r="K72" s="3">
        <v>0.2</v>
      </c>
      <c r="L72" s="17">
        <v>111.30240000000001</v>
      </c>
    </row>
    <row r="73" spans="1:12" x14ac:dyDescent="0.35">
      <c r="A73" s="16">
        <v>69</v>
      </c>
      <c r="B73" s="4">
        <v>41978</v>
      </c>
      <c r="C73" s="3" t="s">
        <v>25</v>
      </c>
      <c r="D73" s="3" t="s">
        <v>133</v>
      </c>
      <c r="E73" s="3" t="s">
        <v>134</v>
      </c>
      <c r="F73" s="3" t="s">
        <v>22</v>
      </c>
      <c r="G73" s="3" t="s">
        <v>136</v>
      </c>
      <c r="H73" s="3" t="s">
        <v>34</v>
      </c>
      <c r="I73" s="3">
        <v>167.96799999999999</v>
      </c>
      <c r="J73" s="3">
        <v>4</v>
      </c>
      <c r="K73" s="3">
        <v>0.2</v>
      </c>
      <c r="L73" s="17">
        <v>62.988</v>
      </c>
    </row>
    <row r="74" spans="1:12" x14ac:dyDescent="0.35">
      <c r="A74" s="16">
        <v>70</v>
      </c>
      <c r="B74" s="4">
        <v>42525</v>
      </c>
      <c r="C74" s="3" t="s">
        <v>82</v>
      </c>
      <c r="D74" s="3" t="s">
        <v>137</v>
      </c>
      <c r="E74" s="3" t="s">
        <v>138</v>
      </c>
      <c r="F74" s="3" t="s">
        <v>16</v>
      </c>
      <c r="G74" s="3" t="s">
        <v>139</v>
      </c>
      <c r="H74" s="3" t="s">
        <v>24</v>
      </c>
      <c r="I74" s="3">
        <v>75.88</v>
      </c>
      <c r="J74" s="3">
        <v>2</v>
      </c>
      <c r="K74" s="3">
        <v>0</v>
      </c>
      <c r="L74" s="17">
        <v>35.663600000000002</v>
      </c>
    </row>
    <row r="75" spans="1:12" x14ac:dyDescent="0.35">
      <c r="A75" s="16">
        <v>71</v>
      </c>
      <c r="B75" s="4">
        <v>42631</v>
      </c>
      <c r="C75" s="3" t="s">
        <v>25</v>
      </c>
      <c r="D75" s="3" t="s">
        <v>140</v>
      </c>
      <c r="E75" s="3" t="s">
        <v>116</v>
      </c>
      <c r="F75" s="3" t="s">
        <v>66</v>
      </c>
      <c r="G75" s="3" t="s">
        <v>141</v>
      </c>
      <c r="H75" s="3" t="s">
        <v>24</v>
      </c>
      <c r="I75" s="3">
        <v>4.6159999999999997</v>
      </c>
      <c r="J75" s="3">
        <v>1</v>
      </c>
      <c r="K75" s="3">
        <v>0.2</v>
      </c>
      <c r="L75" s="17">
        <v>1.7310000000000001</v>
      </c>
    </row>
    <row r="76" spans="1:12" x14ac:dyDescent="0.35">
      <c r="A76" s="16">
        <v>72</v>
      </c>
      <c r="B76" s="4">
        <v>42992</v>
      </c>
      <c r="C76" s="3" t="s">
        <v>13</v>
      </c>
      <c r="D76" s="3" t="s">
        <v>72</v>
      </c>
      <c r="E76" s="3" t="s">
        <v>103</v>
      </c>
      <c r="F76" s="3" t="s">
        <v>47</v>
      </c>
      <c r="G76" s="3" t="s">
        <v>142</v>
      </c>
      <c r="H76" s="3" t="s">
        <v>24</v>
      </c>
      <c r="I76" s="3">
        <v>19.05</v>
      </c>
      <c r="J76" s="3">
        <v>3</v>
      </c>
      <c r="K76" s="3">
        <v>0</v>
      </c>
      <c r="L76" s="17">
        <v>8.7629999999999999</v>
      </c>
    </row>
    <row r="77" spans="1:12" x14ac:dyDescent="0.35">
      <c r="A77" s="16">
        <v>73</v>
      </c>
      <c r="B77" s="4">
        <v>42120</v>
      </c>
      <c r="C77" s="3" t="s">
        <v>25</v>
      </c>
      <c r="D77" s="3" t="s">
        <v>143</v>
      </c>
      <c r="E77" s="3" t="s">
        <v>144</v>
      </c>
      <c r="F77" s="3" t="s">
        <v>16</v>
      </c>
      <c r="G77" s="3" t="s">
        <v>145</v>
      </c>
      <c r="H77" s="3" t="s">
        <v>18</v>
      </c>
      <c r="I77" s="3">
        <v>831.93600000000004</v>
      </c>
      <c r="J77" s="3">
        <v>8</v>
      </c>
      <c r="K77" s="3">
        <v>0.2</v>
      </c>
      <c r="L77" s="17">
        <v>-114.3912</v>
      </c>
    </row>
    <row r="78" spans="1:12" x14ac:dyDescent="0.35">
      <c r="A78" s="16">
        <v>74</v>
      </c>
      <c r="B78" s="4">
        <v>42120</v>
      </c>
      <c r="C78" s="3" t="s">
        <v>25</v>
      </c>
      <c r="D78" s="3" t="s">
        <v>143</v>
      </c>
      <c r="E78" s="3" t="s">
        <v>144</v>
      </c>
      <c r="F78" s="3" t="s">
        <v>16</v>
      </c>
      <c r="G78" s="3" t="s">
        <v>146</v>
      </c>
      <c r="H78" s="3" t="s">
        <v>18</v>
      </c>
      <c r="I78" s="3">
        <v>97.04</v>
      </c>
      <c r="J78" s="3">
        <v>2</v>
      </c>
      <c r="K78" s="3">
        <v>0.2</v>
      </c>
      <c r="L78" s="17">
        <v>1.2130000000000001</v>
      </c>
    </row>
    <row r="79" spans="1:12" x14ac:dyDescent="0.35">
      <c r="A79" s="16">
        <v>75</v>
      </c>
      <c r="B79" s="4">
        <v>42120</v>
      </c>
      <c r="C79" s="3" t="s">
        <v>25</v>
      </c>
      <c r="D79" s="3" t="s">
        <v>143</v>
      </c>
      <c r="E79" s="3" t="s">
        <v>144</v>
      </c>
      <c r="F79" s="3" t="s">
        <v>16</v>
      </c>
      <c r="G79" s="3" t="s">
        <v>147</v>
      </c>
      <c r="H79" s="3" t="s">
        <v>24</v>
      </c>
      <c r="I79" s="3">
        <v>72.784000000000006</v>
      </c>
      <c r="J79" s="3">
        <v>1</v>
      </c>
      <c r="K79" s="3">
        <v>0.2</v>
      </c>
      <c r="L79" s="17">
        <v>-18.196000000000002</v>
      </c>
    </row>
    <row r="80" spans="1:12" x14ac:dyDescent="0.35">
      <c r="A80" s="16">
        <v>76</v>
      </c>
      <c r="B80" s="4">
        <v>43078</v>
      </c>
      <c r="C80" s="3" t="s">
        <v>82</v>
      </c>
      <c r="D80" s="3" t="s">
        <v>148</v>
      </c>
      <c r="E80" s="3" t="s">
        <v>46</v>
      </c>
      <c r="F80" s="3" t="s">
        <v>47</v>
      </c>
      <c r="G80" s="3" t="s">
        <v>149</v>
      </c>
      <c r="H80" s="3" t="s">
        <v>24</v>
      </c>
      <c r="I80" s="3">
        <v>1.248</v>
      </c>
      <c r="J80" s="3">
        <v>3</v>
      </c>
      <c r="K80" s="3">
        <v>0.8</v>
      </c>
      <c r="L80" s="17">
        <v>-1.9343999999999999</v>
      </c>
    </row>
    <row r="81" spans="1:12" x14ac:dyDescent="0.35">
      <c r="A81" s="16">
        <v>77</v>
      </c>
      <c r="B81" s="4">
        <v>43078</v>
      </c>
      <c r="C81" s="3" t="s">
        <v>82</v>
      </c>
      <c r="D81" s="3" t="s">
        <v>148</v>
      </c>
      <c r="E81" s="3" t="s">
        <v>46</v>
      </c>
      <c r="F81" s="3" t="s">
        <v>47</v>
      </c>
      <c r="G81" s="3" t="s">
        <v>150</v>
      </c>
      <c r="H81" s="3" t="s">
        <v>18</v>
      </c>
      <c r="I81" s="3">
        <v>9.7080000000000002</v>
      </c>
      <c r="J81" s="3">
        <v>3</v>
      </c>
      <c r="K81" s="3">
        <v>0.6</v>
      </c>
      <c r="L81" s="17">
        <v>-5.8247999999999998</v>
      </c>
    </row>
    <row r="82" spans="1:12" x14ac:dyDescent="0.35">
      <c r="A82" s="16">
        <v>78</v>
      </c>
      <c r="B82" s="4">
        <v>43078</v>
      </c>
      <c r="C82" s="3" t="s">
        <v>82</v>
      </c>
      <c r="D82" s="3" t="s">
        <v>148</v>
      </c>
      <c r="E82" s="3" t="s">
        <v>46</v>
      </c>
      <c r="F82" s="3" t="s">
        <v>47</v>
      </c>
      <c r="G82" s="3" t="s">
        <v>151</v>
      </c>
      <c r="H82" s="3" t="s">
        <v>24</v>
      </c>
      <c r="I82" s="3">
        <v>27.24</v>
      </c>
      <c r="J82" s="3">
        <v>3</v>
      </c>
      <c r="K82" s="3">
        <v>0.2</v>
      </c>
      <c r="L82" s="17">
        <v>2.7240000000000002</v>
      </c>
    </row>
    <row r="83" spans="1:12" x14ac:dyDescent="0.35">
      <c r="A83" s="16">
        <v>79</v>
      </c>
      <c r="B83" s="4">
        <v>41969</v>
      </c>
      <c r="C83" s="3" t="s">
        <v>13</v>
      </c>
      <c r="D83" s="3" t="s">
        <v>143</v>
      </c>
      <c r="E83" s="3" t="s">
        <v>46</v>
      </c>
      <c r="F83" s="3" t="s">
        <v>47</v>
      </c>
      <c r="G83" s="3" t="s">
        <v>152</v>
      </c>
      <c r="H83" s="3" t="s">
        <v>18</v>
      </c>
      <c r="I83" s="3">
        <v>19.3</v>
      </c>
      <c r="J83" s="3">
        <v>5</v>
      </c>
      <c r="K83" s="3">
        <v>0.6</v>
      </c>
      <c r="L83" s="17">
        <v>-14.475</v>
      </c>
    </row>
    <row r="84" spans="1:12" x14ac:dyDescent="0.35">
      <c r="A84" s="16">
        <v>80</v>
      </c>
      <c r="B84" s="4">
        <v>42533</v>
      </c>
      <c r="C84" s="3" t="s">
        <v>82</v>
      </c>
      <c r="D84" s="3" t="s">
        <v>153</v>
      </c>
      <c r="E84" s="3" t="s">
        <v>154</v>
      </c>
      <c r="F84" s="3" t="s">
        <v>16</v>
      </c>
      <c r="G84" s="3" t="s">
        <v>155</v>
      </c>
      <c r="H84" s="3" t="s">
        <v>24</v>
      </c>
      <c r="I84" s="3">
        <v>208.16</v>
      </c>
      <c r="J84" s="3">
        <v>1</v>
      </c>
      <c r="K84" s="3">
        <v>0</v>
      </c>
      <c r="L84" s="17">
        <v>56.203200000000002</v>
      </c>
    </row>
    <row r="85" spans="1:12" x14ac:dyDescent="0.35">
      <c r="A85" s="16">
        <v>81</v>
      </c>
      <c r="B85" s="4">
        <v>42533</v>
      </c>
      <c r="C85" s="3" t="s">
        <v>82</v>
      </c>
      <c r="D85" s="3" t="s">
        <v>153</v>
      </c>
      <c r="E85" s="3" t="s">
        <v>154</v>
      </c>
      <c r="F85" s="3" t="s">
        <v>16</v>
      </c>
      <c r="G85" s="3" t="s">
        <v>156</v>
      </c>
      <c r="H85" s="3" t="s">
        <v>24</v>
      </c>
      <c r="I85" s="3">
        <v>16.739999999999998</v>
      </c>
      <c r="J85" s="3">
        <v>3</v>
      </c>
      <c r="K85" s="3">
        <v>0</v>
      </c>
      <c r="L85" s="17">
        <v>8.0351999999999997</v>
      </c>
    </row>
    <row r="86" spans="1:12" x14ac:dyDescent="0.35">
      <c r="A86" s="16">
        <v>82</v>
      </c>
      <c r="B86" s="4">
        <v>41924</v>
      </c>
      <c r="C86" s="3" t="s">
        <v>25</v>
      </c>
      <c r="D86" s="3" t="s">
        <v>157</v>
      </c>
      <c r="E86" s="3" t="s">
        <v>21</v>
      </c>
      <c r="F86" s="3" t="s">
        <v>22</v>
      </c>
      <c r="G86" s="3" t="s">
        <v>158</v>
      </c>
      <c r="H86" s="3" t="s">
        <v>24</v>
      </c>
      <c r="I86" s="3">
        <v>14.9</v>
      </c>
      <c r="J86" s="3">
        <v>5</v>
      </c>
      <c r="K86" s="3">
        <v>0</v>
      </c>
      <c r="L86" s="17">
        <v>4.1719999999999997</v>
      </c>
    </row>
    <row r="87" spans="1:12" x14ac:dyDescent="0.35">
      <c r="A87" s="16">
        <v>83</v>
      </c>
      <c r="B87" s="4">
        <v>41924</v>
      </c>
      <c r="C87" s="3" t="s">
        <v>25</v>
      </c>
      <c r="D87" s="3" t="s">
        <v>157</v>
      </c>
      <c r="E87" s="3" t="s">
        <v>21</v>
      </c>
      <c r="F87" s="3" t="s">
        <v>22</v>
      </c>
      <c r="G87" s="3" t="s">
        <v>159</v>
      </c>
      <c r="H87" s="3" t="s">
        <v>24</v>
      </c>
      <c r="I87" s="3">
        <v>21.39</v>
      </c>
      <c r="J87" s="3">
        <v>1</v>
      </c>
      <c r="K87" s="3">
        <v>0</v>
      </c>
      <c r="L87" s="17">
        <v>6.2031000000000001</v>
      </c>
    </row>
    <row r="88" spans="1:12" x14ac:dyDescent="0.35">
      <c r="A88" s="16">
        <v>84</v>
      </c>
      <c r="B88" s="4">
        <v>42250</v>
      </c>
      <c r="C88" s="3" t="s">
        <v>25</v>
      </c>
      <c r="D88" s="3" t="s">
        <v>160</v>
      </c>
      <c r="E88" s="3" t="s">
        <v>40</v>
      </c>
      <c r="F88" s="3" t="s">
        <v>16</v>
      </c>
      <c r="G88" s="3" t="s">
        <v>161</v>
      </c>
      <c r="H88" s="3" t="s">
        <v>24</v>
      </c>
      <c r="I88" s="3">
        <v>200.98400000000001</v>
      </c>
      <c r="J88" s="3">
        <v>7</v>
      </c>
      <c r="K88" s="3">
        <v>0.2</v>
      </c>
      <c r="L88" s="17">
        <v>62.807499999999997</v>
      </c>
    </row>
    <row r="89" spans="1:12" x14ac:dyDescent="0.35">
      <c r="A89" s="16">
        <v>85</v>
      </c>
      <c r="B89" s="4">
        <v>43052</v>
      </c>
      <c r="C89" s="3" t="s">
        <v>82</v>
      </c>
      <c r="D89" s="3" t="s">
        <v>162</v>
      </c>
      <c r="E89" s="3" t="s">
        <v>92</v>
      </c>
      <c r="F89" s="3" t="s">
        <v>47</v>
      </c>
      <c r="G89" s="3" t="s">
        <v>163</v>
      </c>
      <c r="H89" s="3" t="s">
        <v>24</v>
      </c>
      <c r="I89" s="3">
        <v>230.376</v>
      </c>
      <c r="J89" s="3">
        <v>3</v>
      </c>
      <c r="K89" s="3">
        <v>0.2</v>
      </c>
      <c r="L89" s="17">
        <v>-48.954900000000002</v>
      </c>
    </row>
    <row r="90" spans="1:12" x14ac:dyDescent="0.35">
      <c r="A90" s="16">
        <v>86</v>
      </c>
      <c r="B90" s="4">
        <v>42883</v>
      </c>
      <c r="C90" s="3" t="s">
        <v>13</v>
      </c>
      <c r="D90" s="3" t="s">
        <v>102</v>
      </c>
      <c r="E90" s="3" t="s">
        <v>164</v>
      </c>
      <c r="F90" s="3" t="s">
        <v>16</v>
      </c>
      <c r="G90" s="3" t="s">
        <v>165</v>
      </c>
      <c r="H90" s="3" t="s">
        <v>18</v>
      </c>
      <c r="I90" s="3">
        <v>301.95999999999998</v>
      </c>
      <c r="J90" s="3">
        <v>2</v>
      </c>
      <c r="K90" s="3">
        <v>0</v>
      </c>
      <c r="L90" s="17">
        <v>33.215600000000002</v>
      </c>
    </row>
    <row r="91" spans="1:12" x14ac:dyDescent="0.35">
      <c r="A91" s="16">
        <v>87</v>
      </c>
      <c r="B91" s="4">
        <v>43034</v>
      </c>
      <c r="C91" s="3" t="s">
        <v>25</v>
      </c>
      <c r="D91" s="3" t="s">
        <v>166</v>
      </c>
      <c r="E91" s="3" t="s">
        <v>99</v>
      </c>
      <c r="F91" s="3" t="s">
        <v>47</v>
      </c>
      <c r="G91" s="3" t="s">
        <v>167</v>
      </c>
      <c r="H91" s="3" t="s">
        <v>34</v>
      </c>
      <c r="I91" s="3">
        <v>19.989999999999998</v>
      </c>
      <c r="J91" s="3">
        <v>1</v>
      </c>
      <c r="K91" s="3">
        <v>0</v>
      </c>
      <c r="L91" s="17">
        <v>6.7965999999999998</v>
      </c>
    </row>
    <row r="92" spans="1:12" x14ac:dyDescent="0.35">
      <c r="A92" s="16">
        <v>88</v>
      </c>
      <c r="B92" s="4">
        <v>43034</v>
      </c>
      <c r="C92" s="3" t="s">
        <v>25</v>
      </c>
      <c r="D92" s="3" t="s">
        <v>166</v>
      </c>
      <c r="E92" s="3" t="s">
        <v>99</v>
      </c>
      <c r="F92" s="3" t="s">
        <v>47</v>
      </c>
      <c r="G92" s="3" t="s">
        <v>168</v>
      </c>
      <c r="H92" s="3" t="s">
        <v>24</v>
      </c>
      <c r="I92" s="3">
        <v>6.16</v>
      </c>
      <c r="J92" s="3">
        <v>2</v>
      </c>
      <c r="K92" s="3">
        <v>0</v>
      </c>
      <c r="L92" s="17">
        <v>2.9567999999999999</v>
      </c>
    </row>
    <row r="93" spans="1:12" x14ac:dyDescent="0.35">
      <c r="A93" s="16">
        <v>89</v>
      </c>
      <c r="B93" s="4">
        <v>42465</v>
      </c>
      <c r="C93" s="3" t="s">
        <v>13</v>
      </c>
      <c r="D93" s="3" t="s">
        <v>169</v>
      </c>
      <c r="E93" s="3" t="s">
        <v>46</v>
      </c>
      <c r="F93" s="3" t="s">
        <v>47</v>
      </c>
      <c r="G93" s="3" t="s">
        <v>170</v>
      </c>
      <c r="H93" s="3" t="s">
        <v>24</v>
      </c>
      <c r="I93" s="3">
        <v>158.36799999999999</v>
      </c>
      <c r="J93" s="3">
        <v>7</v>
      </c>
      <c r="K93" s="3">
        <v>0.2</v>
      </c>
      <c r="L93" s="17">
        <v>13.857200000000001</v>
      </c>
    </row>
    <row r="94" spans="1:12" x14ac:dyDescent="0.35">
      <c r="A94" s="16">
        <v>90</v>
      </c>
      <c r="B94" s="4">
        <v>42630</v>
      </c>
      <c r="C94" s="3" t="s">
        <v>25</v>
      </c>
      <c r="D94" s="3" t="s">
        <v>171</v>
      </c>
      <c r="E94" s="3" t="s">
        <v>21</v>
      </c>
      <c r="F94" s="3" t="s">
        <v>22</v>
      </c>
      <c r="G94" s="3" t="s">
        <v>172</v>
      </c>
      <c r="H94" s="3" t="s">
        <v>24</v>
      </c>
      <c r="I94" s="3">
        <v>20.100000000000001</v>
      </c>
      <c r="J94" s="3">
        <v>3</v>
      </c>
      <c r="K94" s="3">
        <v>0</v>
      </c>
      <c r="L94" s="17">
        <v>6.633</v>
      </c>
    </row>
    <row r="95" spans="1:12" x14ac:dyDescent="0.35">
      <c r="A95" s="16">
        <v>91</v>
      </c>
      <c r="B95" s="4">
        <v>42630</v>
      </c>
      <c r="C95" s="3" t="s">
        <v>25</v>
      </c>
      <c r="D95" s="3" t="s">
        <v>171</v>
      </c>
      <c r="E95" s="3" t="s">
        <v>21</v>
      </c>
      <c r="F95" s="3" t="s">
        <v>22</v>
      </c>
      <c r="G95" s="3" t="s">
        <v>93</v>
      </c>
      <c r="H95" s="3" t="s">
        <v>34</v>
      </c>
      <c r="I95" s="3">
        <v>73.584000000000003</v>
      </c>
      <c r="J95" s="3">
        <v>2</v>
      </c>
      <c r="K95" s="3">
        <v>0.2</v>
      </c>
      <c r="L95" s="17">
        <v>8.2782</v>
      </c>
    </row>
    <row r="96" spans="1:12" x14ac:dyDescent="0.35">
      <c r="A96" s="16">
        <v>92</v>
      </c>
      <c r="B96" s="4">
        <v>42630</v>
      </c>
      <c r="C96" s="3" t="s">
        <v>25</v>
      </c>
      <c r="D96" s="3" t="s">
        <v>171</v>
      </c>
      <c r="E96" s="3" t="s">
        <v>21</v>
      </c>
      <c r="F96" s="3" t="s">
        <v>22</v>
      </c>
      <c r="G96" s="3" t="s">
        <v>173</v>
      </c>
      <c r="H96" s="3" t="s">
        <v>24</v>
      </c>
      <c r="I96" s="3">
        <v>6.48</v>
      </c>
      <c r="J96" s="3">
        <v>1</v>
      </c>
      <c r="K96" s="3">
        <v>0</v>
      </c>
      <c r="L96" s="17">
        <v>3.1103999999999998</v>
      </c>
    </row>
    <row r="97" spans="1:12" x14ac:dyDescent="0.35">
      <c r="A97" s="16">
        <v>93</v>
      </c>
      <c r="B97" s="4">
        <v>42035</v>
      </c>
      <c r="C97" s="3" t="s">
        <v>13</v>
      </c>
      <c r="D97" s="3" t="s">
        <v>174</v>
      </c>
      <c r="E97" s="3" t="s">
        <v>99</v>
      </c>
      <c r="F97" s="3" t="s">
        <v>47</v>
      </c>
      <c r="G97" s="3" t="s">
        <v>175</v>
      </c>
      <c r="H97" s="3" t="s">
        <v>24</v>
      </c>
      <c r="I97" s="3">
        <v>12.96</v>
      </c>
      <c r="J97" s="3">
        <v>2</v>
      </c>
      <c r="K97" s="3">
        <v>0</v>
      </c>
      <c r="L97" s="17">
        <v>6.2207999999999997</v>
      </c>
    </row>
    <row r="98" spans="1:12" x14ac:dyDescent="0.35">
      <c r="A98" s="16">
        <v>94</v>
      </c>
      <c r="B98" s="4">
        <v>42035</v>
      </c>
      <c r="C98" s="3" t="s">
        <v>13</v>
      </c>
      <c r="D98" s="3" t="s">
        <v>174</v>
      </c>
      <c r="E98" s="3" t="s">
        <v>99</v>
      </c>
      <c r="F98" s="3" t="s">
        <v>47</v>
      </c>
      <c r="G98" s="3" t="s">
        <v>176</v>
      </c>
      <c r="H98" s="3" t="s">
        <v>18</v>
      </c>
      <c r="I98" s="3">
        <v>53.34</v>
      </c>
      <c r="J98" s="3">
        <v>3</v>
      </c>
      <c r="K98" s="3">
        <v>0</v>
      </c>
      <c r="L98" s="17">
        <v>16.535399999999999</v>
      </c>
    </row>
    <row r="99" spans="1:12" x14ac:dyDescent="0.35">
      <c r="A99" s="16">
        <v>95</v>
      </c>
      <c r="B99" s="4">
        <v>42035</v>
      </c>
      <c r="C99" s="3" t="s">
        <v>13</v>
      </c>
      <c r="D99" s="3" t="s">
        <v>174</v>
      </c>
      <c r="E99" s="3" t="s">
        <v>99</v>
      </c>
      <c r="F99" s="3" t="s">
        <v>47</v>
      </c>
      <c r="G99" s="3" t="s">
        <v>177</v>
      </c>
      <c r="H99" s="3" t="s">
        <v>24</v>
      </c>
      <c r="I99" s="3">
        <v>32.96</v>
      </c>
      <c r="J99" s="3">
        <v>2</v>
      </c>
      <c r="K99" s="3">
        <v>0</v>
      </c>
      <c r="L99" s="17">
        <v>16.150400000000001</v>
      </c>
    </row>
    <row r="100" spans="1:12" x14ac:dyDescent="0.35">
      <c r="A100" s="16">
        <v>96</v>
      </c>
      <c r="B100" s="4">
        <v>43045</v>
      </c>
      <c r="C100" s="3" t="s">
        <v>25</v>
      </c>
      <c r="D100" s="3" t="s">
        <v>178</v>
      </c>
      <c r="E100" s="3" t="s">
        <v>179</v>
      </c>
      <c r="F100" s="3" t="s">
        <v>22</v>
      </c>
      <c r="G100" s="3" t="s">
        <v>180</v>
      </c>
      <c r="H100" s="3" t="s">
        <v>24</v>
      </c>
      <c r="I100" s="3">
        <v>5.6820000000000004</v>
      </c>
      <c r="J100" s="3">
        <v>1</v>
      </c>
      <c r="K100" s="3">
        <v>0.7</v>
      </c>
      <c r="L100" s="17">
        <v>-3.7879999999999998</v>
      </c>
    </row>
    <row r="101" spans="1:12" x14ac:dyDescent="0.35">
      <c r="A101" s="16">
        <v>97</v>
      </c>
      <c r="B101" s="4">
        <v>43048</v>
      </c>
      <c r="C101" s="3" t="s">
        <v>13</v>
      </c>
      <c r="D101" s="3" t="s">
        <v>181</v>
      </c>
      <c r="E101" s="3" t="s">
        <v>116</v>
      </c>
      <c r="F101" s="3" t="s">
        <v>66</v>
      </c>
      <c r="G101" s="3" t="s">
        <v>182</v>
      </c>
      <c r="H101" s="3" t="s">
        <v>18</v>
      </c>
      <c r="I101" s="3">
        <v>96.53</v>
      </c>
      <c r="J101" s="3">
        <v>7</v>
      </c>
      <c r="K101" s="3">
        <v>0</v>
      </c>
      <c r="L101" s="17">
        <v>40.5426</v>
      </c>
    </row>
    <row r="102" spans="1:12" x14ac:dyDescent="0.35">
      <c r="A102" s="16">
        <v>98</v>
      </c>
      <c r="B102" s="4">
        <v>42903</v>
      </c>
      <c r="C102" s="3" t="s">
        <v>82</v>
      </c>
      <c r="D102" s="3" t="s">
        <v>183</v>
      </c>
      <c r="E102" s="3" t="s">
        <v>21</v>
      </c>
      <c r="F102" s="3" t="s">
        <v>22</v>
      </c>
      <c r="G102" s="3" t="s">
        <v>184</v>
      </c>
      <c r="H102" s="3" t="s">
        <v>24</v>
      </c>
      <c r="I102" s="3">
        <v>51.311999999999998</v>
      </c>
      <c r="J102" s="3">
        <v>3</v>
      </c>
      <c r="K102" s="3">
        <v>0.2</v>
      </c>
      <c r="L102" s="17">
        <v>17.959199999999999</v>
      </c>
    </row>
    <row r="103" spans="1:12" x14ac:dyDescent="0.35">
      <c r="A103" s="16">
        <v>99</v>
      </c>
      <c r="B103" s="4">
        <v>42619</v>
      </c>
      <c r="C103" s="3" t="s">
        <v>25</v>
      </c>
      <c r="D103" s="3" t="s">
        <v>185</v>
      </c>
      <c r="E103" s="3" t="s">
        <v>99</v>
      </c>
      <c r="F103" s="3" t="s">
        <v>47</v>
      </c>
      <c r="G103" s="3" t="s">
        <v>186</v>
      </c>
      <c r="H103" s="3" t="s">
        <v>24</v>
      </c>
      <c r="I103" s="3">
        <v>77.88</v>
      </c>
      <c r="J103" s="3">
        <v>6</v>
      </c>
      <c r="K103" s="3">
        <v>0</v>
      </c>
      <c r="L103" s="17">
        <v>22.5852</v>
      </c>
    </row>
    <row r="104" spans="1:12" x14ac:dyDescent="0.35">
      <c r="A104" s="16">
        <v>100</v>
      </c>
      <c r="B104" s="4">
        <v>42611</v>
      </c>
      <c r="C104" s="3" t="s">
        <v>25</v>
      </c>
      <c r="D104" s="3" t="s">
        <v>187</v>
      </c>
      <c r="E104" s="3" t="s">
        <v>92</v>
      </c>
      <c r="F104" s="3" t="s">
        <v>47</v>
      </c>
      <c r="G104" s="3" t="s">
        <v>188</v>
      </c>
      <c r="H104" s="3" t="s">
        <v>24</v>
      </c>
      <c r="I104" s="3">
        <v>64.623999999999995</v>
      </c>
      <c r="J104" s="3">
        <v>7</v>
      </c>
      <c r="K104" s="3">
        <v>0.2</v>
      </c>
      <c r="L104" s="17">
        <v>22.618400000000001</v>
      </c>
    </row>
    <row r="105" spans="1:12" x14ac:dyDescent="0.35">
      <c r="A105" s="16">
        <v>101</v>
      </c>
      <c r="B105" s="4">
        <v>42594</v>
      </c>
      <c r="C105" s="3" t="s">
        <v>82</v>
      </c>
      <c r="D105" s="3" t="s">
        <v>183</v>
      </c>
      <c r="E105" s="3" t="s">
        <v>21</v>
      </c>
      <c r="F105" s="3" t="s">
        <v>22</v>
      </c>
      <c r="G105" s="3" t="s">
        <v>184</v>
      </c>
      <c r="H105" s="3" t="s">
        <v>24</v>
      </c>
      <c r="I105" s="3">
        <v>43.65</v>
      </c>
      <c r="J105" s="3">
        <v>6</v>
      </c>
      <c r="K105" s="3">
        <v>0.2</v>
      </c>
      <c r="L105" s="17">
        <v>25.5684</v>
      </c>
    </row>
    <row r="106" spans="1:12" x14ac:dyDescent="0.3">
      <c r="A106" s="16" t="s">
        <v>204</v>
      </c>
      <c r="B106" s="3"/>
      <c r="C106" s="3"/>
      <c r="D106" s="3"/>
      <c r="E106" s="3"/>
      <c r="F106" s="3"/>
      <c r="G106" s="3"/>
      <c r="H106" s="3"/>
      <c r="I106" s="3">
        <f>SUBTOTAL(109,Sales[Sales])</f>
        <v>21548.181700000001</v>
      </c>
      <c r="J106" s="3">
        <f>SUBTOTAL(104,Sales[Quantity])</f>
        <v>9</v>
      </c>
      <c r="K106" s="3">
        <f>SUBTOTAL(104,Sales[Discount])</f>
        <v>0.8</v>
      </c>
      <c r="L106" s="17">
        <f>SUBTOTAL(109,Sales[Profit])</f>
        <v>-76.3222999999997</v>
      </c>
    </row>
  </sheetData>
  <hyperlinks>
    <hyperlink ref="A1" location="Index!A1" display="Index"/>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C32" sqref="C32"/>
    </sheetView>
  </sheetViews>
  <sheetFormatPr defaultRowHeight="14.4" x14ac:dyDescent="0.3"/>
  <cols>
    <col min="1" max="1" width="12.5546875" bestFit="1" customWidth="1"/>
    <col min="2" max="2" width="15.5546875" bestFit="1" customWidth="1"/>
    <col min="3" max="3" width="13.5546875" bestFit="1" customWidth="1"/>
    <col min="4" max="4" width="10.77734375" bestFit="1" customWidth="1"/>
    <col min="5" max="5" width="11" bestFit="1" customWidth="1"/>
  </cols>
  <sheetData>
    <row r="3" spans="1:5" x14ac:dyDescent="0.3">
      <c r="A3" s="21" t="s">
        <v>207</v>
      </c>
      <c r="B3" s="21" t="s">
        <v>210</v>
      </c>
    </row>
    <row r="4" spans="1:5" x14ac:dyDescent="0.3">
      <c r="A4" s="21" t="s">
        <v>205</v>
      </c>
      <c r="B4" t="s">
        <v>18</v>
      </c>
      <c r="C4" t="s">
        <v>24</v>
      </c>
      <c r="D4" t="s">
        <v>34</v>
      </c>
      <c r="E4" t="s">
        <v>206</v>
      </c>
    </row>
    <row r="5" spans="1:5" x14ac:dyDescent="0.3">
      <c r="A5" s="22" t="s">
        <v>47</v>
      </c>
      <c r="B5" s="29">
        <v>1326.9901999999997</v>
      </c>
      <c r="C5" s="29">
        <v>1933.5200000000002</v>
      </c>
      <c r="D5" s="29">
        <v>1681.8500000000001</v>
      </c>
      <c r="E5" s="29">
        <v>4942.3602000000001</v>
      </c>
    </row>
    <row r="6" spans="1:5" x14ac:dyDescent="0.3">
      <c r="A6" s="22" t="s">
        <v>66</v>
      </c>
      <c r="B6" s="29">
        <v>3694.9419999999996</v>
      </c>
      <c r="C6" s="29">
        <v>447.36</v>
      </c>
      <c r="D6" s="29">
        <v>1126.75</v>
      </c>
      <c r="E6" s="29">
        <v>5269.0519999999997</v>
      </c>
    </row>
    <row r="7" spans="1:5" x14ac:dyDescent="0.3">
      <c r="A7" s="22" t="s">
        <v>16</v>
      </c>
      <c r="B7" s="29">
        <v>3182.4135000000001</v>
      </c>
      <c r="C7" s="29">
        <v>708.08400000000006</v>
      </c>
      <c r="D7" s="29"/>
      <c r="E7" s="29">
        <v>3890.4975000000004</v>
      </c>
    </row>
    <row r="8" spans="1:5" x14ac:dyDescent="0.3">
      <c r="A8" s="22" t="s">
        <v>22</v>
      </c>
      <c r="B8" s="29">
        <v>2879.4340000000002</v>
      </c>
      <c r="C8" s="29">
        <v>2145.0299999999993</v>
      </c>
      <c r="D8" s="29">
        <v>2378.1579999999999</v>
      </c>
      <c r="E8" s="29">
        <v>7402.6219999999994</v>
      </c>
    </row>
    <row r="9" spans="1:5" x14ac:dyDescent="0.3">
      <c r="A9" s="22" t="s">
        <v>206</v>
      </c>
      <c r="B9" s="29">
        <v>11083.779699999999</v>
      </c>
      <c r="C9" s="29">
        <v>5233.9939999999988</v>
      </c>
      <c r="D9" s="29">
        <v>5186.7579999999998</v>
      </c>
      <c r="E9" s="29">
        <v>21504.5317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A103"/>
  <sheetViews>
    <sheetView showGridLines="0" topLeftCell="D82" zoomScale="85" zoomScaleNormal="85" workbookViewId="0">
      <selection activeCell="W119" sqref="W119"/>
    </sheetView>
  </sheetViews>
  <sheetFormatPr defaultRowHeight="14.4" x14ac:dyDescent="0.3"/>
  <cols>
    <col min="11" max="11" width="11.77734375" customWidth="1"/>
    <col min="12" max="12" width="13.109375" bestFit="1" customWidth="1"/>
    <col min="13" max="13" width="9.5546875" bestFit="1" customWidth="1"/>
    <col min="14" max="14" width="13.109375" bestFit="1" customWidth="1"/>
    <col min="15" max="15" width="6.77734375" bestFit="1" customWidth="1"/>
    <col min="16" max="16" width="16.21875" bestFit="1" customWidth="1"/>
    <col min="17" max="17" width="13.21875" bestFit="1" customWidth="1"/>
    <col min="18" max="18" width="9.109375" bestFit="1" customWidth="1"/>
    <col min="19" max="19" width="8" bestFit="1" customWidth="1"/>
    <col min="20" max="20" width="8.109375" bestFit="1" customWidth="1"/>
    <col min="21" max="21" width="10.77734375" bestFit="1" customWidth="1"/>
    <col min="24" max="24" width="11" customWidth="1"/>
    <col min="26" max="26" width="12.88671875" customWidth="1"/>
  </cols>
  <sheetData>
    <row r="1" spans="1:27" x14ac:dyDescent="0.3">
      <c r="A1" s="1" t="s">
        <v>0</v>
      </c>
    </row>
    <row r="3" spans="1:27" ht="28.8" x14ac:dyDescent="0.3">
      <c r="J3" s="2" t="s">
        <v>1</v>
      </c>
      <c r="K3" s="2" t="s">
        <v>2</v>
      </c>
      <c r="L3" s="2" t="s">
        <v>3</v>
      </c>
      <c r="M3" s="2" t="s">
        <v>4</v>
      </c>
      <c r="N3" s="2" t="s">
        <v>5</v>
      </c>
      <c r="O3" s="2" t="s">
        <v>6</v>
      </c>
      <c r="P3" s="2" t="s">
        <v>7</v>
      </c>
      <c r="Q3" s="2" t="s">
        <v>8</v>
      </c>
      <c r="R3" s="2" t="s">
        <v>9</v>
      </c>
      <c r="S3" s="2" t="s">
        <v>10</v>
      </c>
      <c r="T3" s="2" t="s">
        <v>11</v>
      </c>
      <c r="U3" s="2" t="s">
        <v>12</v>
      </c>
    </row>
    <row r="4" spans="1:27" x14ac:dyDescent="0.3">
      <c r="J4" s="3">
        <v>1</v>
      </c>
      <c r="K4" s="4">
        <v>42682</v>
      </c>
      <c r="L4" s="3" t="s">
        <v>13</v>
      </c>
      <c r="M4" s="3" t="s">
        <v>14</v>
      </c>
      <c r="N4" s="3" t="s">
        <v>15</v>
      </c>
      <c r="O4" s="3" t="s">
        <v>16</v>
      </c>
      <c r="P4" s="3" t="s">
        <v>17</v>
      </c>
      <c r="Q4" s="3" t="s">
        <v>18</v>
      </c>
      <c r="R4" s="3">
        <v>261.95999999999998</v>
      </c>
      <c r="S4" s="3">
        <v>2</v>
      </c>
      <c r="T4" s="3">
        <v>0</v>
      </c>
      <c r="U4" s="3">
        <v>41.913600000000002</v>
      </c>
    </row>
    <row r="5" spans="1:27" x14ac:dyDescent="0.3">
      <c r="J5" s="3">
        <v>2</v>
      </c>
      <c r="K5" s="4">
        <v>42682</v>
      </c>
      <c r="L5" s="3" t="s">
        <v>13</v>
      </c>
      <c r="M5" s="3" t="s">
        <v>14</v>
      </c>
      <c r="N5" s="3" t="s">
        <v>15</v>
      </c>
      <c r="O5" s="3" t="s">
        <v>16</v>
      </c>
      <c r="P5" s="3" t="s">
        <v>19</v>
      </c>
      <c r="Q5" s="3" t="s">
        <v>18</v>
      </c>
      <c r="R5" s="3">
        <v>731.94</v>
      </c>
      <c r="S5" s="3">
        <v>3</v>
      </c>
      <c r="T5" s="3">
        <v>0</v>
      </c>
      <c r="U5" s="3">
        <v>219.58199999999999</v>
      </c>
      <c r="W5" t="s">
        <v>6</v>
      </c>
      <c r="X5" t="s">
        <v>209</v>
      </c>
      <c r="Y5" t="s">
        <v>212</v>
      </c>
      <c r="Z5" t="s">
        <v>213</v>
      </c>
      <c r="AA5" t="s">
        <v>34</v>
      </c>
    </row>
    <row r="6" spans="1:27" x14ac:dyDescent="0.3">
      <c r="J6" s="3">
        <v>3</v>
      </c>
      <c r="K6" s="4">
        <v>42533</v>
      </c>
      <c r="L6" s="3" t="s">
        <v>13</v>
      </c>
      <c r="M6" s="3" t="s">
        <v>20</v>
      </c>
      <c r="N6" s="3" t="s">
        <v>21</v>
      </c>
      <c r="O6" s="3" t="s">
        <v>22</v>
      </c>
      <c r="P6" s="3" t="s">
        <v>23</v>
      </c>
      <c r="Q6" s="3" t="s">
        <v>24</v>
      </c>
      <c r="R6" s="3">
        <v>14.62</v>
      </c>
      <c r="S6" s="3">
        <v>2</v>
      </c>
      <c r="T6" s="3">
        <v>0</v>
      </c>
      <c r="U6" s="3">
        <v>6.8714000000000004</v>
      </c>
      <c r="W6" t="s">
        <v>16</v>
      </c>
      <c r="X6">
        <f>SUMIF($O$4:$O$103,W6,$R$4:$R$103)</f>
        <v>3890.4974999999999</v>
      </c>
    </row>
    <row r="7" spans="1:27" x14ac:dyDescent="0.3">
      <c r="J7" s="3">
        <v>4</v>
      </c>
      <c r="K7" s="4">
        <v>42288</v>
      </c>
      <c r="L7" s="3" t="s">
        <v>25</v>
      </c>
      <c r="M7" s="3" t="s">
        <v>26</v>
      </c>
      <c r="N7" s="3" t="s">
        <v>27</v>
      </c>
      <c r="O7" s="3" t="s">
        <v>16</v>
      </c>
      <c r="P7" s="3" t="s">
        <v>28</v>
      </c>
      <c r="Q7" s="3" t="s">
        <v>18</v>
      </c>
      <c r="R7" s="3">
        <v>957.57749999999999</v>
      </c>
      <c r="S7" s="3">
        <v>5</v>
      </c>
      <c r="T7" s="3">
        <v>0.45</v>
      </c>
      <c r="U7" s="3">
        <v>-383.03100000000001</v>
      </c>
      <c r="W7" t="s">
        <v>22</v>
      </c>
      <c r="X7">
        <f t="shared" ref="X7:X9" si="0">SUMIF($O$4:$O$103,W7,$R$4:$R$103)</f>
        <v>7402.6219999999976</v>
      </c>
    </row>
    <row r="8" spans="1:27" x14ac:dyDescent="0.3">
      <c r="J8" s="3">
        <v>5</v>
      </c>
      <c r="K8" s="4">
        <v>42288</v>
      </c>
      <c r="L8" s="3" t="s">
        <v>25</v>
      </c>
      <c r="M8" s="3" t="s">
        <v>26</v>
      </c>
      <c r="N8" s="3" t="s">
        <v>27</v>
      </c>
      <c r="O8" s="3" t="s">
        <v>16</v>
      </c>
      <c r="P8" s="3" t="s">
        <v>29</v>
      </c>
      <c r="Q8" s="3" t="s">
        <v>24</v>
      </c>
      <c r="R8" s="3">
        <v>22.367999999999999</v>
      </c>
      <c r="S8" s="3">
        <v>2</v>
      </c>
      <c r="T8" s="3">
        <v>0.2</v>
      </c>
      <c r="U8" s="3">
        <v>2.5164</v>
      </c>
      <c r="W8" t="s">
        <v>47</v>
      </c>
      <c r="X8">
        <f t="shared" si="0"/>
        <v>4942.3601999999992</v>
      </c>
    </row>
    <row r="9" spans="1:27" x14ac:dyDescent="0.3">
      <c r="J9" s="3">
        <v>6</v>
      </c>
      <c r="K9" s="4">
        <v>41799</v>
      </c>
      <c r="L9" s="3" t="s">
        <v>25</v>
      </c>
      <c r="M9" s="3" t="s">
        <v>30</v>
      </c>
      <c r="N9" s="3" t="s">
        <v>21</v>
      </c>
      <c r="O9" s="3" t="s">
        <v>22</v>
      </c>
      <c r="P9" s="3" t="s">
        <v>31</v>
      </c>
      <c r="Q9" s="3" t="s">
        <v>18</v>
      </c>
      <c r="R9" s="3">
        <v>48.86</v>
      </c>
      <c r="S9" s="3">
        <v>7</v>
      </c>
      <c r="T9" s="3">
        <v>0</v>
      </c>
      <c r="U9" s="3">
        <v>14.1694</v>
      </c>
      <c r="W9" t="s">
        <v>66</v>
      </c>
      <c r="X9">
        <f t="shared" si="0"/>
        <v>5269.0520000000006</v>
      </c>
    </row>
    <row r="10" spans="1:27" x14ac:dyDescent="0.3">
      <c r="J10" s="3">
        <v>7</v>
      </c>
      <c r="K10" s="4">
        <v>41799</v>
      </c>
      <c r="L10" s="3" t="s">
        <v>25</v>
      </c>
      <c r="M10" s="3" t="s">
        <v>30</v>
      </c>
      <c r="N10" s="3" t="s">
        <v>21</v>
      </c>
      <c r="O10" s="3" t="s">
        <v>22</v>
      </c>
      <c r="P10" s="3" t="s">
        <v>32</v>
      </c>
      <c r="Q10" s="3" t="s">
        <v>24</v>
      </c>
      <c r="R10" s="3">
        <v>7.28</v>
      </c>
      <c r="S10" s="3">
        <v>4</v>
      </c>
      <c r="T10" s="3">
        <v>0</v>
      </c>
      <c r="U10" s="3">
        <v>1.9656</v>
      </c>
      <c r="W10" t="s">
        <v>204</v>
      </c>
      <c r="X10">
        <f>SUM(X6:X9)</f>
        <v>21504.531699999996</v>
      </c>
    </row>
    <row r="11" spans="1:27" x14ac:dyDescent="0.3">
      <c r="J11" s="3">
        <v>8</v>
      </c>
      <c r="K11" s="4">
        <v>41799</v>
      </c>
      <c r="L11" s="3" t="s">
        <v>25</v>
      </c>
      <c r="M11" s="3" t="s">
        <v>30</v>
      </c>
      <c r="N11" s="3" t="s">
        <v>21</v>
      </c>
      <c r="O11" s="3" t="s">
        <v>22</v>
      </c>
      <c r="P11" s="3" t="s">
        <v>33</v>
      </c>
      <c r="Q11" s="3" t="s">
        <v>34</v>
      </c>
      <c r="R11" s="3">
        <v>907.15200000000004</v>
      </c>
      <c r="S11" s="3">
        <v>6</v>
      </c>
      <c r="T11" s="3">
        <v>0.2</v>
      </c>
      <c r="U11" s="3">
        <v>90.715199999999996</v>
      </c>
    </row>
    <row r="12" spans="1:27" x14ac:dyDescent="0.3">
      <c r="J12" s="3">
        <v>9</v>
      </c>
      <c r="K12" s="4">
        <v>41799</v>
      </c>
      <c r="L12" s="3" t="s">
        <v>25</v>
      </c>
      <c r="M12" s="3" t="s">
        <v>30</v>
      </c>
      <c r="N12" s="3" t="s">
        <v>21</v>
      </c>
      <c r="O12" s="3" t="s">
        <v>22</v>
      </c>
      <c r="P12" s="3" t="s">
        <v>35</v>
      </c>
      <c r="Q12" s="3" t="s">
        <v>24</v>
      </c>
      <c r="R12" s="3">
        <v>18.504000000000001</v>
      </c>
      <c r="S12" s="3">
        <v>3</v>
      </c>
      <c r="T12" s="3">
        <v>0.2</v>
      </c>
      <c r="U12" s="3">
        <v>5.7824999999999998</v>
      </c>
    </row>
    <row r="13" spans="1:27" x14ac:dyDescent="0.3">
      <c r="J13" s="3">
        <v>10</v>
      </c>
      <c r="K13" s="4">
        <v>41799</v>
      </c>
      <c r="L13" s="3" t="s">
        <v>25</v>
      </c>
      <c r="M13" s="3" t="s">
        <v>30</v>
      </c>
      <c r="N13" s="3" t="s">
        <v>21</v>
      </c>
      <c r="O13" s="3" t="s">
        <v>22</v>
      </c>
      <c r="P13" s="3" t="s">
        <v>36</v>
      </c>
      <c r="Q13" s="3" t="s">
        <v>24</v>
      </c>
      <c r="R13" s="3">
        <v>114.9</v>
      </c>
      <c r="S13" s="3">
        <v>5</v>
      </c>
      <c r="T13" s="3">
        <v>0</v>
      </c>
      <c r="U13" s="3">
        <v>34.47</v>
      </c>
    </row>
    <row r="14" spans="1:27" x14ac:dyDescent="0.3">
      <c r="J14" s="3">
        <v>11</v>
      </c>
      <c r="K14" s="4">
        <v>41799</v>
      </c>
      <c r="L14" s="3" t="s">
        <v>25</v>
      </c>
      <c r="M14" s="3" t="s">
        <v>30</v>
      </c>
      <c r="N14" s="3" t="s">
        <v>21</v>
      </c>
      <c r="O14" s="3" t="s">
        <v>22</v>
      </c>
      <c r="P14" s="3" t="s">
        <v>37</v>
      </c>
      <c r="Q14" s="3" t="s">
        <v>18</v>
      </c>
      <c r="R14" s="3">
        <v>1706.184</v>
      </c>
      <c r="S14" s="3">
        <v>9</v>
      </c>
      <c r="T14" s="3">
        <v>0.2</v>
      </c>
      <c r="U14" s="3">
        <v>85.309200000000004</v>
      </c>
    </row>
    <row r="15" spans="1:27" x14ac:dyDescent="0.3">
      <c r="J15" s="3">
        <v>12</v>
      </c>
      <c r="K15" s="4">
        <v>41799</v>
      </c>
      <c r="L15" s="3" t="s">
        <v>25</v>
      </c>
      <c r="M15" s="3" t="s">
        <v>30</v>
      </c>
      <c r="N15" s="3" t="s">
        <v>21</v>
      </c>
      <c r="O15" s="3" t="s">
        <v>22</v>
      </c>
      <c r="P15" s="3" t="s">
        <v>38</v>
      </c>
      <c r="Q15" s="3" t="s">
        <v>34</v>
      </c>
      <c r="R15" s="3">
        <v>911.42399999999998</v>
      </c>
      <c r="S15" s="3">
        <v>4</v>
      </c>
      <c r="T15" s="3">
        <v>0.2</v>
      </c>
      <c r="U15" s="3">
        <v>68.356800000000007</v>
      </c>
    </row>
    <row r="16" spans="1:27" x14ac:dyDescent="0.3">
      <c r="J16" s="3">
        <v>13</v>
      </c>
      <c r="K16" s="4">
        <v>42840</v>
      </c>
      <c r="L16" s="3" t="s">
        <v>25</v>
      </c>
      <c r="M16" s="3" t="s">
        <v>39</v>
      </c>
      <c r="N16" s="3" t="s">
        <v>40</v>
      </c>
      <c r="O16" s="3" t="s">
        <v>16</v>
      </c>
      <c r="P16" s="3" t="s">
        <v>41</v>
      </c>
      <c r="Q16" s="3" t="s">
        <v>24</v>
      </c>
      <c r="R16" s="3">
        <v>15.552</v>
      </c>
      <c r="S16" s="3">
        <v>3</v>
      </c>
      <c r="T16" s="3">
        <v>0.2</v>
      </c>
      <c r="U16" s="3">
        <v>5.4432</v>
      </c>
    </row>
    <row r="17" spans="10:21" x14ac:dyDescent="0.3">
      <c r="J17" s="3">
        <v>14</v>
      </c>
      <c r="K17" s="4">
        <v>42709</v>
      </c>
      <c r="L17" s="3" t="s">
        <v>25</v>
      </c>
      <c r="M17" s="3" t="s">
        <v>42</v>
      </c>
      <c r="N17" s="3" t="s">
        <v>43</v>
      </c>
      <c r="O17" s="3" t="s">
        <v>22</v>
      </c>
      <c r="P17" s="3" t="s">
        <v>44</v>
      </c>
      <c r="Q17" s="3" t="s">
        <v>24</v>
      </c>
      <c r="R17" s="3">
        <v>407.976</v>
      </c>
      <c r="S17" s="3">
        <v>3</v>
      </c>
      <c r="T17" s="3">
        <v>0.2</v>
      </c>
      <c r="U17" s="3">
        <v>132.59219999999999</v>
      </c>
    </row>
    <row r="18" spans="10:21" x14ac:dyDescent="0.3">
      <c r="J18" s="3">
        <v>15</v>
      </c>
      <c r="K18" s="4">
        <v>42330</v>
      </c>
      <c r="L18" s="3" t="s">
        <v>25</v>
      </c>
      <c r="M18" s="3" t="s">
        <v>45</v>
      </c>
      <c r="N18" s="3" t="s">
        <v>46</v>
      </c>
      <c r="O18" s="3" t="s">
        <v>47</v>
      </c>
      <c r="P18" s="3" t="s">
        <v>48</v>
      </c>
      <c r="Q18" s="3" t="s">
        <v>24</v>
      </c>
      <c r="R18" s="3">
        <v>68.81</v>
      </c>
      <c r="S18" s="3">
        <v>5</v>
      </c>
      <c r="T18" s="3">
        <v>0.8</v>
      </c>
      <c r="U18" s="3">
        <v>-123.858</v>
      </c>
    </row>
    <row r="19" spans="10:21" x14ac:dyDescent="0.3">
      <c r="J19" s="3">
        <v>16</v>
      </c>
      <c r="K19" s="4">
        <v>42330</v>
      </c>
      <c r="L19" s="3" t="s">
        <v>25</v>
      </c>
      <c r="M19" s="3" t="s">
        <v>45</v>
      </c>
      <c r="N19" s="3" t="s">
        <v>46</v>
      </c>
      <c r="O19" s="3" t="s">
        <v>47</v>
      </c>
      <c r="P19" s="3" t="s">
        <v>49</v>
      </c>
      <c r="Q19" s="3" t="s">
        <v>24</v>
      </c>
      <c r="R19" s="3">
        <v>2.544</v>
      </c>
      <c r="S19" s="3">
        <v>3</v>
      </c>
      <c r="T19" s="3">
        <v>0.8</v>
      </c>
      <c r="U19" s="3">
        <v>-3.8159999999999998</v>
      </c>
    </row>
    <row r="20" spans="10:21" x14ac:dyDescent="0.3">
      <c r="J20" s="3">
        <v>17</v>
      </c>
      <c r="K20" s="4">
        <v>41954</v>
      </c>
      <c r="L20" s="3" t="s">
        <v>25</v>
      </c>
      <c r="M20" s="3" t="s">
        <v>50</v>
      </c>
      <c r="N20" s="3" t="s">
        <v>51</v>
      </c>
      <c r="O20" s="3" t="s">
        <v>47</v>
      </c>
      <c r="P20" s="3" t="s">
        <v>52</v>
      </c>
      <c r="Q20" s="3" t="s">
        <v>24</v>
      </c>
      <c r="R20" s="3">
        <v>665.88</v>
      </c>
      <c r="S20" s="3">
        <v>6</v>
      </c>
      <c r="T20" s="3">
        <v>0</v>
      </c>
      <c r="U20" s="3">
        <v>13.317600000000001</v>
      </c>
    </row>
    <row r="21" spans="10:21" x14ac:dyDescent="0.3">
      <c r="J21" s="3">
        <v>18</v>
      </c>
      <c r="K21" s="4">
        <v>41772</v>
      </c>
      <c r="L21" s="3" t="s">
        <v>13</v>
      </c>
      <c r="M21" s="3" t="s">
        <v>53</v>
      </c>
      <c r="N21" s="3" t="s">
        <v>54</v>
      </c>
      <c r="O21" s="3" t="s">
        <v>22</v>
      </c>
      <c r="P21" s="3" t="s">
        <v>55</v>
      </c>
      <c r="Q21" s="3" t="s">
        <v>24</v>
      </c>
      <c r="R21" s="3">
        <v>55.5</v>
      </c>
      <c r="S21" s="3">
        <v>2</v>
      </c>
      <c r="T21" s="3">
        <v>0</v>
      </c>
      <c r="U21" s="3">
        <v>9.99</v>
      </c>
    </row>
    <row r="22" spans="10:21" x14ac:dyDescent="0.3">
      <c r="J22" s="3">
        <v>19</v>
      </c>
      <c r="K22" s="4">
        <v>41878</v>
      </c>
      <c r="L22" s="3" t="s">
        <v>13</v>
      </c>
      <c r="M22" s="3" t="s">
        <v>56</v>
      </c>
      <c r="N22" s="3" t="s">
        <v>21</v>
      </c>
      <c r="O22" s="3" t="s">
        <v>22</v>
      </c>
      <c r="P22" s="3" t="s">
        <v>57</v>
      </c>
      <c r="Q22" s="3" t="s">
        <v>24</v>
      </c>
      <c r="R22" s="3">
        <v>8.56</v>
      </c>
      <c r="S22" s="3">
        <v>2</v>
      </c>
      <c r="T22" s="3">
        <v>0</v>
      </c>
      <c r="U22" s="3">
        <v>2.4824000000000002</v>
      </c>
    </row>
    <row r="23" spans="10:21" x14ac:dyDescent="0.3">
      <c r="J23" s="3">
        <v>20</v>
      </c>
      <c r="K23" s="4">
        <v>41878</v>
      </c>
      <c r="L23" s="3" t="s">
        <v>13</v>
      </c>
      <c r="M23" s="3" t="s">
        <v>56</v>
      </c>
      <c r="N23" s="3" t="s">
        <v>21</v>
      </c>
      <c r="O23" s="3" t="s">
        <v>22</v>
      </c>
      <c r="P23" s="3" t="s">
        <v>58</v>
      </c>
      <c r="Q23" s="3" t="s">
        <v>34</v>
      </c>
      <c r="R23" s="3">
        <v>213.48</v>
      </c>
      <c r="S23" s="3">
        <v>3</v>
      </c>
      <c r="T23" s="3">
        <v>0.2</v>
      </c>
      <c r="U23" s="3">
        <v>16.010999999999999</v>
      </c>
    </row>
    <row r="24" spans="10:21" x14ac:dyDescent="0.3">
      <c r="J24" s="3">
        <v>21</v>
      </c>
      <c r="K24" s="4">
        <v>41878</v>
      </c>
      <c r="L24" s="3" t="s">
        <v>13</v>
      </c>
      <c r="M24" s="3" t="s">
        <v>56</v>
      </c>
      <c r="N24" s="3" t="s">
        <v>21</v>
      </c>
      <c r="O24" s="3" t="s">
        <v>22</v>
      </c>
      <c r="P24" s="3" t="s">
        <v>59</v>
      </c>
      <c r="Q24" s="3" t="s">
        <v>24</v>
      </c>
      <c r="R24" s="3">
        <v>22.72</v>
      </c>
      <c r="S24" s="3">
        <v>4</v>
      </c>
      <c r="T24" s="3">
        <v>0.2</v>
      </c>
      <c r="U24" s="3">
        <v>7.3840000000000003</v>
      </c>
    </row>
    <row r="25" spans="10:21" x14ac:dyDescent="0.3">
      <c r="J25" s="3">
        <v>22</v>
      </c>
      <c r="K25" s="4">
        <v>42713</v>
      </c>
      <c r="L25" s="3" t="s">
        <v>25</v>
      </c>
      <c r="M25" s="3" t="s">
        <v>60</v>
      </c>
      <c r="N25" s="3" t="s">
        <v>61</v>
      </c>
      <c r="O25" s="3" t="s">
        <v>47</v>
      </c>
      <c r="P25" s="3" t="s">
        <v>62</v>
      </c>
      <c r="Q25" s="3" t="s">
        <v>24</v>
      </c>
      <c r="R25" s="3">
        <v>19.46</v>
      </c>
      <c r="S25" s="3">
        <v>7</v>
      </c>
      <c r="T25" s="3">
        <v>0</v>
      </c>
      <c r="U25" s="3">
        <v>5.0595999999999997</v>
      </c>
    </row>
    <row r="26" spans="10:21" x14ac:dyDescent="0.3">
      <c r="J26" s="3">
        <v>23</v>
      </c>
      <c r="K26" s="4">
        <v>42713</v>
      </c>
      <c r="L26" s="3" t="s">
        <v>25</v>
      </c>
      <c r="M26" s="3" t="s">
        <v>60</v>
      </c>
      <c r="N26" s="3" t="s">
        <v>61</v>
      </c>
      <c r="O26" s="3" t="s">
        <v>47</v>
      </c>
      <c r="P26" s="3" t="s">
        <v>63</v>
      </c>
      <c r="Q26" s="3" t="s">
        <v>24</v>
      </c>
      <c r="R26" s="3">
        <v>60.34</v>
      </c>
      <c r="S26" s="3">
        <v>7</v>
      </c>
      <c r="T26" s="3">
        <v>0</v>
      </c>
      <c r="U26" s="3">
        <v>15.6884</v>
      </c>
    </row>
    <row r="27" spans="10:21" x14ac:dyDescent="0.3">
      <c r="J27" s="3">
        <v>24</v>
      </c>
      <c r="K27" s="4">
        <v>42932</v>
      </c>
      <c r="L27" s="3" t="s">
        <v>13</v>
      </c>
      <c r="M27" s="3" t="s">
        <v>64</v>
      </c>
      <c r="N27" s="3" t="s">
        <v>65</v>
      </c>
      <c r="O27" s="3" t="s">
        <v>66</v>
      </c>
      <c r="P27" s="3" t="s">
        <v>67</v>
      </c>
      <c r="Q27" s="3" t="s">
        <v>18</v>
      </c>
      <c r="R27" s="3">
        <v>71.372</v>
      </c>
      <c r="S27" s="3">
        <v>2</v>
      </c>
      <c r="T27" s="3">
        <v>0.3</v>
      </c>
      <c r="U27" s="3">
        <v>-1.0196000000000001</v>
      </c>
    </row>
    <row r="28" spans="10:21" x14ac:dyDescent="0.3">
      <c r="J28" s="3">
        <v>25</v>
      </c>
      <c r="K28" s="4">
        <v>42272</v>
      </c>
      <c r="L28" s="3" t="s">
        <v>25</v>
      </c>
      <c r="M28" s="3" t="s">
        <v>68</v>
      </c>
      <c r="N28" s="3" t="s">
        <v>54</v>
      </c>
      <c r="O28" s="3" t="s">
        <v>22</v>
      </c>
      <c r="P28" s="3" t="s">
        <v>28</v>
      </c>
      <c r="Q28" s="3" t="s">
        <v>18</v>
      </c>
      <c r="R28" s="3">
        <v>1044.6300000000001</v>
      </c>
      <c r="S28" s="3">
        <v>3</v>
      </c>
      <c r="T28" s="3">
        <v>0</v>
      </c>
      <c r="U28" s="3">
        <v>240.26490000000001</v>
      </c>
    </row>
    <row r="29" spans="10:21" x14ac:dyDescent="0.3">
      <c r="J29" s="3">
        <v>26</v>
      </c>
      <c r="K29" s="4">
        <v>42385</v>
      </c>
      <c r="L29" s="3" t="s">
        <v>13</v>
      </c>
      <c r="M29" s="3" t="s">
        <v>69</v>
      </c>
      <c r="N29" s="3" t="s">
        <v>21</v>
      </c>
      <c r="O29" s="3" t="s">
        <v>22</v>
      </c>
      <c r="P29" s="3" t="s">
        <v>70</v>
      </c>
      <c r="Q29" s="3" t="s">
        <v>24</v>
      </c>
      <c r="R29" s="3">
        <v>11.648</v>
      </c>
      <c r="S29" s="3">
        <v>2</v>
      </c>
      <c r="T29" s="3">
        <v>0.2</v>
      </c>
      <c r="U29" s="3">
        <v>4.2224000000000004</v>
      </c>
    </row>
    <row r="30" spans="10:21" x14ac:dyDescent="0.3">
      <c r="J30" s="3">
        <v>27</v>
      </c>
      <c r="K30" s="4">
        <v>42385</v>
      </c>
      <c r="L30" s="3" t="s">
        <v>13</v>
      </c>
      <c r="M30" s="3" t="s">
        <v>69</v>
      </c>
      <c r="N30" s="3" t="s">
        <v>21</v>
      </c>
      <c r="O30" s="3" t="s">
        <v>22</v>
      </c>
      <c r="P30" s="3" t="s">
        <v>71</v>
      </c>
      <c r="Q30" s="3" t="s">
        <v>34</v>
      </c>
      <c r="R30" s="3">
        <v>90.57</v>
      </c>
      <c r="S30" s="3">
        <v>3</v>
      </c>
      <c r="T30" s="3">
        <v>0</v>
      </c>
      <c r="U30" s="3">
        <v>11.774100000000001</v>
      </c>
    </row>
    <row r="31" spans="10:21" x14ac:dyDescent="0.3">
      <c r="J31" s="3">
        <v>28</v>
      </c>
      <c r="K31" s="4">
        <v>42264</v>
      </c>
      <c r="L31" s="3" t="s">
        <v>25</v>
      </c>
      <c r="M31" s="3" t="s">
        <v>72</v>
      </c>
      <c r="N31" s="3" t="s">
        <v>65</v>
      </c>
      <c r="O31" s="3" t="s">
        <v>66</v>
      </c>
      <c r="P31" s="3" t="s">
        <v>73</v>
      </c>
      <c r="Q31" s="3" t="s">
        <v>18</v>
      </c>
      <c r="R31" s="3">
        <v>3083.43</v>
      </c>
      <c r="S31" s="3">
        <v>7</v>
      </c>
      <c r="T31" s="3">
        <v>0.5</v>
      </c>
      <c r="U31" s="3">
        <v>-1665.0522000000001</v>
      </c>
    </row>
    <row r="32" spans="10:21" x14ac:dyDescent="0.3">
      <c r="J32" s="3">
        <v>29</v>
      </c>
      <c r="K32" s="4">
        <v>42264</v>
      </c>
      <c r="L32" s="3" t="s">
        <v>25</v>
      </c>
      <c r="M32" s="3" t="s">
        <v>72</v>
      </c>
      <c r="N32" s="3" t="s">
        <v>65</v>
      </c>
      <c r="O32" s="3" t="s">
        <v>66</v>
      </c>
      <c r="P32" s="3" t="s">
        <v>74</v>
      </c>
      <c r="Q32" s="3" t="s">
        <v>24</v>
      </c>
      <c r="R32" s="3">
        <v>9.6180000000000003</v>
      </c>
      <c r="S32" s="3">
        <v>2</v>
      </c>
      <c r="T32" s="3">
        <v>0.7</v>
      </c>
      <c r="U32" s="3">
        <v>-7.0532000000000004</v>
      </c>
    </row>
    <row r="33" spans="10:21" x14ac:dyDescent="0.3">
      <c r="J33" s="3">
        <v>30</v>
      </c>
      <c r="K33" s="4">
        <v>42264</v>
      </c>
      <c r="L33" s="3" t="s">
        <v>25</v>
      </c>
      <c r="M33" s="3" t="s">
        <v>72</v>
      </c>
      <c r="N33" s="3" t="s">
        <v>65</v>
      </c>
      <c r="O33" s="3" t="s">
        <v>66</v>
      </c>
      <c r="P33" s="3" t="s">
        <v>75</v>
      </c>
      <c r="Q33" s="3" t="s">
        <v>18</v>
      </c>
      <c r="R33" s="3">
        <v>124.2</v>
      </c>
      <c r="S33" s="3">
        <v>3</v>
      </c>
      <c r="T33" s="3">
        <v>0.2</v>
      </c>
      <c r="U33" s="3">
        <v>15.525</v>
      </c>
    </row>
    <row r="34" spans="10:21" x14ac:dyDescent="0.3">
      <c r="J34" s="3">
        <v>31</v>
      </c>
      <c r="K34" s="4">
        <v>42264</v>
      </c>
      <c r="L34" s="3" t="s">
        <v>25</v>
      </c>
      <c r="M34" s="3" t="s">
        <v>72</v>
      </c>
      <c r="N34" s="3" t="s">
        <v>65</v>
      </c>
      <c r="O34" s="3" t="s">
        <v>66</v>
      </c>
      <c r="P34" s="3" t="s">
        <v>76</v>
      </c>
      <c r="Q34" s="3" t="s">
        <v>24</v>
      </c>
      <c r="R34" s="3">
        <v>3.2639999999999998</v>
      </c>
      <c r="S34" s="3">
        <v>2</v>
      </c>
      <c r="T34" s="3">
        <v>0.2</v>
      </c>
      <c r="U34" s="3">
        <v>1.1015999999999999</v>
      </c>
    </row>
    <row r="35" spans="10:21" x14ac:dyDescent="0.3">
      <c r="J35" s="3">
        <v>32</v>
      </c>
      <c r="K35" s="4">
        <v>42264</v>
      </c>
      <c r="L35" s="3" t="s">
        <v>25</v>
      </c>
      <c r="M35" s="3" t="s">
        <v>72</v>
      </c>
      <c r="N35" s="3" t="s">
        <v>65</v>
      </c>
      <c r="O35" s="3" t="s">
        <v>66</v>
      </c>
      <c r="P35" s="3" t="s">
        <v>77</v>
      </c>
      <c r="Q35" s="3" t="s">
        <v>24</v>
      </c>
      <c r="R35" s="3">
        <v>86.304000000000002</v>
      </c>
      <c r="S35" s="3">
        <v>6</v>
      </c>
      <c r="T35" s="3">
        <v>0.2</v>
      </c>
      <c r="U35" s="3">
        <v>9.7091999999999992</v>
      </c>
    </row>
    <row r="36" spans="10:21" x14ac:dyDescent="0.3">
      <c r="J36" s="3">
        <v>33</v>
      </c>
      <c r="K36" s="4">
        <v>42264</v>
      </c>
      <c r="L36" s="3" t="s">
        <v>25</v>
      </c>
      <c r="M36" s="3" t="s">
        <v>72</v>
      </c>
      <c r="N36" s="3" t="s">
        <v>65</v>
      </c>
      <c r="O36" s="3" t="s">
        <v>66</v>
      </c>
      <c r="P36" s="3" t="s">
        <v>78</v>
      </c>
      <c r="Q36" s="3" t="s">
        <v>24</v>
      </c>
      <c r="R36" s="3">
        <v>6.8579999999999997</v>
      </c>
      <c r="S36" s="3">
        <v>6</v>
      </c>
      <c r="T36" s="3">
        <v>0.7</v>
      </c>
      <c r="U36" s="3">
        <v>-5.7149999999999999</v>
      </c>
    </row>
    <row r="37" spans="10:21" x14ac:dyDescent="0.3">
      <c r="J37" s="3">
        <v>34</v>
      </c>
      <c r="K37" s="4">
        <v>42264</v>
      </c>
      <c r="L37" s="3" t="s">
        <v>25</v>
      </c>
      <c r="M37" s="3" t="s">
        <v>72</v>
      </c>
      <c r="N37" s="3" t="s">
        <v>65</v>
      </c>
      <c r="O37" s="3" t="s">
        <v>66</v>
      </c>
      <c r="P37" s="3" t="s">
        <v>79</v>
      </c>
      <c r="Q37" s="3" t="s">
        <v>24</v>
      </c>
      <c r="R37" s="3">
        <v>15.76</v>
      </c>
      <c r="S37" s="3">
        <v>2</v>
      </c>
      <c r="T37" s="3">
        <v>0.2</v>
      </c>
      <c r="U37" s="3">
        <v>3.5459999999999998</v>
      </c>
    </row>
    <row r="38" spans="10:21" x14ac:dyDescent="0.3">
      <c r="J38" s="3">
        <v>35</v>
      </c>
      <c r="K38" s="4">
        <v>43027</v>
      </c>
      <c r="L38" s="3" t="s">
        <v>13</v>
      </c>
      <c r="M38" s="3" t="s">
        <v>80</v>
      </c>
      <c r="N38" s="3" t="s">
        <v>46</v>
      </c>
      <c r="O38" s="3" t="s">
        <v>47</v>
      </c>
      <c r="P38" s="3" t="s">
        <v>81</v>
      </c>
      <c r="Q38" s="3" t="s">
        <v>24</v>
      </c>
      <c r="R38" s="3">
        <v>29.472000000000001</v>
      </c>
      <c r="S38" s="3">
        <v>3</v>
      </c>
      <c r="T38" s="3">
        <v>0.2</v>
      </c>
      <c r="U38" s="3">
        <v>9.9467999999999996</v>
      </c>
    </row>
    <row r="39" spans="10:21" x14ac:dyDescent="0.3">
      <c r="J39" s="3">
        <v>36</v>
      </c>
      <c r="K39" s="4">
        <v>42712</v>
      </c>
      <c r="L39" s="3" t="s">
        <v>82</v>
      </c>
      <c r="M39" s="3" t="s">
        <v>83</v>
      </c>
      <c r="N39" s="3" t="s">
        <v>46</v>
      </c>
      <c r="O39" s="3" t="s">
        <v>47</v>
      </c>
      <c r="P39" s="3" t="s">
        <v>84</v>
      </c>
      <c r="Q39" s="3" t="s">
        <v>34</v>
      </c>
      <c r="R39" s="3">
        <v>1097.5440000000001</v>
      </c>
      <c r="S39" s="3">
        <v>7</v>
      </c>
      <c r="T39" s="3">
        <v>0.2</v>
      </c>
      <c r="U39" s="3">
        <v>123.47369999999999</v>
      </c>
    </row>
    <row r="40" spans="10:21" x14ac:dyDescent="0.3">
      <c r="J40" s="3">
        <v>37</v>
      </c>
      <c r="K40" s="4">
        <v>42712</v>
      </c>
      <c r="L40" s="3" t="s">
        <v>82</v>
      </c>
      <c r="M40" s="3" t="s">
        <v>83</v>
      </c>
      <c r="N40" s="3" t="s">
        <v>46</v>
      </c>
      <c r="O40" s="3" t="s">
        <v>47</v>
      </c>
      <c r="P40" s="3" t="s">
        <v>85</v>
      </c>
      <c r="Q40" s="3" t="s">
        <v>18</v>
      </c>
      <c r="R40" s="3">
        <v>190.92</v>
      </c>
      <c r="S40" s="3">
        <v>5</v>
      </c>
      <c r="T40" s="3">
        <v>0.6</v>
      </c>
      <c r="U40" s="3">
        <v>-147.96299999999999</v>
      </c>
    </row>
    <row r="41" spans="10:21" x14ac:dyDescent="0.3">
      <c r="J41" s="3">
        <v>38</v>
      </c>
      <c r="K41" s="4">
        <v>42365</v>
      </c>
      <c r="L41" s="3" t="s">
        <v>25</v>
      </c>
      <c r="M41" s="3" t="s">
        <v>86</v>
      </c>
      <c r="N41" s="3" t="s">
        <v>46</v>
      </c>
      <c r="O41" s="3" t="s">
        <v>47</v>
      </c>
      <c r="P41" s="3" t="s">
        <v>87</v>
      </c>
      <c r="Q41" s="3" t="s">
        <v>24</v>
      </c>
      <c r="R41" s="3">
        <v>113.328</v>
      </c>
      <c r="S41" s="3">
        <v>9</v>
      </c>
      <c r="T41" s="3">
        <v>0.2</v>
      </c>
      <c r="U41" s="3">
        <v>35.414999999999999</v>
      </c>
    </row>
    <row r="42" spans="10:21" x14ac:dyDescent="0.3">
      <c r="J42" s="3">
        <v>39</v>
      </c>
      <c r="K42" s="4">
        <v>42365</v>
      </c>
      <c r="L42" s="3" t="s">
        <v>25</v>
      </c>
      <c r="M42" s="3" t="s">
        <v>86</v>
      </c>
      <c r="N42" s="3" t="s">
        <v>46</v>
      </c>
      <c r="O42" s="3" t="s">
        <v>47</v>
      </c>
      <c r="P42" s="3" t="s">
        <v>88</v>
      </c>
      <c r="Q42" s="3" t="s">
        <v>18</v>
      </c>
      <c r="R42" s="3">
        <v>532.39919999999995</v>
      </c>
      <c r="S42" s="3">
        <v>3</v>
      </c>
      <c r="T42" s="3">
        <v>0.32</v>
      </c>
      <c r="U42" s="3">
        <v>-46.976399999999998</v>
      </c>
    </row>
    <row r="43" spans="10:21" x14ac:dyDescent="0.3">
      <c r="J43" s="3">
        <v>40</v>
      </c>
      <c r="K43" s="4">
        <v>42365</v>
      </c>
      <c r="L43" s="3" t="s">
        <v>25</v>
      </c>
      <c r="M43" s="3" t="s">
        <v>86</v>
      </c>
      <c r="N43" s="3" t="s">
        <v>46</v>
      </c>
      <c r="O43" s="3" t="s">
        <v>47</v>
      </c>
      <c r="P43" s="3" t="s">
        <v>89</v>
      </c>
      <c r="Q43" s="3" t="s">
        <v>18</v>
      </c>
      <c r="R43" s="3">
        <v>212.05799999999999</v>
      </c>
      <c r="S43" s="3">
        <v>3</v>
      </c>
      <c r="T43" s="3">
        <v>0.3</v>
      </c>
      <c r="U43" s="3">
        <v>-15.147</v>
      </c>
    </row>
    <row r="44" spans="10:21" x14ac:dyDescent="0.3">
      <c r="J44" s="3">
        <v>41</v>
      </c>
      <c r="K44" s="4">
        <v>42365</v>
      </c>
      <c r="L44" s="3" t="s">
        <v>25</v>
      </c>
      <c r="M44" s="3" t="s">
        <v>86</v>
      </c>
      <c r="N44" s="3" t="s">
        <v>46</v>
      </c>
      <c r="O44" s="3" t="s">
        <v>47</v>
      </c>
      <c r="P44" s="3" t="s">
        <v>90</v>
      </c>
      <c r="Q44" s="3" t="s">
        <v>34</v>
      </c>
      <c r="R44" s="3">
        <v>371.16800000000001</v>
      </c>
      <c r="S44" s="3">
        <v>4</v>
      </c>
      <c r="T44" s="3">
        <v>0.2</v>
      </c>
      <c r="U44" s="3">
        <v>41.756399999999999</v>
      </c>
    </row>
    <row r="45" spans="10:21" x14ac:dyDescent="0.3">
      <c r="J45" s="3">
        <v>42</v>
      </c>
      <c r="K45" s="4">
        <v>42988</v>
      </c>
      <c r="L45" s="3" t="s">
        <v>25</v>
      </c>
      <c r="M45" s="3" t="s">
        <v>91</v>
      </c>
      <c r="N45" s="3" t="s">
        <v>92</v>
      </c>
      <c r="O45" s="3" t="s">
        <v>47</v>
      </c>
      <c r="P45" s="3" t="s">
        <v>93</v>
      </c>
      <c r="Q45" s="3" t="s">
        <v>34</v>
      </c>
      <c r="R45" s="3">
        <v>147.16800000000001</v>
      </c>
      <c r="S45" s="3">
        <v>4</v>
      </c>
      <c r="T45" s="3">
        <v>0.2</v>
      </c>
      <c r="U45" s="3">
        <v>16.5564</v>
      </c>
    </row>
    <row r="46" spans="10:21" x14ac:dyDescent="0.3">
      <c r="J46" s="3">
        <v>43</v>
      </c>
      <c r="K46" s="4">
        <v>42568</v>
      </c>
      <c r="L46" s="3" t="s">
        <v>25</v>
      </c>
      <c r="M46" s="3" t="s">
        <v>94</v>
      </c>
      <c r="N46" s="3" t="s">
        <v>21</v>
      </c>
      <c r="O46" s="3" t="s">
        <v>22</v>
      </c>
      <c r="P46" s="3" t="s">
        <v>95</v>
      </c>
      <c r="Q46" s="3" t="s">
        <v>24</v>
      </c>
      <c r="R46" s="3">
        <v>77.88</v>
      </c>
      <c r="S46" s="3">
        <v>2</v>
      </c>
      <c r="T46" s="3">
        <v>0</v>
      </c>
      <c r="U46" s="3">
        <v>3.8940000000000001</v>
      </c>
    </row>
    <row r="47" spans="10:21" x14ac:dyDescent="0.3">
      <c r="J47" s="3">
        <v>44</v>
      </c>
      <c r="K47" s="4">
        <v>42997</v>
      </c>
      <c r="L47" s="3" t="s">
        <v>25</v>
      </c>
      <c r="M47" s="3" t="s">
        <v>96</v>
      </c>
      <c r="N47" s="3" t="s">
        <v>27</v>
      </c>
      <c r="O47" s="3" t="s">
        <v>16</v>
      </c>
      <c r="P47" s="3" t="s">
        <v>97</v>
      </c>
      <c r="Q47" s="3" t="s">
        <v>24</v>
      </c>
      <c r="R47" s="3">
        <v>95.616</v>
      </c>
      <c r="S47" s="3">
        <v>2</v>
      </c>
      <c r="T47" s="3">
        <v>0.2</v>
      </c>
      <c r="U47" s="3">
        <v>9.5616000000000003</v>
      </c>
    </row>
    <row r="48" spans="10:21" x14ac:dyDescent="0.3">
      <c r="J48" s="3">
        <v>45</v>
      </c>
      <c r="K48" s="4">
        <v>42440</v>
      </c>
      <c r="L48" s="3" t="s">
        <v>82</v>
      </c>
      <c r="M48" s="3" t="s">
        <v>98</v>
      </c>
      <c r="N48" s="3" t="s">
        <v>99</v>
      </c>
      <c r="O48" s="3" t="s">
        <v>47</v>
      </c>
      <c r="P48" s="3" t="s">
        <v>100</v>
      </c>
      <c r="Q48" s="3" t="s">
        <v>34</v>
      </c>
      <c r="R48" s="3">
        <v>45.98</v>
      </c>
      <c r="S48" s="3">
        <v>2</v>
      </c>
      <c r="T48" s="3">
        <v>0</v>
      </c>
      <c r="U48" s="3">
        <v>19.7714</v>
      </c>
    </row>
    <row r="49" spans="10:21" x14ac:dyDescent="0.3">
      <c r="J49" s="3">
        <v>46</v>
      </c>
      <c r="K49" s="4">
        <v>42440</v>
      </c>
      <c r="L49" s="3" t="s">
        <v>82</v>
      </c>
      <c r="M49" s="3" t="s">
        <v>98</v>
      </c>
      <c r="N49" s="3" t="s">
        <v>99</v>
      </c>
      <c r="O49" s="3" t="s">
        <v>47</v>
      </c>
      <c r="P49" s="3" t="s">
        <v>101</v>
      </c>
      <c r="Q49" s="3" t="s">
        <v>24</v>
      </c>
      <c r="R49" s="3">
        <v>17.46</v>
      </c>
      <c r="S49" s="3">
        <v>2</v>
      </c>
      <c r="T49" s="3">
        <v>0</v>
      </c>
      <c r="U49" s="3">
        <v>8.2062000000000008</v>
      </c>
    </row>
    <row r="50" spans="10:21" x14ac:dyDescent="0.3">
      <c r="J50" s="3">
        <v>47</v>
      </c>
      <c r="K50" s="4">
        <v>41932</v>
      </c>
      <c r="L50" s="3" t="s">
        <v>13</v>
      </c>
      <c r="M50" s="3" t="s">
        <v>102</v>
      </c>
      <c r="N50" s="3" t="s">
        <v>103</v>
      </c>
      <c r="O50" s="3" t="s">
        <v>47</v>
      </c>
      <c r="P50" s="3" t="s">
        <v>104</v>
      </c>
      <c r="Q50" s="3" t="s">
        <v>24</v>
      </c>
      <c r="R50" s="3">
        <v>211.96</v>
      </c>
      <c r="S50" s="3">
        <v>4</v>
      </c>
      <c r="T50" s="3">
        <v>0</v>
      </c>
      <c r="U50" s="3">
        <v>8.4784000000000006</v>
      </c>
    </row>
    <row r="51" spans="10:21" x14ac:dyDescent="0.3">
      <c r="J51" s="3">
        <v>48</v>
      </c>
      <c r="K51" s="4">
        <v>42541</v>
      </c>
      <c r="L51" s="3" t="s">
        <v>25</v>
      </c>
      <c r="M51" s="3" t="s">
        <v>105</v>
      </c>
      <c r="N51" s="3" t="s">
        <v>106</v>
      </c>
      <c r="O51" s="3" t="s">
        <v>66</v>
      </c>
      <c r="P51" s="3" t="s">
        <v>107</v>
      </c>
      <c r="Q51" s="3" t="s">
        <v>34</v>
      </c>
      <c r="R51" s="3">
        <v>45</v>
      </c>
      <c r="S51" s="3">
        <v>3</v>
      </c>
      <c r="T51" s="3">
        <v>0</v>
      </c>
      <c r="U51" s="3">
        <v>4.95</v>
      </c>
    </row>
    <row r="52" spans="10:21" x14ac:dyDescent="0.3">
      <c r="J52" s="3">
        <v>49</v>
      </c>
      <c r="K52" s="4">
        <v>42541</v>
      </c>
      <c r="L52" s="3" t="s">
        <v>25</v>
      </c>
      <c r="M52" s="3" t="s">
        <v>105</v>
      </c>
      <c r="N52" s="3" t="s">
        <v>106</v>
      </c>
      <c r="O52" s="3" t="s">
        <v>66</v>
      </c>
      <c r="P52" s="3" t="s">
        <v>108</v>
      </c>
      <c r="Q52" s="3" t="s">
        <v>34</v>
      </c>
      <c r="R52" s="3">
        <v>21.8</v>
      </c>
      <c r="S52" s="3">
        <v>2</v>
      </c>
      <c r="T52" s="3">
        <v>0</v>
      </c>
      <c r="U52" s="3">
        <v>6.1040000000000001</v>
      </c>
    </row>
    <row r="53" spans="10:21" x14ac:dyDescent="0.3">
      <c r="J53" s="3">
        <v>50</v>
      </c>
      <c r="K53" s="4">
        <v>42112</v>
      </c>
      <c r="L53" s="3" t="s">
        <v>25</v>
      </c>
      <c r="M53" s="3" t="s">
        <v>109</v>
      </c>
      <c r="N53" s="3" t="s">
        <v>110</v>
      </c>
      <c r="O53" s="3" t="s">
        <v>47</v>
      </c>
      <c r="P53" s="3" t="s">
        <v>111</v>
      </c>
      <c r="Q53" s="3" t="s">
        <v>24</v>
      </c>
      <c r="R53" s="3">
        <v>38.22</v>
      </c>
      <c r="S53" s="3">
        <v>6</v>
      </c>
      <c r="T53" s="3">
        <v>0</v>
      </c>
      <c r="U53" s="3">
        <v>17.9634</v>
      </c>
    </row>
    <row r="54" spans="10:21" x14ac:dyDescent="0.3">
      <c r="J54" s="3">
        <v>51</v>
      </c>
      <c r="K54" s="4">
        <v>42112</v>
      </c>
      <c r="L54" s="3" t="s">
        <v>25</v>
      </c>
      <c r="M54" s="3" t="s">
        <v>109</v>
      </c>
      <c r="N54" s="3" t="s">
        <v>110</v>
      </c>
      <c r="O54" s="3" t="s">
        <v>47</v>
      </c>
      <c r="P54" s="3" t="s">
        <v>112</v>
      </c>
      <c r="Q54" s="3" t="s">
        <v>24</v>
      </c>
      <c r="R54" s="3">
        <v>75.180000000000007</v>
      </c>
      <c r="S54" s="3">
        <v>6</v>
      </c>
      <c r="T54" s="3">
        <v>0</v>
      </c>
      <c r="U54" s="3">
        <v>35.334600000000002</v>
      </c>
    </row>
    <row r="55" spans="10:21" x14ac:dyDescent="0.3">
      <c r="J55" s="3">
        <v>52</v>
      </c>
      <c r="K55" s="4">
        <v>42112</v>
      </c>
      <c r="L55" s="3" t="s">
        <v>25</v>
      </c>
      <c r="M55" s="3" t="s">
        <v>109</v>
      </c>
      <c r="N55" s="3" t="s">
        <v>110</v>
      </c>
      <c r="O55" s="3" t="s">
        <v>47</v>
      </c>
      <c r="P55" s="3" t="s">
        <v>113</v>
      </c>
      <c r="Q55" s="3" t="s">
        <v>18</v>
      </c>
      <c r="R55" s="3">
        <v>6.16</v>
      </c>
      <c r="S55" s="3">
        <v>2</v>
      </c>
      <c r="T55" s="3">
        <v>0</v>
      </c>
      <c r="U55" s="3">
        <v>2.9567999999999999</v>
      </c>
    </row>
    <row r="56" spans="10:21" x14ac:dyDescent="0.3">
      <c r="J56" s="3">
        <v>53</v>
      </c>
      <c r="K56" s="4">
        <v>42112</v>
      </c>
      <c r="L56" s="3" t="s">
        <v>25</v>
      </c>
      <c r="M56" s="3" t="s">
        <v>109</v>
      </c>
      <c r="N56" s="3" t="s">
        <v>110</v>
      </c>
      <c r="O56" s="3" t="s">
        <v>47</v>
      </c>
      <c r="P56" s="3" t="s">
        <v>114</v>
      </c>
      <c r="Q56" s="3" t="s">
        <v>18</v>
      </c>
      <c r="R56" s="3">
        <v>89.99</v>
      </c>
      <c r="S56" s="3">
        <v>1</v>
      </c>
      <c r="T56" s="3">
        <v>0</v>
      </c>
      <c r="U56" s="3">
        <v>17.098099999999999</v>
      </c>
    </row>
    <row r="57" spans="10:21" x14ac:dyDescent="0.3">
      <c r="J57" s="3">
        <v>54</v>
      </c>
      <c r="K57" s="4">
        <v>42715</v>
      </c>
      <c r="L57" s="3" t="s">
        <v>25</v>
      </c>
      <c r="M57" s="3" t="s">
        <v>115</v>
      </c>
      <c r="N57" s="3" t="s">
        <v>116</v>
      </c>
      <c r="O57" s="3" t="s">
        <v>66</v>
      </c>
      <c r="P57" s="3" t="s">
        <v>117</v>
      </c>
      <c r="Q57" s="3" t="s">
        <v>24</v>
      </c>
      <c r="R57" s="3">
        <v>15.26</v>
      </c>
      <c r="S57" s="3">
        <v>7</v>
      </c>
      <c r="T57" s="3">
        <v>0</v>
      </c>
      <c r="U57" s="3">
        <v>6.2565999999999997</v>
      </c>
    </row>
    <row r="58" spans="10:21" x14ac:dyDescent="0.3">
      <c r="J58" s="3">
        <v>55</v>
      </c>
      <c r="K58" s="4">
        <v>42715</v>
      </c>
      <c r="L58" s="3" t="s">
        <v>25</v>
      </c>
      <c r="M58" s="3" t="s">
        <v>115</v>
      </c>
      <c r="N58" s="3" t="s">
        <v>116</v>
      </c>
      <c r="O58" s="3" t="s">
        <v>66</v>
      </c>
      <c r="P58" s="3" t="s">
        <v>118</v>
      </c>
      <c r="Q58" s="3" t="s">
        <v>34</v>
      </c>
      <c r="R58" s="3">
        <v>1029.95</v>
      </c>
      <c r="S58" s="3">
        <v>5</v>
      </c>
      <c r="T58" s="3">
        <v>0</v>
      </c>
      <c r="U58" s="3">
        <v>298.68549999999999</v>
      </c>
    </row>
    <row r="59" spans="10:21" x14ac:dyDescent="0.3">
      <c r="J59" s="3">
        <v>56</v>
      </c>
      <c r="K59" s="4">
        <v>42538</v>
      </c>
      <c r="L59" s="3" t="s">
        <v>82</v>
      </c>
      <c r="M59" s="3" t="s">
        <v>119</v>
      </c>
      <c r="N59" s="3" t="s">
        <v>116</v>
      </c>
      <c r="O59" s="3" t="s">
        <v>66</v>
      </c>
      <c r="P59" s="3" t="s">
        <v>120</v>
      </c>
      <c r="Q59" s="3" t="s">
        <v>24</v>
      </c>
      <c r="R59" s="3">
        <v>208.56</v>
      </c>
      <c r="S59" s="3">
        <v>6</v>
      </c>
      <c r="T59" s="3">
        <v>0</v>
      </c>
      <c r="U59" s="3">
        <v>52.14</v>
      </c>
    </row>
    <row r="60" spans="10:21" x14ac:dyDescent="0.3">
      <c r="J60" s="3">
        <v>57</v>
      </c>
      <c r="K60" s="4">
        <v>42538</v>
      </c>
      <c r="L60" s="3" t="s">
        <v>82</v>
      </c>
      <c r="M60" s="3" t="s">
        <v>119</v>
      </c>
      <c r="N60" s="3" t="s">
        <v>116</v>
      </c>
      <c r="O60" s="3" t="s">
        <v>66</v>
      </c>
      <c r="P60" s="3" t="s">
        <v>121</v>
      </c>
      <c r="Q60" s="3" t="s">
        <v>24</v>
      </c>
      <c r="R60" s="3">
        <v>32.4</v>
      </c>
      <c r="S60" s="3">
        <v>5</v>
      </c>
      <c r="T60" s="3">
        <v>0</v>
      </c>
      <c r="U60" s="3">
        <v>15.552</v>
      </c>
    </row>
    <row r="61" spans="10:21" x14ac:dyDescent="0.3">
      <c r="J61" s="3">
        <v>58</v>
      </c>
      <c r="K61" s="4">
        <v>42538</v>
      </c>
      <c r="L61" s="3" t="s">
        <v>82</v>
      </c>
      <c r="M61" s="3" t="s">
        <v>119</v>
      </c>
      <c r="N61" s="3" t="s">
        <v>116</v>
      </c>
      <c r="O61" s="3" t="s">
        <v>66</v>
      </c>
      <c r="P61" s="3" t="s">
        <v>122</v>
      </c>
      <c r="Q61" s="3" t="s">
        <v>18</v>
      </c>
      <c r="R61" s="3">
        <v>319.41000000000003</v>
      </c>
      <c r="S61" s="3">
        <v>5</v>
      </c>
      <c r="T61" s="3">
        <v>0.1</v>
      </c>
      <c r="U61" s="3">
        <v>7.0979999999999999</v>
      </c>
    </row>
    <row r="62" spans="10:21" x14ac:dyDescent="0.3">
      <c r="J62" s="3">
        <v>59</v>
      </c>
      <c r="K62" s="4">
        <v>42538</v>
      </c>
      <c r="L62" s="3" t="s">
        <v>82</v>
      </c>
      <c r="M62" s="3" t="s">
        <v>119</v>
      </c>
      <c r="N62" s="3" t="s">
        <v>116</v>
      </c>
      <c r="O62" s="3" t="s">
        <v>66</v>
      </c>
      <c r="P62" s="3" t="s">
        <v>123</v>
      </c>
      <c r="Q62" s="3" t="s">
        <v>24</v>
      </c>
      <c r="R62" s="3">
        <v>14.56</v>
      </c>
      <c r="S62" s="3">
        <v>2</v>
      </c>
      <c r="T62" s="3">
        <v>0</v>
      </c>
      <c r="U62" s="3">
        <v>6.9888000000000003</v>
      </c>
    </row>
    <row r="63" spans="10:21" x14ac:dyDescent="0.3">
      <c r="J63" s="3">
        <v>60</v>
      </c>
      <c r="K63" s="4">
        <v>42538</v>
      </c>
      <c r="L63" s="3" t="s">
        <v>82</v>
      </c>
      <c r="M63" s="3" t="s">
        <v>119</v>
      </c>
      <c r="N63" s="3" t="s">
        <v>116</v>
      </c>
      <c r="O63" s="3" t="s">
        <v>66</v>
      </c>
      <c r="P63" s="3" t="s">
        <v>107</v>
      </c>
      <c r="Q63" s="3" t="s">
        <v>34</v>
      </c>
      <c r="R63" s="3">
        <v>30</v>
      </c>
      <c r="S63" s="3">
        <v>2</v>
      </c>
      <c r="T63" s="3">
        <v>0</v>
      </c>
      <c r="U63" s="3">
        <v>3.3</v>
      </c>
    </row>
    <row r="64" spans="10:21" x14ac:dyDescent="0.3">
      <c r="J64" s="3">
        <v>61</v>
      </c>
      <c r="K64" s="4">
        <v>42538</v>
      </c>
      <c r="L64" s="3" t="s">
        <v>82</v>
      </c>
      <c r="M64" s="3" t="s">
        <v>119</v>
      </c>
      <c r="N64" s="3" t="s">
        <v>116</v>
      </c>
      <c r="O64" s="3" t="s">
        <v>66</v>
      </c>
      <c r="P64" s="3" t="s">
        <v>124</v>
      </c>
      <c r="Q64" s="3" t="s">
        <v>24</v>
      </c>
      <c r="R64" s="3">
        <v>48.48</v>
      </c>
      <c r="S64" s="3">
        <v>4</v>
      </c>
      <c r="T64" s="3">
        <v>0.2</v>
      </c>
      <c r="U64" s="3">
        <v>16.361999999999998</v>
      </c>
    </row>
    <row r="65" spans="10:21" x14ac:dyDescent="0.3">
      <c r="J65" s="3">
        <v>62</v>
      </c>
      <c r="K65" s="4">
        <v>42538</v>
      </c>
      <c r="L65" s="3" t="s">
        <v>82</v>
      </c>
      <c r="M65" s="3" t="s">
        <v>119</v>
      </c>
      <c r="N65" s="3" t="s">
        <v>116</v>
      </c>
      <c r="O65" s="3" t="s">
        <v>66</v>
      </c>
      <c r="P65" s="3" t="s">
        <v>125</v>
      </c>
      <c r="Q65" s="3" t="s">
        <v>24</v>
      </c>
      <c r="R65" s="3">
        <v>1.68</v>
      </c>
      <c r="S65" s="3">
        <v>1</v>
      </c>
      <c r="T65" s="3">
        <v>0</v>
      </c>
      <c r="U65" s="3">
        <v>0.84</v>
      </c>
    </row>
    <row r="66" spans="10:21" x14ac:dyDescent="0.3">
      <c r="J66" s="3">
        <v>63</v>
      </c>
      <c r="K66" s="4">
        <v>42332</v>
      </c>
      <c r="L66" s="3" t="s">
        <v>25</v>
      </c>
      <c r="M66" s="3" t="s">
        <v>126</v>
      </c>
      <c r="N66" s="3" t="s">
        <v>21</v>
      </c>
      <c r="O66" s="3" t="s">
        <v>22</v>
      </c>
      <c r="P66" s="3" t="s">
        <v>127</v>
      </c>
      <c r="Q66" s="3" t="s">
        <v>34</v>
      </c>
      <c r="R66" s="3">
        <v>13.98</v>
      </c>
      <c r="S66" s="3">
        <v>2</v>
      </c>
      <c r="T66" s="3">
        <v>0</v>
      </c>
      <c r="U66" s="3">
        <v>6.1512000000000002</v>
      </c>
    </row>
    <row r="67" spans="10:21" x14ac:dyDescent="0.3">
      <c r="J67" s="3">
        <v>64</v>
      </c>
      <c r="K67" s="4">
        <v>42332</v>
      </c>
      <c r="L67" s="3" t="s">
        <v>25</v>
      </c>
      <c r="M67" s="3" t="s">
        <v>126</v>
      </c>
      <c r="N67" s="3" t="s">
        <v>21</v>
      </c>
      <c r="O67" s="3" t="s">
        <v>22</v>
      </c>
      <c r="P67" s="3" t="s">
        <v>128</v>
      </c>
      <c r="Q67" s="3" t="s">
        <v>24</v>
      </c>
      <c r="R67" s="3">
        <v>25.824000000000002</v>
      </c>
      <c r="S67" s="3">
        <v>6</v>
      </c>
      <c r="T67" s="3">
        <v>0.2</v>
      </c>
      <c r="U67" s="3">
        <v>9.3612000000000002</v>
      </c>
    </row>
    <row r="68" spans="10:21" x14ac:dyDescent="0.3">
      <c r="J68" s="3">
        <v>65</v>
      </c>
      <c r="K68" s="4">
        <v>42332</v>
      </c>
      <c r="L68" s="3" t="s">
        <v>25</v>
      </c>
      <c r="M68" s="3" t="s">
        <v>126</v>
      </c>
      <c r="N68" s="3" t="s">
        <v>21</v>
      </c>
      <c r="O68" s="3" t="s">
        <v>22</v>
      </c>
      <c r="P68" s="3" t="s">
        <v>129</v>
      </c>
      <c r="Q68" s="3" t="s">
        <v>24</v>
      </c>
      <c r="R68" s="3">
        <v>146.72999999999999</v>
      </c>
      <c r="S68" s="3">
        <v>3</v>
      </c>
      <c r="T68" s="3">
        <v>0</v>
      </c>
      <c r="U68" s="3">
        <v>68.963099999999997</v>
      </c>
    </row>
    <row r="69" spans="10:21" x14ac:dyDescent="0.3">
      <c r="J69" s="3">
        <v>66</v>
      </c>
      <c r="K69" s="4">
        <v>42332</v>
      </c>
      <c r="L69" s="3" t="s">
        <v>25</v>
      </c>
      <c r="M69" s="3" t="s">
        <v>126</v>
      </c>
      <c r="N69" s="3" t="s">
        <v>21</v>
      </c>
      <c r="O69" s="3" t="s">
        <v>22</v>
      </c>
      <c r="P69" s="3" t="s">
        <v>130</v>
      </c>
      <c r="Q69" s="3" t="s">
        <v>18</v>
      </c>
      <c r="R69" s="3">
        <v>79.760000000000005</v>
      </c>
      <c r="S69" s="3">
        <v>4</v>
      </c>
      <c r="T69" s="3">
        <v>0</v>
      </c>
      <c r="U69" s="3">
        <v>22.332799999999999</v>
      </c>
    </row>
    <row r="70" spans="10:21" x14ac:dyDescent="0.3">
      <c r="J70" s="3">
        <v>67</v>
      </c>
      <c r="K70" s="4">
        <v>42124</v>
      </c>
      <c r="L70" s="3" t="s">
        <v>25</v>
      </c>
      <c r="M70" s="3" t="s">
        <v>131</v>
      </c>
      <c r="N70" s="3" t="s">
        <v>92</v>
      </c>
      <c r="O70" s="3" t="s">
        <v>47</v>
      </c>
      <c r="P70" s="3" t="s">
        <v>132</v>
      </c>
      <c r="Q70" s="3" t="s">
        <v>18</v>
      </c>
      <c r="R70" s="3">
        <v>213.11500000000001</v>
      </c>
      <c r="S70" s="3">
        <v>5</v>
      </c>
      <c r="T70" s="3">
        <v>0.3</v>
      </c>
      <c r="U70" s="3">
        <v>-15.2225</v>
      </c>
    </row>
    <row r="71" spans="10:21" x14ac:dyDescent="0.3">
      <c r="J71" s="3">
        <v>68</v>
      </c>
      <c r="K71" s="4">
        <v>41978</v>
      </c>
      <c r="L71" s="3" t="s">
        <v>25</v>
      </c>
      <c r="M71" s="3" t="s">
        <v>133</v>
      </c>
      <c r="N71" s="3" t="s">
        <v>134</v>
      </c>
      <c r="O71" s="3" t="s">
        <v>22</v>
      </c>
      <c r="P71" s="3" t="s">
        <v>135</v>
      </c>
      <c r="Q71" s="3" t="s">
        <v>24</v>
      </c>
      <c r="R71" s="3">
        <v>1113.0239999999999</v>
      </c>
      <c r="S71" s="3">
        <v>8</v>
      </c>
      <c r="T71" s="3">
        <v>0.2</v>
      </c>
      <c r="U71" s="3">
        <v>111.30240000000001</v>
      </c>
    </row>
    <row r="72" spans="10:21" x14ac:dyDescent="0.3">
      <c r="J72" s="3">
        <v>69</v>
      </c>
      <c r="K72" s="4">
        <v>41978</v>
      </c>
      <c r="L72" s="3" t="s">
        <v>25</v>
      </c>
      <c r="M72" s="3" t="s">
        <v>133</v>
      </c>
      <c r="N72" s="3" t="s">
        <v>134</v>
      </c>
      <c r="O72" s="3" t="s">
        <v>22</v>
      </c>
      <c r="P72" s="3" t="s">
        <v>136</v>
      </c>
      <c r="Q72" s="3" t="s">
        <v>34</v>
      </c>
      <c r="R72" s="3">
        <v>167.96799999999999</v>
      </c>
      <c r="S72" s="3">
        <v>4</v>
      </c>
      <c r="T72" s="3">
        <v>0.2</v>
      </c>
      <c r="U72" s="3">
        <v>62.988</v>
      </c>
    </row>
    <row r="73" spans="10:21" x14ac:dyDescent="0.3">
      <c r="J73" s="3">
        <v>70</v>
      </c>
      <c r="K73" s="4">
        <v>42525</v>
      </c>
      <c r="L73" s="3" t="s">
        <v>82</v>
      </c>
      <c r="M73" s="3" t="s">
        <v>137</v>
      </c>
      <c r="N73" s="3" t="s">
        <v>138</v>
      </c>
      <c r="O73" s="3" t="s">
        <v>16</v>
      </c>
      <c r="P73" s="3" t="s">
        <v>139</v>
      </c>
      <c r="Q73" s="3" t="s">
        <v>24</v>
      </c>
      <c r="R73" s="3">
        <v>75.88</v>
      </c>
      <c r="S73" s="3">
        <v>2</v>
      </c>
      <c r="T73" s="3">
        <v>0</v>
      </c>
      <c r="U73" s="3">
        <v>35.663600000000002</v>
      </c>
    </row>
    <row r="74" spans="10:21" x14ac:dyDescent="0.3">
      <c r="J74" s="3">
        <v>71</v>
      </c>
      <c r="K74" s="4">
        <v>42631</v>
      </c>
      <c r="L74" s="3" t="s">
        <v>25</v>
      </c>
      <c r="M74" s="3" t="s">
        <v>140</v>
      </c>
      <c r="N74" s="3" t="s">
        <v>116</v>
      </c>
      <c r="O74" s="3" t="s">
        <v>66</v>
      </c>
      <c r="P74" s="3" t="s">
        <v>141</v>
      </c>
      <c r="Q74" s="3" t="s">
        <v>24</v>
      </c>
      <c r="R74" s="3">
        <v>4.6159999999999997</v>
      </c>
      <c r="S74" s="3">
        <v>1</v>
      </c>
      <c r="T74" s="3">
        <v>0.2</v>
      </c>
      <c r="U74" s="3">
        <v>1.7310000000000001</v>
      </c>
    </row>
    <row r="75" spans="10:21" x14ac:dyDescent="0.3">
      <c r="J75" s="3">
        <v>72</v>
      </c>
      <c r="K75" s="4">
        <v>42992</v>
      </c>
      <c r="L75" s="3" t="s">
        <v>13</v>
      </c>
      <c r="M75" s="3" t="s">
        <v>72</v>
      </c>
      <c r="N75" s="3" t="s">
        <v>103</v>
      </c>
      <c r="O75" s="3" t="s">
        <v>47</v>
      </c>
      <c r="P75" s="3" t="s">
        <v>142</v>
      </c>
      <c r="Q75" s="3" t="s">
        <v>24</v>
      </c>
      <c r="R75" s="3">
        <v>19.05</v>
      </c>
      <c r="S75" s="3">
        <v>3</v>
      </c>
      <c r="T75" s="3">
        <v>0</v>
      </c>
      <c r="U75" s="3">
        <v>8.7629999999999999</v>
      </c>
    </row>
    <row r="76" spans="10:21" x14ac:dyDescent="0.3">
      <c r="J76" s="3">
        <v>73</v>
      </c>
      <c r="K76" s="4">
        <v>42120</v>
      </c>
      <c r="L76" s="3" t="s">
        <v>25</v>
      </c>
      <c r="M76" s="3" t="s">
        <v>143</v>
      </c>
      <c r="N76" s="3" t="s">
        <v>144</v>
      </c>
      <c r="O76" s="3" t="s">
        <v>16</v>
      </c>
      <c r="P76" s="3" t="s">
        <v>145</v>
      </c>
      <c r="Q76" s="3" t="s">
        <v>18</v>
      </c>
      <c r="R76" s="3">
        <v>831.93600000000004</v>
      </c>
      <c r="S76" s="3">
        <v>8</v>
      </c>
      <c r="T76" s="3">
        <v>0.2</v>
      </c>
      <c r="U76" s="3">
        <v>-114.3912</v>
      </c>
    </row>
    <row r="77" spans="10:21" x14ac:dyDescent="0.3">
      <c r="J77" s="3">
        <v>74</v>
      </c>
      <c r="K77" s="4">
        <v>42120</v>
      </c>
      <c r="L77" s="3" t="s">
        <v>25</v>
      </c>
      <c r="M77" s="3" t="s">
        <v>143</v>
      </c>
      <c r="N77" s="3" t="s">
        <v>144</v>
      </c>
      <c r="O77" s="3" t="s">
        <v>16</v>
      </c>
      <c r="P77" s="3" t="s">
        <v>146</v>
      </c>
      <c r="Q77" s="3" t="s">
        <v>18</v>
      </c>
      <c r="R77" s="3">
        <v>97.04</v>
      </c>
      <c r="S77" s="3">
        <v>2</v>
      </c>
      <c r="T77" s="3">
        <v>0.2</v>
      </c>
      <c r="U77" s="3">
        <v>1.2130000000000001</v>
      </c>
    </row>
    <row r="78" spans="10:21" x14ac:dyDescent="0.3">
      <c r="J78" s="3">
        <v>75</v>
      </c>
      <c r="K78" s="4">
        <v>42120</v>
      </c>
      <c r="L78" s="3" t="s">
        <v>25</v>
      </c>
      <c r="M78" s="3" t="s">
        <v>143</v>
      </c>
      <c r="N78" s="3" t="s">
        <v>144</v>
      </c>
      <c r="O78" s="3" t="s">
        <v>16</v>
      </c>
      <c r="P78" s="3" t="s">
        <v>147</v>
      </c>
      <c r="Q78" s="3" t="s">
        <v>24</v>
      </c>
      <c r="R78" s="3">
        <v>72.784000000000006</v>
      </c>
      <c r="S78" s="3">
        <v>1</v>
      </c>
      <c r="T78" s="3">
        <v>0.2</v>
      </c>
      <c r="U78" s="3">
        <v>-18.196000000000002</v>
      </c>
    </row>
    <row r="79" spans="10:21" x14ac:dyDescent="0.3">
      <c r="J79" s="3">
        <v>76</v>
      </c>
      <c r="K79" s="4">
        <v>43078</v>
      </c>
      <c r="L79" s="3" t="s">
        <v>82</v>
      </c>
      <c r="M79" s="3" t="s">
        <v>148</v>
      </c>
      <c r="N79" s="3" t="s">
        <v>46</v>
      </c>
      <c r="O79" s="3" t="s">
        <v>47</v>
      </c>
      <c r="P79" s="3" t="s">
        <v>149</v>
      </c>
      <c r="Q79" s="3" t="s">
        <v>24</v>
      </c>
      <c r="R79" s="3">
        <v>1.248</v>
      </c>
      <c r="S79" s="3">
        <v>3</v>
      </c>
      <c r="T79" s="3">
        <v>0.8</v>
      </c>
      <c r="U79" s="3">
        <v>-1.9343999999999999</v>
      </c>
    </row>
    <row r="80" spans="10:21" x14ac:dyDescent="0.3">
      <c r="J80" s="3">
        <v>77</v>
      </c>
      <c r="K80" s="4">
        <v>43078</v>
      </c>
      <c r="L80" s="3" t="s">
        <v>82</v>
      </c>
      <c r="M80" s="3" t="s">
        <v>148</v>
      </c>
      <c r="N80" s="3" t="s">
        <v>46</v>
      </c>
      <c r="O80" s="3" t="s">
        <v>47</v>
      </c>
      <c r="P80" s="3" t="s">
        <v>150</v>
      </c>
      <c r="Q80" s="3" t="s">
        <v>18</v>
      </c>
      <c r="R80" s="3">
        <v>9.7080000000000002</v>
      </c>
      <c r="S80" s="3">
        <v>3</v>
      </c>
      <c r="T80" s="3">
        <v>0.6</v>
      </c>
      <c r="U80" s="3">
        <v>-5.8247999999999998</v>
      </c>
    </row>
    <row r="81" spans="10:21" x14ac:dyDescent="0.3">
      <c r="J81" s="3">
        <v>78</v>
      </c>
      <c r="K81" s="4">
        <v>43078</v>
      </c>
      <c r="L81" s="3" t="s">
        <v>82</v>
      </c>
      <c r="M81" s="3" t="s">
        <v>148</v>
      </c>
      <c r="N81" s="3" t="s">
        <v>46</v>
      </c>
      <c r="O81" s="3" t="s">
        <v>47</v>
      </c>
      <c r="P81" s="3" t="s">
        <v>151</v>
      </c>
      <c r="Q81" s="3" t="s">
        <v>24</v>
      </c>
      <c r="R81" s="3">
        <v>27.24</v>
      </c>
      <c r="S81" s="3">
        <v>3</v>
      </c>
      <c r="T81" s="3">
        <v>0.2</v>
      </c>
      <c r="U81" s="3">
        <v>2.7240000000000002</v>
      </c>
    </row>
    <row r="82" spans="10:21" x14ac:dyDescent="0.3">
      <c r="J82" s="3">
        <v>79</v>
      </c>
      <c r="K82" s="4">
        <v>41969</v>
      </c>
      <c r="L82" s="3" t="s">
        <v>13</v>
      </c>
      <c r="M82" s="3" t="s">
        <v>143</v>
      </c>
      <c r="N82" s="3" t="s">
        <v>46</v>
      </c>
      <c r="O82" s="3" t="s">
        <v>47</v>
      </c>
      <c r="P82" s="3" t="s">
        <v>152</v>
      </c>
      <c r="Q82" s="3" t="s">
        <v>18</v>
      </c>
      <c r="R82" s="3">
        <v>19.3</v>
      </c>
      <c r="S82" s="3">
        <v>5</v>
      </c>
      <c r="T82" s="3">
        <v>0.6</v>
      </c>
      <c r="U82" s="3">
        <v>-14.475</v>
      </c>
    </row>
    <row r="83" spans="10:21" x14ac:dyDescent="0.3">
      <c r="J83" s="3">
        <v>80</v>
      </c>
      <c r="K83" s="4">
        <v>42533</v>
      </c>
      <c r="L83" s="3" t="s">
        <v>82</v>
      </c>
      <c r="M83" s="3" t="s">
        <v>153</v>
      </c>
      <c r="N83" s="3" t="s">
        <v>154</v>
      </c>
      <c r="O83" s="3" t="s">
        <v>16</v>
      </c>
      <c r="P83" s="3" t="s">
        <v>155</v>
      </c>
      <c r="Q83" s="3" t="s">
        <v>24</v>
      </c>
      <c r="R83" s="3">
        <v>208.16</v>
      </c>
      <c r="S83" s="3">
        <v>1</v>
      </c>
      <c r="T83" s="3">
        <v>0</v>
      </c>
      <c r="U83" s="3">
        <v>56.203200000000002</v>
      </c>
    </row>
    <row r="84" spans="10:21" x14ac:dyDescent="0.3">
      <c r="J84" s="3">
        <v>81</v>
      </c>
      <c r="K84" s="4">
        <v>42533</v>
      </c>
      <c r="L84" s="3" t="s">
        <v>82</v>
      </c>
      <c r="M84" s="3" t="s">
        <v>153</v>
      </c>
      <c r="N84" s="3" t="s">
        <v>154</v>
      </c>
      <c r="O84" s="3" t="s">
        <v>16</v>
      </c>
      <c r="P84" s="3" t="s">
        <v>156</v>
      </c>
      <c r="Q84" s="3" t="s">
        <v>24</v>
      </c>
      <c r="R84" s="3">
        <v>16.739999999999998</v>
      </c>
      <c r="S84" s="3">
        <v>3</v>
      </c>
      <c r="T84" s="3">
        <v>0</v>
      </c>
      <c r="U84" s="3">
        <v>8.0351999999999997</v>
      </c>
    </row>
    <row r="85" spans="10:21" x14ac:dyDescent="0.3">
      <c r="J85" s="3">
        <v>82</v>
      </c>
      <c r="K85" s="4">
        <v>41924</v>
      </c>
      <c r="L85" s="3" t="s">
        <v>25</v>
      </c>
      <c r="M85" s="3" t="s">
        <v>157</v>
      </c>
      <c r="N85" s="3" t="s">
        <v>21</v>
      </c>
      <c r="O85" s="3" t="s">
        <v>22</v>
      </c>
      <c r="P85" s="3" t="s">
        <v>158</v>
      </c>
      <c r="Q85" s="3" t="s">
        <v>24</v>
      </c>
      <c r="R85" s="3">
        <v>14.9</v>
      </c>
      <c r="S85" s="3">
        <v>5</v>
      </c>
      <c r="T85" s="3">
        <v>0</v>
      </c>
      <c r="U85" s="3">
        <v>4.1719999999999997</v>
      </c>
    </row>
    <row r="86" spans="10:21" x14ac:dyDescent="0.3">
      <c r="J86" s="3">
        <v>83</v>
      </c>
      <c r="K86" s="4">
        <v>41924</v>
      </c>
      <c r="L86" s="3" t="s">
        <v>25</v>
      </c>
      <c r="M86" s="3" t="s">
        <v>157</v>
      </c>
      <c r="N86" s="3" t="s">
        <v>21</v>
      </c>
      <c r="O86" s="3" t="s">
        <v>22</v>
      </c>
      <c r="P86" s="3" t="s">
        <v>159</v>
      </c>
      <c r="Q86" s="3" t="s">
        <v>24</v>
      </c>
      <c r="R86" s="3">
        <v>21.39</v>
      </c>
      <c r="S86" s="3">
        <v>1</v>
      </c>
      <c r="T86" s="3">
        <v>0</v>
      </c>
      <c r="U86" s="3">
        <v>6.2031000000000001</v>
      </c>
    </row>
    <row r="87" spans="10:21" x14ac:dyDescent="0.3">
      <c r="J87" s="3">
        <v>84</v>
      </c>
      <c r="K87" s="4">
        <v>42250</v>
      </c>
      <c r="L87" s="3" t="s">
        <v>25</v>
      </c>
      <c r="M87" s="3" t="s">
        <v>160</v>
      </c>
      <c r="N87" s="3" t="s">
        <v>40</v>
      </c>
      <c r="O87" s="3" t="s">
        <v>16</v>
      </c>
      <c r="P87" s="3" t="s">
        <v>161</v>
      </c>
      <c r="Q87" s="3" t="s">
        <v>24</v>
      </c>
      <c r="R87" s="3">
        <v>200.98400000000001</v>
      </c>
      <c r="S87" s="3">
        <v>7</v>
      </c>
      <c r="T87" s="3">
        <v>0.2</v>
      </c>
      <c r="U87" s="3">
        <v>62.807499999999997</v>
      </c>
    </row>
    <row r="88" spans="10:21" x14ac:dyDescent="0.3">
      <c r="J88" s="3">
        <v>85</v>
      </c>
      <c r="K88" s="4">
        <v>43052</v>
      </c>
      <c r="L88" s="3" t="s">
        <v>82</v>
      </c>
      <c r="M88" s="3" t="s">
        <v>162</v>
      </c>
      <c r="N88" s="3" t="s">
        <v>92</v>
      </c>
      <c r="O88" s="3" t="s">
        <v>47</v>
      </c>
      <c r="P88" s="3" t="s">
        <v>163</v>
      </c>
      <c r="Q88" s="3" t="s">
        <v>24</v>
      </c>
      <c r="R88" s="3">
        <v>230.376</v>
      </c>
      <c r="S88" s="3">
        <v>3</v>
      </c>
      <c r="T88" s="3">
        <v>0.2</v>
      </c>
      <c r="U88" s="3">
        <v>-48.954900000000002</v>
      </c>
    </row>
    <row r="89" spans="10:21" x14ac:dyDescent="0.3">
      <c r="J89" s="3">
        <v>86</v>
      </c>
      <c r="K89" s="4">
        <v>42883</v>
      </c>
      <c r="L89" s="3" t="s">
        <v>13</v>
      </c>
      <c r="M89" s="3" t="s">
        <v>102</v>
      </c>
      <c r="N89" s="3" t="s">
        <v>164</v>
      </c>
      <c r="O89" s="3" t="s">
        <v>16</v>
      </c>
      <c r="P89" s="3" t="s">
        <v>165</v>
      </c>
      <c r="Q89" s="3" t="s">
        <v>18</v>
      </c>
      <c r="R89" s="3">
        <v>301.95999999999998</v>
      </c>
      <c r="S89" s="3">
        <v>2</v>
      </c>
      <c r="T89" s="3">
        <v>0</v>
      </c>
      <c r="U89" s="3">
        <v>33.215600000000002</v>
      </c>
    </row>
    <row r="90" spans="10:21" x14ac:dyDescent="0.3">
      <c r="J90" s="3">
        <v>87</v>
      </c>
      <c r="K90" s="4">
        <v>43034</v>
      </c>
      <c r="L90" s="3" t="s">
        <v>25</v>
      </c>
      <c r="M90" s="3" t="s">
        <v>166</v>
      </c>
      <c r="N90" s="3" t="s">
        <v>99</v>
      </c>
      <c r="O90" s="3" t="s">
        <v>47</v>
      </c>
      <c r="P90" s="3" t="s">
        <v>167</v>
      </c>
      <c r="Q90" s="3" t="s">
        <v>34</v>
      </c>
      <c r="R90" s="3">
        <v>19.989999999999998</v>
      </c>
      <c r="S90" s="3">
        <v>1</v>
      </c>
      <c r="T90" s="3">
        <v>0</v>
      </c>
      <c r="U90" s="3">
        <v>6.7965999999999998</v>
      </c>
    </row>
    <row r="91" spans="10:21" x14ac:dyDescent="0.3">
      <c r="J91" s="3">
        <v>88</v>
      </c>
      <c r="K91" s="4">
        <v>43034</v>
      </c>
      <c r="L91" s="3" t="s">
        <v>25</v>
      </c>
      <c r="M91" s="3" t="s">
        <v>166</v>
      </c>
      <c r="N91" s="3" t="s">
        <v>99</v>
      </c>
      <c r="O91" s="3" t="s">
        <v>47</v>
      </c>
      <c r="P91" s="3" t="s">
        <v>168</v>
      </c>
      <c r="Q91" s="3" t="s">
        <v>24</v>
      </c>
      <c r="R91" s="3">
        <v>6.16</v>
      </c>
      <c r="S91" s="3">
        <v>2</v>
      </c>
      <c r="T91" s="3">
        <v>0</v>
      </c>
      <c r="U91" s="3">
        <v>2.9567999999999999</v>
      </c>
    </row>
    <row r="92" spans="10:21" x14ac:dyDescent="0.3">
      <c r="J92" s="3">
        <v>89</v>
      </c>
      <c r="K92" s="4">
        <v>42465</v>
      </c>
      <c r="L92" s="3" t="s">
        <v>13</v>
      </c>
      <c r="M92" s="3" t="s">
        <v>169</v>
      </c>
      <c r="N92" s="3" t="s">
        <v>46</v>
      </c>
      <c r="O92" s="3" t="s">
        <v>47</v>
      </c>
      <c r="P92" s="3" t="s">
        <v>170</v>
      </c>
      <c r="Q92" s="3" t="s">
        <v>24</v>
      </c>
      <c r="R92" s="3">
        <v>158.36799999999999</v>
      </c>
      <c r="S92" s="3">
        <v>7</v>
      </c>
      <c r="T92" s="3">
        <v>0.2</v>
      </c>
      <c r="U92" s="3">
        <v>13.857200000000001</v>
      </c>
    </row>
    <row r="93" spans="10:21" x14ac:dyDescent="0.3">
      <c r="J93" s="3">
        <v>90</v>
      </c>
      <c r="K93" s="4">
        <v>42630</v>
      </c>
      <c r="L93" s="3" t="s">
        <v>25</v>
      </c>
      <c r="M93" s="3" t="s">
        <v>171</v>
      </c>
      <c r="N93" s="3" t="s">
        <v>21</v>
      </c>
      <c r="O93" s="3" t="s">
        <v>22</v>
      </c>
      <c r="P93" s="3" t="s">
        <v>172</v>
      </c>
      <c r="Q93" s="3" t="s">
        <v>24</v>
      </c>
      <c r="R93" s="3">
        <v>20.100000000000001</v>
      </c>
      <c r="S93" s="3">
        <v>3</v>
      </c>
      <c r="T93" s="3">
        <v>0</v>
      </c>
      <c r="U93" s="3">
        <v>6.633</v>
      </c>
    </row>
    <row r="94" spans="10:21" x14ac:dyDescent="0.3">
      <c r="J94" s="3">
        <v>91</v>
      </c>
      <c r="K94" s="4">
        <v>42630</v>
      </c>
      <c r="L94" s="3" t="s">
        <v>25</v>
      </c>
      <c r="M94" s="3" t="s">
        <v>171</v>
      </c>
      <c r="N94" s="3" t="s">
        <v>21</v>
      </c>
      <c r="O94" s="3" t="s">
        <v>22</v>
      </c>
      <c r="P94" s="3" t="s">
        <v>93</v>
      </c>
      <c r="Q94" s="3" t="s">
        <v>34</v>
      </c>
      <c r="R94" s="3">
        <v>73.584000000000003</v>
      </c>
      <c r="S94" s="3">
        <v>2</v>
      </c>
      <c r="T94" s="3">
        <v>0.2</v>
      </c>
      <c r="U94" s="3">
        <v>8.2782</v>
      </c>
    </row>
    <row r="95" spans="10:21" x14ac:dyDescent="0.3">
      <c r="J95" s="3">
        <v>92</v>
      </c>
      <c r="K95" s="4">
        <v>42630</v>
      </c>
      <c r="L95" s="3" t="s">
        <v>25</v>
      </c>
      <c r="M95" s="3" t="s">
        <v>171</v>
      </c>
      <c r="N95" s="3" t="s">
        <v>21</v>
      </c>
      <c r="O95" s="3" t="s">
        <v>22</v>
      </c>
      <c r="P95" s="3" t="s">
        <v>173</v>
      </c>
      <c r="Q95" s="3" t="s">
        <v>24</v>
      </c>
      <c r="R95" s="3">
        <v>6.48</v>
      </c>
      <c r="S95" s="3">
        <v>1</v>
      </c>
      <c r="T95" s="3">
        <v>0</v>
      </c>
      <c r="U95" s="3">
        <v>3.1103999999999998</v>
      </c>
    </row>
    <row r="96" spans="10:21" x14ac:dyDescent="0.3">
      <c r="J96" s="3">
        <v>93</v>
      </c>
      <c r="K96" s="4">
        <v>42035</v>
      </c>
      <c r="L96" s="3" t="s">
        <v>13</v>
      </c>
      <c r="M96" s="3" t="s">
        <v>174</v>
      </c>
      <c r="N96" s="3" t="s">
        <v>99</v>
      </c>
      <c r="O96" s="3" t="s">
        <v>47</v>
      </c>
      <c r="P96" s="3" t="s">
        <v>175</v>
      </c>
      <c r="Q96" s="3" t="s">
        <v>24</v>
      </c>
      <c r="R96" s="3">
        <v>12.96</v>
      </c>
      <c r="S96" s="3">
        <v>2</v>
      </c>
      <c r="T96" s="3">
        <v>0</v>
      </c>
      <c r="U96" s="3">
        <v>6.2207999999999997</v>
      </c>
    </row>
    <row r="97" spans="10:21" x14ac:dyDescent="0.3">
      <c r="J97" s="3">
        <v>94</v>
      </c>
      <c r="K97" s="4">
        <v>42035</v>
      </c>
      <c r="L97" s="3" t="s">
        <v>13</v>
      </c>
      <c r="M97" s="3" t="s">
        <v>174</v>
      </c>
      <c r="N97" s="3" t="s">
        <v>99</v>
      </c>
      <c r="O97" s="3" t="s">
        <v>47</v>
      </c>
      <c r="P97" s="3" t="s">
        <v>176</v>
      </c>
      <c r="Q97" s="3" t="s">
        <v>18</v>
      </c>
      <c r="R97" s="3">
        <v>53.34</v>
      </c>
      <c r="S97" s="3">
        <v>3</v>
      </c>
      <c r="T97" s="3">
        <v>0</v>
      </c>
      <c r="U97" s="3">
        <v>16.535399999999999</v>
      </c>
    </row>
    <row r="98" spans="10:21" x14ac:dyDescent="0.3">
      <c r="J98" s="3">
        <v>95</v>
      </c>
      <c r="K98" s="4">
        <v>42035</v>
      </c>
      <c r="L98" s="3" t="s">
        <v>13</v>
      </c>
      <c r="M98" s="3" t="s">
        <v>174</v>
      </c>
      <c r="N98" s="3" t="s">
        <v>99</v>
      </c>
      <c r="O98" s="3" t="s">
        <v>47</v>
      </c>
      <c r="P98" s="3" t="s">
        <v>177</v>
      </c>
      <c r="Q98" s="3" t="s">
        <v>24</v>
      </c>
      <c r="R98" s="3">
        <v>32.96</v>
      </c>
      <c r="S98" s="3">
        <v>2</v>
      </c>
      <c r="T98" s="3">
        <v>0</v>
      </c>
      <c r="U98" s="3">
        <v>16.150400000000001</v>
      </c>
    </row>
    <row r="99" spans="10:21" x14ac:dyDescent="0.3">
      <c r="J99" s="3">
        <v>96</v>
      </c>
      <c r="K99" s="4">
        <v>43045</v>
      </c>
      <c r="L99" s="3" t="s">
        <v>25</v>
      </c>
      <c r="M99" s="3" t="s">
        <v>178</v>
      </c>
      <c r="N99" s="3" t="s">
        <v>179</v>
      </c>
      <c r="O99" s="3" t="s">
        <v>22</v>
      </c>
      <c r="P99" s="3" t="s">
        <v>180</v>
      </c>
      <c r="Q99" s="3" t="s">
        <v>24</v>
      </c>
      <c r="R99" s="3">
        <v>5.6820000000000004</v>
      </c>
      <c r="S99" s="3">
        <v>1</v>
      </c>
      <c r="T99" s="3">
        <v>0.7</v>
      </c>
      <c r="U99" s="3">
        <v>-3.7879999999999998</v>
      </c>
    </row>
    <row r="100" spans="10:21" x14ac:dyDescent="0.3">
      <c r="J100" s="3">
        <v>97</v>
      </c>
      <c r="K100" s="4">
        <v>43048</v>
      </c>
      <c r="L100" s="3" t="s">
        <v>13</v>
      </c>
      <c r="M100" s="3" t="s">
        <v>181</v>
      </c>
      <c r="N100" s="3" t="s">
        <v>116</v>
      </c>
      <c r="O100" s="3" t="s">
        <v>66</v>
      </c>
      <c r="P100" s="3" t="s">
        <v>182</v>
      </c>
      <c r="Q100" s="3" t="s">
        <v>18</v>
      </c>
      <c r="R100" s="3">
        <v>96.53</v>
      </c>
      <c r="S100" s="3">
        <v>7</v>
      </c>
      <c r="T100" s="3">
        <v>0</v>
      </c>
      <c r="U100" s="3">
        <v>40.5426</v>
      </c>
    </row>
    <row r="101" spans="10:21" x14ac:dyDescent="0.3">
      <c r="J101" s="3">
        <v>98</v>
      </c>
      <c r="K101" s="4">
        <v>42903</v>
      </c>
      <c r="L101" s="3" t="s">
        <v>82</v>
      </c>
      <c r="M101" s="3" t="s">
        <v>183</v>
      </c>
      <c r="N101" s="3" t="s">
        <v>21</v>
      </c>
      <c r="O101" s="3" t="s">
        <v>22</v>
      </c>
      <c r="P101" s="3" t="s">
        <v>184</v>
      </c>
      <c r="Q101" s="3" t="s">
        <v>24</v>
      </c>
      <c r="R101" s="3">
        <v>51.311999999999998</v>
      </c>
      <c r="S101" s="3">
        <v>3</v>
      </c>
      <c r="T101" s="3">
        <v>0.2</v>
      </c>
      <c r="U101" s="3">
        <v>17.959199999999999</v>
      </c>
    </row>
    <row r="102" spans="10:21" x14ac:dyDescent="0.3">
      <c r="J102" s="3">
        <v>99</v>
      </c>
      <c r="K102" s="4">
        <v>42619</v>
      </c>
      <c r="L102" s="3" t="s">
        <v>25</v>
      </c>
      <c r="M102" s="3" t="s">
        <v>185</v>
      </c>
      <c r="N102" s="3" t="s">
        <v>99</v>
      </c>
      <c r="O102" s="3" t="s">
        <v>47</v>
      </c>
      <c r="P102" s="3" t="s">
        <v>186</v>
      </c>
      <c r="Q102" s="3" t="s">
        <v>24</v>
      </c>
      <c r="R102" s="3">
        <v>77.88</v>
      </c>
      <c r="S102" s="3">
        <v>6</v>
      </c>
      <c r="T102" s="3">
        <v>0</v>
      </c>
      <c r="U102" s="3">
        <v>22.5852</v>
      </c>
    </row>
    <row r="103" spans="10:21" x14ac:dyDescent="0.3">
      <c r="J103" s="14">
        <v>100</v>
      </c>
      <c r="K103" s="15">
        <v>42611</v>
      </c>
      <c r="L103" s="14" t="s">
        <v>25</v>
      </c>
      <c r="M103" s="14" t="s">
        <v>187</v>
      </c>
      <c r="N103" s="14" t="s">
        <v>92</v>
      </c>
      <c r="O103" s="14" t="s">
        <v>47</v>
      </c>
      <c r="P103" s="14" t="s">
        <v>188</v>
      </c>
      <c r="Q103" s="14" t="s">
        <v>24</v>
      </c>
      <c r="R103" s="14">
        <v>64.623999999999995</v>
      </c>
      <c r="S103" s="14">
        <v>7</v>
      </c>
      <c r="T103" s="14">
        <v>0.2</v>
      </c>
      <c r="U103" s="14">
        <v>22.618400000000001</v>
      </c>
    </row>
  </sheetData>
  <hyperlinks>
    <hyperlink ref="A1" location="Index!A1" display="Index"/>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04"/>
  <sheetViews>
    <sheetView showGridLines="0" topLeftCell="B1" zoomScale="110" zoomScaleNormal="110" workbookViewId="0">
      <selection activeCell="P5" sqref="P5:Q8"/>
    </sheetView>
  </sheetViews>
  <sheetFormatPr defaultRowHeight="14.4" x14ac:dyDescent="0.3"/>
  <cols>
    <col min="3" max="3" width="11.77734375" customWidth="1"/>
    <col min="4" max="4" width="13.109375" bestFit="1" customWidth="1"/>
    <col min="5" max="5" width="12.6640625" customWidth="1"/>
    <col min="8" max="8" width="16.21875" bestFit="1" customWidth="1"/>
    <col min="9" max="9" width="13.21875" bestFit="1" customWidth="1"/>
    <col min="11" max="11" width="9.6640625" customWidth="1"/>
    <col min="12" max="12" width="9.5546875" customWidth="1"/>
  </cols>
  <sheetData>
    <row r="1" spans="1:16" ht="14.55" x14ac:dyDescent="0.35">
      <c r="A1" s="1" t="s">
        <v>0</v>
      </c>
    </row>
    <row r="3" spans="1:16" ht="14.55" x14ac:dyDescent="0.35">
      <c r="B3" s="18" t="s">
        <v>1</v>
      </c>
      <c r="C3" s="19" t="s">
        <v>2</v>
      </c>
      <c r="D3" s="19" t="s">
        <v>3</v>
      </c>
      <c r="E3" s="19" t="s">
        <v>4</v>
      </c>
      <c r="F3" s="19" t="s">
        <v>5</v>
      </c>
      <c r="G3" s="19" t="s">
        <v>6</v>
      </c>
      <c r="H3" s="19" t="s">
        <v>7</v>
      </c>
      <c r="I3" s="19" t="s">
        <v>8</v>
      </c>
      <c r="J3" s="19" t="s">
        <v>9</v>
      </c>
      <c r="K3" s="19" t="s">
        <v>10</v>
      </c>
      <c r="L3" s="19" t="s">
        <v>11</v>
      </c>
      <c r="M3" s="20" t="s">
        <v>12</v>
      </c>
      <c r="N3" s="19" t="s">
        <v>203</v>
      </c>
    </row>
    <row r="4" spans="1:16" ht="14.55" x14ac:dyDescent="0.35">
      <c r="B4" s="16">
        <v>1</v>
      </c>
      <c r="C4" s="4">
        <v>42682</v>
      </c>
      <c r="D4" s="3" t="s">
        <v>13</v>
      </c>
      <c r="E4" s="3" t="s">
        <v>14</v>
      </c>
      <c r="F4" s="3" t="s">
        <v>15</v>
      </c>
      <c r="G4" s="3" t="s">
        <v>16</v>
      </c>
      <c r="H4" s="3" t="s">
        <v>17</v>
      </c>
      <c r="I4" s="3" t="s">
        <v>18</v>
      </c>
      <c r="J4" s="3">
        <v>261.95999999999998</v>
      </c>
      <c r="K4" s="3">
        <v>2</v>
      </c>
      <c r="L4" s="3">
        <v>0</v>
      </c>
      <c r="M4" s="17">
        <v>41.913600000000002</v>
      </c>
      <c r="N4" s="3">
        <f>M4/J4</f>
        <v>0.16000000000000003</v>
      </c>
    </row>
    <row r="5" spans="1:16" x14ac:dyDescent="0.3">
      <c r="B5" s="16">
        <v>2</v>
      </c>
      <c r="C5" s="4">
        <v>42682</v>
      </c>
      <c r="D5" s="3" t="s">
        <v>13</v>
      </c>
      <c r="E5" s="3" t="s">
        <v>14</v>
      </c>
      <c r="F5" s="3" t="s">
        <v>15</v>
      </c>
      <c r="G5" s="3" t="s">
        <v>16</v>
      </c>
      <c r="H5" s="3" t="s">
        <v>19</v>
      </c>
      <c r="I5" s="3" t="s">
        <v>18</v>
      </c>
      <c r="J5" s="3">
        <v>731.94</v>
      </c>
      <c r="K5" s="3">
        <v>3</v>
      </c>
      <c r="L5" s="3">
        <v>0</v>
      </c>
      <c r="M5" s="17">
        <v>219.58199999999999</v>
      </c>
      <c r="N5" s="3">
        <f t="shared" ref="N5:N68" si="0">M5/J5</f>
        <v>0.3</v>
      </c>
      <c r="P5" s="22"/>
    </row>
    <row r="6" spans="1:16" x14ac:dyDescent="0.3">
      <c r="B6" s="16">
        <v>3</v>
      </c>
      <c r="C6" s="4">
        <v>42533</v>
      </c>
      <c r="D6" s="3" t="s">
        <v>13</v>
      </c>
      <c r="E6" s="3" t="s">
        <v>20</v>
      </c>
      <c r="F6" s="3" t="s">
        <v>21</v>
      </c>
      <c r="G6" s="3" t="s">
        <v>22</v>
      </c>
      <c r="H6" s="3" t="s">
        <v>23</v>
      </c>
      <c r="I6" s="3" t="s">
        <v>24</v>
      </c>
      <c r="J6" s="3">
        <v>14.62</v>
      </c>
      <c r="K6" s="3">
        <v>2</v>
      </c>
      <c r="L6" s="3">
        <v>0</v>
      </c>
      <c r="M6" s="17">
        <v>6.8714000000000004</v>
      </c>
      <c r="N6" s="3">
        <f t="shared" si="0"/>
        <v>0.47000000000000003</v>
      </c>
      <c r="P6" s="22"/>
    </row>
    <row r="7" spans="1:16" x14ac:dyDescent="0.3">
      <c r="B7" s="16">
        <v>4</v>
      </c>
      <c r="C7" s="4">
        <v>42288</v>
      </c>
      <c r="D7" s="3" t="s">
        <v>25</v>
      </c>
      <c r="E7" s="3" t="s">
        <v>26</v>
      </c>
      <c r="F7" s="3" t="s">
        <v>27</v>
      </c>
      <c r="G7" s="3" t="s">
        <v>16</v>
      </c>
      <c r="H7" s="3" t="s">
        <v>28</v>
      </c>
      <c r="I7" s="3" t="s">
        <v>18</v>
      </c>
      <c r="J7" s="3">
        <v>957.57749999999999</v>
      </c>
      <c r="K7" s="3">
        <v>5</v>
      </c>
      <c r="L7" s="3">
        <v>0.45</v>
      </c>
      <c r="M7" s="17">
        <v>-383.03100000000001</v>
      </c>
      <c r="N7" s="3">
        <f t="shared" si="0"/>
        <v>-0.4</v>
      </c>
      <c r="P7" s="22"/>
    </row>
    <row r="8" spans="1:16" x14ac:dyDescent="0.3">
      <c r="B8" s="16">
        <v>5</v>
      </c>
      <c r="C8" s="4">
        <v>42288</v>
      </c>
      <c r="D8" s="3" t="s">
        <v>25</v>
      </c>
      <c r="E8" s="3" t="s">
        <v>26</v>
      </c>
      <c r="F8" s="3" t="s">
        <v>27</v>
      </c>
      <c r="G8" s="3" t="s">
        <v>16</v>
      </c>
      <c r="H8" s="3" t="s">
        <v>29</v>
      </c>
      <c r="I8" s="3" t="s">
        <v>24</v>
      </c>
      <c r="J8" s="3">
        <v>22.367999999999999</v>
      </c>
      <c r="K8" s="3">
        <v>2</v>
      </c>
      <c r="L8" s="3">
        <v>0.2</v>
      </c>
      <c r="M8" s="17">
        <v>2.5164</v>
      </c>
      <c r="N8" s="3">
        <f t="shared" si="0"/>
        <v>0.1125</v>
      </c>
      <c r="P8" s="22"/>
    </row>
    <row r="9" spans="1:16" ht="14.55" x14ac:dyDescent="0.35">
      <c r="B9" s="16">
        <v>6</v>
      </c>
      <c r="C9" s="4">
        <v>41799</v>
      </c>
      <c r="D9" s="3" t="s">
        <v>25</v>
      </c>
      <c r="E9" s="3" t="s">
        <v>30</v>
      </c>
      <c r="F9" s="3" t="s">
        <v>21</v>
      </c>
      <c r="G9" s="3" t="s">
        <v>22</v>
      </c>
      <c r="H9" s="3" t="s">
        <v>31</v>
      </c>
      <c r="I9" s="3" t="s">
        <v>18</v>
      </c>
      <c r="J9" s="3">
        <v>48.86</v>
      </c>
      <c r="K9" s="3">
        <v>7</v>
      </c>
      <c r="L9" s="3">
        <v>0</v>
      </c>
      <c r="M9" s="17">
        <v>14.1694</v>
      </c>
      <c r="N9" s="3">
        <f t="shared" si="0"/>
        <v>0.28999999999999998</v>
      </c>
    </row>
    <row r="10" spans="1:16" ht="14.55" x14ac:dyDescent="0.35">
      <c r="B10" s="16">
        <v>7</v>
      </c>
      <c r="C10" s="4">
        <v>41799</v>
      </c>
      <c r="D10" s="3" t="s">
        <v>25</v>
      </c>
      <c r="E10" s="3" t="s">
        <v>30</v>
      </c>
      <c r="F10" s="3" t="s">
        <v>21</v>
      </c>
      <c r="G10" s="3" t="s">
        <v>22</v>
      </c>
      <c r="H10" s="3" t="s">
        <v>32</v>
      </c>
      <c r="I10" s="3" t="s">
        <v>24</v>
      </c>
      <c r="J10" s="3">
        <v>7.28</v>
      </c>
      <c r="K10" s="3">
        <v>4</v>
      </c>
      <c r="L10" s="3">
        <v>0</v>
      </c>
      <c r="M10" s="17">
        <v>1.9656</v>
      </c>
      <c r="N10" s="3">
        <f t="shared" si="0"/>
        <v>0.27</v>
      </c>
    </row>
    <row r="11" spans="1:16" ht="14.55" x14ac:dyDescent="0.35">
      <c r="B11" s="16">
        <v>8</v>
      </c>
      <c r="C11" s="4">
        <v>41799</v>
      </c>
      <c r="D11" s="3" t="s">
        <v>25</v>
      </c>
      <c r="E11" s="3" t="s">
        <v>30</v>
      </c>
      <c r="F11" s="3" t="s">
        <v>21</v>
      </c>
      <c r="G11" s="3" t="s">
        <v>22</v>
      </c>
      <c r="H11" s="3" t="s">
        <v>33</v>
      </c>
      <c r="I11" s="3" t="s">
        <v>34</v>
      </c>
      <c r="J11" s="3">
        <v>907.15200000000004</v>
      </c>
      <c r="K11" s="3">
        <v>6</v>
      </c>
      <c r="L11" s="3">
        <v>0.2</v>
      </c>
      <c r="M11" s="17">
        <v>90.715199999999996</v>
      </c>
      <c r="N11" s="3">
        <f t="shared" si="0"/>
        <v>9.9999999999999992E-2</v>
      </c>
    </row>
    <row r="12" spans="1:16" ht="14.55" x14ac:dyDescent="0.35">
      <c r="B12" s="16">
        <v>9</v>
      </c>
      <c r="C12" s="4">
        <v>41799</v>
      </c>
      <c r="D12" s="3" t="s">
        <v>25</v>
      </c>
      <c r="E12" s="3" t="s">
        <v>30</v>
      </c>
      <c r="F12" s="3" t="s">
        <v>21</v>
      </c>
      <c r="G12" s="3" t="s">
        <v>22</v>
      </c>
      <c r="H12" s="3" t="s">
        <v>35</v>
      </c>
      <c r="I12" s="3" t="s">
        <v>24</v>
      </c>
      <c r="J12" s="3">
        <v>18.504000000000001</v>
      </c>
      <c r="K12" s="3">
        <v>3</v>
      </c>
      <c r="L12" s="3">
        <v>0.2</v>
      </c>
      <c r="M12" s="17">
        <v>5.7824999999999998</v>
      </c>
      <c r="N12" s="3">
        <f t="shared" si="0"/>
        <v>0.31249999999999994</v>
      </c>
    </row>
    <row r="13" spans="1:16" ht="14.55" x14ac:dyDescent="0.35">
      <c r="B13" s="16">
        <v>10</v>
      </c>
      <c r="C13" s="4">
        <v>41799</v>
      </c>
      <c r="D13" s="3" t="s">
        <v>25</v>
      </c>
      <c r="E13" s="3" t="s">
        <v>30</v>
      </c>
      <c r="F13" s="3" t="s">
        <v>21</v>
      </c>
      <c r="G13" s="3" t="s">
        <v>22</v>
      </c>
      <c r="H13" s="3" t="s">
        <v>36</v>
      </c>
      <c r="I13" s="3" t="s">
        <v>24</v>
      </c>
      <c r="J13" s="3">
        <v>114.9</v>
      </c>
      <c r="K13" s="3">
        <v>5</v>
      </c>
      <c r="L13" s="3">
        <v>0</v>
      </c>
      <c r="M13" s="17">
        <v>34.47</v>
      </c>
      <c r="N13" s="3">
        <f t="shared" si="0"/>
        <v>0.3</v>
      </c>
    </row>
    <row r="14" spans="1:16" ht="14.55" x14ac:dyDescent="0.35">
      <c r="B14" s="16">
        <v>11</v>
      </c>
      <c r="C14" s="4">
        <v>41799</v>
      </c>
      <c r="D14" s="3" t="s">
        <v>25</v>
      </c>
      <c r="E14" s="3" t="s">
        <v>30</v>
      </c>
      <c r="F14" s="3" t="s">
        <v>21</v>
      </c>
      <c r="G14" s="3" t="s">
        <v>22</v>
      </c>
      <c r="H14" s="3" t="s">
        <v>37</v>
      </c>
      <c r="I14" s="3" t="s">
        <v>18</v>
      </c>
      <c r="J14" s="3">
        <v>1706.184</v>
      </c>
      <c r="K14" s="3">
        <v>9</v>
      </c>
      <c r="L14" s="3">
        <v>0.2</v>
      </c>
      <c r="M14" s="17">
        <v>85.309200000000004</v>
      </c>
      <c r="N14" s="3">
        <f t="shared" si="0"/>
        <v>0.05</v>
      </c>
    </row>
    <row r="15" spans="1:16" ht="14.55" x14ac:dyDescent="0.35">
      <c r="B15" s="16">
        <v>12</v>
      </c>
      <c r="C15" s="4">
        <v>41799</v>
      </c>
      <c r="D15" s="3" t="s">
        <v>25</v>
      </c>
      <c r="E15" s="3" t="s">
        <v>30</v>
      </c>
      <c r="F15" s="3" t="s">
        <v>21</v>
      </c>
      <c r="G15" s="3" t="s">
        <v>22</v>
      </c>
      <c r="H15" s="3" t="s">
        <v>38</v>
      </c>
      <c r="I15" s="3" t="s">
        <v>34</v>
      </c>
      <c r="J15" s="3">
        <v>911.42399999999998</v>
      </c>
      <c r="K15" s="3">
        <v>4</v>
      </c>
      <c r="L15" s="3">
        <v>0.2</v>
      </c>
      <c r="M15" s="17">
        <v>68.356800000000007</v>
      </c>
      <c r="N15" s="3">
        <f t="shared" si="0"/>
        <v>7.5000000000000011E-2</v>
      </c>
    </row>
    <row r="16" spans="1:16" ht="14.55" x14ac:dyDescent="0.35">
      <c r="B16" s="16">
        <v>13</v>
      </c>
      <c r="C16" s="4">
        <v>42840</v>
      </c>
      <c r="D16" s="3" t="s">
        <v>25</v>
      </c>
      <c r="E16" s="3" t="s">
        <v>39</v>
      </c>
      <c r="F16" s="3" t="s">
        <v>40</v>
      </c>
      <c r="G16" s="3" t="s">
        <v>16</v>
      </c>
      <c r="H16" s="3" t="s">
        <v>41</v>
      </c>
      <c r="I16" s="3" t="s">
        <v>24</v>
      </c>
      <c r="J16" s="3">
        <v>15.552</v>
      </c>
      <c r="K16" s="3">
        <v>3</v>
      </c>
      <c r="L16" s="3">
        <v>0.2</v>
      </c>
      <c r="M16" s="17">
        <v>5.4432</v>
      </c>
      <c r="N16" s="3">
        <f t="shared" si="0"/>
        <v>0.35000000000000003</v>
      </c>
    </row>
    <row r="17" spans="2:14" ht="14.55" x14ac:dyDescent="0.35">
      <c r="B17" s="16">
        <v>14</v>
      </c>
      <c r="C17" s="4">
        <v>42709</v>
      </c>
      <c r="D17" s="3" t="s">
        <v>25</v>
      </c>
      <c r="E17" s="3" t="s">
        <v>42</v>
      </c>
      <c r="F17" s="3" t="s">
        <v>43</v>
      </c>
      <c r="G17" s="3" t="s">
        <v>22</v>
      </c>
      <c r="H17" s="3" t="s">
        <v>44</v>
      </c>
      <c r="I17" s="3" t="s">
        <v>24</v>
      </c>
      <c r="J17" s="3">
        <v>407.976</v>
      </c>
      <c r="K17" s="3">
        <v>3</v>
      </c>
      <c r="L17" s="3">
        <v>0.2</v>
      </c>
      <c r="M17" s="17">
        <v>132.59219999999999</v>
      </c>
      <c r="N17" s="3">
        <f t="shared" si="0"/>
        <v>0.32499999999999996</v>
      </c>
    </row>
    <row r="18" spans="2:14" ht="14.55" x14ac:dyDescent="0.35">
      <c r="B18" s="16">
        <v>15</v>
      </c>
      <c r="C18" s="4">
        <v>42330</v>
      </c>
      <c r="D18" s="3" t="s">
        <v>25</v>
      </c>
      <c r="E18" s="3" t="s">
        <v>45</v>
      </c>
      <c r="F18" s="3" t="s">
        <v>46</v>
      </c>
      <c r="G18" s="3" t="s">
        <v>47</v>
      </c>
      <c r="H18" s="3" t="s">
        <v>48</v>
      </c>
      <c r="I18" s="3" t="s">
        <v>24</v>
      </c>
      <c r="J18" s="3">
        <v>68.81</v>
      </c>
      <c r="K18" s="3">
        <v>5</v>
      </c>
      <c r="L18" s="3">
        <v>0.8</v>
      </c>
      <c r="M18" s="17">
        <v>-123.858</v>
      </c>
      <c r="N18" s="3">
        <f t="shared" si="0"/>
        <v>-1.8</v>
      </c>
    </row>
    <row r="19" spans="2:14" ht="14.55" x14ac:dyDescent="0.35">
      <c r="B19" s="16">
        <v>16</v>
      </c>
      <c r="C19" s="4">
        <v>42330</v>
      </c>
      <c r="D19" s="3" t="s">
        <v>25</v>
      </c>
      <c r="E19" s="3" t="s">
        <v>45</v>
      </c>
      <c r="F19" s="3" t="s">
        <v>46</v>
      </c>
      <c r="G19" s="3" t="s">
        <v>47</v>
      </c>
      <c r="H19" s="3" t="s">
        <v>49</v>
      </c>
      <c r="I19" s="3" t="s">
        <v>24</v>
      </c>
      <c r="J19" s="3">
        <v>2.544</v>
      </c>
      <c r="K19" s="3">
        <v>3</v>
      </c>
      <c r="L19" s="3">
        <v>0.8</v>
      </c>
      <c r="M19" s="17">
        <v>-3.8159999999999998</v>
      </c>
      <c r="N19" s="3">
        <f t="shared" si="0"/>
        <v>-1.5</v>
      </c>
    </row>
    <row r="20" spans="2:14" ht="14.55" x14ac:dyDescent="0.35">
      <c r="B20" s="16">
        <v>17</v>
      </c>
      <c r="C20" s="4">
        <v>41954</v>
      </c>
      <c r="D20" s="3" t="s">
        <v>25</v>
      </c>
      <c r="E20" s="3" t="s">
        <v>50</v>
      </c>
      <c r="F20" s="3" t="s">
        <v>51</v>
      </c>
      <c r="G20" s="3" t="s">
        <v>47</v>
      </c>
      <c r="H20" s="3" t="s">
        <v>52</v>
      </c>
      <c r="I20" s="3" t="s">
        <v>24</v>
      </c>
      <c r="J20" s="3">
        <v>665.88</v>
      </c>
      <c r="K20" s="3">
        <v>6</v>
      </c>
      <c r="L20" s="3">
        <v>0</v>
      </c>
      <c r="M20" s="17">
        <v>13.317600000000001</v>
      </c>
      <c r="N20" s="3">
        <f t="shared" si="0"/>
        <v>0.02</v>
      </c>
    </row>
    <row r="21" spans="2:14" x14ac:dyDescent="0.3">
      <c r="B21" s="16">
        <v>18</v>
      </c>
      <c r="C21" s="4">
        <v>41772</v>
      </c>
      <c r="D21" s="3" t="s">
        <v>13</v>
      </c>
      <c r="E21" s="3" t="s">
        <v>53</v>
      </c>
      <c r="F21" s="3" t="s">
        <v>54</v>
      </c>
      <c r="G21" s="3" t="s">
        <v>22</v>
      </c>
      <c r="H21" s="3" t="s">
        <v>55</v>
      </c>
      <c r="I21" s="3" t="s">
        <v>24</v>
      </c>
      <c r="J21" s="3">
        <v>55.5</v>
      </c>
      <c r="K21" s="3">
        <v>2</v>
      </c>
      <c r="L21" s="3">
        <v>0</v>
      </c>
      <c r="M21" s="17">
        <v>9.99</v>
      </c>
      <c r="N21" s="3">
        <f t="shared" si="0"/>
        <v>0.18</v>
      </c>
    </row>
    <row r="22" spans="2:14" x14ac:dyDescent="0.3">
      <c r="B22" s="16">
        <v>19</v>
      </c>
      <c r="C22" s="4">
        <v>41878</v>
      </c>
      <c r="D22" s="3" t="s">
        <v>13</v>
      </c>
      <c r="E22" s="3" t="s">
        <v>56</v>
      </c>
      <c r="F22" s="3" t="s">
        <v>21</v>
      </c>
      <c r="G22" s="3" t="s">
        <v>22</v>
      </c>
      <c r="H22" s="3" t="s">
        <v>57</v>
      </c>
      <c r="I22" s="3" t="s">
        <v>24</v>
      </c>
      <c r="J22" s="3">
        <v>8.56</v>
      </c>
      <c r="K22" s="3">
        <v>2</v>
      </c>
      <c r="L22" s="3">
        <v>0</v>
      </c>
      <c r="M22" s="17">
        <v>2.4824000000000002</v>
      </c>
      <c r="N22" s="3">
        <f t="shared" si="0"/>
        <v>0.28999999999999998</v>
      </c>
    </row>
    <row r="23" spans="2:14" x14ac:dyDescent="0.3">
      <c r="B23" s="16">
        <v>20</v>
      </c>
      <c r="C23" s="4">
        <v>41878</v>
      </c>
      <c r="D23" s="3" t="s">
        <v>13</v>
      </c>
      <c r="E23" s="3" t="s">
        <v>56</v>
      </c>
      <c r="F23" s="3" t="s">
        <v>21</v>
      </c>
      <c r="G23" s="3" t="s">
        <v>22</v>
      </c>
      <c r="H23" s="3" t="s">
        <v>58</v>
      </c>
      <c r="I23" s="3" t="s">
        <v>34</v>
      </c>
      <c r="J23" s="3">
        <v>213.48</v>
      </c>
      <c r="K23" s="3">
        <v>3</v>
      </c>
      <c r="L23" s="3">
        <v>0.2</v>
      </c>
      <c r="M23" s="17">
        <v>16.010999999999999</v>
      </c>
      <c r="N23" s="3">
        <f t="shared" si="0"/>
        <v>7.4999999999999997E-2</v>
      </c>
    </row>
    <row r="24" spans="2:14" x14ac:dyDescent="0.3">
      <c r="B24" s="16">
        <v>21</v>
      </c>
      <c r="C24" s="4">
        <v>41878</v>
      </c>
      <c r="D24" s="3" t="s">
        <v>13</v>
      </c>
      <c r="E24" s="3" t="s">
        <v>56</v>
      </c>
      <c r="F24" s="3" t="s">
        <v>21</v>
      </c>
      <c r="G24" s="3" t="s">
        <v>22</v>
      </c>
      <c r="H24" s="3" t="s">
        <v>59</v>
      </c>
      <c r="I24" s="3" t="s">
        <v>24</v>
      </c>
      <c r="J24" s="3">
        <v>22.72</v>
      </c>
      <c r="K24" s="3">
        <v>4</v>
      </c>
      <c r="L24" s="3">
        <v>0.2</v>
      </c>
      <c r="M24" s="17">
        <v>7.3840000000000003</v>
      </c>
      <c r="N24" s="3">
        <f t="shared" si="0"/>
        <v>0.32500000000000001</v>
      </c>
    </row>
    <row r="25" spans="2:14" x14ac:dyDescent="0.3">
      <c r="B25" s="16">
        <v>22</v>
      </c>
      <c r="C25" s="4">
        <v>42713</v>
      </c>
      <c r="D25" s="3" t="s">
        <v>25</v>
      </c>
      <c r="E25" s="3" t="s">
        <v>60</v>
      </c>
      <c r="F25" s="3" t="s">
        <v>61</v>
      </c>
      <c r="G25" s="3" t="s">
        <v>47</v>
      </c>
      <c r="H25" s="3" t="s">
        <v>62</v>
      </c>
      <c r="I25" s="3" t="s">
        <v>24</v>
      </c>
      <c r="J25" s="3">
        <v>19.46</v>
      </c>
      <c r="K25" s="3">
        <v>7</v>
      </c>
      <c r="L25" s="3">
        <v>0</v>
      </c>
      <c r="M25" s="17">
        <v>5.0595999999999997</v>
      </c>
      <c r="N25" s="3">
        <f t="shared" si="0"/>
        <v>0.25999999999999995</v>
      </c>
    </row>
    <row r="26" spans="2:14" x14ac:dyDescent="0.3">
      <c r="B26" s="16">
        <v>23</v>
      </c>
      <c r="C26" s="4">
        <v>42713</v>
      </c>
      <c r="D26" s="3" t="s">
        <v>25</v>
      </c>
      <c r="E26" s="3" t="s">
        <v>60</v>
      </c>
      <c r="F26" s="3" t="s">
        <v>61</v>
      </c>
      <c r="G26" s="3" t="s">
        <v>47</v>
      </c>
      <c r="H26" s="3" t="s">
        <v>63</v>
      </c>
      <c r="I26" s="3" t="s">
        <v>24</v>
      </c>
      <c r="J26" s="3">
        <v>60.34</v>
      </c>
      <c r="K26" s="3">
        <v>7</v>
      </c>
      <c r="L26" s="3">
        <v>0</v>
      </c>
      <c r="M26" s="17">
        <v>15.6884</v>
      </c>
      <c r="N26" s="3">
        <f t="shared" si="0"/>
        <v>0.25999999999999995</v>
      </c>
    </row>
    <row r="27" spans="2:14" x14ac:dyDescent="0.3">
      <c r="B27" s="16">
        <v>24</v>
      </c>
      <c r="C27" s="4">
        <v>42932</v>
      </c>
      <c r="D27" s="3" t="s">
        <v>13</v>
      </c>
      <c r="E27" s="3" t="s">
        <v>64</v>
      </c>
      <c r="F27" s="3" t="s">
        <v>65</v>
      </c>
      <c r="G27" s="3" t="s">
        <v>66</v>
      </c>
      <c r="H27" s="3" t="s">
        <v>67</v>
      </c>
      <c r="I27" s="3" t="s">
        <v>18</v>
      </c>
      <c r="J27" s="3">
        <v>71.372</v>
      </c>
      <c r="K27" s="3">
        <v>2</v>
      </c>
      <c r="L27" s="3">
        <v>0.3</v>
      </c>
      <c r="M27" s="17">
        <v>-1.0196000000000001</v>
      </c>
      <c r="N27" s="3">
        <f t="shared" si="0"/>
        <v>-1.4285714285714287E-2</v>
      </c>
    </row>
    <row r="28" spans="2:14" x14ac:dyDescent="0.3">
      <c r="B28" s="16">
        <v>25</v>
      </c>
      <c r="C28" s="4">
        <v>42272</v>
      </c>
      <c r="D28" s="3" t="s">
        <v>25</v>
      </c>
      <c r="E28" s="3" t="s">
        <v>68</v>
      </c>
      <c r="F28" s="3" t="s">
        <v>54</v>
      </c>
      <c r="G28" s="3" t="s">
        <v>22</v>
      </c>
      <c r="H28" s="3" t="s">
        <v>28</v>
      </c>
      <c r="I28" s="3" t="s">
        <v>18</v>
      </c>
      <c r="J28" s="3">
        <v>1044.6300000000001</v>
      </c>
      <c r="K28" s="3">
        <v>3</v>
      </c>
      <c r="L28" s="3">
        <v>0</v>
      </c>
      <c r="M28" s="17">
        <v>240.26490000000001</v>
      </c>
      <c r="N28" s="3">
        <f t="shared" si="0"/>
        <v>0.22999999999999998</v>
      </c>
    </row>
    <row r="29" spans="2:14" x14ac:dyDescent="0.3">
      <c r="B29" s="16">
        <v>26</v>
      </c>
      <c r="C29" s="4">
        <v>42385</v>
      </c>
      <c r="D29" s="3" t="s">
        <v>13</v>
      </c>
      <c r="E29" s="3" t="s">
        <v>69</v>
      </c>
      <c r="F29" s="3" t="s">
        <v>21</v>
      </c>
      <c r="G29" s="3" t="s">
        <v>22</v>
      </c>
      <c r="H29" s="3" t="s">
        <v>70</v>
      </c>
      <c r="I29" s="3" t="s">
        <v>24</v>
      </c>
      <c r="J29" s="3">
        <v>11.648</v>
      </c>
      <c r="K29" s="3">
        <v>2</v>
      </c>
      <c r="L29" s="3">
        <v>0.2</v>
      </c>
      <c r="M29" s="17">
        <v>4.2224000000000004</v>
      </c>
      <c r="N29" s="3">
        <f t="shared" si="0"/>
        <v>0.36250000000000004</v>
      </c>
    </row>
    <row r="30" spans="2:14" x14ac:dyDescent="0.3">
      <c r="B30" s="16">
        <v>27</v>
      </c>
      <c r="C30" s="4">
        <v>42385</v>
      </c>
      <c r="D30" s="3" t="s">
        <v>13</v>
      </c>
      <c r="E30" s="3" t="s">
        <v>69</v>
      </c>
      <c r="F30" s="3" t="s">
        <v>21</v>
      </c>
      <c r="G30" s="3" t="s">
        <v>22</v>
      </c>
      <c r="H30" s="3" t="s">
        <v>71</v>
      </c>
      <c r="I30" s="3" t="s">
        <v>34</v>
      </c>
      <c r="J30" s="3">
        <v>90.57</v>
      </c>
      <c r="K30" s="3">
        <v>3</v>
      </c>
      <c r="L30" s="3">
        <v>0</v>
      </c>
      <c r="M30" s="17">
        <v>11.774100000000001</v>
      </c>
      <c r="N30" s="3">
        <f t="shared" si="0"/>
        <v>0.13</v>
      </c>
    </row>
    <row r="31" spans="2:14" x14ac:dyDescent="0.3">
      <c r="B31" s="16">
        <v>28</v>
      </c>
      <c r="C31" s="4">
        <v>42264</v>
      </c>
      <c r="D31" s="3" t="s">
        <v>25</v>
      </c>
      <c r="E31" s="3" t="s">
        <v>72</v>
      </c>
      <c r="F31" s="3" t="s">
        <v>65</v>
      </c>
      <c r="G31" s="3" t="s">
        <v>66</v>
      </c>
      <c r="H31" s="3" t="s">
        <v>73</v>
      </c>
      <c r="I31" s="3" t="s">
        <v>18</v>
      </c>
      <c r="J31" s="3">
        <v>3083.43</v>
      </c>
      <c r="K31" s="3">
        <v>7</v>
      </c>
      <c r="L31" s="3">
        <v>0.5</v>
      </c>
      <c r="M31" s="17">
        <v>-1665.0522000000001</v>
      </c>
      <c r="N31" s="3">
        <f t="shared" si="0"/>
        <v>-0.54</v>
      </c>
    </row>
    <row r="32" spans="2:14" x14ac:dyDescent="0.3">
      <c r="B32" s="16">
        <v>29</v>
      </c>
      <c r="C32" s="4">
        <v>42264</v>
      </c>
      <c r="D32" s="3" t="s">
        <v>25</v>
      </c>
      <c r="E32" s="3" t="s">
        <v>72</v>
      </c>
      <c r="F32" s="3" t="s">
        <v>65</v>
      </c>
      <c r="G32" s="3" t="s">
        <v>66</v>
      </c>
      <c r="H32" s="3" t="s">
        <v>74</v>
      </c>
      <c r="I32" s="3" t="s">
        <v>24</v>
      </c>
      <c r="J32" s="3">
        <v>9.6180000000000003</v>
      </c>
      <c r="K32" s="3">
        <v>2</v>
      </c>
      <c r="L32" s="3">
        <v>0.7</v>
      </c>
      <c r="M32" s="17">
        <v>-7.0532000000000004</v>
      </c>
      <c r="N32" s="3">
        <f t="shared" si="0"/>
        <v>-0.73333333333333339</v>
      </c>
    </row>
    <row r="33" spans="2:14" x14ac:dyDescent="0.3">
      <c r="B33" s="16">
        <v>30</v>
      </c>
      <c r="C33" s="4">
        <v>42264</v>
      </c>
      <c r="D33" s="3" t="s">
        <v>25</v>
      </c>
      <c r="E33" s="3" t="s">
        <v>72</v>
      </c>
      <c r="F33" s="3" t="s">
        <v>65</v>
      </c>
      <c r="G33" s="3" t="s">
        <v>66</v>
      </c>
      <c r="H33" s="3" t="s">
        <v>75</v>
      </c>
      <c r="I33" s="3" t="s">
        <v>18</v>
      </c>
      <c r="J33" s="3">
        <v>124.2</v>
      </c>
      <c r="K33" s="3">
        <v>3</v>
      </c>
      <c r="L33" s="3">
        <v>0.2</v>
      </c>
      <c r="M33" s="17">
        <v>15.525</v>
      </c>
      <c r="N33" s="3">
        <f t="shared" si="0"/>
        <v>0.125</v>
      </c>
    </row>
    <row r="34" spans="2:14" x14ac:dyDescent="0.3">
      <c r="B34" s="16">
        <v>31</v>
      </c>
      <c r="C34" s="4">
        <v>42264</v>
      </c>
      <c r="D34" s="3" t="s">
        <v>25</v>
      </c>
      <c r="E34" s="3" t="s">
        <v>72</v>
      </c>
      <c r="F34" s="3" t="s">
        <v>65</v>
      </c>
      <c r="G34" s="3" t="s">
        <v>66</v>
      </c>
      <c r="H34" s="3" t="s">
        <v>76</v>
      </c>
      <c r="I34" s="3" t="s">
        <v>24</v>
      </c>
      <c r="J34" s="3">
        <v>3.2639999999999998</v>
      </c>
      <c r="K34" s="3">
        <v>2</v>
      </c>
      <c r="L34" s="3">
        <v>0.2</v>
      </c>
      <c r="M34" s="17">
        <v>1.1015999999999999</v>
      </c>
      <c r="N34" s="3">
        <f t="shared" si="0"/>
        <v>0.33750000000000002</v>
      </c>
    </row>
    <row r="35" spans="2:14" x14ac:dyDescent="0.3">
      <c r="B35" s="16">
        <v>32</v>
      </c>
      <c r="C35" s="4">
        <v>42264</v>
      </c>
      <c r="D35" s="3" t="s">
        <v>25</v>
      </c>
      <c r="E35" s="3" t="s">
        <v>72</v>
      </c>
      <c r="F35" s="3" t="s">
        <v>65</v>
      </c>
      <c r="G35" s="3" t="s">
        <v>66</v>
      </c>
      <c r="H35" s="3" t="s">
        <v>77</v>
      </c>
      <c r="I35" s="3" t="s">
        <v>24</v>
      </c>
      <c r="J35" s="3">
        <v>86.304000000000002</v>
      </c>
      <c r="K35" s="3">
        <v>6</v>
      </c>
      <c r="L35" s="3">
        <v>0.2</v>
      </c>
      <c r="M35" s="17">
        <v>9.7091999999999992</v>
      </c>
      <c r="N35" s="3">
        <f t="shared" si="0"/>
        <v>0.11249999999999999</v>
      </c>
    </row>
    <row r="36" spans="2:14" x14ac:dyDescent="0.3">
      <c r="B36" s="16">
        <v>33</v>
      </c>
      <c r="C36" s="4">
        <v>42264</v>
      </c>
      <c r="D36" s="3" t="s">
        <v>25</v>
      </c>
      <c r="E36" s="3" t="s">
        <v>72</v>
      </c>
      <c r="F36" s="3" t="s">
        <v>65</v>
      </c>
      <c r="G36" s="3" t="s">
        <v>66</v>
      </c>
      <c r="H36" s="3" t="s">
        <v>78</v>
      </c>
      <c r="I36" s="3" t="s">
        <v>24</v>
      </c>
      <c r="J36" s="3">
        <v>6.8579999999999997</v>
      </c>
      <c r="K36" s="3">
        <v>6</v>
      </c>
      <c r="L36" s="3">
        <v>0.7</v>
      </c>
      <c r="M36" s="17">
        <v>-5.7149999999999999</v>
      </c>
      <c r="N36" s="3">
        <f t="shared" si="0"/>
        <v>-0.83333333333333337</v>
      </c>
    </row>
    <row r="37" spans="2:14" x14ac:dyDescent="0.3">
      <c r="B37" s="16">
        <v>34</v>
      </c>
      <c r="C37" s="4">
        <v>42264</v>
      </c>
      <c r="D37" s="3" t="s">
        <v>25</v>
      </c>
      <c r="E37" s="3" t="s">
        <v>72</v>
      </c>
      <c r="F37" s="3" t="s">
        <v>65</v>
      </c>
      <c r="G37" s="3" t="s">
        <v>66</v>
      </c>
      <c r="H37" s="3" t="s">
        <v>79</v>
      </c>
      <c r="I37" s="3" t="s">
        <v>24</v>
      </c>
      <c r="J37" s="3">
        <v>15.76</v>
      </c>
      <c r="K37" s="3">
        <v>2</v>
      </c>
      <c r="L37" s="3">
        <v>0.2</v>
      </c>
      <c r="M37" s="17">
        <v>3.5459999999999998</v>
      </c>
      <c r="N37" s="3">
        <f t="shared" si="0"/>
        <v>0.22499999999999998</v>
      </c>
    </row>
    <row r="38" spans="2:14" x14ac:dyDescent="0.3">
      <c r="B38" s="16">
        <v>35</v>
      </c>
      <c r="C38" s="4">
        <v>43027</v>
      </c>
      <c r="D38" s="3" t="s">
        <v>13</v>
      </c>
      <c r="E38" s="3" t="s">
        <v>80</v>
      </c>
      <c r="F38" s="3" t="s">
        <v>46</v>
      </c>
      <c r="G38" s="3" t="s">
        <v>47</v>
      </c>
      <c r="H38" s="3" t="s">
        <v>81</v>
      </c>
      <c r="I38" s="3" t="s">
        <v>24</v>
      </c>
      <c r="J38" s="3">
        <v>29.472000000000001</v>
      </c>
      <c r="K38" s="3">
        <v>3</v>
      </c>
      <c r="L38" s="3">
        <v>0.2</v>
      </c>
      <c r="M38" s="17">
        <v>9.9467999999999996</v>
      </c>
      <c r="N38" s="3">
        <f t="shared" si="0"/>
        <v>0.33749999999999997</v>
      </c>
    </row>
    <row r="39" spans="2:14" x14ac:dyDescent="0.3">
      <c r="B39" s="16">
        <v>36</v>
      </c>
      <c r="C39" s="4">
        <v>42712</v>
      </c>
      <c r="D39" s="3" t="s">
        <v>82</v>
      </c>
      <c r="E39" s="3" t="s">
        <v>83</v>
      </c>
      <c r="F39" s="3" t="s">
        <v>46</v>
      </c>
      <c r="G39" s="3" t="s">
        <v>47</v>
      </c>
      <c r="H39" s="3" t="s">
        <v>84</v>
      </c>
      <c r="I39" s="3" t="s">
        <v>34</v>
      </c>
      <c r="J39" s="3">
        <v>1097.5440000000001</v>
      </c>
      <c r="K39" s="3">
        <v>7</v>
      </c>
      <c r="L39" s="3">
        <v>0.2</v>
      </c>
      <c r="M39" s="17">
        <v>123.47369999999999</v>
      </c>
      <c r="N39" s="3">
        <f t="shared" si="0"/>
        <v>0.11249999999999999</v>
      </c>
    </row>
    <row r="40" spans="2:14" x14ac:dyDescent="0.3">
      <c r="B40" s="16">
        <v>37</v>
      </c>
      <c r="C40" s="4">
        <v>42712</v>
      </c>
      <c r="D40" s="3" t="s">
        <v>82</v>
      </c>
      <c r="E40" s="3" t="s">
        <v>83</v>
      </c>
      <c r="F40" s="3" t="s">
        <v>46</v>
      </c>
      <c r="G40" s="3" t="s">
        <v>47</v>
      </c>
      <c r="H40" s="3" t="s">
        <v>85</v>
      </c>
      <c r="I40" s="3" t="s">
        <v>18</v>
      </c>
      <c r="J40" s="3">
        <v>190.92</v>
      </c>
      <c r="K40" s="3">
        <v>5</v>
      </c>
      <c r="L40" s="3">
        <v>0.6</v>
      </c>
      <c r="M40" s="17">
        <v>-147.96299999999999</v>
      </c>
      <c r="N40" s="3">
        <f t="shared" si="0"/>
        <v>-0.77500000000000002</v>
      </c>
    </row>
    <row r="41" spans="2:14" x14ac:dyDescent="0.3">
      <c r="B41" s="16">
        <v>38</v>
      </c>
      <c r="C41" s="4">
        <v>42365</v>
      </c>
      <c r="D41" s="3" t="s">
        <v>25</v>
      </c>
      <c r="E41" s="3" t="s">
        <v>86</v>
      </c>
      <c r="F41" s="3" t="s">
        <v>46</v>
      </c>
      <c r="G41" s="3" t="s">
        <v>47</v>
      </c>
      <c r="H41" s="3" t="s">
        <v>87</v>
      </c>
      <c r="I41" s="3" t="s">
        <v>24</v>
      </c>
      <c r="J41" s="3">
        <v>113.328</v>
      </c>
      <c r="K41" s="3">
        <v>9</v>
      </c>
      <c r="L41" s="3">
        <v>0.2</v>
      </c>
      <c r="M41" s="17">
        <v>35.414999999999999</v>
      </c>
      <c r="N41" s="3">
        <f t="shared" si="0"/>
        <v>0.3125</v>
      </c>
    </row>
    <row r="42" spans="2:14" x14ac:dyDescent="0.3">
      <c r="B42" s="16">
        <v>39</v>
      </c>
      <c r="C42" s="4">
        <v>42365</v>
      </c>
      <c r="D42" s="3" t="s">
        <v>25</v>
      </c>
      <c r="E42" s="3" t="s">
        <v>86</v>
      </c>
      <c r="F42" s="3" t="s">
        <v>46</v>
      </c>
      <c r="G42" s="3" t="s">
        <v>47</v>
      </c>
      <c r="H42" s="3" t="s">
        <v>88</v>
      </c>
      <c r="I42" s="3" t="s">
        <v>18</v>
      </c>
      <c r="J42" s="3">
        <v>532.39919999999995</v>
      </c>
      <c r="K42" s="3">
        <v>3</v>
      </c>
      <c r="L42" s="3">
        <v>0.32</v>
      </c>
      <c r="M42" s="17">
        <v>-46.976399999999998</v>
      </c>
      <c r="N42" s="3">
        <f t="shared" si="0"/>
        <v>-8.8235294117647065E-2</v>
      </c>
    </row>
    <row r="43" spans="2:14" x14ac:dyDescent="0.3">
      <c r="B43" s="16">
        <v>40</v>
      </c>
      <c r="C43" s="4">
        <v>42365</v>
      </c>
      <c r="D43" s="3" t="s">
        <v>25</v>
      </c>
      <c r="E43" s="3" t="s">
        <v>86</v>
      </c>
      <c r="F43" s="3" t="s">
        <v>46</v>
      </c>
      <c r="G43" s="3" t="s">
        <v>47</v>
      </c>
      <c r="H43" s="3" t="s">
        <v>89</v>
      </c>
      <c r="I43" s="3" t="s">
        <v>18</v>
      </c>
      <c r="J43" s="3">
        <v>212.05799999999999</v>
      </c>
      <c r="K43" s="3">
        <v>3</v>
      </c>
      <c r="L43" s="3">
        <v>0.3</v>
      </c>
      <c r="M43" s="17">
        <v>-15.147</v>
      </c>
      <c r="N43" s="3">
        <f t="shared" si="0"/>
        <v>-7.1428571428571438E-2</v>
      </c>
    </row>
    <row r="44" spans="2:14" x14ac:dyDescent="0.3">
      <c r="B44" s="16">
        <v>41</v>
      </c>
      <c r="C44" s="4">
        <v>42365</v>
      </c>
      <c r="D44" s="3" t="s">
        <v>25</v>
      </c>
      <c r="E44" s="3" t="s">
        <v>86</v>
      </c>
      <c r="F44" s="3" t="s">
        <v>46</v>
      </c>
      <c r="G44" s="3" t="s">
        <v>47</v>
      </c>
      <c r="H44" s="3" t="s">
        <v>90</v>
      </c>
      <c r="I44" s="3" t="s">
        <v>34</v>
      </c>
      <c r="J44" s="3">
        <v>371.16800000000001</v>
      </c>
      <c r="K44" s="3">
        <v>4</v>
      </c>
      <c r="L44" s="3">
        <v>0.2</v>
      </c>
      <c r="M44" s="17">
        <v>41.756399999999999</v>
      </c>
      <c r="N44" s="3">
        <f t="shared" si="0"/>
        <v>0.1125</v>
      </c>
    </row>
    <row r="45" spans="2:14" x14ac:dyDescent="0.3">
      <c r="B45" s="16">
        <v>42</v>
      </c>
      <c r="C45" s="4">
        <v>42988</v>
      </c>
      <c r="D45" s="3" t="s">
        <v>25</v>
      </c>
      <c r="E45" s="3" t="s">
        <v>91</v>
      </c>
      <c r="F45" s="3" t="s">
        <v>92</v>
      </c>
      <c r="G45" s="3" t="s">
        <v>47</v>
      </c>
      <c r="H45" s="3" t="s">
        <v>93</v>
      </c>
      <c r="I45" s="3" t="s">
        <v>34</v>
      </c>
      <c r="J45" s="3">
        <v>147.16800000000001</v>
      </c>
      <c r="K45" s="3">
        <v>4</v>
      </c>
      <c r="L45" s="3">
        <v>0.2</v>
      </c>
      <c r="M45" s="17">
        <v>16.5564</v>
      </c>
      <c r="N45" s="3">
        <f t="shared" si="0"/>
        <v>0.11249999999999999</v>
      </c>
    </row>
    <row r="46" spans="2:14" x14ac:dyDescent="0.3">
      <c r="B46" s="16">
        <v>43</v>
      </c>
      <c r="C46" s="4">
        <v>42568</v>
      </c>
      <c r="D46" s="3" t="s">
        <v>25</v>
      </c>
      <c r="E46" s="3" t="s">
        <v>94</v>
      </c>
      <c r="F46" s="3" t="s">
        <v>21</v>
      </c>
      <c r="G46" s="3" t="s">
        <v>22</v>
      </c>
      <c r="H46" s="3" t="s">
        <v>95</v>
      </c>
      <c r="I46" s="3" t="s">
        <v>24</v>
      </c>
      <c r="J46" s="3">
        <v>77.88</v>
      </c>
      <c r="K46" s="3">
        <v>2</v>
      </c>
      <c r="L46" s="3">
        <v>0</v>
      </c>
      <c r="M46" s="17">
        <v>3.8940000000000001</v>
      </c>
      <c r="N46" s="3">
        <f t="shared" si="0"/>
        <v>0.05</v>
      </c>
    </row>
    <row r="47" spans="2:14" x14ac:dyDescent="0.3">
      <c r="B47" s="16">
        <v>44</v>
      </c>
      <c r="C47" s="4">
        <v>42997</v>
      </c>
      <c r="D47" s="3" t="s">
        <v>25</v>
      </c>
      <c r="E47" s="3" t="s">
        <v>96</v>
      </c>
      <c r="F47" s="3" t="s">
        <v>27</v>
      </c>
      <c r="G47" s="3" t="s">
        <v>16</v>
      </c>
      <c r="H47" s="3" t="s">
        <v>97</v>
      </c>
      <c r="I47" s="3" t="s">
        <v>24</v>
      </c>
      <c r="J47" s="3">
        <v>95.616</v>
      </c>
      <c r="K47" s="3">
        <v>2</v>
      </c>
      <c r="L47" s="3">
        <v>0.2</v>
      </c>
      <c r="M47" s="17">
        <v>9.5616000000000003</v>
      </c>
      <c r="N47" s="3">
        <f t="shared" si="0"/>
        <v>0.1</v>
      </c>
    </row>
    <row r="48" spans="2:14" x14ac:dyDescent="0.3">
      <c r="B48" s="16">
        <v>45</v>
      </c>
      <c r="C48" s="4">
        <v>42440</v>
      </c>
      <c r="D48" s="3" t="s">
        <v>82</v>
      </c>
      <c r="E48" s="3" t="s">
        <v>98</v>
      </c>
      <c r="F48" s="3" t="s">
        <v>99</v>
      </c>
      <c r="G48" s="3" t="s">
        <v>47</v>
      </c>
      <c r="H48" s="3" t="s">
        <v>100</v>
      </c>
      <c r="I48" s="3" t="s">
        <v>34</v>
      </c>
      <c r="J48" s="3">
        <v>45.98</v>
      </c>
      <c r="K48" s="3">
        <v>2</v>
      </c>
      <c r="L48" s="3">
        <v>0</v>
      </c>
      <c r="M48" s="17">
        <v>19.7714</v>
      </c>
      <c r="N48" s="3">
        <f t="shared" si="0"/>
        <v>0.43000000000000005</v>
      </c>
    </row>
    <row r="49" spans="2:14" x14ac:dyDescent="0.3">
      <c r="B49" s="16">
        <v>46</v>
      </c>
      <c r="C49" s="4">
        <v>42440</v>
      </c>
      <c r="D49" s="3" t="s">
        <v>82</v>
      </c>
      <c r="E49" s="3" t="s">
        <v>98</v>
      </c>
      <c r="F49" s="3" t="s">
        <v>99</v>
      </c>
      <c r="G49" s="3" t="s">
        <v>47</v>
      </c>
      <c r="H49" s="3" t="s">
        <v>101</v>
      </c>
      <c r="I49" s="3" t="s">
        <v>24</v>
      </c>
      <c r="J49" s="3">
        <v>17.46</v>
      </c>
      <c r="K49" s="3">
        <v>2</v>
      </c>
      <c r="L49" s="3">
        <v>0</v>
      </c>
      <c r="M49" s="17">
        <v>8.2062000000000008</v>
      </c>
      <c r="N49" s="3">
        <f t="shared" si="0"/>
        <v>0.47000000000000003</v>
      </c>
    </row>
    <row r="50" spans="2:14" x14ac:dyDescent="0.3">
      <c r="B50" s="16">
        <v>47</v>
      </c>
      <c r="C50" s="4">
        <v>41932</v>
      </c>
      <c r="D50" s="3" t="s">
        <v>13</v>
      </c>
      <c r="E50" s="3" t="s">
        <v>102</v>
      </c>
      <c r="F50" s="3" t="s">
        <v>103</v>
      </c>
      <c r="G50" s="3" t="s">
        <v>47</v>
      </c>
      <c r="H50" s="3" t="s">
        <v>104</v>
      </c>
      <c r="I50" s="3" t="s">
        <v>24</v>
      </c>
      <c r="J50" s="3">
        <v>211.96</v>
      </c>
      <c r="K50" s="3">
        <v>4</v>
      </c>
      <c r="L50" s="3">
        <v>0</v>
      </c>
      <c r="M50" s="17">
        <v>8.4784000000000006</v>
      </c>
      <c r="N50" s="3">
        <f t="shared" si="0"/>
        <v>0.04</v>
      </c>
    </row>
    <row r="51" spans="2:14" x14ac:dyDescent="0.3">
      <c r="B51" s="16">
        <v>48</v>
      </c>
      <c r="C51" s="4">
        <v>42541</v>
      </c>
      <c r="D51" s="3" t="s">
        <v>25</v>
      </c>
      <c r="E51" s="3" t="s">
        <v>105</v>
      </c>
      <c r="F51" s="3" t="s">
        <v>106</v>
      </c>
      <c r="G51" s="3" t="s">
        <v>66</v>
      </c>
      <c r="H51" s="3" t="s">
        <v>107</v>
      </c>
      <c r="I51" s="3" t="s">
        <v>34</v>
      </c>
      <c r="J51" s="3">
        <v>45</v>
      </c>
      <c r="K51" s="3">
        <v>3</v>
      </c>
      <c r="L51" s="3">
        <v>0</v>
      </c>
      <c r="M51" s="17">
        <v>4.95</v>
      </c>
      <c r="N51" s="3">
        <f t="shared" si="0"/>
        <v>0.11</v>
      </c>
    </row>
    <row r="52" spans="2:14" x14ac:dyDescent="0.3">
      <c r="B52" s="16">
        <v>49</v>
      </c>
      <c r="C52" s="4">
        <v>42541</v>
      </c>
      <c r="D52" s="3" t="s">
        <v>25</v>
      </c>
      <c r="E52" s="3" t="s">
        <v>105</v>
      </c>
      <c r="F52" s="3" t="s">
        <v>106</v>
      </c>
      <c r="G52" s="3" t="s">
        <v>66</v>
      </c>
      <c r="H52" s="3" t="s">
        <v>108</v>
      </c>
      <c r="I52" s="3" t="s">
        <v>34</v>
      </c>
      <c r="J52" s="3">
        <v>21.8</v>
      </c>
      <c r="K52" s="3">
        <v>2</v>
      </c>
      <c r="L52" s="3">
        <v>0</v>
      </c>
      <c r="M52" s="17">
        <v>6.1040000000000001</v>
      </c>
      <c r="N52" s="3">
        <f t="shared" si="0"/>
        <v>0.27999999999999997</v>
      </c>
    </row>
    <row r="53" spans="2:14" x14ac:dyDescent="0.3">
      <c r="B53" s="16">
        <v>50</v>
      </c>
      <c r="C53" s="4">
        <v>42112</v>
      </c>
      <c r="D53" s="3" t="s">
        <v>25</v>
      </c>
      <c r="E53" s="3" t="s">
        <v>109</v>
      </c>
      <c r="F53" s="3" t="s">
        <v>110</v>
      </c>
      <c r="G53" s="3" t="s">
        <v>47</v>
      </c>
      <c r="H53" s="3" t="s">
        <v>111</v>
      </c>
      <c r="I53" s="3" t="s">
        <v>24</v>
      </c>
      <c r="J53" s="3">
        <v>38.22</v>
      </c>
      <c r="K53" s="3">
        <v>6</v>
      </c>
      <c r="L53" s="3">
        <v>0</v>
      </c>
      <c r="M53" s="17">
        <v>17.9634</v>
      </c>
      <c r="N53" s="3">
        <f t="shared" si="0"/>
        <v>0.47000000000000003</v>
      </c>
    </row>
    <row r="54" spans="2:14" x14ac:dyDescent="0.3">
      <c r="B54" s="16">
        <v>51</v>
      </c>
      <c r="C54" s="4">
        <v>42112</v>
      </c>
      <c r="D54" s="3" t="s">
        <v>25</v>
      </c>
      <c r="E54" s="3" t="s">
        <v>109</v>
      </c>
      <c r="F54" s="3" t="s">
        <v>110</v>
      </c>
      <c r="G54" s="3" t="s">
        <v>47</v>
      </c>
      <c r="H54" s="3" t="s">
        <v>112</v>
      </c>
      <c r="I54" s="3" t="s">
        <v>24</v>
      </c>
      <c r="J54" s="3">
        <v>75.180000000000007</v>
      </c>
      <c r="K54" s="3">
        <v>6</v>
      </c>
      <c r="L54" s="3">
        <v>0</v>
      </c>
      <c r="M54" s="17">
        <v>35.334600000000002</v>
      </c>
      <c r="N54" s="3">
        <f t="shared" si="0"/>
        <v>0.47</v>
      </c>
    </row>
    <row r="55" spans="2:14" x14ac:dyDescent="0.3">
      <c r="B55" s="16">
        <v>52</v>
      </c>
      <c r="C55" s="4">
        <v>42112</v>
      </c>
      <c r="D55" s="3" t="s">
        <v>25</v>
      </c>
      <c r="E55" s="3" t="s">
        <v>109</v>
      </c>
      <c r="F55" s="3" t="s">
        <v>110</v>
      </c>
      <c r="G55" s="3" t="s">
        <v>47</v>
      </c>
      <c r="H55" s="3" t="s">
        <v>113</v>
      </c>
      <c r="I55" s="3" t="s">
        <v>18</v>
      </c>
      <c r="J55" s="3">
        <v>6.16</v>
      </c>
      <c r="K55" s="3">
        <v>2</v>
      </c>
      <c r="L55" s="3">
        <v>0</v>
      </c>
      <c r="M55" s="17">
        <v>2.9567999999999999</v>
      </c>
      <c r="N55" s="3">
        <f t="shared" si="0"/>
        <v>0.48</v>
      </c>
    </row>
    <row r="56" spans="2:14" x14ac:dyDescent="0.3">
      <c r="B56" s="16">
        <v>53</v>
      </c>
      <c r="C56" s="4">
        <v>42112</v>
      </c>
      <c r="D56" s="3" t="s">
        <v>25</v>
      </c>
      <c r="E56" s="3" t="s">
        <v>109</v>
      </c>
      <c r="F56" s="3" t="s">
        <v>110</v>
      </c>
      <c r="G56" s="3" t="s">
        <v>47</v>
      </c>
      <c r="H56" s="3" t="s">
        <v>114</v>
      </c>
      <c r="I56" s="3" t="s">
        <v>18</v>
      </c>
      <c r="J56" s="3">
        <v>89.99</v>
      </c>
      <c r="K56" s="3">
        <v>1</v>
      </c>
      <c r="L56" s="3">
        <v>0</v>
      </c>
      <c r="M56" s="17">
        <v>17.098099999999999</v>
      </c>
      <c r="N56" s="3">
        <f t="shared" si="0"/>
        <v>0.19</v>
      </c>
    </row>
    <row r="57" spans="2:14" x14ac:dyDescent="0.3">
      <c r="B57" s="16">
        <v>54</v>
      </c>
      <c r="C57" s="4">
        <v>42715</v>
      </c>
      <c r="D57" s="3" t="s">
        <v>25</v>
      </c>
      <c r="E57" s="3" t="s">
        <v>115</v>
      </c>
      <c r="F57" s="3" t="s">
        <v>116</v>
      </c>
      <c r="G57" s="3" t="s">
        <v>66</v>
      </c>
      <c r="H57" s="3" t="s">
        <v>117</v>
      </c>
      <c r="I57" s="3" t="s">
        <v>24</v>
      </c>
      <c r="J57" s="3">
        <v>15.26</v>
      </c>
      <c r="K57" s="3">
        <v>7</v>
      </c>
      <c r="L57" s="3">
        <v>0</v>
      </c>
      <c r="M57" s="17">
        <v>6.2565999999999997</v>
      </c>
      <c r="N57" s="3">
        <f t="shared" si="0"/>
        <v>0.41</v>
      </c>
    </row>
    <row r="58" spans="2:14" x14ac:dyDescent="0.3">
      <c r="B58" s="16">
        <v>55</v>
      </c>
      <c r="C58" s="4">
        <v>42715</v>
      </c>
      <c r="D58" s="3" t="s">
        <v>25</v>
      </c>
      <c r="E58" s="3" t="s">
        <v>115</v>
      </c>
      <c r="F58" s="3" t="s">
        <v>116</v>
      </c>
      <c r="G58" s="3" t="s">
        <v>66</v>
      </c>
      <c r="H58" s="3" t="s">
        <v>118</v>
      </c>
      <c r="I58" s="3" t="s">
        <v>34</v>
      </c>
      <c r="J58" s="3">
        <v>1029.95</v>
      </c>
      <c r="K58" s="3">
        <v>5</v>
      </c>
      <c r="L58" s="3">
        <v>0</v>
      </c>
      <c r="M58" s="17">
        <v>298.68549999999999</v>
      </c>
      <c r="N58" s="3">
        <f t="shared" si="0"/>
        <v>0.28999999999999998</v>
      </c>
    </row>
    <row r="59" spans="2:14" x14ac:dyDescent="0.3">
      <c r="B59" s="16">
        <v>56</v>
      </c>
      <c r="C59" s="4">
        <v>42538</v>
      </c>
      <c r="D59" s="3" t="s">
        <v>82</v>
      </c>
      <c r="E59" s="3" t="s">
        <v>119</v>
      </c>
      <c r="F59" s="3" t="s">
        <v>116</v>
      </c>
      <c r="G59" s="3" t="s">
        <v>66</v>
      </c>
      <c r="H59" s="3" t="s">
        <v>120</v>
      </c>
      <c r="I59" s="3" t="s">
        <v>24</v>
      </c>
      <c r="J59" s="3">
        <v>208.56</v>
      </c>
      <c r="K59" s="3">
        <v>6</v>
      </c>
      <c r="L59" s="3">
        <v>0</v>
      </c>
      <c r="M59" s="17">
        <v>52.14</v>
      </c>
      <c r="N59" s="3">
        <f t="shared" si="0"/>
        <v>0.25</v>
      </c>
    </row>
    <row r="60" spans="2:14" x14ac:dyDescent="0.3">
      <c r="B60" s="16">
        <v>57</v>
      </c>
      <c r="C60" s="4">
        <v>42538</v>
      </c>
      <c r="D60" s="3" t="s">
        <v>82</v>
      </c>
      <c r="E60" s="3" t="s">
        <v>119</v>
      </c>
      <c r="F60" s="3" t="s">
        <v>116</v>
      </c>
      <c r="G60" s="3" t="s">
        <v>66</v>
      </c>
      <c r="H60" s="3" t="s">
        <v>121</v>
      </c>
      <c r="I60" s="3" t="s">
        <v>24</v>
      </c>
      <c r="J60" s="3">
        <v>32.4</v>
      </c>
      <c r="K60" s="3">
        <v>5</v>
      </c>
      <c r="L60" s="3">
        <v>0</v>
      </c>
      <c r="M60" s="17">
        <v>15.552</v>
      </c>
      <c r="N60" s="3">
        <f t="shared" si="0"/>
        <v>0.48</v>
      </c>
    </row>
    <row r="61" spans="2:14" x14ac:dyDescent="0.3">
      <c r="B61" s="16">
        <v>58</v>
      </c>
      <c r="C61" s="4">
        <v>42538</v>
      </c>
      <c r="D61" s="3" t="s">
        <v>82</v>
      </c>
      <c r="E61" s="3" t="s">
        <v>119</v>
      </c>
      <c r="F61" s="3" t="s">
        <v>116</v>
      </c>
      <c r="G61" s="3" t="s">
        <v>66</v>
      </c>
      <c r="H61" s="3" t="s">
        <v>122</v>
      </c>
      <c r="I61" s="3" t="s">
        <v>18</v>
      </c>
      <c r="J61" s="3">
        <v>319.41000000000003</v>
      </c>
      <c r="K61" s="3">
        <v>5</v>
      </c>
      <c r="L61" s="3">
        <v>0.1</v>
      </c>
      <c r="M61" s="17">
        <v>7.0979999999999999</v>
      </c>
      <c r="N61" s="3">
        <f t="shared" si="0"/>
        <v>2.222222222222222E-2</v>
      </c>
    </row>
    <row r="62" spans="2:14" x14ac:dyDescent="0.3">
      <c r="B62" s="16">
        <v>59</v>
      </c>
      <c r="C62" s="4">
        <v>42538</v>
      </c>
      <c r="D62" s="3" t="s">
        <v>82</v>
      </c>
      <c r="E62" s="3" t="s">
        <v>119</v>
      </c>
      <c r="F62" s="3" t="s">
        <v>116</v>
      </c>
      <c r="G62" s="3" t="s">
        <v>66</v>
      </c>
      <c r="H62" s="3" t="s">
        <v>123</v>
      </c>
      <c r="I62" s="3" t="s">
        <v>24</v>
      </c>
      <c r="J62" s="3">
        <v>14.56</v>
      </c>
      <c r="K62" s="3">
        <v>2</v>
      </c>
      <c r="L62" s="3">
        <v>0</v>
      </c>
      <c r="M62" s="17">
        <v>6.9888000000000003</v>
      </c>
      <c r="N62" s="3">
        <f t="shared" si="0"/>
        <v>0.48</v>
      </c>
    </row>
    <row r="63" spans="2:14" x14ac:dyDescent="0.3">
      <c r="B63" s="16">
        <v>60</v>
      </c>
      <c r="C63" s="4">
        <v>42538</v>
      </c>
      <c r="D63" s="3" t="s">
        <v>82</v>
      </c>
      <c r="E63" s="3" t="s">
        <v>119</v>
      </c>
      <c r="F63" s="3" t="s">
        <v>116</v>
      </c>
      <c r="G63" s="3" t="s">
        <v>66</v>
      </c>
      <c r="H63" s="3" t="s">
        <v>107</v>
      </c>
      <c r="I63" s="3" t="s">
        <v>34</v>
      </c>
      <c r="J63" s="3">
        <v>30</v>
      </c>
      <c r="K63" s="3">
        <v>2</v>
      </c>
      <c r="L63" s="3">
        <v>0</v>
      </c>
      <c r="M63" s="17">
        <v>3.3</v>
      </c>
      <c r="N63" s="3">
        <f t="shared" si="0"/>
        <v>0.11</v>
      </c>
    </row>
    <row r="64" spans="2:14" x14ac:dyDescent="0.3">
      <c r="B64" s="16">
        <v>61</v>
      </c>
      <c r="C64" s="4">
        <v>42538</v>
      </c>
      <c r="D64" s="3" t="s">
        <v>82</v>
      </c>
      <c r="E64" s="3" t="s">
        <v>119</v>
      </c>
      <c r="F64" s="3" t="s">
        <v>116</v>
      </c>
      <c r="G64" s="3" t="s">
        <v>66</v>
      </c>
      <c r="H64" s="3" t="s">
        <v>124</v>
      </c>
      <c r="I64" s="3" t="s">
        <v>24</v>
      </c>
      <c r="J64" s="3">
        <v>48.48</v>
      </c>
      <c r="K64" s="3">
        <v>4</v>
      </c>
      <c r="L64" s="3">
        <v>0.2</v>
      </c>
      <c r="M64" s="17">
        <v>16.361999999999998</v>
      </c>
      <c r="N64" s="3">
        <f t="shared" si="0"/>
        <v>0.33749999999999997</v>
      </c>
    </row>
    <row r="65" spans="2:14" x14ac:dyDescent="0.3">
      <c r="B65" s="16">
        <v>62</v>
      </c>
      <c r="C65" s="4">
        <v>42538</v>
      </c>
      <c r="D65" s="3" t="s">
        <v>82</v>
      </c>
      <c r="E65" s="3" t="s">
        <v>119</v>
      </c>
      <c r="F65" s="3" t="s">
        <v>116</v>
      </c>
      <c r="G65" s="3" t="s">
        <v>66</v>
      </c>
      <c r="H65" s="3" t="s">
        <v>125</v>
      </c>
      <c r="I65" s="3" t="s">
        <v>24</v>
      </c>
      <c r="J65" s="3">
        <v>1.68</v>
      </c>
      <c r="K65" s="3">
        <v>1</v>
      </c>
      <c r="L65" s="3">
        <v>0</v>
      </c>
      <c r="M65" s="17">
        <v>0.84</v>
      </c>
      <c r="N65" s="3">
        <f t="shared" si="0"/>
        <v>0.5</v>
      </c>
    </row>
    <row r="66" spans="2:14" x14ac:dyDescent="0.3">
      <c r="B66" s="16">
        <v>63</v>
      </c>
      <c r="C66" s="4">
        <v>42332</v>
      </c>
      <c r="D66" s="3" t="s">
        <v>25</v>
      </c>
      <c r="E66" s="3" t="s">
        <v>126</v>
      </c>
      <c r="F66" s="3" t="s">
        <v>21</v>
      </c>
      <c r="G66" s="3" t="s">
        <v>22</v>
      </c>
      <c r="H66" s="3" t="s">
        <v>127</v>
      </c>
      <c r="I66" s="3" t="s">
        <v>34</v>
      </c>
      <c r="J66" s="3">
        <v>13.98</v>
      </c>
      <c r="K66" s="3">
        <v>2</v>
      </c>
      <c r="L66" s="3">
        <v>0</v>
      </c>
      <c r="M66" s="17">
        <v>6.1512000000000002</v>
      </c>
      <c r="N66" s="3">
        <f t="shared" si="0"/>
        <v>0.44</v>
      </c>
    </row>
    <row r="67" spans="2:14" x14ac:dyDescent="0.3">
      <c r="B67" s="16">
        <v>64</v>
      </c>
      <c r="C67" s="4">
        <v>42332</v>
      </c>
      <c r="D67" s="3" t="s">
        <v>25</v>
      </c>
      <c r="E67" s="3" t="s">
        <v>126</v>
      </c>
      <c r="F67" s="3" t="s">
        <v>21</v>
      </c>
      <c r="G67" s="3" t="s">
        <v>22</v>
      </c>
      <c r="H67" s="3" t="s">
        <v>128</v>
      </c>
      <c r="I67" s="3" t="s">
        <v>24</v>
      </c>
      <c r="J67" s="3">
        <v>25.824000000000002</v>
      </c>
      <c r="K67" s="3">
        <v>6</v>
      </c>
      <c r="L67" s="3">
        <v>0.2</v>
      </c>
      <c r="M67" s="17">
        <v>9.3612000000000002</v>
      </c>
      <c r="N67" s="3">
        <f t="shared" si="0"/>
        <v>0.36249999999999999</v>
      </c>
    </row>
    <row r="68" spans="2:14" x14ac:dyDescent="0.3">
      <c r="B68" s="16">
        <v>65</v>
      </c>
      <c r="C68" s="4">
        <v>42332</v>
      </c>
      <c r="D68" s="3" t="s">
        <v>25</v>
      </c>
      <c r="E68" s="3" t="s">
        <v>126</v>
      </c>
      <c r="F68" s="3" t="s">
        <v>21</v>
      </c>
      <c r="G68" s="3" t="s">
        <v>22</v>
      </c>
      <c r="H68" s="3" t="s">
        <v>129</v>
      </c>
      <c r="I68" s="3" t="s">
        <v>24</v>
      </c>
      <c r="J68" s="3">
        <v>146.72999999999999</v>
      </c>
      <c r="K68" s="3">
        <v>3</v>
      </c>
      <c r="L68" s="3">
        <v>0</v>
      </c>
      <c r="M68" s="17">
        <v>68.963099999999997</v>
      </c>
      <c r="N68" s="3">
        <f t="shared" si="0"/>
        <v>0.47000000000000003</v>
      </c>
    </row>
    <row r="69" spans="2:14" x14ac:dyDescent="0.3">
      <c r="B69" s="16">
        <v>66</v>
      </c>
      <c r="C69" s="4">
        <v>42332</v>
      </c>
      <c r="D69" s="3" t="s">
        <v>25</v>
      </c>
      <c r="E69" s="3" t="s">
        <v>126</v>
      </c>
      <c r="F69" s="3" t="s">
        <v>21</v>
      </c>
      <c r="G69" s="3" t="s">
        <v>22</v>
      </c>
      <c r="H69" s="3" t="s">
        <v>130</v>
      </c>
      <c r="I69" s="3" t="s">
        <v>18</v>
      </c>
      <c r="J69" s="3">
        <v>79.760000000000005</v>
      </c>
      <c r="K69" s="3">
        <v>4</v>
      </c>
      <c r="L69" s="3">
        <v>0</v>
      </c>
      <c r="M69" s="17">
        <v>22.332799999999999</v>
      </c>
      <c r="N69" s="3">
        <f t="shared" ref="N69:N103" si="1">M69/J69</f>
        <v>0.27999999999999997</v>
      </c>
    </row>
    <row r="70" spans="2:14" x14ac:dyDescent="0.3">
      <c r="B70" s="16">
        <v>67</v>
      </c>
      <c r="C70" s="4">
        <v>42124</v>
      </c>
      <c r="D70" s="3" t="s">
        <v>25</v>
      </c>
      <c r="E70" s="3" t="s">
        <v>131</v>
      </c>
      <c r="F70" s="3" t="s">
        <v>92</v>
      </c>
      <c r="G70" s="3" t="s">
        <v>47</v>
      </c>
      <c r="H70" s="3" t="s">
        <v>132</v>
      </c>
      <c r="I70" s="3" t="s">
        <v>18</v>
      </c>
      <c r="J70" s="3">
        <v>213.11500000000001</v>
      </c>
      <c r="K70" s="3">
        <v>5</v>
      </c>
      <c r="L70" s="3">
        <v>0.3</v>
      </c>
      <c r="M70" s="17">
        <v>-15.2225</v>
      </c>
      <c r="N70" s="3">
        <f t="shared" si="1"/>
        <v>-7.1428571428571425E-2</v>
      </c>
    </row>
    <row r="71" spans="2:14" x14ac:dyDescent="0.3">
      <c r="B71" s="16">
        <v>68</v>
      </c>
      <c r="C71" s="4">
        <v>41978</v>
      </c>
      <c r="D71" s="3" t="s">
        <v>25</v>
      </c>
      <c r="E71" s="3" t="s">
        <v>133</v>
      </c>
      <c r="F71" s="3" t="s">
        <v>134</v>
      </c>
      <c r="G71" s="3" t="s">
        <v>22</v>
      </c>
      <c r="H71" s="3" t="s">
        <v>135</v>
      </c>
      <c r="I71" s="3" t="s">
        <v>24</v>
      </c>
      <c r="J71" s="3">
        <v>1113.0239999999999</v>
      </c>
      <c r="K71" s="3">
        <v>8</v>
      </c>
      <c r="L71" s="3">
        <v>0.2</v>
      </c>
      <c r="M71" s="17">
        <v>111.30240000000001</v>
      </c>
      <c r="N71" s="3">
        <f t="shared" si="1"/>
        <v>0.10000000000000002</v>
      </c>
    </row>
    <row r="72" spans="2:14" x14ac:dyDescent="0.3">
      <c r="B72" s="16">
        <v>69</v>
      </c>
      <c r="C72" s="4">
        <v>41978</v>
      </c>
      <c r="D72" s="3" t="s">
        <v>25</v>
      </c>
      <c r="E72" s="3" t="s">
        <v>133</v>
      </c>
      <c r="F72" s="3" t="s">
        <v>134</v>
      </c>
      <c r="G72" s="3" t="s">
        <v>22</v>
      </c>
      <c r="H72" s="3" t="s">
        <v>136</v>
      </c>
      <c r="I72" s="3" t="s">
        <v>34</v>
      </c>
      <c r="J72" s="3">
        <v>167.96799999999999</v>
      </c>
      <c r="K72" s="3">
        <v>4</v>
      </c>
      <c r="L72" s="3">
        <v>0.2</v>
      </c>
      <c r="M72" s="17">
        <v>62.988</v>
      </c>
      <c r="N72" s="3">
        <f t="shared" si="1"/>
        <v>0.375</v>
      </c>
    </row>
    <row r="73" spans="2:14" x14ac:dyDescent="0.3">
      <c r="B73" s="16">
        <v>70</v>
      </c>
      <c r="C73" s="4">
        <v>42525</v>
      </c>
      <c r="D73" s="3" t="s">
        <v>82</v>
      </c>
      <c r="E73" s="3" t="s">
        <v>137</v>
      </c>
      <c r="F73" s="3" t="s">
        <v>138</v>
      </c>
      <c r="G73" s="3" t="s">
        <v>16</v>
      </c>
      <c r="H73" s="3" t="s">
        <v>139</v>
      </c>
      <c r="I73" s="3" t="s">
        <v>24</v>
      </c>
      <c r="J73" s="3">
        <v>75.88</v>
      </c>
      <c r="K73" s="3">
        <v>2</v>
      </c>
      <c r="L73" s="3">
        <v>0</v>
      </c>
      <c r="M73" s="17">
        <v>35.663600000000002</v>
      </c>
      <c r="N73" s="3">
        <f t="shared" si="1"/>
        <v>0.47000000000000008</v>
      </c>
    </row>
    <row r="74" spans="2:14" x14ac:dyDescent="0.3">
      <c r="B74" s="16">
        <v>71</v>
      </c>
      <c r="C74" s="4">
        <v>42631</v>
      </c>
      <c r="D74" s="3" t="s">
        <v>25</v>
      </c>
      <c r="E74" s="3" t="s">
        <v>140</v>
      </c>
      <c r="F74" s="3" t="s">
        <v>116</v>
      </c>
      <c r="G74" s="3" t="s">
        <v>66</v>
      </c>
      <c r="H74" s="3" t="s">
        <v>141</v>
      </c>
      <c r="I74" s="3" t="s">
        <v>24</v>
      </c>
      <c r="J74" s="3">
        <v>4.6159999999999997</v>
      </c>
      <c r="K74" s="3">
        <v>1</v>
      </c>
      <c r="L74" s="3">
        <v>0.2</v>
      </c>
      <c r="M74" s="17">
        <v>1.7310000000000001</v>
      </c>
      <c r="N74" s="3">
        <f t="shared" si="1"/>
        <v>0.37500000000000006</v>
      </c>
    </row>
    <row r="75" spans="2:14" x14ac:dyDescent="0.3">
      <c r="B75" s="16">
        <v>72</v>
      </c>
      <c r="C75" s="4">
        <v>42992</v>
      </c>
      <c r="D75" s="3" t="s">
        <v>13</v>
      </c>
      <c r="E75" s="3" t="s">
        <v>72</v>
      </c>
      <c r="F75" s="3" t="s">
        <v>103</v>
      </c>
      <c r="G75" s="3" t="s">
        <v>47</v>
      </c>
      <c r="H75" s="3" t="s">
        <v>142</v>
      </c>
      <c r="I75" s="3" t="s">
        <v>24</v>
      </c>
      <c r="J75" s="3">
        <v>19.05</v>
      </c>
      <c r="K75" s="3">
        <v>3</v>
      </c>
      <c r="L75" s="3">
        <v>0</v>
      </c>
      <c r="M75" s="17">
        <v>8.7629999999999999</v>
      </c>
      <c r="N75" s="3">
        <f t="shared" si="1"/>
        <v>0.45999999999999996</v>
      </c>
    </row>
    <row r="76" spans="2:14" x14ac:dyDescent="0.3">
      <c r="B76" s="16">
        <v>73</v>
      </c>
      <c r="C76" s="4">
        <v>42120</v>
      </c>
      <c r="D76" s="3" t="s">
        <v>25</v>
      </c>
      <c r="E76" s="3" t="s">
        <v>143</v>
      </c>
      <c r="F76" s="3" t="s">
        <v>144</v>
      </c>
      <c r="G76" s="3" t="s">
        <v>16</v>
      </c>
      <c r="H76" s="3" t="s">
        <v>145</v>
      </c>
      <c r="I76" s="3" t="s">
        <v>18</v>
      </c>
      <c r="J76" s="3">
        <v>831.93600000000004</v>
      </c>
      <c r="K76" s="3">
        <v>8</v>
      </c>
      <c r="L76" s="3">
        <v>0.2</v>
      </c>
      <c r="M76" s="17">
        <v>-114.3912</v>
      </c>
      <c r="N76" s="3">
        <f t="shared" si="1"/>
        <v>-0.13749999999999998</v>
      </c>
    </row>
    <row r="77" spans="2:14" x14ac:dyDescent="0.3">
      <c r="B77" s="16">
        <v>74</v>
      </c>
      <c r="C77" s="4">
        <v>42120</v>
      </c>
      <c r="D77" s="3" t="s">
        <v>25</v>
      </c>
      <c r="E77" s="3" t="s">
        <v>143</v>
      </c>
      <c r="F77" s="3" t="s">
        <v>144</v>
      </c>
      <c r="G77" s="3" t="s">
        <v>16</v>
      </c>
      <c r="H77" s="3" t="s">
        <v>146</v>
      </c>
      <c r="I77" s="3" t="s">
        <v>18</v>
      </c>
      <c r="J77" s="3">
        <v>97.04</v>
      </c>
      <c r="K77" s="3">
        <v>2</v>
      </c>
      <c r="L77" s="3">
        <v>0.2</v>
      </c>
      <c r="M77" s="17">
        <v>1.2130000000000001</v>
      </c>
      <c r="N77" s="3">
        <f t="shared" si="1"/>
        <v>1.2500000000000001E-2</v>
      </c>
    </row>
    <row r="78" spans="2:14" x14ac:dyDescent="0.3">
      <c r="B78" s="16">
        <v>75</v>
      </c>
      <c r="C78" s="4">
        <v>42120</v>
      </c>
      <c r="D78" s="3" t="s">
        <v>25</v>
      </c>
      <c r="E78" s="3" t="s">
        <v>143</v>
      </c>
      <c r="F78" s="3" t="s">
        <v>144</v>
      </c>
      <c r="G78" s="3" t="s">
        <v>16</v>
      </c>
      <c r="H78" s="3" t="s">
        <v>147</v>
      </c>
      <c r="I78" s="3" t="s">
        <v>24</v>
      </c>
      <c r="J78" s="3">
        <v>72.784000000000006</v>
      </c>
      <c r="K78" s="3">
        <v>1</v>
      </c>
      <c r="L78" s="3">
        <v>0.2</v>
      </c>
      <c r="M78" s="17">
        <v>-18.196000000000002</v>
      </c>
      <c r="N78" s="3">
        <f t="shared" si="1"/>
        <v>-0.25</v>
      </c>
    </row>
    <row r="79" spans="2:14" x14ac:dyDescent="0.3">
      <c r="B79" s="16">
        <v>76</v>
      </c>
      <c r="C79" s="4">
        <v>43078</v>
      </c>
      <c r="D79" s="3" t="s">
        <v>82</v>
      </c>
      <c r="E79" s="3" t="s">
        <v>148</v>
      </c>
      <c r="F79" s="3" t="s">
        <v>46</v>
      </c>
      <c r="G79" s="3" t="s">
        <v>47</v>
      </c>
      <c r="H79" s="3" t="s">
        <v>149</v>
      </c>
      <c r="I79" s="3" t="s">
        <v>24</v>
      </c>
      <c r="J79" s="3">
        <v>1.248</v>
      </c>
      <c r="K79" s="3">
        <v>3</v>
      </c>
      <c r="L79" s="3">
        <v>0.8</v>
      </c>
      <c r="M79" s="17">
        <v>-1.9343999999999999</v>
      </c>
      <c r="N79" s="3">
        <f t="shared" si="1"/>
        <v>-1.5499999999999998</v>
      </c>
    </row>
    <row r="80" spans="2:14" x14ac:dyDescent="0.3">
      <c r="B80" s="16">
        <v>77</v>
      </c>
      <c r="C80" s="4">
        <v>43078</v>
      </c>
      <c r="D80" s="3" t="s">
        <v>82</v>
      </c>
      <c r="E80" s="3" t="s">
        <v>148</v>
      </c>
      <c r="F80" s="3" t="s">
        <v>46</v>
      </c>
      <c r="G80" s="3" t="s">
        <v>47</v>
      </c>
      <c r="H80" s="3" t="s">
        <v>150</v>
      </c>
      <c r="I80" s="3" t="s">
        <v>18</v>
      </c>
      <c r="J80" s="3">
        <v>9.7080000000000002</v>
      </c>
      <c r="K80" s="3">
        <v>3</v>
      </c>
      <c r="L80" s="3">
        <v>0.6</v>
      </c>
      <c r="M80" s="17">
        <v>-5.8247999999999998</v>
      </c>
      <c r="N80" s="3">
        <f t="shared" si="1"/>
        <v>-0.6</v>
      </c>
    </row>
    <row r="81" spans="2:14" x14ac:dyDescent="0.3">
      <c r="B81" s="16">
        <v>78</v>
      </c>
      <c r="C81" s="4">
        <v>43078</v>
      </c>
      <c r="D81" s="3" t="s">
        <v>82</v>
      </c>
      <c r="E81" s="3" t="s">
        <v>148</v>
      </c>
      <c r="F81" s="3" t="s">
        <v>46</v>
      </c>
      <c r="G81" s="3" t="s">
        <v>47</v>
      </c>
      <c r="H81" s="3" t="s">
        <v>151</v>
      </c>
      <c r="I81" s="3" t="s">
        <v>24</v>
      </c>
      <c r="J81" s="3">
        <v>27.24</v>
      </c>
      <c r="K81" s="3">
        <v>3</v>
      </c>
      <c r="L81" s="3">
        <v>0.2</v>
      </c>
      <c r="M81" s="17">
        <v>2.7240000000000002</v>
      </c>
      <c r="N81" s="3">
        <f t="shared" si="1"/>
        <v>0.10000000000000002</v>
      </c>
    </row>
    <row r="82" spans="2:14" x14ac:dyDescent="0.3">
      <c r="B82" s="16">
        <v>79</v>
      </c>
      <c r="C82" s="4">
        <v>41969</v>
      </c>
      <c r="D82" s="3" t="s">
        <v>13</v>
      </c>
      <c r="E82" s="3" t="s">
        <v>143</v>
      </c>
      <c r="F82" s="3" t="s">
        <v>46</v>
      </c>
      <c r="G82" s="3" t="s">
        <v>47</v>
      </c>
      <c r="H82" s="3" t="s">
        <v>152</v>
      </c>
      <c r="I82" s="3" t="s">
        <v>18</v>
      </c>
      <c r="J82" s="3">
        <v>19.3</v>
      </c>
      <c r="K82" s="3">
        <v>5</v>
      </c>
      <c r="L82" s="3">
        <v>0.6</v>
      </c>
      <c r="M82" s="17">
        <v>-14.475</v>
      </c>
      <c r="N82" s="3">
        <f t="shared" si="1"/>
        <v>-0.75</v>
      </c>
    </row>
    <row r="83" spans="2:14" x14ac:dyDescent="0.3">
      <c r="B83" s="16">
        <v>80</v>
      </c>
      <c r="C83" s="4">
        <v>42533</v>
      </c>
      <c r="D83" s="3" t="s">
        <v>82</v>
      </c>
      <c r="E83" s="3" t="s">
        <v>153</v>
      </c>
      <c r="F83" s="3" t="s">
        <v>154</v>
      </c>
      <c r="G83" s="3" t="s">
        <v>16</v>
      </c>
      <c r="H83" s="3" t="s">
        <v>155</v>
      </c>
      <c r="I83" s="3" t="s">
        <v>24</v>
      </c>
      <c r="J83" s="3">
        <v>208.16</v>
      </c>
      <c r="K83" s="3">
        <v>1</v>
      </c>
      <c r="L83" s="3">
        <v>0</v>
      </c>
      <c r="M83" s="17">
        <v>56.203200000000002</v>
      </c>
      <c r="N83" s="3">
        <f t="shared" si="1"/>
        <v>0.27</v>
      </c>
    </row>
    <row r="84" spans="2:14" x14ac:dyDescent="0.3">
      <c r="B84" s="16">
        <v>81</v>
      </c>
      <c r="C84" s="4">
        <v>42533</v>
      </c>
      <c r="D84" s="3" t="s">
        <v>82</v>
      </c>
      <c r="E84" s="3" t="s">
        <v>153</v>
      </c>
      <c r="F84" s="3" t="s">
        <v>154</v>
      </c>
      <c r="G84" s="3" t="s">
        <v>16</v>
      </c>
      <c r="H84" s="3" t="s">
        <v>156</v>
      </c>
      <c r="I84" s="3" t="s">
        <v>24</v>
      </c>
      <c r="J84" s="3">
        <v>16.739999999999998</v>
      </c>
      <c r="K84" s="3">
        <v>3</v>
      </c>
      <c r="L84" s="3">
        <v>0</v>
      </c>
      <c r="M84" s="17">
        <v>8.0351999999999997</v>
      </c>
      <c r="N84" s="3">
        <f t="shared" si="1"/>
        <v>0.48000000000000004</v>
      </c>
    </row>
    <row r="85" spans="2:14" x14ac:dyDescent="0.3">
      <c r="B85" s="16">
        <v>82</v>
      </c>
      <c r="C85" s="4">
        <v>41924</v>
      </c>
      <c r="D85" s="3" t="s">
        <v>25</v>
      </c>
      <c r="E85" s="3" t="s">
        <v>157</v>
      </c>
      <c r="F85" s="3" t="s">
        <v>21</v>
      </c>
      <c r="G85" s="3" t="s">
        <v>22</v>
      </c>
      <c r="H85" s="3" t="s">
        <v>158</v>
      </c>
      <c r="I85" s="3" t="s">
        <v>24</v>
      </c>
      <c r="J85" s="3">
        <v>14.9</v>
      </c>
      <c r="K85" s="3">
        <v>5</v>
      </c>
      <c r="L85" s="3">
        <v>0</v>
      </c>
      <c r="M85" s="17">
        <v>4.1719999999999997</v>
      </c>
      <c r="N85" s="3">
        <f t="shared" si="1"/>
        <v>0.27999999999999997</v>
      </c>
    </row>
    <row r="86" spans="2:14" x14ac:dyDescent="0.3">
      <c r="B86" s="16">
        <v>83</v>
      </c>
      <c r="C86" s="4">
        <v>41924</v>
      </c>
      <c r="D86" s="3" t="s">
        <v>25</v>
      </c>
      <c r="E86" s="3" t="s">
        <v>157</v>
      </c>
      <c r="F86" s="3" t="s">
        <v>21</v>
      </c>
      <c r="G86" s="3" t="s">
        <v>22</v>
      </c>
      <c r="H86" s="3" t="s">
        <v>159</v>
      </c>
      <c r="I86" s="3" t="s">
        <v>24</v>
      </c>
      <c r="J86" s="3">
        <v>21.39</v>
      </c>
      <c r="K86" s="3">
        <v>1</v>
      </c>
      <c r="L86" s="3">
        <v>0</v>
      </c>
      <c r="M86" s="17">
        <v>6.2031000000000001</v>
      </c>
      <c r="N86" s="3">
        <f t="shared" si="1"/>
        <v>0.28999999999999998</v>
      </c>
    </row>
    <row r="87" spans="2:14" x14ac:dyDescent="0.3">
      <c r="B87" s="16">
        <v>84</v>
      </c>
      <c r="C87" s="4">
        <v>42250</v>
      </c>
      <c r="D87" s="3" t="s">
        <v>25</v>
      </c>
      <c r="E87" s="3" t="s">
        <v>160</v>
      </c>
      <c r="F87" s="3" t="s">
        <v>40</v>
      </c>
      <c r="G87" s="3" t="s">
        <v>16</v>
      </c>
      <c r="H87" s="3" t="s">
        <v>161</v>
      </c>
      <c r="I87" s="3" t="s">
        <v>24</v>
      </c>
      <c r="J87" s="3">
        <v>200.98400000000001</v>
      </c>
      <c r="K87" s="3">
        <v>7</v>
      </c>
      <c r="L87" s="3">
        <v>0.2</v>
      </c>
      <c r="M87" s="17">
        <v>62.807499999999997</v>
      </c>
      <c r="N87" s="3">
        <f t="shared" si="1"/>
        <v>0.3125</v>
      </c>
    </row>
    <row r="88" spans="2:14" x14ac:dyDescent="0.3">
      <c r="B88" s="16">
        <v>85</v>
      </c>
      <c r="C88" s="4">
        <v>43052</v>
      </c>
      <c r="D88" s="3" t="s">
        <v>82</v>
      </c>
      <c r="E88" s="3" t="s">
        <v>162</v>
      </c>
      <c r="F88" s="3" t="s">
        <v>92</v>
      </c>
      <c r="G88" s="3" t="s">
        <v>47</v>
      </c>
      <c r="H88" s="3" t="s">
        <v>163</v>
      </c>
      <c r="I88" s="3" t="s">
        <v>24</v>
      </c>
      <c r="J88" s="3">
        <v>230.376</v>
      </c>
      <c r="K88" s="3">
        <v>3</v>
      </c>
      <c r="L88" s="3">
        <v>0.2</v>
      </c>
      <c r="M88" s="17">
        <v>-48.954900000000002</v>
      </c>
      <c r="N88" s="3">
        <f t="shared" si="1"/>
        <v>-0.21249999999999999</v>
      </c>
    </row>
    <row r="89" spans="2:14" x14ac:dyDescent="0.3">
      <c r="B89" s="16">
        <v>86</v>
      </c>
      <c r="C89" s="4">
        <v>42883</v>
      </c>
      <c r="D89" s="3" t="s">
        <v>13</v>
      </c>
      <c r="E89" s="3" t="s">
        <v>102</v>
      </c>
      <c r="F89" s="3" t="s">
        <v>164</v>
      </c>
      <c r="G89" s="3" t="s">
        <v>16</v>
      </c>
      <c r="H89" s="3" t="s">
        <v>165</v>
      </c>
      <c r="I89" s="3" t="s">
        <v>18</v>
      </c>
      <c r="J89" s="3">
        <v>301.95999999999998</v>
      </c>
      <c r="K89" s="3">
        <v>2</v>
      </c>
      <c r="L89" s="3">
        <v>0</v>
      </c>
      <c r="M89" s="17">
        <v>33.215600000000002</v>
      </c>
      <c r="N89" s="3">
        <f t="shared" si="1"/>
        <v>0.11000000000000001</v>
      </c>
    </row>
    <row r="90" spans="2:14" x14ac:dyDescent="0.3">
      <c r="B90" s="16">
        <v>87</v>
      </c>
      <c r="C90" s="4">
        <v>43034</v>
      </c>
      <c r="D90" s="3" t="s">
        <v>25</v>
      </c>
      <c r="E90" s="3" t="s">
        <v>166</v>
      </c>
      <c r="F90" s="3" t="s">
        <v>99</v>
      </c>
      <c r="G90" s="3" t="s">
        <v>47</v>
      </c>
      <c r="H90" s="3" t="s">
        <v>167</v>
      </c>
      <c r="I90" s="3" t="s">
        <v>34</v>
      </c>
      <c r="J90" s="3">
        <v>19.989999999999998</v>
      </c>
      <c r="K90" s="3">
        <v>1</v>
      </c>
      <c r="L90" s="3">
        <v>0</v>
      </c>
      <c r="M90" s="17">
        <v>6.7965999999999998</v>
      </c>
      <c r="N90" s="3">
        <f t="shared" si="1"/>
        <v>0.34</v>
      </c>
    </row>
    <row r="91" spans="2:14" x14ac:dyDescent="0.3">
      <c r="B91" s="16">
        <v>88</v>
      </c>
      <c r="C91" s="4">
        <v>43034</v>
      </c>
      <c r="D91" s="3" t="s">
        <v>25</v>
      </c>
      <c r="E91" s="3" t="s">
        <v>166</v>
      </c>
      <c r="F91" s="3" t="s">
        <v>99</v>
      </c>
      <c r="G91" s="3" t="s">
        <v>47</v>
      </c>
      <c r="H91" s="3" t="s">
        <v>168</v>
      </c>
      <c r="I91" s="3" t="s">
        <v>24</v>
      </c>
      <c r="J91" s="3">
        <v>6.16</v>
      </c>
      <c r="K91" s="3">
        <v>2</v>
      </c>
      <c r="L91" s="3">
        <v>0</v>
      </c>
      <c r="M91" s="17">
        <v>2.9567999999999999</v>
      </c>
      <c r="N91" s="3">
        <f t="shared" si="1"/>
        <v>0.48</v>
      </c>
    </row>
    <row r="92" spans="2:14" x14ac:dyDescent="0.3">
      <c r="B92" s="16">
        <v>89</v>
      </c>
      <c r="C92" s="4">
        <v>42465</v>
      </c>
      <c r="D92" s="3" t="s">
        <v>13</v>
      </c>
      <c r="E92" s="3" t="s">
        <v>169</v>
      </c>
      <c r="F92" s="3" t="s">
        <v>46</v>
      </c>
      <c r="G92" s="3" t="s">
        <v>47</v>
      </c>
      <c r="H92" s="3" t="s">
        <v>170</v>
      </c>
      <c r="I92" s="3" t="s">
        <v>24</v>
      </c>
      <c r="J92" s="3">
        <v>158.36799999999999</v>
      </c>
      <c r="K92" s="3">
        <v>7</v>
      </c>
      <c r="L92" s="3">
        <v>0.2</v>
      </c>
      <c r="M92" s="17">
        <v>13.857200000000001</v>
      </c>
      <c r="N92" s="3">
        <f t="shared" si="1"/>
        <v>8.7500000000000008E-2</v>
      </c>
    </row>
    <row r="93" spans="2:14" x14ac:dyDescent="0.3">
      <c r="B93" s="16">
        <v>90</v>
      </c>
      <c r="C93" s="4">
        <v>42630</v>
      </c>
      <c r="D93" s="3" t="s">
        <v>25</v>
      </c>
      <c r="E93" s="3" t="s">
        <v>171</v>
      </c>
      <c r="F93" s="3" t="s">
        <v>21</v>
      </c>
      <c r="G93" s="3" t="s">
        <v>22</v>
      </c>
      <c r="H93" s="3" t="s">
        <v>172</v>
      </c>
      <c r="I93" s="3" t="s">
        <v>24</v>
      </c>
      <c r="J93" s="3">
        <v>20.100000000000001</v>
      </c>
      <c r="K93" s="3">
        <v>3</v>
      </c>
      <c r="L93" s="3">
        <v>0</v>
      </c>
      <c r="M93" s="17">
        <v>6.633</v>
      </c>
      <c r="N93" s="3">
        <f t="shared" si="1"/>
        <v>0.32999999999999996</v>
      </c>
    </row>
    <row r="94" spans="2:14" x14ac:dyDescent="0.3">
      <c r="B94" s="16">
        <v>91</v>
      </c>
      <c r="C94" s="4">
        <v>42630</v>
      </c>
      <c r="D94" s="3" t="s">
        <v>25</v>
      </c>
      <c r="E94" s="3" t="s">
        <v>171</v>
      </c>
      <c r="F94" s="3" t="s">
        <v>21</v>
      </c>
      <c r="G94" s="3" t="s">
        <v>22</v>
      </c>
      <c r="H94" s="3" t="s">
        <v>93</v>
      </c>
      <c r="I94" s="3" t="s">
        <v>34</v>
      </c>
      <c r="J94" s="3">
        <v>73.584000000000003</v>
      </c>
      <c r="K94" s="3">
        <v>2</v>
      </c>
      <c r="L94" s="3">
        <v>0.2</v>
      </c>
      <c r="M94" s="17">
        <v>8.2782</v>
      </c>
      <c r="N94" s="3">
        <f t="shared" si="1"/>
        <v>0.11249999999999999</v>
      </c>
    </row>
    <row r="95" spans="2:14" x14ac:dyDescent="0.3">
      <c r="B95" s="16">
        <v>92</v>
      </c>
      <c r="C95" s="4">
        <v>42630</v>
      </c>
      <c r="D95" s="3" t="s">
        <v>25</v>
      </c>
      <c r="E95" s="3" t="s">
        <v>171</v>
      </c>
      <c r="F95" s="3" t="s">
        <v>21</v>
      </c>
      <c r="G95" s="3" t="s">
        <v>22</v>
      </c>
      <c r="H95" s="3" t="s">
        <v>173</v>
      </c>
      <c r="I95" s="3" t="s">
        <v>24</v>
      </c>
      <c r="J95" s="3">
        <v>6.48</v>
      </c>
      <c r="K95" s="3">
        <v>1</v>
      </c>
      <c r="L95" s="3">
        <v>0</v>
      </c>
      <c r="M95" s="17">
        <v>3.1103999999999998</v>
      </c>
      <c r="N95" s="3">
        <f t="shared" si="1"/>
        <v>0.47999999999999993</v>
      </c>
    </row>
    <row r="96" spans="2:14" x14ac:dyDescent="0.3">
      <c r="B96" s="16">
        <v>93</v>
      </c>
      <c r="C96" s="4">
        <v>42035</v>
      </c>
      <c r="D96" s="3" t="s">
        <v>13</v>
      </c>
      <c r="E96" s="3" t="s">
        <v>174</v>
      </c>
      <c r="F96" s="3" t="s">
        <v>99</v>
      </c>
      <c r="G96" s="3" t="s">
        <v>47</v>
      </c>
      <c r="H96" s="3" t="s">
        <v>175</v>
      </c>
      <c r="I96" s="3" t="s">
        <v>24</v>
      </c>
      <c r="J96" s="3">
        <v>12.96</v>
      </c>
      <c r="K96" s="3">
        <v>2</v>
      </c>
      <c r="L96" s="3">
        <v>0</v>
      </c>
      <c r="M96" s="17">
        <v>6.2207999999999997</v>
      </c>
      <c r="N96" s="3">
        <f t="shared" si="1"/>
        <v>0.47999999999999993</v>
      </c>
    </row>
    <row r="97" spans="2:14" x14ac:dyDescent="0.3">
      <c r="B97" s="16">
        <v>94</v>
      </c>
      <c r="C97" s="4">
        <v>42035</v>
      </c>
      <c r="D97" s="3" t="s">
        <v>13</v>
      </c>
      <c r="E97" s="3" t="s">
        <v>174</v>
      </c>
      <c r="F97" s="3" t="s">
        <v>99</v>
      </c>
      <c r="G97" s="3" t="s">
        <v>47</v>
      </c>
      <c r="H97" s="3" t="s">
        <v>176</v>
      </c>
      <c r="I97" s="3" t="s">
        <v>18</v>
      </c>
      <c r="J97" s="3">
        <v>53.34</v>
      </c>
      <c r="K97" s="3">
        <v>3</v>
      </c>
      <c r="L97" s="3">
        <v>0</v>
      </c>
      <c r="M97" s="17">
        <v>16.535399999999999</v>
      </c>
      <c r="N97" s="3">
        <f t="shared" si="1"/>
        <v>0.30999999999999994</v>
      </c>
    </row>
    <row r="98" spans="2:14" x14ac:dyDescent="0.3">
      <c r="B98" s="16">
        <v>95</v>
      </c>
      <c r="C98" s="4">
        <v>42035</v>
      </c>
      <c r="D98" s="3" t="s">
        <v>13</v>
      </c>
      <c r="E98" s="3" t="s">
        <v>174</v>
      </c>
      <c r="F98" s="3" t="s">
        <v>99</v>
      </c>
      <c r="G98" s="3" t="s">
        <v>47</v>
      </c>
      <c r="H98" s="3" t="s">
        <v>177</v>
      </c>
      <c r="I98" s="3" t="s">
        <v>24</v>
      </c>
      <c r="J98" s="3">
        <v>32.96</v>
      </c>
      <c r="K98" s="3">
        <v>2</v>
      </c>
      <c r="L98" s="3">
        <v>0</v>
      </c>
      <c r="M98" s="17">
        <v>16.150400000000001</v>
      </c>
      <c r="N98" s="3">
        <f t="shared" si="1"/>
        <v>0.49000000000000005</v>
      </c>
    </row>
    <row r="99" spans="2:14" x14ac:dyDescent="0.3">
      <c r="B99" s="16">
        <v>96</v>
      </c>
      <c r="C99" s="4">
        <v>43045</v>
      </c>
      <c r="D99" s="3" t="s">
        <v>25</v>
      </c>
      <c r="E99" s="3" t="s">
        <v>178</v>
      </c>
      <c r="F99" s="3" t="s">
        <v>179</v>
      </c>
      <c r="G99" s="3" t="s">
        <v>22</v>
      </c>
      <c r="H99" s="3" t="s">
        <v>180</v>
      </c>
      <c r="I99" s="3" t="s">
        <v>24</v>
      </c>
      <c r="J99" s="3">
        <v>5.6820000000000004</v>
      </c>
      <c r="K99" s="3">
        <v>1</v>
      </c>
      <c r="L99" s="3">
        <v>0.7</v>
      </c>
      <c r="M99" s="17">
        <v>-3.7879999999999998</v>
      </c>
      <c r="N99" s="3">
        <f t="shared" si="1"/>
        <v>-0.66666666666666663</v>
      </c>
    </row>
    <row r="100" spans="2:14" x14ac:dyDescent="0.3">
      <c r="B100" s="16">
        <v>97</v>
      </c>
      <c r="C100" s="4">
        <v>43048</v>
      </c>
      <c r="D100" s="3" t="s">
        <v>13</v>
      </c>
      <c r="E100" s="3" t="s">
        <v>181</v>
      </c>
      <c r="F100" s="3" t="s">
        <v>116</v>
      </c>
      <c r="G100" s="3" t="s">
        <v>66</v>
      </c>
      <c r="H100" s="3" t="s">
        <v>182</v>
      </c>
      <c r="I100" s="3" t="s">
        <v>18</v>
      </c>
      <c r="J100" s="3">
        <v>96.53</v>
      </c>
      <c r="K100" s="3">
        <v>7</v>
      </c>
      <c r="L100" s="3">
        <v>0</v>
      </c>
      <c r="M100" s="17">
        <v>40.5426</v>
      </c>
      <c r="N100" s="3">
        <f t="shared" si="1"/>
        <v>0.42</v>
      </c>
    </row>
    <row r="101" spans="2:14" x14ac:dyDescent="0.3">
      <c r="B101" s="16">
        <v>98</v>
      </c>
      <c r="C101" s="4">
        <v>42903</v>
      </c>
      <c r="D101" s="3" t="s">
        <v>82</v>
      </c>
      <c r="E101" s="3" t="s">
        <v>183</v>
      </c>
      <c r="F101" s="3" t="s">
        <v>21</v>
      </c>
      <c r="G101" s="3" t="s">
        <v>22</v>
      </c>
      <c r="H101" s="3" t="s">
        <v>184</v>
      </c>
      <c r="I101" s="3" t="s">
        <v>24</v>
      </c>
      <c r="J101" s="3">
        <v>51.311999999999998</v>
      </c>
      <c r="K101" s="3">
        <v>3</v>
      </c>
      <c r="L101" s="3">
        <v>0.2</v>
      </c>
      <c r="M101" s="17">
        <v>17.959199999999999</v>
      </c>
      <c r="N101" s="3">
        <f t="shared" si="1"/>
        <v>0.35</v>
      </c>
    </row>
    <row r="102" spans="2:14" x14ac:dyDescent="0.3">
      <c r="B102" s="16">
        <v>99</v>
      </c>
      <c r="C102" s="4">
        <v>42619</v>
      </c>
      <c r="D102" s="3" t="s">
        <v>25</v>
      </c>
      <c r="E102" s="3" t="s">
        <v>185</v>
      </c>
      <c r="F102" s="3" t="s">
        <v>99</v>
      </c>
      <c r="G102" s="3" t="s">
        <v>47</v>
      </c>
      <c r="H102" s="3" t="s">
        <v>186</v>
      </c>
      <c r="I102" s="3" t="s">
        <v>24</v>
      </c>
      <c r="J102" s="3">
        <v>77.88</v>
      </c>
      <c r="K102" s="3">
        <v>6</v>
      </c>
      <c r="L102" s="3">
        <v>0</v>
      </c>
      <c r="M102" s="17">
        <v>22.5852</v>
      </c>
      <c r="N102" s="3">
        <f t="shared" si="1"/>
        <v>0.29000000000000004</v>
      </c>
    </row>
    <row r="103" spans="2:14" x14ac:dyDescent="0.3">
      <c r="B103" s="16">
        <v>100</v>
      </c>
      <c r="C103" s="4">
        <v>42611</v>
      </c>
      <c r="D103" s="3" t="s">
        <v>25</v>
      </c>
      <c r="E103" s="3" t="s">
        <v>187</v>
      </c>
      <c r="F103" s="3" t="s">
        <v>92</v>
      </c>
      <c r="G103" s="3" t="s">
        <v>47</v>
      </c>
      <c r="H103" s="3" t="s">
        <v>188</v>
      </c>
      <c r="I103" s="3" t="s">
        <v>24</v>
      </c>
      <c r="J103" s="3">
        <v>64.623999999999995</v>
      </c>
      <c r="K103" s="3">
        <v>7</v>
      </c>
      <c r="L103" s="3">
        <v>0.2</v>
      </c>
      <c r="M103" s="17">
        <v>22.618400000000001</v>
      </c>
      <c r="N103" s="3">
        <f t="shared" si="1"/>
        <v>0.35000000000000003</v>
      </c>
    </row>
    <row r="104" spans="2:14" x14ac:dyDescent="0.3">
      <c r="B104" s="16" t="s">
        <v>204</v>
      </c>
      <c r="C104" s="3"/>
      <c r="D104" s="3"/>
      <c r="E104" s="3"/>
      <c r="F104" s="3"/>
      <c r="G104" s="3"/>
      <c r="H104" s="3"/>
      <c r="I104" s="3"/>
      <c r="J104" s="3">
        <f>SUBTOTAL(109,J4:J103)</f>
        <v>21504.5317</v>
      </c>
      <c r="K104" s="3">
        <f>SUBTOTAL(109,K4:K103)</f>
        <v>374</v>
      </c>
      <c r="L104" s="3">
        <f>SUBTOTAL(101,L4:L103)</f>
        <v>0.15569999999999989</v>
      </c>
      <c r="M104" s="17">
        <f>SUBTOTAL(109,M4:M103)</f>
        <v>-101.8906999999997</v>
      </c>
      <c r="N104" s="3">
        <f>M104/J104</f>
        <v>-4.7381036435217841E-3</v>
      </c>
    </row>
  </sheetData>
  <hyperlinks>
    <hyperlink ref="A1" location="Index!A1" display="Index"/>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3:H8"/>
  <sheetViews>
    <sheetView tabSelected="1" zoomScale="190" zoomScaleNormal="190" workbookViewId="0">
      <selection activeCell="A3" sqref="A3:B8"/>
    </sheetView>
  </sheetViews>
  <sheetFormatPr defaultRowHeight="14.4" x14ac:dyDescent="0.3"/>
  <cols>
    <col min="1" max="1" width="12.33203125" bestFit="1" customWidth="1"/>
    <col min="2" max="2" width="11.33203125" bestFit="1" customWidth="1"/>
    <col min="7" max="7" width="13.109375" bestFit="1" customWidth="1"/>
    <col min="8" max="8" width="9" bestFit="1" customWidth="1"/>
    <col min="9" max="9" width="11.44140625" bestFit="1" customWidth="1"/>
  </cols>
  <sheetData>
    <row r="3" spans="1:8" x14ac:dyDescent="0.35">
      <c r="A3" s="21" t="s">
        <v>205</v>
      </c>
      <c r="B3" t="s">
        <v>207</v>
      </c>
    </row>
    <row r="4" spans="1:8" x14ac:dyDescent="0.35">
      <c r="A4" s="22" t="s">
        <v>47</v>
      </c>
      <c r="B4" s="23">
        <v>4942.3601999999992</v>
      </c>
      <c r="D4" t="s">
        <v>47</v>
      </c>
      <c r="E4" s="23">
        <v>4942.3601999999992</v>
      </c>
    </row>
    <row r="5" spans="1:8" x14ac:dyDescent="0.35">
      <c r="A5" s="22" t="s">
        <v>66</v>
      </c>
      <c r="B5" s="23">
        <v>5269.0520000000006</v>
      </c>
      <c r="D5" t="s">
        <v>66</v>
      </c>
      <c r="E5" s="23">
        <v>5269.0520000000006</v>
      </c>
      <c r="G5" t="s">
        <v>6</v>
      </c>
      <c r="H5" t="s">
        <v>9</v>
      </c>
    </row>
    <row r="6" spans="1:8" x14ac:dyDescent="0.35">
      <c r="A6" s="22" t="s">
        <v>16</v>
      </c>
      <c r="B6" s="23">
        <v>3890.4974999999999</v>
      </c>
      <c r="D6" t="s">
        <v>16</v>
      </c>
      <c r="E6" s="23">
        <v>3890.4974999999999</v>
      </c>
      <c r="G6" t="s">
        <v>47</v>
      </c>
      <c r="H6" t="s">
        <v>209</v>
      </c>
    </row>
    <row r="7" spans="1:8" x14ac:dyDescent="0.35">
      <c r="A7" s="22" t="s">
        <v>22</v>
      </c>
      <c r="B7" s="23">
        <v>7402.6219999999976</v>
      </c>
      <c r="D7" t="s">
        <v>22</v>
      </c>
      <c r="E7" s="23">
        <v>7402.6219999999976</v>
      </c>
      <c r="G7" t="s">
        <v>208</v>
      </c>
      <c r="H7" t="s">
        <v>209</v>
      </c>
    </row>
    <row r="8" spans="1:8" x14ac:dyDescent="0.35">
      <c r="A8" s="22" t="s">
        <v>206</v>
      </c>
      <c r="B8" s="23">
        <v>21504.531699999996</v>
      </c>
      <c r="G8" t="s">
        <v>16</v>
      </c>
      <c r="H8" t="s">
        <v>209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U103"/>
  <sheetViews>
    <sheetView showGridLines="0" zoomScale="115" zoomScaleNormal="115" workbookViewId="0">
      <selection activeCell="H27" sqref="H27"/>
    </sheetView>
  </sheetViews>
  <sheetFormatPr defaultRowHeight="14.4" x14ac:dyDescent="0.3"/>
  <cols>
    <col min="9" max="9" width="4.109375" customWidth="1"/>
    <col min="11" max="11" width="11.77734375" customWidth="1"/>
    <col min="12" max="12" width="13.109375" bestFit="1" customWidth="1"/>
    <col min="13" max="13" width="12.6640625" customWidth="1"/>
    <col min="16" max="16" width="16.21875" bestFit="1" customWidth="1"/>
    <col min="17" max="17" width="13.21875" bestFit="1" customWidth="1"/>
    <col min="19" max="19" width="9.6640625" customWidth="1"/>
    <col min="20" max="20" width="9.5546875" customWidth="1"/>
    <col min="23" max="23" width="12.33203125" bestFit="1" customWidth="1"/>
    <col min="24" max="24" width="11.21875" bestFit="1" customWidth="1"/>
    <col min="25" max="25" width="14.5546875" bestFit="1" customWidth="1"/>
  </cols>
  <sheetData>
    <row r="1" spans="1:21" ht="14.55" x14ac:dyDescent="0.35">
      <c r="A1" s="1" t="s">
        <v>0</v>
      </c>
    </row>
    <row r="3" spans="1:21" ht="14.55" x14ac:dyDescent="0.35">
      <c r="J3" s="18" t="s">
        <v>1</v>
      </c>
      <c r="K3" s="19" t="s">
        <v>2</v>
      </c>
      <c r="L3" s="19" t="s">
        <v>3</v>
      </c>
      <c r="M3" s="19" t="s">
        <v>4</v>
      </c>
      <c r="N3" s="19" t="s">
        <v>5</v>
      </c>
      <c r="O3" s="19" t="s">
        <v>6</v>
      </c>
      <c r="P3" s="19" t="s">
        <v>7</v>
      </c>
      <c r="Q3" s="19" t="s">
        <v>8</v>
      </c>
      <c r="R3" s="19" t="s">
        <v>9</v>
      </c>
      <c r="S3" s="19" t="s">
        <v>10</v>
      </c>
      <c r="T3" s="19" t="s">
        <v>11</v>
      </c>
      <c r="U3" s="20" t="s">
        <v>12</v>
      </c>
    </row>
    <row r="4" spans="1:21" ht="14.55" x14ac:dyDescent="0.35">
      <c r="J4" s="16">
        <v>1</v>
      </c>
      <c r="K4" s="4">
        <v>42682</v>
      </c>
      <c r="L4" s="3" t="s">
        <v>13</v>
      </c>
      <c r="M4" s="3" t="s">
        <v>14</v>
      </c>
      <c r="N4" s="3" t="s">
        <v>15</v>
      </c>
      <c r="O4" s="3" t="s">
        <v>16</v>
      </c>
      <c r="P4" s="3" t="s">
        <v>17</v>
      </c>
      <c r="Q4" s="3" t="s">
        <v>18</v>
      </c>
      <c r="R4" s="3">
        <v>261.95999999999998</v>
      </c>
      <c r="S4" s="3">
        <v>2</v>
      </c>
      <c r="T4" s="3">
        <v>0</v>
      </c>
      <c r="U4" s="17">
        <v>41.913600000000002</v>
      </c>
    </row>
    <row r="5" spans="1:21" ht="14.55" x14ac:dyDescent="0.35">
      <c r="J5" s="16">
        <v>2</v>
      </c>
      <c r="K5" s="4">
        <v>42682</v>
      </c>
      <c r="L5" s="3" t="s">
        <v>13</v>
      </c>
      <c r="M5" s="3" t="s">
        <v>14</v>
      </c>
      <c r="N5" s="3" t="s">
        <v>15</v>
      </c>
      <c r="O5" s="3" t="s">
        <v>16</v>
      </c>
      <c r="P5" s="3" t="s">
        <v>19</v>
      </c>
      <c r="Q5" s="3" t="s">
        <v>18</v>
      </c>
      <c r="R5" s="3">
        <v>731.94</v>
      </c>
      <c r="S5" s="3">
        <v>3</v>
      </c>
      <c r="T5" s="3">
        <v>0</v>
      </c>
      <c r="U5" s="17">
        <v>219.58199999999999</v>
      </c>
    </row>
    <row r="6" spans="1:21" ht="14.55" x14ac:dyDescent="0.35">
      <c r="J6" s="16">
        <v>3</v>
      </c>
      <c r="K6" s="4">
        <v>42533</v>
      </c>
      <c r="L6" s="3" t="s">
        <v>13</v>
      </c>
      <c r="M6" s="3" t="s">
        <v>20</v>
      </c>
      <c r="N6" s="3" t="s">
        <v>21</v>
      </c>
      <c r="O6" s="3" t="s">
        <v>22</v>
      </c>
      <c r="P6" s="3" t="s">
        <v>23</v>
      </c>
      <c r="Q6" s="3" t="s">
        <v>24</v>
      </c>
      <c r="R6" s="3">
        <v>14.62</v>
      </c>
      <c r="S6" s="3">
        <v>2</v>
      </c>
      <c r="T6" s="3">
        <v>0</v>
      </c>
      <c r="U6" s="17">
        <v>6.8714000000000004</v>
      </c>
    </row>
    <row r="7" spans="1:21" ht="14.55" x14ac:dyDescent="0.35">
      <c r="J7" s="16">
        <v>4</v>
      </c>
      <c r="K7" s="4">
        <v>42288</v>
      </c>
      <c r="L7" s="3" t="s">
        <v>25</v>
      </c>
      <c r="M7" s="3" t="s">
        <v>26</v>
      </c>
      <c r="N7" s="3" t="s">
        <v>27</v>
      </c>
      <c r="O7" s="3" t="s">
        <v>16</v>
      </c>
      <c r="P7" s="3" t="s">
        <v>28</v>
      </c>
      <c r="Q7" s="3" t="s">
        <v>18</v>
      </c>
      <c r="R7" s="3">
        <v>957.57749999999999</v>
      </c>
      <c r="S7" s="3">
        <v>5</v>
      </c>
      <c r="T7" s="3">
        <v>0.45</v>
      </c>
      <c r="U7" s="17">
        <v>-383.03100000000001</v>
      </c>
    </row>
    <row r="8" spans="1:21" ht="14.55" x14ac:dyDescent="0.35">
      <c r="J8" s="16">
        <v>5</v>
      </c>
      <c r="K8" s="4">
        <v>42288</v>
      </c>
      <c r="L8" s="3" t="s">
        <v>25</v>
      </c>
      <c r="M8" s="3" t="s">
        <v>26</v>
      </c>
      <c r="N8" s="3" t="s">
        <v>27</v>
      </c>
      <c r="O8" s="3" t="s">
        <v>16</v>
      </c>
      <c r="P8" s="3" t="s">
        <v>29</v>
      </c>
      <c r="Q8" s="3" t="s">
        <v>24</v>
      </c>
      <c r="R8" s="3">
        <v>22.367999999999999</v>
      </c>
      <c r="S8" s="3">
        <v>2</v>
      </c>
      <c r="T8" s="3">
        <v>0.2</v>
      </c>
      <c r="U8" s="17">
        <v>2.5164</v>
      </c>
    </row>
    <row r="9" spans="1:21" ht="14.55" x14ac:dyDescent="0.35">
      <c r="J9" s="16">
        <v>6</v>
      </c>
      <c r="K9" s="4">
        <v>41799</v>
      </c>
      <c r="L9" s="3" t="s">
        <v>25</v>
      </c>
      <c r="M9" s="3" t="s">
        <v>30</v>
      </c>
      <c r="N9" s="3" t="s">
        <v>21</v>
      </c>
      <c r="O9" s="3" t="s">
        <v>22</v>
      </c>
      <c r="P9" s="3" t="s">
        <v>31</v>
      </c>
      <c r="Q9" s="3" t="s">
        <v>18</v>
      </c>
      <c r="R9" s="3">
        <v>48.86</v>
      </c>
      <c r="S9" s="3">
        <v>7</v>
      </c>
      <c r="T9" s="3">
        <v>0</v>
      </c>
      <c r="U9" s="17">
        <v>14.1694</v>
      </c>
    </row>
    <row r="10" spans="1:21" ht="14.55" x14ac:dyDescent="0.35">
      <c r="J10" s="16">
        <v>7</v>
      </c>
      <c r="K10" s="4">
        <v>41799</v>
      </c>
      <c r="L10" s="3" t="s">
        <v>25</v>
      </c>
      <c r="M10" s="3" t="s">
        <v>30</v>
      </c>
      <c r="N10" s="3" t="s">
        <v>21</v>
      </c>
      <c r="O10" s="3" t="s">
        <v>22</v>
      </c>
      <c r="P10" s="3" t="s">
        <v>32</v>
      </c>
      <c r="Q10" s="3" t="s">
        <v>24</v>
      </c>
      <c r="R10" s="3">
        <v>7.28</v>
      </c>
      <c r="S10" s="3">
        <v>4</v>
      </c>
      <c r="T10" s="3">
        <v>0</v>
      </c>
      <c r="U10" s="17">
        <v>1.9656</v>
      </c>
    </row>
    <row r="11" spans="1:21" ht="14.55" x14ac:dyDescent="0.35">
      <c r="J11" s="16">
        <v>8</v>
      </c>
      <c r="K11" s="4">
        <v>41799</v>
      </c>
      <c r="L11" s="3" t="s">
        <v>25</v>
      </c>
      <c r="M11" s="3" t="s">
        <v>30</v>
      </c>
      <c r="N11" s="3" t="s">
        <v>21</v>
      </c>
      <c r="O11" s="3" t="s">
        <v>22</v>
      </c>
      <c r="P11" s="3" t="s">
        <v>33</v>
      </c>
      <c r="Q11" s="3" t="s">
        <v>34</v>
      </c>
      <c r="R11" s="3">
        <v>907.15200000000004</v>
      </c>
      <c r="S11" s="3">
        <v>6</v>
      </c>
      <c r="T11" s="3">
        <v>0.2</v>
      </c>
      <c r="U11" s="17">
        <v>90.715199999999996</v>
      </c>
    </row>
    <row r="12" spans="1:21" ht="14.55" x14ac:dyDescent="0.35">
      <c r="J12" s="16">
        <v>9</v>
      </c>
      <c r="K12" s="4">
        <v>41799</v>
      </c>
      <c r="L12" s="3" t="s">
        <v>25</v>
      </c>
      <c r="M12" s="3" t="s">
        <v>30</v>
      </c>
      <c r="N12" s="3" t="s">
        <v>21</v>
      </c>
      <c r="O12" s="3" t="s">
        <v>22</v>
      </c>
      <c r="P12" s="3" t="s">
        <v>35</v>
      </c>
      <c r="Q12" s="3" t="s">
        <v>24</v>
      </c>
      <c r="R12" s="3">
        <v>18.504000000000001</v>
      </c>
      <c r="S12" s="3">
        <v>3</v>
      </c>
      <c r="T12" s="3">
        <v>0.2</v>
      </c>
      <c r="U12" s="17">
        <v>5.7824999999999998</v>
      </c>
    </row>
    <row r="13" spans="1:21" ht="14.55" x14ac:dyDescent="0.35">
      <c r="J13" s="16">
        <v>10</v>
      </c>
      <c r="K13" s="4">
        <v>41799</v>
      </c>
      <c r="L13" s="3" t="s">
        <v>25</v>
      </c>
      <c r="M13" s="3" t="s">
        <v>30</v>
      </c>
      <c r="N13" s="3" t="s">
        <v>21</v>
      </c>
      <c r="O13" s="3" t="s">
        <v>22</v>
      </c>
      <c r="P13" s="3" t="s">
        <v>36</v>
      </c>
      <c r="Q13" s="3" t="s">
        <v>24</v>
      </c>
      <c r="R13" s="3">
        <v>114.9</v>
      </c>
      <c r="S13" s="3">
        <v>5</v>
      </c>
      <c r="T13" s="3">
        <v>0</v>
      </c>
      <c r="U13" s="17">
        <v>34.47</v>
      </c>
    </row>
    <row r="14" spans="1:21" ht="14.55" x14ac:dyDescent="0.35">
      <c r="J14" s="16">
        <v>11</v>
      </c>
      <c r="K14" s="4">
        <v>41799</v>
      </c>
      <c r="L14" s="3" t="s">
        <v>25</v>
      </c>
      <c r="M14" s="3" t="s">
        <v>30</v>
      </c>
      <c r="N14" s="3" t="s">
        <v>21</v>
      </c>
      <c r="O14" s="3" t="s">
        <v>22</v>
      </c>
      <c r="P14" s="3" t="s">
        <v>37</v>
      </c>
      <c r="Q14" s="3" t="s">
        <v>18</v>
      </c>
      <c r="R14" s="3">
        <v>1706.184</v>
      </c>
      <c r="S14" s="3">
        <v>9</v>
      </c>
      <c r="T14" s="3">
        <v>0.2</v>
      </c>
      <c r="U14" s="17">
        <v>85.309200000000004</v>
      </c>
    </row>
    <row r="15" spans="1:21" ht="14.55" x14ac:dyDescent="0.35">
      <c r="J15" s="16">
        <v>12</v>
      </c>
      <c r="K15" s="4">
        <v>41799</v>
      </c>
      <c r="L15" s="3" t="s">
        <v>25</v>
      </c>
      <c r="M15" s="3" t="s">
        <v>30</v>
      </c>
      <c r="N15" s="3" t="s">
        <v>21</v>
      </c>
      <c r="O15" s="3" t="s">
        <v>22</v>
      </c>
      <c r="P15" s="3" t="s">
        <v>38</v>
      </c>
      <c r="Q15" s="3" t="s">
        <v>34</v>
      </c>
      <c r="R15" s="3">
        <v>911.42399999999998</v>
      </c>
      <c r="S15" s="3">
        <v>4</v>
      </c>
      <c r="T15" s="3">
        <v>0.2</v>
      </c>
      <c r="U15" s="17">
        <v>68.356800000000007</v>
      </c>
    </row>
    <row r="16" spans="1:21" ht="14.55" x14ac:dyDescent="0.35">
      <c r="J16" s="16">
        <v>13</v>
      </c>
      <c r="K16" s="4">
        <v>42840</v>
      </c>
      <c r="L16" s="3" t="s">
        <v>25</v>
      </c>
      <c r="M16" s="3" t="s">
        <v>39</v>
      </c>
      <c r="N16" s="3" t="s">
        <v>40</v>
      </c>
      <c r="O16" s="3" t="s">
        <v>16</v>
      </c>
      <c r="P16" s="3" t="s">
        <v>41</v>
      </c>
      <c r="Q16" s="3" t="s">
        <v>24</v>
      </c>
      <c r="R16" s="3">
        <v>15.552</v>
      </c>
      <c r="S16" s="3">
        <v>3</v>
      </c>
      <c r="T16" s="3">
        <v>0.2</v>
      </c>
      <c r="U16" s="17">
        <v>5.4432</v>
      </c>
    </row>
    <row r="17" spans="10:21" ht="14.55" x14ac:dyDescent="0.35">
      <c r="J17" s="16">
        <v>14</v>
      </c>
      <c r="K17" s="4">
        <v>42709</v>
      </c>
      <c r="L17" s="3" t="s">
        <v>25</v>
      </c>
      <c r="M17" s="3" t="s">
        <v>42</v>
      </c>
      <c r="N17" s="3" t="s">
        <v>43</v>
      </c>
      <c r="O17" s="3" t="s">
        <v>22</v>
      </c>
      <c r="P17" s="3" t="s">
        <v>44</v>
      </c>
      <c r="Q17" s="3" t="s">
        <v>24</v>
      </c>
      <c r="R17" s="3">
        <v>407.976</v>
      </c>
      <c r="S17" s="3">
        <v>3</v>
      </c>
      <c r="T17" s="3">
        <v>0.2</v>
      </c>
      <c r="U17" s="17">
        <v>132.59219999999999</v>
      </c>
    </row>
    <row r="18" spans="10:21" ht="14.55" x14ac:dyDescent="0.35">
      <c r="J18" s="16">
        <v>15</v>
      </c>
      <c r="K18" s="4">
        <v>42330</v>
      </c>
      <c r="L18" s="3" t="s">
        <v>25</v>
      </c>
      <c r="M18" s="3" t="s">
        <v>45</v>
      </c>
      <c r="N18" s="3" t="s">
        <v>46</v>
      </c>
      <c r="O18" s="3" t="s">
        <v>47</v>
      </c>
      <c r="P18" s="3" t="s">
        <v>48</v>
      </c>
      <c r="Q18" s="3" t="s">
        <v>24</v>
      </c>
      <c r="R18" s="3">
        <v>68.81</v>
      </c>
      <c r="S18" s="3">
        <v>5</v>
      </c>
      <c r="T18" s="3">
        <v>0.8</v>
      </c>
      <c r="U18" s="17">
        <v>-123.858</v>
      </c>
    </row>
    <row r="19" spans="10:21" ht="14.55" x14ac:dyDescent="0.35">
      <c r="J19" s="16">
        <v>16</v>
      </c>
      <c r="K19" s="4">
        <v>42330</v>
      </c>
      <c r="L19" s="3" t="s">
        <v>25</v>
      </c>
      <c r="M19" s="3" t="s">
        <v>45</v>
      </c>
      <c r="N19" s="3" t="s">
        <v>46</v>
      </c>
      <c r="O19" s="3" t="s">
        <v>47</v>
      </c>
      <c r="P19" s="3" t="s">
        <v>49</v>
      </c>
      <c r="Q19" s="3" t="s">
        <v>24</v>
      </c>
      <c r="R19" s="3">
        <v>2.544</v>
      </c>
      <c r="S19" s="3">
        <v>3</v>
      </c>
      <c r="T19" s="3">
        <v>0.8</v>
      </c>
      <c r="U19" s="17">
        <v>-3.8159999999999998</v>
      </c>
    </row>
    <row r="20" spans="10:21" ht="14.55" x14ac:dyDescent="0.35">
      <c r="J20" s="16">
        <v>17</v>
      </c>
      <c r="K20" s="4">
        <v>41954</v>
      </c>
      <c r="L20" s="3" t="s">
        <v>25</v>
      </c>
      <c r="M20" s="3" t="s">
        <v>50</v>
      </c>
      <c r="N20" s="3" t="s">
        <v>51</v>
      </c>
      <c r="O20" s="3" t="s">
        <v>47</v>
      </c>
      <c r="P20" s="3" t="s">
        <v>52</v>
      </c>
      <c r="Q20" s="3" t="s">
        <v>24</v>
      </c>
      <c r="R20" s="3">
        <v>665.88</v>
      </c>
      <c r="S20" s="3">
        <v>6</v>
      </c>
      <c r="T20" s="3">
        <v>0</v>
      </c>
      <c r="U20" s="17">
        <v>13.317600000000001</v>
      </c>
    </row>
    <row r="21" spans="10:21" ht="14.55" x14ac:dyDescent="0.35">
      <c r="J21" s="16">
        <v>18</v>
      </c>
      <c r="K21" s="4">
        <v>41772</v>
      </c>
      <c r="L21" s="3" t="s">
        <v>13</v>
      </c>
      <c r="M21" s="3" t="s">
        <v>53</v>
      </c>
      <c r="N21" s="3" t="s">
        <v>54</v>
      </c>
      <c r="O21" s="3" t="s">
        <v>22</v>
      </c>
      <c r="P21" s="3" t="s">
        <v>55</v>
      </c>
      <c r="Q21" s="3" t="s">
        <v>24</v>
      </c>
      <c r="R21" s="3">
        <v>55.5</v>
      </c>
      <c r="S21" s="3">
        <v>2</v>
      </c>
      <c r="T21" s="3">
        <v>0</v>
      </c>
      <c r="U21" s="17">
        <v>9.99</v>
      </c>
    </row>
    <row r="22" spans="10:21" ht="14.55" x14ac:dyDescent="0.35">
      <c r="J22" s="16">
        <v>19</v>
      </c>
      <c r="K22" s="4">
        <v>41878</v>
      </c>
      <c r="L22" s="3" t="s">
        <v>13</v>
      </c>
      <c r="M22" s="3" t="s">
        <v>56</v>
      </c>
      <c r="N22" s="3" t="s">
        <v>21</v>
      </c>
      <c r="O22" s="3" t="s">
        <v>22</v>
      </c>
      <c r="P22" s="3" t="s">
        <v>57</v>
      </c>
      <c r="Q22" s="3" t="s">
        <v>24</v>
      </c>
      <c r="R22" s="3">
        <v>8.56</v>
      </c>
      <c r="S22" s="3">
        <v>2</v>
      </c>
      <c r="T22" s="3">
        <v>0</v>
      </c>
      <c r="U22" s="17">
        <v>2.4824000000000002</v>
      </c>
    </row>
    <row r="23" spans="10:21" ht="14.55" x14ac:dyDescent="0.35">
      <c r="J23" s="16">
        <v>20</v>
      </c>
      <c r="K23" s="4">
        <v>41878</v>
      </c>
      <c r="L23" s="3" t="s">
        <v>13</v>
      </c>
      <c r="M23" s="3" t="s">
        <v>56</v>
      </c>
      <c r="N23" s="3" t="s">
        <v>21</v>
      </c>
      <c r="O23" s="3" t="s">
        <v>22</v>
      </c>
      <c r="P23" s="3" t="s">
        <v>58</v>
      </c>
      <c r="Q23" s="3" t="s">
        <v>34</v>
      </c>
      <c r="R23" s="3">
        <v>213.48</v>
      </c>
      <c r="S23" s="3">
        <v>3</v>
      </c>
      <c r="T23" s="3">
        <v>0.2</v>
      </c>
      <c r="U23" s="17">
        <v>16.010999999999999</v>
      </c>
    </row>
    <row r="24" spans="10:21" ht="14.55" x14ac:dyDescent="0.35">
      <c r="J24" s="16">
        <v>21</v>
      </c>
      <c r="K24" s="4">
        <v>41878</v>
      </c>
      <c r="L24" s="3" t="s">
        <v>13</v>
      </c>
      <c r="M24" s="3" t="s">
        <v>56</v>
      </c>
      <c r="N24" s="3" t="s">
        <v>21</v>
      </c>
      <c r="O24" s="3" t="s">
        <v>22</v>
      </c>
      <c r="P24" s="3" t="s">
        <v>59</v>
      </c>
      <c r="Q24" s="3" t="s">
        <v>24</v>
      </c>
      <c r="R24" s="3">
        <v>22.72</v>
      </c>
      <c r="S24" s="3">
        <v>4</v>
      </c>
      <c r="T24" s="3">
        <v>0.2</v>
      </c>
      <c r="U24" s="17">
        <v>7.3840000000000003</v>
      </c>
    </row>
    <row r="25" spans="10:21" ht="14.55" x14ac:dyDescent="0.35">
      <c r="J25" s="16">
        <v>22</v>
      </c>
      <c r="K25" s="4">
        <v>42713</v>
      </c>
      <c r="L25" s="3" t="s">
        <v>25</v>
      </c>
      <c r="M25" s="3" t="s">
        <v>60</v>
      </c>
      <c r="N25" s="3" t="s">
        <v>61</v>
      </c>
      <c r="O25" s="3" t="s">
        <v>47</v>
      </c>
      <c r="P25" s="3" t="s">
        <v>62</v>
      </c>
      <c r="Q25" s="3" t="s">
        <v>24</v>
      </c>
      <c r="R25" s="3">
        <v>19.46</v>
      </c>
      <c r="S25" s="3">
        <v>7</v>
      </c>
      <c r="T25" s="3">
        <v>0</v>
      </c>
      <c r="U25" s="17">
        <v>5.0595999999999997</v>
      </c>
    </row>
    <row r="26" spans="10:21" ht="14.55" x14ac:dyDescent="0.35">
      <c r="J26" s="16">
        <v>23</v>
      </c>
      <c r="K26" s="4">
        <v>42713</v>
      </c>
      <c r="L26" s="3" t="s">
        <v>25</v>
      </c>
      <c r="M26" s="3" t="s">
        <v>60</v>
      </c>
      <c r="N26" s="3" t="s">
        <v>61</v>
      </c>
      <c r="O26" s="3" t="s">
        <v>47</v>
      </c>
      <c r="P26" s="3" t="s">
        <v>63</v>
      </c>
      <c r="Q26" s="3" t="s">
        <v>24</v>
      </c>
      <c r="R26" s="3">
        <v>60.34</v>
      </c>
      <c r="S26" s="3">
        <v>7</v>
      </c>
      <c r="T26" s="3">
        <v>0</v>
      </c>
      <c r="U26" s="17">
        <v>15.6884</v>
      </c>
    </row>
    <row r="27" spans="10:21" ht="14.55" x14ac:dyDescent="0.35">
      <c r="J27" s="16">
        <v>24</v>
      </c>
      <c r="K27" s="4">
        <v>42932</v>
      </c>
      <c r="L27" s="3" t="s">
        <v>13</v>
      </c>
      <c r="M27" s="3" t="s">
        <v>64</v>
      </c>
      <c r="N27" s="3" t="s">
        <v>65</v>
      </c>
      <c r="O27" s="3" t="s">
        <v>66</v>
      </c>
      <c r="P27" s="3" t="s">
        <v>67</v>
      </c>
      <c r="Q27" s="3" t="s">
        <v>18</v>
      </c>
      <c r="R27" s="3">
        <v>71.372</v>
      </c>
      <c r="S27" s="3">
        <v>2</v>
      </c>
      <c r="T27" s="3">
        <v>0.3</v>
      </c>
      <c r="U27" s="17">
        <v>-1.0196000000000001</v>
      </c>
    </row>
    <row r="28" spans="10:21" x14ac:dyDescent="0.3">
      <c r="J28" s="16">
        <v>25</v>
      </c>
      <c r="K28" s="4">
        <v>42272</v>
      </c>
      <c r="L28" s="3" t="s">
        <v>25</v>
      </c>
      <c r="M28" s="3" t="s">
        <v>68</v>
      </c>
      <c r="N28" s="3" t="s">
        <v>54</v>
      </c>
      <c r="O28" s="3" t="s">
        <v>22</v>
      </c>
      <c r="P28" s="3" t="s">
        <v>28</v>
      </c>
      <c r="Q28" s="3" t="s">
        <v>18</v>
      </c>
      <c r="R28" s="3">
        <v>1044.6300000000001</v>
      </c>
      <c r="S28" s="3">
        <v>3</v>
      </c>
      <c r="T28" s="3">
        <v>0</v>
      </c>
      <c r="U28" s="17">
        <v>240.26490000000001</v>
      </c>
    </row>
    <row r="29" spans="10:21" x14ac:dyDescent="0.3">
      <c r="J29" s="16">
        <v>26</v>
      </c>
      <c r="K29" s="4">
        <v>42385</v>
      </c>
      <c r="L29" s="3" t="s">
        <v>13</v>
      </c>
      <c r="M29" s="3" t="s">
        <v>69</v>
      </c>
      <c r="N29" s="3" t="s">
        <v>21</v>
      </c>
      <c r="O29" s="3" t="s">
        <v>22</v>
      </c>
      <c r="P29" s="3" t="s">
        <v>70</v>
      </c>
      <c r="Q29" s="3" t="s">
        <v>24</v>
      </c>
      <c r="R29" s="3">
        <v>11.648</v>
      </c>
      <c r="S29" s="3">
        <v>2</v>
      </c>
      <c r="T29" s="3">
        <v>0.2</v>
      </c>
      <c r="U29" s="17">
        <v>4.2224000000000004</v>
      </c>
    </row>
    <row r="30" spans="10:21" x14ac:dyDescent="0.3">
      <c r="J30" s="16">
        <v>27</v>
      </c>
      <c r="K30" s="4">
        <v>42385</v>
      </c>
      <c r="L30" s="3" t="s">
        <v>13</v>
      </c>
      <c r="M30" s="3" t="s">
        <v>69</v>
      </c>
      <c r="N30" s="3" t="s">
        <v>21</v>
      </c>
      <c r="O30" s="3" t="s">
        <v>22</v>
      </c>
      <c r="P30" s="3" t="s">
        <v>71</v>
      </c>
      <c r="Q30" s="3" t="s">
        <v>34</v>
      </c>
      <c r="R30" s="3">
        <v>90.57</v>
      </c>
      <c r="S30" s="3">
        <v>3</v>
      </c>
      <c r="T30" s="3">
        <v>0</v>
      </c>
      <c r="U30" s="17">
        <v>11.774100000000001</v>
      </c>
    </row>
    <row r="31" spans="10:21" x14ac:dyDescent="0.3">
      <c r="J31" s="16">
        <v>28</v>
      </c>
      <c r="K31" s="4">
        <v>42264</v>
      </c>
      <c r="L31" s="3" t="s">
        <v>25</v>
      </c>
      <c r="M31" s="3" t="s">
        <v>72</v>
      </c>
      <c r="N31" s="3" t="s">
        <v>65</v>
      </c>
      <c r="O31" s="3" t="s">
        <v>66</v>
      </c>
      <c r="P31" s="3" t="s">
        <v>73</v>
      </c>
      <c r="Q31" s="3" t="s">
        <v>18</v>
      </c>
      <c r="R31" s="3">
        <v>3083.43</v>
      </c>
      <c r="S31" s="3">
        <v>7</v>
      </c>
      <c r="T31" s="3">
        <v>0.5</v>
      </c>
      <c r="U31" s="17">
        <v>-1665.0522000000001</v>
      </c>
    </row>
    <row r="32" spans="10:21" x14ac:dyDescent="0.3">
      <c r="J32" s="16">
        <v>29</v>
      </c>
      <c r="K32" s="4">
        <v>42264</v>
      </c>
      <c r="L32" s="3" t="s">
        <v>25</v>
      </c>
      <c r="M32" s="3" t="s">
        <v>72</v>
      </c>
      <c r="N32" s="3" t="s">
        <v>65</v>
      </c>
      <c r="O32" s="3" t="s">
        <v>66</v>
      </c>
      <c r="P32" s="3" t="s">
        <v>74</v>
      </c>
      <c r="Q32" s="3" t="s">
        <v>24</v>
      </c>
      <c r="R32" s="3">
        <v>9.6180000000000003</v>
      </c>
      <c r="S32" s="3">
        <v>2</v>
      </c>
      <c r="T32" s="3">
        <v>0.7</v>
      </c>
      <c r="U32" s="17">
        <v>-7.0532000000000004</v>
      </c>
    </row>
    <row r="33" spans="10:21" x14ac:dyDescent="0.3">
      <c r="J33" s="16">
        <v>30</v>
      </c>
      <c r="K33" s="4">
        <v>42264</v>
      </c>
      <c r="L33" s="3" t="s">
        <v>25</v>
      </c>
      <c r="M33" s="3" t="s">
        <v>72</v>
      </c>
      <c r="N33" s="3" t="s">
        <v>65</v>
      </c>
      <c r="O33" s="3" t="s">
        <v>66</v>
      </c>
      <c r="P33" s="3" t="s">
        <v>75</v>
      </c>
      <c r="Q33" s="3" t="s">
        <v>18</v>
      </c>
      <c r="R33" s="3">
        <v>124.2</v>
      </c>
      <c r="S33" s="3">
        <v>3</v>
      </c>
      <c r="T33" s="3">
        <v>0.2</v>
      </c>
      <c r="U33" s="17">
        <v>15.525</v>
      </c>
    </row>
    <row r="34" spans="10:21" x14ac:dyDescent="0.3">
      <c r="J34" s="16">
        <v>31</v>
      </c>
      <c r="K34" s="4">
        <v>42264</v>
      </c>
      <c r="L34" s="3" t="s">
        <v>25</v>
      </c>
      <c r="M34" s="3" t="s">
        <v>72</v>
      </c>
      <c r="N34" s="3" t="s">
        <v>65</v>
      </c>
      <c r="O34" s="3" t="s">
        <v>66</v>
      </c>
      <c r="P34" s="3" t="s">
        <v>76</v>
      </c>
      <c r="Q34" s="3" t="s">
        <v>24</v>
      </c>
      <c r="R34" s="3">
        <v>3.2639999999999998</v>
      </c>
      <c r="S34" s="3">
        <v>2</v>
      </c>
      <c r="T34" s="3">
        <v>0.2</v>
      </c>
      <c r="U34" s="17">
        <v>1.1015999999999999</v>
      </c>
    </row>
    <row r="35" spans="10:21" x14ac:dyDescent="0.3">
      <c r="J35" s="16">
        <v>32</v>
      </c>
      <c r="K35" s="4">
        <v>42264</v>
      </c>
      <c r="L35" s="3" t="s">
        <v>25</v>
      </c>
      <c r="M35" s="3" t="s">
        <v>72</v>
      </c>
      <c r="N35" s="3" t="s">
        <v>65</v>
      </c>
      <c r="O35" s="3" t="s">
        <v>66</v>
      </c>
      <c r="P35" s="3" t="s">
        <v>77</v>
      </c>
      <c r="Q35" s="3" t="s">
        <v>24</v>
      </c>
      <c r="R35" s="3">
        <v>86.304000000000002</v>
      </c>
      <c r="S35" s="3">
        <v>6</v>
      </c>
      <c r="T35" s="3">
        <v>0.2</v>
      </c>
      <c r="U35" s="17">
        <v>9.7091999999999992</v>
      </c>
    </row>
    <row r="36" spans="10:21" x14ac:dyDescent="0.3">
      <c r="J36" s="16">
        <v>33</v>
      </c>
      <c r="K36" s="4">
        <v>42264</v>
      </c>
      <c r="L36" s="3" t="s">
        <v>25</v>
      </c>
      <c r="M36" s="3" t="s">
        <v>72</v>
      </c>
      <c r="N36" s="3" t="s">
        <v>65</v>
      </c>
      <c r="O36" s="3" t="s">
        <v>66</v>
      </c>
      <c r="P36" s="3" t="s">
        <v>78</v>
      </c>
      <c r="Q36" s="3" t="s">
        <v>24</v>
      </c>
      <c r="R36" s="3">
        <v>6.8579999999999997</v>
      </c>
      <c r="S36" s="3">
        <v>6</v>
      </c>
      <c r="T36" s="3">
        <v>0.7</v>
      </c>
      <c r="U36" s="17">
        <v>-5.7149999999999999</v>
      </c>
    </row>
    <row r="37" spans="10:21" x14ac:dyDescent="0.3">
      <c r="J37" s="16">
        <v>34</v>
      </c>
      <c r="K37" s="4">
        <v>42264</v>
      </c>
      <c r="L37" s="3" t="s">
        <v>25</v>
      </c>
      <c r="M37" s="3" t="s">
        <v>72</v>
      </c>
      <c r="N37" s="3" t="s">
        <v>65</v>
      </c>
      <c r="O37" s="3" t="s">
        <v>66</v>
      </c>
      <c r="P37" s="3" t="s">
        <v>79</v>
      </c>
      <c r="Q37" s="3" t="s">
        <v>24</v>
      </c>
      <c r="R37" s="3">
        <v>15.76</v>
      </c>
      <c r="S37" s="3">
        <v>2</v>
      </c>
      <c r="T37" s="3">
        <v>0.2</v>
      </c>
      <c r="U37" s="17">
        <v>3.5459999999999998</v>
      </c>
    </row>
    <row r="38" spans="10:21" x14ac:dyDescent="0.3">
      <c r="J38" s="16">
        <v>35</v>
      </c>
      <c r="K38" s="4">
        <v>43027</v>
      </c>
      <c r="L38" s="3" t="s">
        <v>13</v>
      </c>
      <c r="M38" s="3" t="s">
        <v>80</v>
      </c>
      <c r="N38" s="3" t="s">
        <v>46</v>
      </c>
      <c r="O38" s="3" t="s">
        <v>47</v>
      </c>
      <c r="P38" s="3" t="s">
        <v>81</v>
      </c>
      <c r="Q38" s="3" t="s">
        <v>24</v>
      </c>
      <c r="R38" s="3">
        <v>29.472000000000001</v>
      </c>
      <c r="S38" s="3">
        <v>3</v>
      </c>
      <c r="T38" s="3">
        <v>0.2</v>
      </c>
      <c r="U38" s="17">
        <v>9.9467999999999996</v>
      </c>
    </row>
    <row r="39" spans="10:21" x14ac:dyDescent="0.3">
      <c r="J39" s="16">
        <v>36</v>
      </c>
      <c r="K39" s="4">
        <v>42712</v>
      </c>
      <c r="L39" s="3" t="s">
        <v>82</v>
      </c>
      <c r="M39" s="3" t="s">
        <v>83</v>
      </c>
      <c r="N39" s="3" t="s">
        <v>46</v>
      </c>
      <c r="O39" s="3" t="s">
        <v>47</v>
      </c>
      <c r="P39" s="3" t="s">
        <v>84</v>
      </c>
      <c r="Q39" s="3" t="s">
        <v>34</v>
      </c>
      <c r="R39" s="3">
        <v>1097.5440000000001</v>
      </c>
      <c r="S39" s="3">
        <v>7</v>
      </c>
      <c r="T39" s="3">
        <v>0.2</v>
      </c>
      <c r="U39" s="17">
        <v>123.47369999999999</v>
      </c>
    </row>
    <row r="40" spans="10:21" x14ac:dyDescent="0.3">
      <c r="J40" s="16">
        <v>37</v>
      </c>
      <c r="K40" s="4">
        <v>42712</v>
      </c>
      <c r="L40" s="3" t="s">
        <v>82</v>
      </c>
      <c r="M40" s="3" t="s">
        <v>83</v>
      </c>
      <c r="N40" s="3" t="s">
        <v>46</v>
      </c>
      <c r="O40" s="3" t="s">
        <v>47</v>
      </c>
      <c r="P40" s="3" t="s">
        <v>85</v>
      </c>
      <c r="Q40" s="3" t="s">
        <v>18</v>
      </c>
      <c r="R40" s="3">
        <v>190.92</v>
      </c>
      <c r="S40" s="3">
        <v>5</v>
      </c>
      <c r="T40" s="3">
        <v>0.6</v>
      </c>
      <c r="U40" s="17">
        <v>-147.96299999999999</v>
      </c>
    </row>
    <row r="41" spans="10:21" x14ac:dyDescent="0.3">
      <c r="J41" s="16">
        <v>38</v>
      </c>
      <c r="K41" s="4">
        <v>42365</v>
      </c>
      <c r="L41" s="3" t="s">
        <v>25</v>
      </c>
      <c r="M41" s="3" t="s">
        <v>86</v>
      </c>
      <c r="N41" s="3" t="s">
        <v>46</v>
      </c>
      <c r="O41" s="3" t="s">
        <v>47</v>
      </c>
      <c r="P41" s="3" t="s">
        <v>87</v>
      </c>
      <c r="Q41" s="3" t="s">
        <v>24</v>
      </c>
      <c r="R41" s="3">
        <v>113.328</v>
      </c>
      <c r="S41" s="3">
        <v>9</v>
      </c>
      <c r="T41" s="3">
        <v>0.2</v>
      </c>
      <c r="U41" s="17">
        <v>35.414999999999999</v>
      </c>
    </row>
    <row r="42" spans="10:21" x14ac:dyDescent="0.3">
      <c r="J42" s="16">
        <v>39</v>
      </c>
      <c r="K42" s="4">
        <v>42365</v>
      </c>
      <c r="L42" s="3" t="s">
        <v>25</v>
      </c>
      <c r="M42" s="3" t="s">
        <v>86</v>
      </c>
      <c r="N42" s="3" t="s">
        <v>46</v>
      </c>
      <c r="O42" s="3" t="s">
        <v>47</v>
      </c>
      <c r="P42" s="3" t="s">
        <v>88</v>
      </c>
      <c r="Q42" s="3" t="s">
        <v>18</v>
      </c>
      <c r="R42" s="3">
        <v>532.39919999999995</v>
      </c>
      <c r="S42" s="3">
        <v>3</v>
      </c>
      <c r="T42" s="3">
        <v>0.32</v>
      </c>
      <c r="U42" s="17">
        <v>-46.976399999999998</v>
      </c>
    </row>
    <row r="43" spans="10:21" x14ac:dyDescent="0.3">
      <c r="J43" s="16">
        <v>40</v>
      </c>
      <c r="K43" s="4">
        <v>42365</v>
      </c>
      <c r="L43" s="3" t="s">
        <v>25</v>
      </c>
      <c r="M43" s="3" t="s">
        <v>86</v>
      </c>
      <c r="N43" s="3" t="s">
        <v>46</v>
      </c>
      <c r="O43" s="3" t="s">
        <v>47</v>
      </c>
      <c r="P43" s="3" t="s">
        <v>89</v>
      </c>
      <c r="Q43" s="3" t="s">
        <v>18</v>
      </c>
      <c r="R43" s="3">
        <v>212.05799999999999</v>
      </c>
      <c r="S43" s="3">
        <v>3</v>
      </c>
      <c r="T43" s="3">
        <v>0.3</v>
      </c>
      <c r="U43" s="17">
        <v>-15.147</v>
      </c>
    </row>
    <row r="44" spans="10:21" x14ac:dyDescent="0.3">
      <c r="J44" s="16">
        <v>41</v>
      </c>
      <c r="K44" s="4">
        <v>42365</v>
      </c>
      <c r="L44" s="3" t="s">
        <v>25</v>
      </c>
      <c r="M44" s="3" t="s">
        <v>86</v>
      </c>
      <c r="N44" s="3" t="s">
        <v>46</v>
      </c>
      <c r="O44" s="3" t="s">
        <v>47</v>
      </c>
      <c r="P44" s="3" t="s">
        <v>90</v>
      </c>
      <c r="Q44" s="3" t="s">
        <v>34</v>
      </c>
      <c r="R44" s="3">
        <v>371.16800000000001</v>
      </c>
      <c r="S44" s="3">
        <v>4</v>
      </c>
      <c r="T44" s="3">
        <v>0.2</v>
      </c>
      <c r="U44" s="17">
        <v>41.756399999999999</v>
      </c>
    </row>
    <row r="45" spans="10:21" x14ac:dyDescent="0.3">
      <c r="J45" s="16">
        <v>42</v>
      </c>
      <c r="K45" s="4">
        <v>42988</v>
      </c>
      <c r="L45" s="3" t="s">
        <v>25</v>
      </c>
      <c r="M45" s="3" t="s">
        <v>91</v>
      </c>
      <c r="N45" s="3" t="s">
        <v>92</v>
      </c>
      <c r="O45" s="3" t="s">
        <v>47</v>
      </c>
      <c r="P45" s="3" t="s">
        <v>93</v>
      </c>
      <c r="Q45" s="3" t="s">
        <v>34</v>
      </c>
      <c r="R45" s="3">
        <v>147.16800000000001</v>
      </c>
      <c r="S45" s="3">
        <v>4</v>
      </c>
      <c r="T45" s="3">
        <v>0.2</v>
      </c>
      <c r="U45" s="17">
        <v>16.5564</v>
      </c>
    </row>
    <row r="46" spans="10:21" x14ac:dyDescent="0.3">
      <c r="J46" s="16">
        <v>43</v>
      </c>
      <c r="K46" s="4">
        <v>42568</v>
      </c>
      <c r="L46" s="3" t="s">
        <v>25</v>
      </c>
      <c r="M46" s="3" t="s">
        <v>94</v>
      </c>
      <c r="N46" s="3" t="s">
        <v>21</v>
      </c>
      <c r="O46" s="3" t="s">
        <v>22</v>
      </c>
      <c r="P46" s="3" t="s">
        <v>95</v>
      </c>
      <c r="Q46" s="3" t="s">
        <v>24</v>
      </c>
      <c r="R46" s="3">
        <v>77.88</v>
      </c>
      <c r="S46" s="3">
        <v>2</v>
      </c>
      <c r="T46" s="3">
        <v>0</v>
      </c>
      <c r="U46" s="17">
        <v>3.8940000000000001</v>
      </c>
    </row>
    <row r="47" spans="10:21" x14ac:dyDescent="0.3">
      <c r="J47" s="16">
        <v>44</v>
      </c>
      <c r="K47" s="4">
        <v>42997</v>
      </c>
      <c r="L47" s="3" t="s">
        <v>25</v>
      </c>
      <c r="M47" s="3" t="s">
        <v>96</v>
      </c>
      <c r="N47" s="3" t="s">
        <v>27</v>
      </c>
      <c r="O47" s="3" t="s">
        <v>16</v>
      </c>
      <c r="P47" s="3" t="s">
        <v>97</v>
      </c>
      <c r="Q47" s="3" t="s">
        <v>24</v>
      </c>
      <c r="R47" s="3">
        <v>95.616</v>
      </c>
      <c r="S47" s="3">
        <v>2</v>
      </c>
      <c r="T47" s="3">
        <v>0.2</v>
      </c>
      <c r="U47" s="17">
        <v>9.5616000000000003</v>
      </c>
    </row>
    <row r="48" spans="10:21" x14ac:dyDescent="0.3">
      <c r="J48" s="16">
        <v>45</v>
      </c>
      <c r="K48" s="4">
        <v>42440</v>
      </c>
      <c r="L48" s="3" t="s">
        <v>82</v>
      </c>
      <c r="M48" s="3" t="s">
        <v>98</v>
      </c>
      <c r="N48" s="3" t="s">
        <v>99</v>
      </c>
      <c r="O48" s="3" t="s">
        <v>47</v>
      </c>
      <c r="P48" s="3" t="s">
        <v>100</v>
      </c>
      <c r="Q48" s="3" t="s">
        <v>34</v>
      </c>
      <c r="R48" s="3">
        <v>45.98</v>
      </c>
      <c r="S48" s="3">
        <v>2</v>
      </c>
      <c r="T48" s="3">
        <v>0</v>
      </c>
      <c r="U48" s="17">
        <v>19.7714</v>
      </c>
    </row>
    <row r="49" spans="10:21" x14ac:dyDescent="0.3">
      <c r="J49" s="16">
        <v>46</v>
      </c>
      <c r="K49" s="4">
        <v>42440</v>
      </c>
      <c r="L49" s="3" t="s">
        <v>82</v>
      </c>
      <c r="M49" s="3" t="s">
        <v>98</v>
      </c>
      <c r="N49" s="3" t="s">
        <v>99</v>
      </c>
      <c r="O49" s="3" t="s">
        <v>47</v>
      </c>
      <c r="P49" s="3" t="s">
        <v>101</v>
      </c>
      <c r="Q49" s="3" t="s">
        <v>24</v>
      </c>
      <c r="R49" s="3">
        <v>17.46</v>
      </c>
      <c r="S49" s="3">
        <v>2</v>
      </c>
      <c r="T49" s="3">
        <v>0</v>
      </c>
      <c r="U49" s="17">
        <v>8.2062000000000008</v>
      </c>
    </row>
    <row r="50" spans="10:21" x14ac:dyDescent="0.3">
      <c r="J50" s="16">
        <v>47</v>
      </c>
      <c r="K50" s="4">
        <v>41932</v>
      </c>
      <c r="L50" s="3" t="s">
        <v>13</v>
      </c>
      <c r="M50" s="3" t="s">
        <v>102</v>
      </c>
      <c r="N50" s="3" t="s">
        <v>103</v>
      </c>
      <c r="O50" s="3" t="s">
        <v>47</v>
      </c>
      <c r="P50" s="3" t="s">
        <v>104</v>
      </c>
      <c r="Q50" s="3" t="s">
        <v>24</v>
      </c>
      <c r="R50" s="3">
        <v>211.96</v>
      </c>
      <c r="S50" s="3">
        <v>4</v>
      </c>
      <c r="T50" s="3">
        <v>0</v>
      </c>
      <c r="U50" s="17">
        <v>8.4784000000000006</v>
      </c>
    </row>
    <row r="51" spans="10:21" x14ac:dyDescent="0.3">
      <c r="J51" s="16">
        <v>48</v>
      </c>
      <c r="K51" s="4">
        <v>42541</v>
      </c>
      <c r="L51" s="3" t="s">
        <v>25</v>
      </c>
      <c r="M51" s="3" t="s">
        <v>105</v>
      </c>
      <c r="N51" s="3" t="s">
        <v>106</v>
      </c>
      <c r="O51" s="3" t="s">
        <v>66</v>
      </c>
      <c r="P51" s="3" t="s">
        <v>107</v>
      </c>
      <c r="Q51" s="3" t="s">
        <v>34</v>
      </c>
      <c r="R51" s="3">
        <v>45</v>
      </c>
      <c r="S51" s="3">
        <v>3</v>
      </c>
      <c r="T51" s="3">
        <v>0</v>
      </c>
      <c r="U51" s="17">
        <v>4.95</v>
      </c>
    </row>
    <row r="52" spans="10:21" x14ac:dyDescent="0.3">
      <c r="J52" s="16">
        <v>49</v>
      </c>
      <c r="K52" s="4">
        <v>42541</v>
      </c>
      <c r="L52" s="3" t="s">
        <v>25</v>
      </c>
      <c r="M52" s="3" t="s">
        <v>105</v>
      </c>
      <c r="N52" s="3" t="s">
        <v>106</v>
      </c>
      <c r="O52" s="3" t="s">
        <v>66</v>
      </c>
      <c r="P52" s="3" t="s">
        <v>108</v>
      </c>
      <c r="Q52" s="3" t="s">
        <v>34</v>
      </c>
      <c r="R52" s="3">
        <v>21.8</v>
      </c>
      <c r="S52" s="3">
        <v>2</v>
      </c>
      <c r="T52" s="3">
        <v>0</v>
      </c>
      <c r="U52" s="17">
        <v>6.1040000000000001</v>
      </c>
    </row>
    <row r="53" spans="10:21" x14ac:dyDescent="0.3">
      <c r="J53" s="16">
        <v>50</v>
      </c>
      <c r="K53" s="4">
        <v>42112</v>
      </c>
      <c r="L53" s="3" t="s">
        <v>25</v>
      </c>
      <c r="M53" s="3" t="s">
        <v>109</v>
      </c>
      <c r="N53" s="3" t="s">
        <v>110</v>
      </c>
      <c r="O53" s="3" t="s">
        <v>47</v>
      </c>
      <c r="P53" s="3" t="s">
        <v>111</v>
      </c>
      <c r="Q53" s="3" t="s">
        <v>24</v>
      </c>
      <c r="R53" s="3">
        <v>38.22</v>
      </c>
      <c r="S53" s="3">
        <v>6</v>
      </c>
      <c r="T53" s="3">
        <v>0</v>
      </c>
      <c r="U53" s="17">
        <v>17.9634</v>
      </c>
    </row>
    <row r="54" spans="10:21" x14ac:dyDescent="0.3">
      <c r="J54" s="16">
        <v>51</v>
      </c>
      <c r="K54" s="4">
        <v>42112</v>
      </c>
      <c r="L54" s="3" t="s">
        <v>25</v>
      </c>
      <c r="M54" s="3" t="s">
        <v>109</v>
      </c>
      <c r="N54" s="3" t="s">
        <v>110</v>
      </c>
      <c r="O54" s="3" t="s">
        <v>47</v>
      </c>
      <c r="P54" s="3" t="s">
        <v>112</v>
      </c>
      <c r="Q54" s="3" t="s">
        <v>24</v>
      </c>
      <c r="R54" s="3">
        <v>75.180000000000007</v>
      </c>
      <c r="S54" s="3">
        <v>6</v>
      </c>
      <c r="T54" s="3">
        <v>0</v>
      </c>
      <c r="U54" s="17">
        <v>35.334600000000002</v>
      </c>
    </row>
    <row r="55" spans="10:21" x14ac:dyDescent="0.3">
      <c r="J55" s="16">
        <v>52</v>
      </c>
      <c r="K55" s="4">
        <v>42112</v>
      </c>
      <c r="L55" s="3" t="s">
        <v>25</v>
      </c>
      <c r="M55" s="3" t="s">
        <v>109</v>
      </c>
      <c r="N55" s="3" t="s">
        <v>110</v>
      </c>
      <c r="O55" s="3" t="s">
        <v>47</v>
      </c>
      <c r="P55" s="3" t="s">
        <v>113</v>
      </c>
      <c r="Q55" s="3" t="s">
        <v>18</v>
      </c>
      <c r="R55" s="3">
        <v>6.16</v>
      </c>
      <c r="S55" s="3">
        <v>2</v>
      </c>
      <c r="T55" s="3">
        <v>0</v>
      </c>
      <c r="U55" s="17">
        <v>2.9567999999999999</v>
      </c>
    </row>
    <row r="56" spans="10:21" x14ac:dyDescent="0.3">
      <c r="J56" s="16">
        <v>53</v>
      </c>
      <c r="K56" s="4">
        <v>42112</v>
      </c>
      <c r="L56" s="3" t="s">
        <v>25</v>
      </c>
      <c r="M56" s="3" t="s">
        <v>109</v>
      </c>
      <c r="N56" s="3" t="s">
        <v>110</v>
      </c>
      <c r="O56" s="3" t="s">
        <v>47</v>
      </c>
      <c r="P56" s="3" t="s">
        <v>114</v>
      </c>
      <c r="Q56" s="3" t="s">
        <v>18</v>
      </c>
      <c r="R56" s="3">
        <v>89.99</v>
      </c>
      <c r="S56" s="3">
        <v>1</v>
      </c>
      <c r="T56" s="3">
        <v>0</v>
      </c>
      <c r="U56" s="17">
        <v>17.098099999999999</v>
      </c>
    </row>
    <row r="57" spans="10:21" x14ac:dyDescent="0.3">
      <c r="J57" s="16">
        <v>54</v>
      </c>
      <c r="K57" s="4">
        <v>42715</v>
      </c>
      <c r="L57" s="3" t="s">
        <v>25</v>
      </c>
      <c r="M57" s="3" t="s">
        <v>115</v>
      </c>
      <c r="N57" s="3" t="s">
        <v>116</v>
      </c>
      <c r="O57" s="3" t="s">
        <v>66</v>
      </c>
      <c r="P57" s="3" t="s">
        <v>117</v>
      </c>
      <c r="Q57" s="3" t="s">
        <v>24</v>
      </c>
      <c r="R57" s="3">
        <v>15.26</v>
      </c>
      <c r="S57" s="3">
        <v>7</v>
      </c>
      <c r="T57" s="3">
        <v>0</v>
      </c>
      <c r="U57" s="17">
        <v>6.2565999999999997</v>
      </c>
    </row>
    <row r="58" spans="10:21" x14ac:dyDescent="0.3">
      <c r="J58" s="16">
        <v>55</v>
      </c>
      <c r="K58" s="4">
        <v>42715</v>
      </c>
      <c r="L58" s="3" t="s">
        <v>25</v>
      </c>
      <c r="M58" s="3" t="s">
        <v>115</v>
      </c>
      <c r="N58" s="3" t="s">
        <v>116</v>
      </c>
      <c r="O58" s="3" t="s">
        <v>66</v>
      </c>
      <c r="P58" s="3" t="s">
        <v>118</v>
      </c>
      <c r="Q58" s="3" t="s">
        <v>34</v>
      </c>
      <c r="R58" s="3">
        <v>1029.95</v>
      </c>
      <c r="S58" s="3">
        <v>5</v>
      </c>
      <c r="T58" s="3">
        <v>0</v>
      </c>
      <c r="U58" s="17">
        <v>298.68549999999999</v>
      </c>
    </row>
    <row r="59" spans="10:21" x14ac:dyDescent="0.3">
      <c r="J59" s="16">
        <v>56</v>
      </c>
      <c r="K59" s="4">
        <v>42538</v>
      </c>
      <c r="L59" s="3" t="s">
        <v>82</v>
      </c>
      <c r="M59" s="3" t="s">
        <v>119</v>
      </c>
      <c r="N59" s="3" t="s">
        <v>116</v>
      </c>
      <c r="O59" s="3" t="s">
        <v>66</v>
      </c>
      <c r="P59" s="3" t="s">
        <v>120</v>
      </c>
      <c r="Q59" s="3" t="s">
        <v>24</v>
      </c>
      <c r="R59" s="3">
        <v>208.56</v>
      </c>
      <c r="S59" s="3">
        <v>6</v>
      </c>
      <c r="T59" s="3">
        <v>0</v>
      </c>
      <c r="U59" s="17">
        <v>52.14</v>
      </c>
    </row>
    <row r="60" spans="10:21" x14ac:dyDescent="0.3">
      <c r="J60" s="16">
        <v>57</v>
      </c>
      <c r="K60" s="4">
        <v>42538</v>
      </c>
      <c r="L60" s="3" t="s">
        <v>82</v>
      </c>
      <c r="M60" s="3" t="s">
        <v>119</v>
      </c>
      <c r="N60" s="3" t="s">
        <v>116</v>
      </c>
      <c r="O60" s="3" t="s">
        <v>66</v>
      </c>
      <c r="P60" s="3" t="s">
        <v>121</v>
      </c>
      <c r="Q60" s="3" t="s">
        <v>24</v>
      </c>
      <c r="R60" s="3">
        <v>32.4</v>
      </c>
      <c r="S60" s="3">
        <v>5</v>
      </c>
      <c r="T60" s="3">
        <v>0</v>
      </c>
      <c r="U60" s="17">
        <v>15.552</v>
      </c>
    </row>
    <row r="61" spans="10:21" x14ac:dyDescent="0.3">
      <c r="J61" s="16">
        <v>58</v>
      </c>
      <c r="K61" s="4">
        <v>42538</v>
      </c>
      <c r="L61" s="3" t="s">
        <v>82</v>
      </c>
      <c r="M61" s="3" t="s">
        <v>119</v>
      </c>
      <c r="N61" s="3" t="s">
        <v>116</v>
      </c>
      <c r="O61" s="3" t="s">
        <v>66</v>
      </c>
      <c r="P61" s="3" t="s">
        <v>122</v>
      </c>
      <c r="Q61" s="3" t="s">
        <v>18</v>
      </c>
      <c r="R61" s="3">
        <v>319.41000000000003</v>
      </c>
      <c r="S61" s="3">
        <v>5</v>
      </c>
      <c r="T61" s="3">
        <v>0.1</v>
      </c>
      <c r="U61" s="17">
        <v>7.0979999999999999</v>
      </c>
    </row>
    <row r="62" spans="10:21" x14ac:dyDescent="0.3">
      <c r="J62" s="16">
        <v>59</v>
      </c>
      <c r="K62" s="4">
        <v>42538</v>
      </c>
      <c r="L62" s="3" t="s">
        <v>82</v>
      </c>
      <c r="M62" s="3" t="s">
        <v>119</v>
      </c>
      <c r="N62" s="3" t="s">
        <v>116</v>
      </c>
      <c r="O62" s="3" t="s">
        <v>66</v>
      </c>
      <c r="P62" s="3" t="s">
        <v>123</v>
      </c>
      <c r="Q62" s="3" t="s">
        <v>24</v>
      </c>
      <c r="R62" s="3">
        <v>14.56</v>
      </c>
      <c r="S62" s="3">
        <v>2</v>
      </c>
      <c r="T62" s="3">
        <v>0</v>
      </c>
      <c r="U62" s="17">
        <v>6.9888000000000003</v>
      </c>
    </row>
    <row r="63" spans="10:21" x14ac:dyDescent="0.3">
      <c r="J63" s="16">
        <v>60</v>
      </c>
      <c r="K63" s="4">
        <v>42538</v>
      </c>
      <c r="L63" s="3" t="s">
        <v>82</v>
      </c>
      <c r="M63" s="3" t="s">
        <v>119</v>
      </c>
      <c r="N63" s="3" t="s">
        <v>116</v>
      </c>
      <c r="O63" s="3" t="s">
        <v>66</v>
      </c>
      <c r="P63" s="3" t="s">
        <v>107</v>
      </c>
      <c r="Q63" s="3" t="s">
        <v>34</v>
      </c>
      <c r="R63" s="3">
        <v>30</v>
      </c>
      <c r="S63" s="3">
        <v>2</v>
      </c>
      <c r="T63" s="3">
        <v>0</v>
      </c>
      <c r="U63" s="17">
        <v>3.3</v>
      </c>
    </row>
    <row r="64" spans="10:21" x14ac:dyDescent="0.3">
      <c r="J64" s="16">
        <v>61</v>
      </c>
      <c r="K64" s="4">
        <v>42538</v>
      </c>
      <c r="L64" s="3" t="s">
        <v>82</v>
      </c>
      <c r="M64" s="3" t="s">
        <v>119</v>
      </c>
      <c r="N64" s="3" t="s">
        <v>116</v>
      </c>
      <c r="O64" s="3" t="s">
        <v>66</v>
      </c>
      <c r="P64" s="3" t="s">
        <v>124</v>
      </c>
      <c r="Q64" s="3" t="s">
        <v>24</v>
      </c>
      <c r="R64" s="3">
        <v>48.48</v>
      </c>
      <c r="S64" s="3">
        <v>4</v>
      </c>
      <c r="T64" s="3">
        <v>0.2</v>
      </c>
      <c r="U64" s="17">
        <v>16.361999999999998</v>
      </c>
    </row>
    <row r="65" spans="10:21" x14ac:dyDescent="0.3">
      <c r="J65" s="16">
        <v>62</v>
      </c>
      <c r="K65" s="4">
        <v>42538</v>
      </c>
      <c r="L65" s="3" t="s">
        <v>82</v>
      </c>
      <c r="M65" s="3" t="s">
        <v>119</v>
      </c>
      <c r="N65" s="3" t="s">
        <v>116</v>
      </c>
      <c r="O65" s="3" t="s">
        <v>66</v>
      </c>
      <c r="P65" s="3" t="s">
        <v>125</v>
      </c>
      <c r="Q65" s="3" t="s">
        <v>24</v>
      </c>
      <c r="R65" s="3">
        <v>1.68</v>
      </c>
      <c r="S65" s="3">
        <v>1</v>
      </c>
      <c r="T65" s="3">
        <v>0</v>
      </c>
      <c r="U65" s="17">
        <v>0.84</v>
      </c>
    </row>
    <row r="66" spans="10:21" x14ac:dyDescent="0.3">
      <c r="J66" s="16">
        <v>63</v>
      </c>
      <c r="K66" s="4">
        <v>42332</v>
      </c>
      <c r="L66" s="3" t="s">
        <v>25</v>
      </c>
      <c r="M66" s="3" t="s">
        <v>126</v>
      </c>
      <c r="N66" s="3" t="s">
        <v>21</v>
      </c>
      <c r="O66" s="3" t="s">
        <v>22</v>
      </c>
      <c r="P66" s="3" t="s">
        <v>127</v>
      </c>
      <c r="Q66" s="3" t="s">
        <v>34</v>
      </c>
      <c r="R66" s="3">
        <v>13.98</v>
      </c>
      <c r="S66" s="3">
        <v>2</v>
      </c>
      <c r="T66" s="3">
        <v>0</v>
      </c>
      <c r="U66" s="17">
        <v>6.1512000000000002</v>
      </c>
    </row>
    <row r="67" spans="10:21" x14ac:dyDescent="0.3">
      <c r="J67" s="16">
        <v>64</v>
      </c>
      <c r="K67" s="4">
        <v>42332</v>
      </c>
      <c r="L67" s="3" t="s">
        <v>25</v>
      </c>
      <c r="M67" s="3" t="s">
        <v>126</v>
      </c>
      <c r="N67" s="3" t="s">
        <v>21</v>
      </c>
      <c r="O67" s="3" t="s">
        <v>22</v>
      </c>
      <c r="P67" s="3" t="s">
        <v>128</v>
      </c>
      <c r="Q67" s="3" t="s">
        <v>24</v>
      </c>
      <c r="R67" s="3">
        <v>25.824000000000002</v>
      </c>
      <c r="S67" s="3">
        <v>6</v>
      </c>
      <c r="T67" s="3">
        <v>0.2</v>
      </c>
      <c r="U67" s="17">
        <v>9.3612000000000002</v>
      </c>
    </row>
    <row r="68" spans="10:21" x14ac:dyDescent="0.3">
      <c r="J68" s="16">
        <v>65</v>
      </c>
      <c r="K68" s="4">
        <v>42332</v>
      </c>
      <c r="L68" s="3" t="s">
        <v>25</v>
      </c>
      <c r="M68" s="3" t="s">
        <v>126</v>
      </c>
      <c r="N68" s="3" t="s">
        <v>21</v>
      </c>
      <c r="O68" s="3" t="s">
        <v>22</v>
      </c>
      <c r="P68" s="3" t="s">
        <v>129</v>
      </c>
      <c r="Q68" s="3" t="s">
        <v>24</v>
      </c>
      <c r="R68" s="3">
        <v>146.72999999999999</v>
      </c>
      <c r="S68" s="3">
        <v>3</v>
      </c>
      <c r="T68" s="3">
        <v>0</v>
      </c>
      <c r="U68" s="17">
        <v>68.963099999999997</v>
      </c>
    </row>
    <row r="69" spans="10:21" x14ac:dyDescent="0.3">
      <c r="J69" s="16">
        <v>66</v>
      </c>
      <c r="K69" s="4">
        <v>42332</v>
      </c>
      <c r="L69" s="3" t="s">
        <v>25</v>
      </c>
      <c r="M69" s="3" t="s">
        <v>126</v>
      </c>
      <c r="N69" s="3" t="s">
        <v>21</v>
      </c>
      <c r="O69" s="3" t="s">
        <v>22</v>
      </c>
      <c r="P69" s="3" t="s">
        <v>130</v>
      </c>
      <c r="Q69" s="3" t="s">
        <v>18</v>
      </c>
      <c r="R69" s="3">
        <v>79.760000000000005</v>
      </c>
      <c r="S69" s="3">
        <v>4</v>
      </c>
      <c r="T69" s="3">
        <v>0</v>
      </c>
      <c r="U69" s="17">
        <v>22.332799999999999</v>
      </c>
    </row>
    <row r="70" spans="10:21" x14ac:dyDescent="0.3">
      <c r="J70" s="16">
        <v>67</v>
      </c>
      <c r="K70" s="4">
        <v>42124</v>
      </c>
      <c r="L70" s="3" t="s">
        <v>25</v>
      </c>
      <c r="M70" s="3" t="s">
        <v>131</v>
      </c>
      <c r="N70" s="3" t="s">
        <v>92</v>
      </c>
      <c r="O70" s="3" t="s">
        <v>47</v>
      </c>
      <c r="P70" s="3" t="s">
        <v>132</v>
      </c>
      <c r="Q70" s="3" t="s">
        <v>18</v>
      </c>
      <c r="R70" s="3">
        <v>213.11500000000001</v>
      </c>
      <c r="S70" s="3">
        <v>5</v>
      </c>
      <c r="T70" s="3">
        <v>0.3</v>
      </c>
      <c r="U70" s="17">
        <v>-15.2225</v>
      </c>
    </row>
    <row r="71" spans="10:21" x14ac:dyDescent="0.3">
      <c r="J71" s="16">
        <v>68</v>
      </c>
      <c r="K71" s="4">
        <v>41978</v>
      </c>
      <c r="L71" s="3" t="s">
        <v>25</v>
      </c>
      <c r="M71" s="3" t="s">
        <v>133</v>
      </c>
      <c r="N71" s="3" t="s">
        <v>134</v>
      </c>
      <c r="O71" s="3" t="s">
        <v>22</v>
      </c>
      <c r="P71" s="3" t="s">
        <v>135</v>
      </c>
      <c r="Q71" s="3" t="s">
        <v>24</v>
      </c>
      <c r="R71" s="3">
        <v>1113.0239999999999</v>
      </c>
      <c r="S71" s="3">
        <v>8</v>
      </c>
      <c r="T71" s="3">
        <v>0.2</v>
      </c>
      <c r="U71" s="17">
        <v>111.30240000000001</v>
      </c>
    </row>
    <row r="72" spans="10:21" x14ac:dyDescent="0.3">
      <c r="J72" s="16">
        <v>69</v>
      </c>
      <c r="K72" s="4">
        <v>41978</v>
      </c>
      <c r="L72" s="3" t="s">
        <v>25</v>
      </c>
      <c r="M72" s="3" t="s">
        <v>133</v>
      </c>
      <c r="N72" s="3" t="s">
        <v>134</v>
      </c>
      <c r="O72" s="3" t="s">
        <v>22</v>
      </c>
      <c r="P72" s="3" t="s">
        <v>136</v>
      </c>
      <c r="Q72" s="3" t="s">
        <v>34</v>
      </c>
      <c r="R72" s="3">
        <v>167.96799999999999</v>
      </c>
      <c r="S72" s="3">
        <v>4</v>
      </c>
      <c r="T72" s="3">
        <v>0.2</v>
      </c>
      <c r="U72" s="17">
        <v>62.988</v>
      </c>
    </row>
    <row r="73" spans="10:21" x14ac:dyDescent="0.3">
      <c r="J73" s="16">
        <v>70</v>
      </c>
      <c r="K73" s="4">
        <v>42525</v>
      </c>
      <c r="L73" s="3" t="s">
        <v>82</v>
      </c>
      <c r="M73" s="3" t="s">
        <v>137</v>
      </c>
      <c r="N73" s="3" t="s">
        <v>138</v>
      </c>
      <c r="O73" s="3" t="s">
        <v>16</v>
      </c>
      <c r="P73" s="3" t="s">
        <v>139</v>
      </c>
      <c r="Q73" s="3" t="s">
        <v>24</v>
      </c>
      <c r="R73" s="3">
        <v>75.88</v>
      </c>
      <c r="S73" s="3">
        <v>2</v>
      </c>
      <c r="T73" s="3">
        <v>0</v>
      </c>
      <c r="U73" s="17">
        <v>35.663600000000002</v>
      </c>
    </row>
    <row r="74" spans="10:21" x14ac:dyDescent="0.3">
      <c r="J74" s="16">
        <v>71</v>
      </c>
      <c r="K74" s="4">
        <v>42631</v>
      </c>
      <c r="L74" s="3" t="s">
        <v>25</v>
      </c>
      <c r="M74" s="3" t="s">
        <v>140</v>
      </c>
      <c r="N74" s="3" t="s">
        <v>116</v>
      </c>
      <c r="O74" s="3" t="s">
        <v>66</v>
      </c>
      <c r="P74" s="3" t="s">
        <v>141</v>
      </c>
      <c r="Q74" s="3" t="s">
        <v>24</v>
      </c>
      <c r="R74" s="3">
        <v>4.6159999999999997</v>
      </c>
      <c r="S74" s="3">
        <v>1</v>
      </c>
      <c r="T74" s="3">
        <v>0.2</v>
      </c>
      <c r="U74" s="17">
        <v>1.7310000000000001</v>
      </c>
    </row>
    <row r="75" spans="10:21" x14ac:dyDescent="0.3">
      <c r="J75" s="16">
        <v>72</v>
      </c>
      <c r="K75" s="4">
        <v>42992</v>
      </c>
      <c r="L75" s="3" t="s">
        <v>13</v>
      </c>
      <c r="M75" s="3" t="s">
        <v>72</v>
      </c>
      <c r="N75" s="3" t="s">
        <v>103</v>
      </c>
      <c r="O75" s="3" t="s">
        <v>47</v>
      </c>
      <c r="P75" s="3" t="s">
        <v>142</v>
      </c>
      <c r="Q75" s="3" t="s">
        <v>24</v>
      </c>
      <c r="R75" s="3">
        <v>19.05</v>
      </c>
      <c r="S75" s="3">
        <v>3</v>
      </c>
      <c r="T75" s="3">
        <v>0</v>
      </c>
      <c r="U75" s="17">
        <v>8.7629999999999999</v>
      </c>
    </row>
    <row r="76" spans="10:21" x14ac:dyDescent="0.3">
      <c r="J76" s="16">
        <v>73</v>
      </c>
      <c r="K76" s="4">
        <v>42120</v>
      </c>
      <c r="L76" s="3" t="s">
        <v>25</v>
      </c>
      <c r="M76" s="3" t="s">
        <v>143</v>
      </c>
      <c r="N76" s="3" t="s">
        <v>144</v>
      </c>
      <c r="O76" s="3" t="s">
        <v>16</v>
      </c>
      <c r="P76" s="3" t="s">
        <v>145</v>
      </c>
      <c r="Q76" s="3" t="s">
        <v>18</v>
      </c>
      <c r="R76" s="3">
        <v>831.93600000000004</v>
      </c>
      <c r="S76" s="3">
        <v>8</v>
      </c>
      <c r="T76" s="3">
        <v>0.2</v>
      </c>
      <c r="U76" s="17">
        <v>-114.3912</v>
      </c>
    </row>
    <row r="77" spans="10:21" x14ac:dyDescent="0.3">
      <c r="J77" s="16">
        <v>74</v>
      </c>
      <c r="K77" s="4">
        <v>42120</v>
      </c>
      <c r="L77" s="3" t="s">
        <v>25</v>
      </c>
      <c r="M77" s="3" t="s">
        <v>143</v>
      </c>
      <c r="N77" s="3" t="s">
        <v>144</v>
      </c>
      <c r="O77" s="3" t="s">
        <v>16</v>
      </c>
      <c r="P77" s="3" t="s">
        <v>146</v>
      </c>
      <c r="Q77" s="3" t="s">
        <v>18</v>
      </c>
      <c r="R77" s="3">
        <v>97.04</v>
      </c>
      <c r="S77" s="3">
        <v>2</v>
      </c>
      <c r="T77" s="3">
        <v>0.2</v>
      </c>
      <c r="U77" s="17">
        <v>1.2130000000000001</v>
      </c>
    </row>
    <row r="78" spans="10:21" x14ac:dyDescent="0.3">
      <c r="J78" s="16">
        <v>75</v>
      </c>
      <c r="K78" s="4">
        <v>42120</v>
      </c>
      <c r="L78" s="3" t="s">
        <v>25</v>
      </c>
      <c r="M78" s="3" t="s">
        <v>143</v>
      </c>
      <c r="N78" s="3" t="s">
        <v>144</v>
      </c>
      <c r="O78" s="3" t="s">
        <v>16</v>
      </c>
      <c r="P78" s="3" t="s">
        <v>147</v>
      </c>
      <c r="Q78" s="3" t="s">
        <v>24</v>
      </c>
      <c r="R78" s="3">
        <v>72.784000000000006</v>
      </c>
      <c r="S78" s="3">
        <v>1</v>
      </c>
      <c r="T78" s="3">
        <v>0.2</v>
      </c>
      <c r="U78" s="17">
        <v>-18.196000000000002</v>
      </c>
    </row>
    <row r="79" spans="10:21" x14ac:dyDescent="0.3">
      <c r="J79" s="16">
        <v>76</v>
      </c>
      <c r="K79" s="4">
        <v>43078</v>
      </c>
      <c r="L79" s="3" t="s">
        <v>82</v>
      </c>
      <c r="M79" s="3" t="s">
        <v>148</v>
      </c>
      <c r="N79" s="3" t="s">
        <v>46</v>
      </c>
      <c r="O79" s="3" t="s">
        <v>47</v>
      </c>
      <c r="P79" s="3" t="s">
        <v>149</v>
      </c>
      <c r="Q79" s="3" t="s">
        <v>24</v>
      </c>
      <c r="R79" s="3">
        <v>1.248</v>
      </c>
      <c r="S79" s="3">
        <v>3</v>
      </c>
      <c r="T79" s="3">
        <v>0.8</v>
      </c>
      <c r="U79" s="17">
        <v>-1.9343999999999999</v>
      </c>
    </row>
    <row r="80" spans="10:21" x14ac:dyDescent="0.3">
      <c r="J80" s="16">
        <v>77</v>
      </c>
      <c r="K80" s="4">
        <v>43078</v>
      </c>
      <c r="L80" s="3" t="s">
        <v>82</v>
      </c>
      <c r="M80" s="3" t="s">
        <v>148</v>
      </c>
      <c r="N80" s="3" t="s">
        <v>46</v>
      </c>
      <c r="O80" s="3" t="s">
        <v>47</v>
      </c>
      <c r="P80" s="3" t="s">
        <v>150</v>
      </c>
      <c r="Q80" s="3" t="s">
        <v>18</v>
      </c>
      <c r="R80" s="3">
        <v>9.7080000000000002</v>
      </c>
      <c r="S80" s="3">
        <v>3</v>
      </c>
      <c r="T80" s="3">
        <v>0.6</v>
      </c>
      <c r="U80" s="17">
        <v>-5.8247999999999998</v>
      </c>
    </row>
    <row r="81" spans="10:21" x14ac:dyDescent="0.3">
      <c r="J81" s="16">
        <v>78</v>
      </c>
      <c r="K81" s="4">
        <v>43078</v>
      </c>
      <c r="L81" s="3" t="s">
        <v>82</v>
      </c>
      <c r="M81" s="3" t="s">
        <v>148</v>
      </c>
      <c r="N81" s="3" t="s">
        <v>46</v>
      </c>
      <c r="O81" s="3" t="s">
        <v>47</v>
      </c>
      <c r="P81" s="3" t="s">
        <v>151</v>
      </c>
      <c r="Q81" s="3" t="s">
        <v>24</v>
      </c>
      <c r="R81" s="3">
        <v>27.24</v>
      </c>
      <c r="S81" s="3">
        <v>3</v>
      </c>
      <c r="T81" s="3">
        <v>0.2</v>
      </c>
      <c r="U81" s="17">
        <v>2.7240000000000002</v>
      </c>
    </row>
    <row r="82" spans="10:21" x14ac:dyDescent="0.3">
      <c r="J82" s="16">
        <v>79</v>
      </c>
      <c r="K82" s="4">
        <v>41969</v>
      </c>
      <c r="L82" s="3" t="s">
        <v>13</v>
      </c>
      <c r="M82" s="3" t="s">
        <v>143</v>
      </c>
      <c r="N82" s="3" t="s">
        <v>46</v>
      </c>
      <c r="O82" s="3" t="s">
        <v>47</v>
      </c>
      <c r="P82" s="3" t="s">
        <v>152</v>
      </c>
      <c r="Q82" s="3" t="s">
        <v>18</v>
      </c>
      <c r="R82" s="3">
        <v>19.3</v>
      </c>
      <c r="S82" s="3">
        <v>5</v>
      </c>
      <c r="T82" s="3">
        <v>0.6</v>
      </c>
      <c r="U82" s="17">
        <v>-14.475</v>
      </c>
    </row>
    <row r="83" spans="10:21" x14ac:dyDescent="0.3">
      <c r="J83" s="16">
        <v>80</v>
      </c>
      <c r="K83" s="4">
        <v>42533</v>
      </c>
      <c r="L83" s="3" t="s">
        <v>82</v>
      </c>
      <c r="M83" s="3" t="s">
        <v>153</v>
      </c>
      <c r="N83" s="3" t="s">
        <v>154</v>
      </c>
      <c r="O83" s="3" t="s">
        <v>16</v>
      </c>
      <c r="P83" s="3" t="s">
        <v>155</v>
      </c>
      <c r="Q83" s="3" t="s">
        <v>24</v>
      </c>
      <c r="R83" s="3">
        <v>208.16</v>
      </c>
      <c r="S83" s="3">
        <v>1</v>
      </c>
      <c r="T83" s="3">
        <v>0</v>
      </c>
      <c r="U83" s="17">
        <v>56.203200000000002</v>
      </c>
    </row>
    <row r="84" spans="10:21" x14ac:dyDescent="0.3">
      <c r="J84" s="16">
        <v>81</v>
      </c>
      <c r="K84" s="4">
        <v>42533</v>
      </c>
      <c r="L84" s="3" t="s">
        <v>82</v>
      </c>
      <c r="M84" s="3" t="s">
        <v>153</v>
      </c>
      <c r="N84" s="3" t="s">
        <v>154</v>
      </c>
      <c r="O84" s="3" t="s">
        <v>16</v>
      </c>
      <c r="P84" s="3" t="s">
        <v>156</v>
      </c>
      <c r="Q84" s="3" t="s">
        <v>24</v>
      </c>
      <c r="R84" s="3">
        <v>16.739999999999998</v>
      </c>
      <c r="S84" s="3">
        <v>3</v>
      </c>
      <c r="T84" s="3">
        <v>0</v>
      </c>
      <c r="U84" s="17">
        <v>8.0351999999999997</v>
      </c>
    </row>
    <row r="85" spans="10:21" x14ac:dyDescent="0.3">
      <c r="J85" s="16">
        <v>82</v>
      </c>
      <c r="K85" s="4">
        <v>41924</v>
      </c>
      <c r="L85" s="3" t="s">
        <v>25</v>
      </c>
      <c r="M85" s="3" t="s">
        <v>157</v>
      </c>
      <c r="N85" s="3" t="s">
        <v>21</v>
      </c>
      <c r="O85" s="3" t="s">
        <v>22</v>
      </c>
      <c r="P85" s="3" t="s">
        <v>158</v>
      </c>
      <c r="Q85" s="3" t="s">
        <v>24</v>
      </c>
      <c r="R85" s="3">
        <v>14.9</v>
      </c>
      <c r="S85" s="3">
        <v>5</v>
      </c>
      <c r="T85" s="3">
        <v>0</v>
      </c>
      <c r="U85" s="17">
        <v>4.1719999999999997</v>
      </c>
    </row>
    <row r="86" spans="10:21" x14ac:dyDescent="0.3">
      <c r="J86" s="16">
        <v>83</v>
      </c>
      <c r="K86" s="4">
        <v>41924</v>
      </c>
      <c r="L86" s="3" t="s">
        <v>25</v>
      </c>
      <c r="M86" s="3" t="s">
        <v>157</v>
      </c>
      <c r="N86" s="3" t="s">
        <v>21</v>
      </c>
      <c r="O86" s="3" t="s">
        <v>22</v>
      </c>
      <c r="P86" s="3" t="s">
        <v>159</v>
      </c>
      <c r="Q86" s="3" t="s">
        <v>24</v>
      </c>
      <c r="R86" s="3">
        <v>21.39</v>
      </c>
      <c r="S86" s="3">
        <v>1</v>
      </c>
      <c r="T86" s="3">
        <v>0</v>
      </c>
      <c r="U86" s="17">
        <v>6.2031000000000001</v>
      </c>
    </row>
    <row r="87" spans="10:21" x14ac:dyDescent="0.3">
      <c r="J87" s="16">
        <v>84</v>
      </c>
      <c r="K87" s="4">
        <v>42250</v>
      </c>
      <c r="L87" s="3" t="s">
        <v>25</v>
      </c>
      <c r="M87" s="3" t="s">
        <v>160</v>
      </c>
      <c r="N87" s="3" t="s">
        <v>40</v>
      </c>
      <c r="O87" s="3" t="s">
        <v>16</v>
      </c>
      <c r="P87" s="3" t="s">
        <v>161</v>
      </c>
      <c r="Q87" s="3" t="s">
        <v>24</v>
      </c>
      <c r="R87" s="3">
        <v>200.98400000000001</v>
      </c>
      <c r="S87" s="3">
        <v>7</v>
      </c>
      <c r="T87" s="3">
        <v>0.2</v>
      </c>
      <c r="U87" s="17">
        <v>62.807499999999997</v>
      </c>
    </row>
    <row r="88" spans="10:21" x14ac:dyDescent="0.3">
      <c r="J88" s="16">
        <v>85</v>
      </c>
      <c r="K88" s="4">
        <v>43052</v>
      </c>
      <c r="L88" s="3" t="s">
        <v>82</v>
      </c>
      <c r="M88" s="3" t="s">
        <v>162</v>
      </c>
      <c r="N88" s="3" t="s">
        <v>92</v>
      </c>
      <c r="O88" s="3" t="s">
        <v>47</v>
      </c>
      <c r="P88" s="3" t="s">
        <v>163</v>
      </c>
      <c r="Q88" s="3" t="s">
        <v>24</v>
      </c>
      <c r="R88" s="3">
        <v>230.376</v>
      </c>
      <c r="S88" s="3">
        <v>3</v>
      </c>
      <c r="T88" s="3">
        <v>0.2</v>
      </c>
      <c r="U88" s="17">
        <v>-48.954900000000002</v>
      </c>
    </row>
    <row r="89" spans="10:21" x14ac:dyDescent="0.3">
      <c r="J89" s="16">
        <v>86</v>
      </c>
      <c r="K89" s="4">
        <v>42883</v>
      </c>
      <c r="L89" s="3" t="s">
        <v>13</v>
      </c>
      <c r="M89" s="3" t="s">
        <v>102</v>
      </c>
      <c r="N89" s="3" t="s">
        <v>164</v>
      </c>
      <c r="O89" s="3" t="s">
        <v>16</v>
      </c>
      <c r="P89" s="3" t="s">
        <v>165</v>
      </c>
      <c r="Q89" s="3" t="s">
        <v>18</v>
      </c>
      <c r="R89" s="3">
        <v>301.95999999999998</v>
      </c>
      <c r="S89" s="3">
        <v>2</v>
      </c>
      <c r="T89" s="3">
        <v>0</v>
      </c>
      <c r="U89" s="17">
        <v>33.215600000000002</v>
      </c>
    </row>
    <row r="90" spans="10:21" x14ac:dyDescent="0.3">
      <c r="J90" s="16">
        <v>87</v>
      </c>
      <c r="K90" s="4">
        <v>43034</v>
      </c>
      <c r="L90" s="3" t="s">
        <v>25</v>
      </c>
      <c r="M90" s="3" t="s">
        <v>166</v>
      </c>
      <c r="N90" s="3" t="s">
        <v>99</v>
      </c>
      <c r="O90" s="3" t="s">
        <v>47</v>
      </c>
      <c r="P90" s="3" t="s">
        <v>167</v>
      </c>
      <c r="Q90" s="3" t="s">
        <v>34</v>
      </c>
      <c r="R90" s="3">
        <v>19.989999999999998</v>
      </c>
      <c r="S90" s="3">
        <v>1</v>
      </c>
      <c r="T90" s="3">
        <v>0</v>
      </c>
      <c r="U90" s="17">
        <v>6.7965999999999998</v>
      </c>
    </row>
    <row r="91" spans="10:21" x14ac:dyDescent="0.3">
      <c r="J91" s="16">
        <v>88</v>
      </c>
      <c r="K91" s="4">
        <v>43034</v>
      </c>
      <c r="L91" s="3" t="s">
        <v>25</v>
      </c>
      <c r="M91" s="3" t="s">
        <v>166</v>
      </c>
      <c r="N91" s="3" t="s">
        <v>99</v>
      </c>
      <c r="O91" s="3" t="s">
        <v>47</v>
      </c>
      <c r="P91" s="3" t="s">
        <v>168</v>
      </c>
      <c r="Q91" s="3" t="s">
        <v>24</v>
      </c>
      <c r="R91" s="3">
        <v>6.16</v>
      </c>
      <c r="S91" s="3">
        <v>2</v>
      </c>
      <c r="T91" s="3">
        <v>0</v>
      </c>
      <c r="U91" s="17">
        <v>2.9567999999999999</v>
      </c>
    </row>
    <row r="92" spans="10:21" x14ac:dyDescent="0.3">
      <c r="J92" s="16">
        <v>89</v>
      </c>
      <c r="K92" s="4">
        <v>42465</v>
      </c>
      <c r="L92" s="3" t="s">
        <v>13</v>
      </c>
      <c r="M92" s="3" t="s">
        <v>169</v>
      </c>
      <c r="N92" s="3" t="s">
        <v>46</v>
      </c>
      <c r="O92" s="3" t="s">
        <v>47</v>
      </c>
      <c r="P92" s="3" t="s">
        <v>170</v>
      </c>
      <c r="Q92" s="3" t="s">
        <v>24</v>
      </c>
      <c r="R92" s="3">
        <v>158.36799999999999</v>
      </c>
      <c r="S92" s="3">
        <v>7</v>
      </c>
      <c r="T92" s="3">
        <v>0.2</v>
      </c>
      <c r="U92" s="17">
        <v>13.857200000000001</v>
      </c>
    </row>
    <row r="93" spans="10:21" x14ac:dyDescent="0.3">
      <c r="J93" s="16">
        <v>90</v>
      </c>
      <c r="K93" s="4">
        <v>42630</v>
      </c>
      <c r="L93" s="3" t="s">
        <v>25</v>
      </c>
      <c r="M93" s="3" t="s">
        <v>171</v>
      </c>
      <c r="N93" s="3" t="s">
        <v>21</v>
      </c>
      <c r="O93" s="3" t="s">
        <v>22</v>
      </c>
      <c r="P93" s="3" t="s">
        <v>172</v>
      </c>
      <c r="Q93" s="3" t="s">
        <v>24</v>
      </c>
      <c r="R93" s="3">
        <v>20.100000000000001</v>
      </c>
      <c r="S93" s="3">
        <v>3</v>
      </c>
      <c r="T93" s="3">
        <v>0</v>
      </c>
      <c r="U93" s="17">
        <v>6.633</v>
      </c>
    </row>
    <row r="94" spans="10:21" x14ac:dyDescent="0.3">
      <c r="J94" s="16">
        <v>91</v>
      </c>
      <c r="K94" s="4">
        <v>42630</v>
      </c>
      <c r="L94" s="3" t="s">
        <v>25</v>
      </c>
      <c r="M94" s="3" t="s">
        <v>171</v>
      </c>
      <c r="N94" s="3" t="s">
        <v>21</v>
      </c>
      <c r="O94" s="3" t="s">
        <v>22</v>
      </c>
      <c r="P94" s="3" t="s">
        <v>93</v>
      </c>
      <c r="Q94" s="3" t="s">
        <v>34</v>
      </c>
      <c r="R94" s="3">
        <v>73.584000000000003</v>
      </c>
      <c r="S94" s="3">
        <v>2</v>
      </c>
      <c r="T94" s="3">
        <v>0.2</v>
      </c>
      <c r="U94" s="17">
        <v>8.2782</v>
      </c>
    </row>
    <row r="95" spans="10:21" x14ac:dyDescent="0.3">
      <c r="J95" s="16">
        <v>92</v>
      </c>
      <c r="K95" s="4">
        <v>42630</v>
      </c>
      <c r="L95" s="3" t="s">
        <v>25</v>
      </c>
      <c r="M95" s="3" t="s">
        <v>171</v>
      </c>
      <c r="N95" s="3" t="s">
        <v>21</v>
      </c>
      <c r="O95" s="3" t="s">
        <v>22</v>
      </c>
      <c r="P95" s="3" t="s">
        <v>173</v>
      </c>
      <c r="Q95" s="3" t="s">
        <v>24</v>
      </c>
      <c r="R95" s="3">
        <v>6.48</v>
      </c>
      <c r="S95" s="3">
        <v>1</v>
      </c>
      <c r="T95" s="3">
        <v>0</v>
      </c>
      <c r="U95" s="17">
        <v>3.1103999999999998</v>
      </c>
    </row>
    <row r="96" spans="10:21" x14ac:dyDescent="0.3">
      <c r="J96" s="16">
        <v>93</v>
      </c>
      <c r="K96" s="4">
        <v>42035</v>
      </c>
      <c r="L96" s="3" t="s">
        <v>13</v>
      </c>
      <c r="M96" s="3" t="s">
        <v>174</v>
      </c>
      <c r="N96" s="3" t="s">
        <v>99</v>
      </c>
      <c r="O96" s="3" t="s">
        <v>47</v>
      </c>
      <c r="P96" s="3" t="s">
        <v>175</v>
      </c>
      <c r="Q96" s="3" t="s">
        <v>24</v>
      </c>
      <c r="R96" s="3">
        <v>12.96</v>
      </c>
      <c r="S96" s="3">
        <v>2</v>
      </c>
      <c r="T96" s="3">
        <v>0</v>
      </c>
      <c r="U96" s="17">
        <v>6.2207999999999997</v>
      </c>
    </row>
    <row r="97" spans="10:21" x14ac:dyDescent="0.3">
      <c r="J97" s="16">
        <v>94</v>
      </c>
      <c r="K97" s="4">
        <v>42035</v>
      </c>
      <c r="L97" s="3" t="s">
        <v>13</v>
      </c>
      <c r="M97" s="3" t="s">
        <v>174</v>
      </c>
      <c r="N97" s="3" t="s">
        <v>99</v>
      </c>
      <c r="O97" s="3" t="s">
        <v>47</v>
      </c>
      <c r="P97" s="3" t="s">
        <v>176</v>
      </c>
      <c r="Q97" s="3" t="s">
        <v>18</v>
      </c>
      <c r="R97" s="3">
        <v>53.34</v>
      </c>
      <c r="S97" s="3">
        <v>3</v>
      </c>
      <c r="T97" s="3">
        <v>0</v>
      </c>
      <c r="U97" s="17">
        <v>16.535399999999999</v>
      </c>
    </row>
    <row r="98" spans="10:21" x14ac:dyDescent="0.3">
      <c r="J98" s="16">
        <v>95</v>
      </c>
      <c r="K98" s="4">
        <v>42035</v>
      </c>
      <c r="L98" s="3" t="s">
        <v>13</v>
      </c>
      <c r="M98" s="3" t="s">
        <v>174</v>
      </c>
      <c r="N98" s="3" t="s">
        <v>99</v>
      </c>
      <c r="O98" s="3" t="s">
        <v>47</v>
      </c>
      <c r="P98" s="3" t="s">
        <v>177</v>
      </c>
      <c r="Q98" s="3" t="s">
        <v>24</v>
      </c>
      <c r="R98" s="3">
        <v>32.96</v>
      </c>
      <c r="S98" s="3">
        <v>2</v>
      </c>
      <c r="T98" s="3">
        <v>0</v>
      </c>
      <c r="U98" s="17">
        <v>16.150400000000001</v>
      </c>
    </row>
    <row r="99" spans="10:21" x14ac:dyDescent="0.3">
      <c r="J99" s="16">
        <v>96</v>
      </c>
      <c r="K99" s="4">
        <v>43045</v>
      </c>
      <c r="L99" s="3" t="s">
        <v>25</v>
      </c>
      <c r="M99" s="3" t="s">
        <v>178</v>
      </c>
      <c r="N99" s="3" t="s">
        <v>179</v>
      </c>
      <c r="O99" s="3" t="s">
        <v>22</v>
      </c>
      <c r="P99" s="3" t="s">
        <v>180</v>
      </c>
      <c r="Q99" s="3" t="s">
        <v>24</v>
      </c>
      <c r="R99" s="3">
        <v>5.6820000000000004</v>
      </c>
      <c r="S99" s="3">
        <v>1</v>
      </c>
      <c r="T99" s="3">
        <v>0.7</v>
      </c>
      <c r="U99" s="17">
        <v>-3.7879999999999998</v>
      </c>
    </row>
    <row r="100" spans="10:21" x14ac:dyDescent="0.3">
      <c r="J100" s="16">
        <v>97</v>
      </c>
      <c r="K100" s="4">
        <v>43048</v>
      </c>
      <c r="L100" s="3" t="s">
        <v>13</v>
      </c>
      <c r="M100" s="3" t="s">
        <v>181</v>
      </c>
      <c r="N100" s="3" t="s">
        <v>116</v>
      </c>
      <c r="O100" s="3" t="s">
        <v>66</v>
      </c>
      <c r="P100" s="3" t="s">
        <v>182</v>
      </c>
      <c r="Q100" s="3" t="s">
        <v>18</v>
      </c>
      <c r="R100" s="3">
        <v>96.53</v>
      </c>
      <c r="S100" s="3">
        <v>7</v>
      </c>
      <c r="T100" s="3">
        <v>0</v>
      </c>
      <c r="U100" s="17">
        <v>40.5426</v>
      </c>
    </row>
    <row r="101" spans="10:21" x14ac:dyDescent="0.3">
      <c r="J101" s="16">
        <v>98</v>
      </c>
      <c r="K101" s="4">
        <v>42903</v>
      </c>
      <c r="L101" s="3" t="s">
        <v>82</v>
      </c>
      <c r="M101" s="3" t="s">
        <v>183</v>
      </c>
      <c r="N101" s="3" t="s">
        <v>21</v>
      </c>
      <c r="O101" s="3" t="s">
        <v>22</v>
      </c>
      <c r="P101" s="3" t="s">
        <v>184</v>
      </c>
      <c r="Q101" s="3" t="s">
        <v>24</v>
      </c>
      <c r="R101" s="3">
        <v>51.311999999999998</v>
      </c>
      <c r="S101" s="3">
        <v>3</v>
      </c>
      <c r="T101" s="3">
        <v>0.2</v>
      </c>
      <c r="U101" s="17">
        <v>17.959199999999999</v>
      </c>
    </row>
    <row r="102" spans="10:21" x14ac:dyDescent="0.3">
      <c r="J102" s="16">
        <v>99</v>
      </c>
      <c r="K102" s="4">
        <v>42619</v>
      </c>
      <c r="L102" s="3" t="s">
        <v>25</v>
      </c>
      <c r="M102" s="3" t="s">
        <v>185</v>
      </c>
      <c r="N102" s="3" t="s">
        <v>99</v>
      </c>
      <c r="O102" s="3" t="s">
        <v>47</v>
      </c>
      <c r="P102" s="3" t="s">
        <v>186</v>
      </c>
      <c r="Q102" s="3" t="s">
        <v>24</v>
      </c>
      <c r="R102" s="3">
        <v>77.88</v>
      </c>
      <c r="S102" s="3">
        <v>6</v>
      </c>
      <c r="T102" s="3">
        <v>0</v>
      </c>
      <c r="U102" s="17">
        <v>22.5852</v>
      </c>
    </row>
    <row r="103" spans="10:21" x14ac:dyDescent="0.3">
      <c r="J103" s="16">
        <v>100</v>
      </c>
      <c r="K103" s="4">
        <v>42611</v>
      </c>
      <c r="L103" s="3" t="s">
        <v>25</v>
      </c>
      <c r="M103" s="3" t="s">
        <v>187</v>
      </c>
      <c r="N103" s="3" t="s">
        <v>92</v>
      </c>
      <c r="O103" s="3" t="s">
        <v>47</v>
      </c>
      <c r="P103" s="3" t="s">
        <v>188</v>
      </c>
      <c r="Q103" s="3" t="s">
        <v>24</v>
      </c>
      <c r="R103" s="3">
        <v>64.623999999999995</v>
      </c>
      <c r="S103" s="3">
        <v>7</v>
      </c>
      <c r="T103" s="3">
        <v>0.2</v>
      </c>
      <c r="U103" s="17">
        <v>22.618400000000001</v>
      </c>
    </row>
  </sheetData>
  <hyperlinks>
    <hyperlink ref="A1" location="Index!A1" display="Index"/>
  </hyperlinks>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3:E9"/>
  <sheetViews>
    <sheetView workbookViewId="0">
      <selection activeCell="B6" sqref="B6"/>
    </sheetView>
  </sheetViews>
  <sheetFormatPr defaultRowHeight="14.4" x14ac:dyDescent="0.3"/>
  <cols>
    <col min="1" max="1" width="12.33203125" bestFit="1" customWidth="1"/>
    <col min="2" max="2" width="15.21875" bestFit="1" customWidth="1"/>
    <col min="3" max="3" width="13.21875" bestFit="1" customWidth="1"/>
    <col min="4" max="4" width="10.21875" bestFit="1" customWidth="1"/>
    <col min="5" max="5" width="10.77734375" bestFit="1" customWidth="1"/>
    <col min="6" max="6" width="8.5546875" bestFit="1" customWidth="1"/>
    <col min="7" max="7" width="11.6640625" bestFit="1" customWidth="1"/>
    <col min="8" max="8" width="13.21875" bestFit="1" customWidth="1"/>
  </cols>
  <sheetData>
    <row r="3" spans="1:5" x14ac:dyDescent="0.35">
      <c r="A3" s="21" t="s">
        <v>207</v>
      </c>
      <c r="B3" s="21" t="s">
        <v>210</v>
      </c>
    </row>
    <row r="4" spans="1:5" x14ac:dyDescent="0.35">
      <c r="A4" s="21" t="s">
        <v>205</v>
      </c>
      <c r="B4" t="s">
        <v>18</v>
      </c>
      <c r="C4" t="s">
        <v>24</v>
      </c>
      <c r="D4" t="s">
        <v>34</v>
      </c>
      <c r="E4" t="s">
        <v>206</v>
      </c>
    </row>
    <row r="5" spans="1:5" x14ac:dyDescent="0.35">
      <c r="A5" s="22" t="s">
        <v>47</v>
      </c>
      <c r="B5" s="24">
        <v>1326.9901999999997</v>
      </c>
      <c r="C5" s="24">
        <v>1933.5200000000002</v>
      </c>
      <c r="D5" s="24">
        <v>1681.8500000000001</v>
      </c>
      <c r="E5" s="24">
        <v>4942.3602000000001</v>
      </c>
    </row>
    <row r="6" spans="1:5" x14ac:dyDescent="0.35">
      <c r="A6" s="22" t="s">
        <v>66</v>
      </c>
      <c r="B6" s="24">
        <v>3694.9419999999996</v>
      </c>
      <c r="C6" s="24">
        <v>447.36</v>
      </c>
      <c r="D6" s="24">
        <v>1126.75</v>
      </c>
      <c r="E6" s="24">
        <v>5269.0519999999997</v>
      </c>
    </row>
    <row r="7" spans="1:5" x14ac:dyDescent="0.35">
      <c r="A7" s="22" t="s">
        <v>16</v>
      </c>
      <c r="B7" s="24">
        <v>3182.4135000000001</v>
      </c>
      <c r="C7" s="24">
        <v>708.08400000000006</v>
      </c>
      <c r="D7" s="24"/>
      <c r="E7" s="24">
        <v>3890.4975000000004</v>
      </c>
    </row>
    <row r="8" spans="1:5" x14ac:dyDescent="0.35">
      <c r="A8" s="22" t="s">
        <v>22</v>
      </c>
      <c r="B8" s="24">
        <v>2879.4340000000002</v>
      </c>
      <c r="C8" s="24">
        <v>2145.0299999999993</v>
      </c>
      <c r="D8" s="24">
        <v>2378.1579999999999</v>
      </c>
      <c r="E8" s="24">
        <v>7402.6219999999994</v>
      </c>
    </row>
    <row r="9" spans="1:5" x14ac:dyDescent="0.35">
      <c r="A9" s="22" t="s">
        <v>206</v>
      </c>
      <c r="B9" s="24">
        <v>11083.779699999999</v>
      </c>
      <c r="C9" s="24">
        <v>5233.9939999999988</v>
      </c>
      <c r="D9" s="24">
        <v>5186.7579999999998</v>
      </c>
      <c r="E9" s="24">
        <v>21504.5317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3:E28"/>
  <sheetViews>
    <sheetView workbookViewId="0">
      <selection activeCell="C8" sqref="C8"/>
    </sheetView>
  </sheetViews>
  <sheetFormatPr defaultRowHeight="14.4" x14ac:dyDescent="0.3"/>
  <cols>
    <col min="1" max="1" width="13.109375" bestFit="1" customWidth="1"/>
    <col min="2" max="2" width="15.21875" bestFit="1" customWidth="1"/>
    <col min="3" max="3" width="13.21875" bestFit="1" customWidth="1"/>
    <col min="4" max="4" width="10.21875" bestFit="1" customWidth="1"/>
    <col min="5" max="5" width="10.77734375" bestFit="1" customWidth="1"/>
    <col min="6" max="6" width="15" bestFit="1" customWidth="1"/>
    <col min="7" max="7" width="11.44140625" bestFit="1" customWidth="1"/>
    <col min="8" max="8" width="13.21875" bestFit="1" customWidth="1"/>
    <col min="9" max="9" width="18" bestFit="1" customWidth="1"/>
    <col min="10" max="10" width="12.109375" bestFit="1" customWidth="1"/>
    <col min="11" max="11" width="13.21875" bestFit="1" customWidth="1"/>
    <col min="12" max="12" width="15.109375" bestFit="1" customWidth="1"/>
    <col min="13" max="13" width="10.77734375" bestFit="1" customWidth="1"/>
  </cols>
  <sheetData>
    <row r="3" spans="1:5" ht="24.45" customHeight="1" x14ac:dyDescent="0.35"/>
    <row r="4" spans="1:5" ht="14.55" x14ac:dyDescent="0.35">
      <c r="A4" s="21" t="s">
        <v>207</v>
      </c>
      <c r="B4" s="21" t="s">
        <v>210</v>
      </c>
    </row>
    <row r="5" spans="1:5" ht="14.55" x14ac:dyDescent="0.35">
      <c r="A5" s="21" t="s">
        <v>205</v>
      </c>
      <c r="B5" t="s">
        <v>18</v>
      </c>
      <c r="C5" t="s">
        <v>24</v>
      </c>
      <c r="D5" t="s">
        <v>34</v>
      </c>
      <c r="E5" t="s">
        <v>206</v>
      </c>
    </row>
    <row r="6" spans="1:5" ht="14.55" x14ac:dyDescent="0.35">
      <c r="A6" s="22" t="s">
        <v>154</v>
      </c>
      <c r="C6">
        <v>224.9</v>
      </c>
      <c r="E6">
        <v>224.9</v>
      </c>
    </row>
    <row r="7" spans="1:5" ht="14.55" x14ac:dyDescent="0.35">
      <c r="A7" s="22" t="s">
        <v>134</v>
      </c>
      <c r="C7">
        <v>1113.0239999999999</v>
      </c>
      <c r="D7">
        <v>167.96799999999999</v>
      </c>
      <c r="E7">
        <v>1280.992</v>
      </c>
    </row>
    <row r="8" spans="1:5" ht="14.55" x14ac:dyDescent="0.35">
      <c r="A8" s="22" t="s">
        <v>21</v>
      </c>
      <c r="B8">
        <v>1834.8039999999999</v>
      </c>
      <c r="C8">
        <v>562.84799999999996</v>
      </c>
      <c r="D8">
        <v>2210.19</v>
      </c>
      <c r="E8">
        <v>4607.8420000000006</v>
      </c>
    </row>
    <row r="9" spans="1:5" ht="14.55" x14ac:dyDescent="0.35">
      <c r="A9" s="22" t="s">
        <v>106</v>
      </c>
      <c r="D9">
        <v>66.8</v>
      </c>
      <c r="E9">
        <v>66.8</v>
      </c>
    </row>
    <row r="10" spans="1:5" ht="14.55" x14ac:dyDescent="0.35">
      <c r="A10" s="22" t="s">
        <v>27</v>
      </c>
      <c r="B10">
        <v>957.57749999999999</v>
      </c>
      <c r="C10">
        <v>117.98399999999999</v>
      </c>
      <c r="E10">
        <v>1075.5615</v>
      </c>
    </row>
    <row r="11" spans="1:5" ht="14.55" x14ac:dyDescent="0.35">
      <c r="A11" s="22" t="s">
        <v>92</v>
      </c>
      <c r="B11">
        <v>213.11500000000001</v>
      </c>
      <c r="C11">
        <v>795</v>
      </c>
      <c r="D11">
        <v>147.16800000000001</v>
      </c>
      <c r="E11">
        <v>1155.2829999999999</v>
      </c>
    </row>
    <row r="12" spans="1:5" ht="14.55" x14ac:dyDescent="0.35">
      <c r="A12" s="22" t="s">
        <v>110</v>
      </c>
      <c r="B12">
        <v>96.149999999999991</v>
      </c>
      <c r="C12">
        <v>113.4</v>
      </c>
      <c r="E12">
        <v>209.55</v>
      </c>
    </row>
    <row r="13" spans="1:5" ht="14.55" x14ac:dyDescent="0.35">
      <c r="A13" s="22" t="s">
        <v>15</v>
      </c>
      <c r="B13">
        <v>993.90000000000009</v>
      </c>
      <c r="E13">
        <v>993.90000000000009</v>
      </c>
    </row>
    <row r="14" spans="1:5" ht="14.55" x14ac:dyDescent="0.35">
      <c r="A14" s="22" t="s">
        <v>103</v>
      </c>
      <c r="C14">
        <v>231.01000000000002</v>
      </c>
      <c r="E14">
        <v>231.01000000000002</v>
      </c>
    </row>
    <row r="15" spans="1:5" ht="14.55" x14ac:dyDescent="0.35">
      <c r="A15" s="22" t="s">
        <v>99</v>
      </c>
      <c r="B15">
        <v>53.34</v>
      </c>
      <c r="C15">
        <v>147.41999999999999</v>
      </c>
      <c r="D15">
        <v>65.97</v>
      </c>
      <c r="E15">
        <v>266.73</v>
      </c>
    </row>
    <row r="16" spans="1:5" ht="14.55" x14ac:dyDescent="0.35">
      <c r="A16" s="22" t="s">
        <v>61</v>
      </c>
      <c r="C16">
        <v>79.800000000000011</v>
      </c>
      <c r="E16">
        <v>79.800000000000011</v>
      </c>
    </row>
    <row r="17" spans="1:5" ht="14.55" x14ac:dyDescent="0.35">
      <c r="A17" s="22" t="s">
        <v>116</v>
      </c>
      <c r="B17">
        <v>415.94000000000005</v>
      </c>
      <c r="C17">
        <v>325.55599999999998</v>
      </c>
      <c r="D17">
        <v>1059.95</v>
      </c>
      <c r="E17">
        <v>1801.4460000000001</v>
      </c>
    </row>
    <row r="18" spans="1:5" ht="14.55" x14ac:dyDescent="0.35">
      <c r="A18" s="22" t="s">
        <v>40</v>
      </c>
      <c r="C18">
        <v>216.536</v>
      </c>
      <c r="E18">
        <v>216.536</v>
      </c>
    </row>
    <row r="19" spans="1:5" ht="14.55" x14ac:dyDescent="0.35">
      <c r="A19" s="22" t="s">
        <v>179</v>
      </c>
      <c r="C19">
        <v>5.6820000000000004</v>
      </c>
      <c r="E19">
        <v>5.6820000000000004</v>
      </c>
    </row>
    <row r="20" spans="1:5" ht="14.55" x14ac:dyDescent="0.35">
      <c r="A20" s="22" t="s">
        <v>65</v>
      </c>
      <c r="B20">
        <v>3279.0019999999995</v>
      </c>
      <c r="C20">
        <v>121.80400000000002</v>
      </c>
      <c r="E20">
        <v>3400.8059999999996</v>
      </c>
    </row>
    <row r="21" spans="1:5" ht="14.55" x14ac:dyDescent="0.35">
      <c r="A21" s="22" t="s">
        <v>164</v>
      </c>
      <c r="B21">
        <v>301.95999999999998</v>
      </c>
      <c r="E21">
        <v>301.95999999999998</v>
      </c>
    </row>
    <row r="22" spans="1:5" ht="14.55" x14ac:dyDescent="0.35">
      <c r="A22" s="22" t="s">
        <v>144</v>
      </c>
      <c r="B22">
        <v>928.976</v>
      </c>
      <c r="C22">
        <v>72.784000000000006</v>
      </c>
      <c r="E22">
        <v>1001.76</v>
      </c>
    </row>
    <row r="23" spans="1:5" ht="14.55" x14ac:dyDescent="0.35">
      <c r="A23" s="22" t="s">
        <v>46</v>
      </c>
      <c r="B23">
        <v>964.38519999999983</v>
      </c>
      <c r="C23">
        <v>401.01</v>
      </c>
      <c r="D23">
        <v>1468.712</v>
      </c>
      <c r="E23">
        <v>2834.1071999999999</v>
      </c>
    </row>
    <row r="24" spans="1:5" ht="14.55" x14ac:dyDescent="0.35">
      <c r="A24" s="22" t="s">
        <v>54</v>
      </c>
      <c r="B24">
        <v>1044.6300000000001</v>
      </c>
      <c r="C24">
        <v>55.5</v>
      </c>
      <c r="E24">
        <v>1100.1300000000001</v>
      </c>
    </row>
    <row r="25" spans="1:5" ht="14.55" x14ac:dyDescent="0.35">
      <c r="A25" s="22" t="s">
        <v>138</v>
      </c>
      <c r="C25">
        <v>75.88</v>
      </c>
      <c r="E25">
        <v>75.88</v>
      </c>
    </row>
    <row r="26" spans="1:5" ht="14.55" x14ac:dyDescent="0.35">
      <c r="A26" s="22" t="s">
        <v>43</v>
      </c>
      <c r="C26">
        <v>407.976</v>
      </c>
      <c r="E26">
        <v>407.976</v>
      </c>
    </row>
    <row r="27" spans="1:5" ht="14.55" x14ac:dyDescent="0.35">
      <c r="A27" s="22" t="s">
        <v>51</v>
      </c>
      <c r="C27">
        <v>665.88</v>
      </c>
      <c r="E27">
        <v>665.88</v>
      </c>
    </row>
    <row r="28" spans="1:5" ht="14.55" x14ac:dyDescent="0.35">
      <c r="A28" s="22" t="s">
        <v>206</v>
      </c>
      <c r="B28">
        <v>11083.779700000003</v>
      </c>
      <c r="C28">
        <v>5733.9940000000006</v>
      </c>
      <c r="D28">
        <v>5186.7579999999998</v>
      </c>
      <c r="E28">
        <v>22004.531699999996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E27"/>
  <sheetViews>
    <sheetView workbookViewId="0">
      <selection activeCell="I31" sqref="I31"/>
    </sheetView>
  </sheetViews>
  <sheetFormatPr defaultRowHeight="14.4" x14ac:dyDescent="0.3"/>
  <cols>
    <col min="1" max="1" width="13.109375" bestFit="1" customWidth="1"/>
    <col min="2" max="2" width="15.5546875" customWidth="1"/>
    <col min="3" max="3" width="13.5546875" customWidth="1"/>
    <col min="4" max="4" width="10.77734375" bestFit="1" customWidth="1"/>
    <col min="5" max="5" width="11" bestFit="1" customWidth="1"/>
  </cols>
  <sheetData>
    <row r="1" spans="1:5" x14ac:dyDescent="0.3">
      <c r="A1" s="21" t="s">
        <v>6</v>
      </c>
      <c r="B1" t="s">
        <v>214</v>
      </c>
    </row>
    <row r="3" spans="1:5" x14ac:dyDescent="0.3">
      <c r="A3" s="21" t="s">
        <v>207</v>
      </c>
      <c r="B3" s="21" t="s">
        <v>210</v>
      </c>
    </row>
    <row r="4" spans="1:5" x14ac:dyDescent="0.3">
      <c r="A4" s="21" t="s">
        <v>205</v>
      </c>
      <c r="B4" t="s">
        <v>18</v>
      </c>
      <c r="C4" t="s">
        <v>24</v>
      </c>
      <c r="D4" t="s">
        <v>34</v>
      </c>
      <c r="E4" t="s">
        <v>206</v>
      </c>
    </row>
    <row r="5" spans="1:5" x14ac:dyDescent="0.3">
      <c r="A5" s="22" t="s">
        <v>154</v>
      </c>
      <c r="B5" s="29"/>
      <c r="C5" s="29">
        <v>224.9</v>
      </c>
      <c r="D5" s="29"/>
      <c r="E5" s="29">
        <v>224.9</v>
      </c>
    </row>
    <row r="6" spans="1:5" x14ac:dyDescent="0.3">
      <c r="A6" s="22" t="s">
        <v>134</v>
      </c>
      <c r="B6" s="29"/>
      <c r="C6" s="29">
        <v>1113.0239999999999</v>
      </c>
      <c r="D6" s="29">
        <v>167.96799999999999</v>
      </c>
      <c r="E6" s="29">
        <v>1280.992</v>
      </c>
    </row>
    <row r="7" spans="1:5" x14ac:dyDescent="0.3">
      <c r="A7" s="22" t="s">
        <v>21</v>
      </c>
      <c r="B7" s="29">
        <v>1834.8039999999999</v>
      </c>
      <c r="C7" s="29">
        <v>562.84799999999996</v>
      </c>
      <c r="D7" s="29">
        <v>2210.19</v>
      </c>
      <c r="E7" s="29">
        <v>4607.8420000000006</v>
      </c>
    </row>
    <row r="8" spans="1:5" x14ac:dyDescent="0.3">
      <c r="A8" s="22" t="s">
        <v>106</v>
      </c>
      <c r="B8" s="29"/>
      <c r="C8" s="29"/>
      <c r="D8" s="29">
        <v>66.8</v>
      </c>
      <c r="E8" s="29">
        <v>66.8</v>
      </c>
    </row>
    <row r="9" spans="1:5" x14ac:dyDescent="0.3">
      <c r="A9" s="22" t="s">
        <v>27</v>
      </c>
      <c r="B9" s="29">
        <v>957.57749999999999</v>
      </c>
      <c r="C9" s="29">
        <v>117.98399999999999</v>
      </c>
      <c r="D9" s="29"/>
      <c r="E9" s="29">
        <v>1075.5615</v>
      </c>
    </row>
    <row r="10" spans="1:5" x14ac:dyDescent="0.3">
      <c r="A10" s="22" t="s">
        <v>92</v>
      </c>
      <c r="B10" s="29">
        <v>213.11500000000001</v>
      </c>
      <c r="C10" s="29">
        <v>795</v>
      </c>
      <c r="D10" s="29">
        <v>147.16800000000001</v>
      </c>
      <c r="E10" s="29">
        <v>1155.2829999999999</v>
      </c>
    </row>
    <row r="11" spans="1:5" x14ac:dyDescent="0.3">
      <c r="A11" s="22" t="s">
        <v>110</v>
      </c>
      <c r="B11" s="29">
        <v>96.149999999999991</v>
      </c>
      <c r="C11" s="29">
        <v>113.4</v>
      </c>
      <c r="D11" s="29"/>
      <c r="E11" s="29">
        <v>209.55</v>
      </c>
    </row>
    <row r="12" spans="1:5" x14ac:dyDescent="0.3">
      <c r="A12" s="22" t="s">
        <v>15</v>
      </c>
      <c r="B12" s="29">
        <v>993.90000000000009</v>
      </c>
      <c r="C12" s="29"/>
      <c r="D12" s="29"/>
      <c r="E12" s="29">
        <v>993.90000000000009</v>
      </c>
    </row>
    <row r="13" spans="1:5" x14ac:dyDescent="0.3">
      <c r="A13" s="22" t="s">
        <v>103</v>
      </c>
      <c r="B13" s="29"/>
      <c r="C13" s="29">
        <v>231.01000000000002</v>
      </c>
      <c r="D13" s="29"/>
      <c r="E13" s="29">
        <v>231.01000000000002</v>
      </c>
    </row>
    <row r="14" spans="1:5" x14ac:dyDescent="0.3">
      <c r="A14" s="22" t="s">
        <v>99</v>
      </c>
      <c r="B14" s="29">
        <v>53.34</v>
      </c>
      <c r="C14" s="29">
        <v>147.41999999999999</v>
      </c>
      <c r="D14" s="29">
        <v>65.97</v>
      </c>
      <c r="E14" s="29">
        <v>266.73</v>
      </c>
    </row>
    <row r="15" spans="1:5" x14ac:dyDescent="0.3">
      <c r="A15" s="22" t="s">
        <v>61</v>
      </c>
      <c r="B15" s="29"/>
      <c r="C15" s="29">
        <v>79.800000000000011</v>
      </c>
      <c r="D15" s="29"/>
      <c r="E15" s="29">
        <v>79.800000000000011</v>
      </c>
    </row>
    <row r="16" spans="1:5" x14ac:dyDescent="0.3">
      <c r="A16" s="22" t="s">
        <v>116</v>
      </c>
      <c r="B16" s="29">
        <v>415.94000000000005</v>
      </c>
      <c r="C16" s="29">
        <v>325.55599999999998</v>
      </c>
      <c r="D16" s="29">
        <v>1059.95</v>
      </c>
      <c r="E16" s="29">
        <v>1801.4460000000001</v>
      </c>
    </row>
    <row r="17" spans="1:5" x14ac:dyDescent="0.3">
      <c r="A17" s="22" t="s">
        <v>40</v>
      </c>
      <c r="B17" s="29"/>
      <c r="C17" s="29">
        <v>216.536</v>
      </c>
      <c r="D17" s="29"/>
      <c r="E17" s="29">
        <v>216.536</v>
      </c>
    </row>
    <row r="18" spans="1:5" x14ac:dyDescent="0.3">
      <c r="A18" s="22" t="s">
        <v>179</v>
      </c>
      <c r="B18" s="29"/>
      <c r="C18" s="29">
        <v>5.6820000000000004</v>
      </c>
      <c r="D18" s="29"/>
      <c r="E18" s="29">
        <v>5.6820000000000004</v>
      </c>
    </row>
    <row r="19" spans="1:5" x14ac:dyDescent="0.3">
      <c r="A19" s="22" t="s">
        <v>65</v>
      </c>
      <c r="B19" s="29">
        <v>3279.0019999999995</v>
      </c>
      <c r="C19" s="29">
        <v>121.80400000000002</v>
      </c>
      <c r="D19" s="29"/>
      <c r="E19" s="29">
        <v>3400.8059999999996</v>
      </c>
    </row>
    <row r="20" spans="1:5" x14ac:dyDescent="0.3">
      <c r="A20" s="22" t="s">
        <v>164</v>
      </c>
      <c r="B20" s="29">
        <v>301.95999999999998</v>
      </c>
      <c r="C20" s="29"/>
      <c r="D20" s="29"/>
      <c r="E20" s="29">
        <v>301.95999999999998</v>
      </c>
    </row>
    <row r="21" spans="1:5" x14ac:dyDescent="0.3">
      <c r="A21" s="22" t="s">
        <v>144</v>
      </c>
      <c r="B21" s="29">
        <v>928.976</v>
      </c>
      <c r="C21" s="29">
        <v>72.784000000000006</v>
      </c>
      <c r="D21" s="29"/>
      <c r="E21" s="29">
        <v>1001.76</v>
      </c>
    </row>
    <row r="22" spans="1:5" x14ac:dyDescent="0.3">
      <c r="A22" s="22" t="s">
        <v>46</v>
      </c>
      <c r="B22" s="29">
        <v>964.38519999999983</v>
      </c>
      <c r="C22" s="29">
        <v>401.01</v>
      </c>
      <c r="D22" s="29">
        <v>1468.712</v>
      </c>
      <c r="E22" s="29">
        <v>2834.1071999999999</v>
      </c>
    </row>
    <row r="23" spans="1:5" x14ac:dyDescent="0.3">
      <c r="A23" s="22" t="s">
        <v>54</v>
      </c>
      <c r="B23" s="29">
        <v>1044.6300000000001</v>
      </c>
      <c r="C23" s="29">
        <v>55.5</v>
      </c>
      <c r="D23" s="29"/>
      <c r="E23" s="29">
        <v>1100.1300000000001</v>
      </c>
    </row>
    <row r="24" spans="1:5" x14ac:dyDescent="0.3">
      <c r="A24" s="22" t="s">
        <v>138</v>
      </c>
      <c r="B24" s="29"/>
      <c r="C24" s="29">
        <v>75.88</v>
      </c>
      <c r="D24" s="29"/>
      <c r="E24" s="29">
        <v>75.88</v>
      </c>
    </row>
    <row r="25" spans="1:5" x14ac:dyDescent="0.3">
      <c r="A25" s="22" t="s">
        <v>43</v>
      </c>
      <c r="B25" s="29"/>
      <c r="C25" s="29">
        <v>407.976</v>
      </c>
      <c r="D25" s="29"/>
      <c r="E25" s="29">
        <v>407.976</v>
      </c>
    </row>
    <row r="26" spans="1:5" x14ac:dyDescent="0.3">
      <c r="A26" s="22" t="s">
        <v>51</v>
      </c>
      <c r="B26" s="29"/>
      <c r="C26" s="29">
        <v>665.88</v>
      </c>
      <c r="D26" s="29"/>
      <c r="E26" s="29">
        <v>665.88</v>
      </c>
    </row>
    <row r="27" spans="1:5" x14ac:dyDescent="0.3">
      <c r="A27" s="22" t="s">
        <v>206</v>
      </c>
      <c r="B27" s="29">
        <v>11083.779700000003</v>
      </c>
      <c r="C27" s="29">
        <v>5733.9940000000006</v>
      </c>
      <c r="D27" s="29">
        <v>5186.7579999999998</v>
      </c>
      <c r="E27" s="29">
        <v>22004.531699999996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vt:lpstr>
      <vt:lpstr>Sheet4</vt:lpstr>
      <vt:lpstr>Introduction to Pivot Table</vt:lpstr>
      <vt:lpstr>Implementing Pivot Table</vt:lpstr>
      <vt:lpstr>Sheet1</vt:lpstr>
      <vt:lpstr>Solving Queries</vt:lpstr>
      <vt:lpstr>Sheet2</vt:lpstr>
      <vt:lpstr>Sheet3</vt:lpstr>
      <vt:lpstr>Sheet5</vt:lpstr>
      <vt:lpstr>Pivot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Hiren Kakkad</dc:creator>
  <cp:lastModifiedBy>S</cp:lastModifiedBy>
  <dcterms:created xsi:type="dcterms:W3CDTF">2020-11-11T08:03:53Z</dcterms:created>
  <dcterms:modified xsi:type="dcterms:W3CDTF">2024-01-10T12:57:49Z</dcterms:modified>
</cp:coreProperties>
</file>