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2980" windowHeight="9024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AA2" i="1" l="1"/>
  <c r="Z2" i="1"/>
  <c r="Y2" i="1"/>
  <c r="X2" i="1"/>
  <c r="W2" i="1"/>
</calcChain>
</file>

<file path=xl/sharedStrings.xml><?xml version="1.0" encoding="utf-8"?>
<sst xmlns="http://schemas.openxmlformats.org/spreadsheetml/2006/main" count="46" uniqueCount="46">
  <si>
    <t>Date</t>
  </si>
  <si>
    <t>Name</t>
  </si>
  <si>
    <t>Mobile Number</t>
  </si>
  <si>
    <t>Policy Number</t>
  </si>
  <si>
    <t>Vehicle number</t>
  </si>
  <si>
    <t>Vehicle</t>
  </si>
  <si>
    <t>Chassis Number</t>
  </si>
  <si>
    <t>Engine Number</t>
  </si>
  <si>
    <t>Location</t>
  </si>
  <si>
    <t>HP Bank</t>
  </si>
  <si>
    <t>Business Type</t>
  </si>
  <si>
    <t>Insurance Type</t>
  </si>
  <si>
    <t>Insurance Portal</t>
  </si>
  <si>
    <t>Insurance Company</t>
  </si>
  <si>
    <t>Payment from Customer</t>
  </si>
  <si>
    <t>Payment by SOS</t>
  </si>
  <si>
    <t>Policy Start Date</t>
  </si>
  <si>
    <t>Policy End Date</t>
  </si>
  <si>
    <t>NCB %</t>
  </si>
  <si>
    <t>Premium</t>
  </si>
  <si>
    <t>OD / Net Premium</t>
  </si>
  <si>
    <t>Commission%</t>
  </si>
  <si>
    <t>Payout/ Discount %</t>
  </si>
  <si>
    <t>Payout/ Discount Amount</t>
  </si>
  <si>
    <t>Profit</t>
  </si>
  <si>
    <t>TDS %</t>
  </si>
  <si>
    <t>Profit After TDS</t>
  </si>
  <si>
    <t>Net Profit</t>
  </si>
  <si>
    <t>Executive</t>
  </si>
  <si>
    <t>DSA / Reference</t>
  </si>
  <si>
    <t>New</t>
  </si>
  <si>
    <t>Full</t>
  </si>
  <si>
    <t>NIRAV</t>
  </si>
  <si>
    <t>GPAY</t>
  </si>
  <si>
    <t>Agency</t>
  </si>
  <si>
    <t>TATA AIG</t>
  </si>
  <si>
    <t>RATANPARA PARESH JETHABHAI</t>
  </si>
  <si>
    <t>6200961186 00 00</t>
  </si>
  <si>
    <t>GJ 06 PB 2051</t>
  </si>
  <si>
    <t>BREZZA / VDI</t>
  </si>
  <si>
    <t>MA3NYFB1SKG566235</t>
  </si>
  <si>
    <t>D13A5849515</t>
  </si>
  <si>
    <t>VAKYA</t>
  </si>
  <si>
    <t>KOTAK MAHINDRA PRIME LTD</t>
  </si>
  <si>
    <t>NETBANKING ICICI</t>
  </si>
  <si>
    <t xml:space="preserve">GIRIRAJ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</si>
</sst>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">
    <xf numFmtId="0" fontId="0" fillId="0" borderId="0" xfId="0"/>
    <xf numFmtId="167" fontId="3" fillId="3" borderId="3" xfId="2" applyNumberFormat="1" applyFont="1" applyFill="1" applyBorder="1" applyAlignment="1">
      <alignment horizontal="right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64" fontId="2" fillId="2" borderId="2" xfId="0" applyNumberFormat="1" applyFont="1" applyFill="1" applyBorder="1" applyAlignment="1">
      <alignment horizontal="right" vertical="center" wrapText="1"/>
    </xf>
    <xf numFmtId="2" fontId="2" fillId="2" borderId="2" xfId="0" applyNumberFormat="1" applyFont="1" applyFill="1" applyBorder="1" applyAlignment="1">
      <alignment horizontal="right" vertical="center" wrapText="1"/>
    </xf>
    <xf numFmtId="1" fontId="2" fillId="2" borderId="2" xfId="0" applyNumberFormat="1" applyFont="1" applyFill="1" applyBorder="1" applyAlignment="1">
      <alignment horizontal="right" vertical="center" wrapText="1"/>
    </xf>
    <xf numFmtId="10" fontId="2" fillId="2" borderId="2" xfId="1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1" fontId="3" fillId="3" borderId="3" xfId="0" applyNumberFormat="1" applyFont="1" applyFill="1" applyBorder="1" applyAlignment="1">
      <alignment horizontal="right"/>
    </xf>
    <xf numFmtId="10" fontId="3" fillId="3" borderId="3" xfId="1" applyNumberFormat="1" applyFont="1" applyFill="1" applyBorder="1" applyAlignment="1">
      <alignment horizontal="right"/>
    </xf>
    <xf numFmtId="166" fontId="3" fillId="3" borderId="3" xfId="0" applyNumberFormat="1" applyFont="1" applyFill="1" applyBorder="1" applyAlignment="1">
      <alignment horizontal="right"/>
    </xf>
    <xf numFmtId="14" fontId="3" fillId="4" borderId="3" xfId="0" applyNumberFormat="1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left"/>
    </xf>
    <xf numFmtId="14" fontId="3" fillId="4" borderId="3" xfId="0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right"/>
    </xf>
    <xf numFmtId="10" fontId="3" fillId="4" borderId="3" xfId="1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left" vertical="top"/>
    </xf>
  </cellXfs>
  <cellStyles count="3">
    <cellStyle name="Comma 2" xfId="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ehical%20final%20%20work%20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irav%20Work%20Final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ehical final  work sheet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heet"/>
      <sheetName val="Final Sheet gOPAL"/>
      <sheetName val="Sheet8"/>
      <sheetName val="GIRIRAJ DATA"/>
      <sheetName val="RENEWAL"/>
      <sheetName val="MIS"/>
      <sheetName val="Sheet6"/>
      <sheetName val="Sheet2"/>
      <sheetName val="Sheet1"/>
      <sheetName val="Sheet3"/>
      <sheetName val="Sheet7"/>
      <sheetName val="Sheet4"/>
      <sheetName val="Sheet5"/>
      <sheetName val="Nirav Work Final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topLeftCell="R1" workbookViewId="0">
      <selection activeCell="AE2" sqref="AE2"/>
    </sheetView>
  </sheetViews>
  <sheetFormatPr defaultRowHeight="14.4" x14ac:dyDescent="0.3"/>
  <cols>
    <col min="1" max="1" width="15.21875" customWidth="1"/>
    <col min="2" max="2" width="35.77734375" customWidth="1"/>
    <col min="3" max="3" width="13.88671875" customWidth="1"/>
    <col min="4" max="4" width="18.6640625" customWidth="1"/>
    <col min="5" max="5" width="19.21875" customWidth="1"/>
    <col min="6" max="6" width="17.5546875" customWidth="1"/>
    <col min="7" max="7" width="21.33203125" customWidth="1"/>
    <col min="8" max="8" width="14.5546875" customWidth="1"/>
    <col min="10" max="10" width="32" customWidth="1"/>
    <col min="11" max="11" width="9.6640625" customWidth="1"/>
    <col min="12" max="12" width="11.88671875" customWidth="1"/>
    <col min="13" max="13" width="12.6640625" customWidth="1"/>
    <col min="14" max="14" width="11.6640625" customWidth="1"/>
    <col min="15" max="15" width="10.6640625" customWidth="1"/>
    <col min="16" max="16" width="8.88671875" customWidth="1"/>
    <col min="17" max="17" width="12.21875" customWidth="1"/>
    <col min="18" max="18" width="13.88671875" customWidth="1"/>
    <col min="21" max="21" width="15.6640625" customWidth="1"/>
    <col min="22" max="22" width="11.21875" customWidth="1"/>
    <col min="25" max="25" width="15.33203125" customWidth="1"/>
    <col min="26" max="26" width="13.88671875" customWidth="1"/>
    <col min="29" max="29" width="11.33203125" customWidth="1"/>
  </cols>
  <sheetData>
    <row r="1" spans="1:30" ht="58.2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20</v>
      </c>
      <c r="U1" s="5" t="s">
        <v>21</v>
      </c>
      <c r="V1" s="4" t="s">
        <v>22</v>
      </c>
      <c r="W1" s="8" t="s">
        <v>23</v>
      </c>
      <c r="X1" s="6" t="s">
        <v>24</v>
      </c>
      <c r="Y1" s="7" t="s">
        <v>25</v>
      </c>
      <c r="Z1" s="8" t="s">
        <v>26</v>
      </c>
      <c r="AA1" s="8" t="s">
        <v>27</v>
      </c>
      <c r="AB1" s="3" t="s">
        <v>28</v>
      </c>
      <c r="AC1" s="3" t="s">
        <v>29</v>
      </c>
      <c r="AD1" s="4" t="s">
        <v>19</v>
      </c>
    </row>
    <row r="2" spans="1:30" ht="16.2" thickTop="1" x14ac:dyDescent="0.3">
      <c r="A2" s="12">
        <v>44921</v>
      </c>
      <c r="B2" s="13" t="s">
        <v>36</v>
      </c>
      <c r="C2" s="14">
        <v>9714570642</v>
      </c>
      <c r="D2" s="14" t="s">
        <v>37</v>
      </c>
      <c r="E2" s="14" t="s">
        <v>38</v>
      </c>
      <c r="F2" s="14" t="s">
        <v>39</v>
      </c>
      <c r="G2" s="14" t="s">
        <v>40</v>
      </c>
      <c r="H2" s="14" t="s">
        <v>41</v>
      </c>
      <c r="I2" s="14" t="s">
        <v>42</v>
      </c>
      <c r="J2" s="18" t="s">
        <v>43</v>
      </c>
      <c r="K2" s="14" t="s">
        <v>30</v>
      </c>
      <c r="L2" s="14" t="s">
        <v>31</v>
      </c>
      <c r="M2" s="14" t="s">
        <v>34</v>
      </c>
      <c r="N2" s="14" t="s">
        <v>35</v>
      </c>
      <c r="O2" s="14" t="s">
        <v>33</v>
      </c>
      <c r="P2" s="14" t="s">
        <v>44</v>
      </c>
      <c r="Q2" s="15">
        <v>44921</v>
      </c>
      <c r="R2" s="15">
        <v>45285</v>
      </c>
      <c r="S2" s="14">
        <v>0</v>
      </c>
      <c r="T2" s="16">
        <v>14399</v>
      </c>
      <c r="U2" s="17">
        <v>0.19</v>
      </c>
      <c r="V2" s="17">
        <v>7.4999999999999997E-2</v>
      </c>
      <c r="W2" s="1" t="e">
        <f>[1]!Table26[[#This Row],[OD / Net Premium]]*[1]!Table26[[#This Row],[Payout/ Discount %]]</f>
        <v>#REF!</v>
      </c>
      <c r="X2" s="9" t="e">
        <f>[1]!Table26[[#This Row],[OD / Net Premium]]*[1]!Table26[[#This Row],[Commission%]]</f>
        <v>#REF!</v>
      </c>
      <c r="Y2" s="10" t="e">
        <f>VLOOKUP([1]!Table26[[#This Row],[Insurance Portal]],[2]!Portal[#All],2,0)</f>
        <v>#REF!</v>
      </c>
      <c r="Z2" s="11" t="e">
        <f>[1]!Table26[[#This Row],[Profit]]-([1]!Table26[[#This Row],[Profit]]*[1]!Table26[[#This Row],[TDS %]])</f>
        <v>#REF!</v>
      </c>
      <c r="AA2" s="11" t="e">
        <f>[1]!Table26[[#This Row],[Profit After TDS]]-[1]!Table26[[#This Row],[Payout/ Discount Amount]]</f>
        <v>#REF!</v>
      </c>
      <c r="AB2" s="14" t="s">
        <v>32</v>
      </c>
      <c r="AC2" s="14" t="s">
        <v>45</v>
      </c>
      <c r="AD2" s="16">
        <v>21796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[2]Sheet1!#REF!</xm:f>
          </x14:formula1>
          <xm:sqref>L2:M2</xm:sqref>
        </x14:dataValidation>
        <x14:dataValidation type="list" allowBlank="1" showInputMessage="1" showErrorMessage="1">
          <x14:formula1>
            <xm:f>[2]Sheet1!#REF!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2024-01-30T06:22:15Z</dcterms:created>
  <dcterms:modified xsi:type="dcterms:W3CDTF">2024-01-30T08:59:58Z</dcterms:modified>
</cp:coreProperties>
</file>