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defaultThemeVersion="124226"/>
  <mc:AlternateContent xmlns:mc="http://schemas.openxmlformats.org/markup-compatibility/2006">
    <mc:Choice Requires="x15">
      <x15ac:absPath xmlns:x15ac="http://schemas.microsoft.com/office/spreadsheetml/2010/11/ac" url="C:\Users\markh\Downloads\"/>
    </mc:Choice>
  </mc:AlternateContent>
  <xr:revisionPtr revIDLastSave="0" documentId="13_ncr:1_{4DC98DFE-1B88-492E-BEDA-08E6D7E7ADFF}" xr6:coauthVersionLast="47" xr6:coauthVersionMax="47" xr10:uidLastSave="{00000000-0000-0000-0000-000000000000}"/>
  <bookViews>
    <workbookView xWindow="-110" yWindow="-110" windowWidth="19420" windowHeight="10300" tabRatio="753" firstSheet="2" activeTab="9" xr2:uid="{00000000-000D-0000-FFFF-FFFF00000000}"/>
  </bookViews>
  <sheets>
    <sheet name="Goal Seek-NPV" sheetId="29" r:id="rId1"/>
    <sheet name="Goal Seek-Book Sale" sheetId="30" r:id="rId2"/>
    <sheet name="Goal Seek-Grades" sheetId="31" r:id="rId3"/>
    <sheet name="Goal Seek-Car" sheetId="32" r:id="rId4"/>
    <sheet name="Donuts from scratch" sheetId="28" r:id="rId5"/>
    <sheet name="Donuts prepared" sheetId="22" r:id="rId6"/>
    <sheet name="Shipping" sheetId="25" r:id="rId7"/>
    <sheet name="Transistors" sheetId="26" r:id="rId8"/>
    <sheet name="Candy Bars" sheetId="27" r:id="rId9"/>
    <sheet name="Staffing" sheetId="33" r:id="rId10"/>
  </sheets>
  <definedNames>
    <definedName name="solver_adj" localSheetId="8" hidden="1">'Candy Bars'!$C$10:$F$10</definedName>
    <definedName name="solver_adj" localSheetId="5" hidden="1">'Donuts prepared'!$B$7:$B$9</definedName>
    <definedName name="solver_adj" localSheetId="1" hidden="1">'Goal Seek-Book Sale'!$B$1</definedName>
    <definedName name="solver_adj" localSheetId="0" hidden="1">'Goal Seek-NPV'!$B$1</definedName>
    <definedName name="solver_adj" localSheetId="6" hidden="1">Shipping!$D$13:$F$18</definedName>
    <definedName name="solver_adj" localSheetId="9" hidden="1">Staffing!$D$5:$D$11</definedName>
    <definedName name="solver_adj" localSheetId="7" hidden="1">Transistors!$D$13:$G$15</definedName>
    <definedName name="solver_cvg" localSheetId="8" hidden="1">0.0001</definedName>
    <definedName name="solver_cvg" localSheetId="5" hidden="1">0.0001</definedName>
    <definedName name="solver_cvg" localSheetId="1" hidden="1">0.0001</definedName>
    <definedName name="solver_cvg" localSheetId="0" hidden="1">0.0001</definedName>
    <definedName name="solver_cvg" localSheetId="6" hidden="1">0.0001</definedName>
    <definedName name="solver_cvg" localSheetId="9" hidden="1">0.0001</definedName>
    <definedName name="solver_cvg" localSheetId="7" hidden="1">0.0001</definedName>
    <definedName name="solver_drv" localSheetId="8" hidden="1">1</definedName>
    <definedName name="solver_drv" localSheetId="5" hidden="1">1</definedName>
    <definedName name="solver_drv" localSheetId="1" hidden="1">1</definedName>
    <definedName name="solver_drv" localSheetId="0" hidden="1">1</definedName>
    <definedName name="solver_drv" localSheetId="6" hidden="1">1</definedName>
    <definedName name="solver_drv" localSheetId="9" hidden="1">1</definedName>
    <definedName name="solver_drv" localSheetId="7" hidden="1">1</definedName>
    <definedName name="solver_eng" localSheetId="8" hidden="1">1</definedName>
    <definedName name="solver_eng" localSheetId="5" hidden="1">2</definedName>
    <definedName name="solver_eng" localSheetId="6" hidden="1">1</definedName>
    <definedName name="solver_eng" localSheetId="9" hidden="1">1</definedName>
    <definedName name="solver_eng" localSheetId="7" hidden="1">2</definedName>
    <definedName name="solver_est" localSheetId="8" hidden="1">1</definedName>
    <definedName name="solver_est" localSheetId="5" hidden="1">1</definedName>
    <definedName name="solver_est" localSheetId="1" hidden="1">1</definedName>
    <definedName name="solver_est" localSheetId="0" hidden="1">1</definedName>
    <definedName name="solver_est" localSheetId="6" hidden="1">1</definedName>
    <definedName name="solver_est" localSheetId="9" hidden="1">1</definedName>
    <definedName name="solver_est" localSheetId="7" hidden="1">1</definedName>
    <definedName name="solver_itr" localSheetId="8" hidden="1">2147483647</definedName>
    <definedName name="solver_itr" localSheetId="5" hidden="1">100</definedName>
    <definedName name="solver_itr" localSheetId="1" hidden="1">100</definedName>
    <definedName name="solver_itr" localSheetId="0" hidden="1">100</definedName>
    <definedName name="solver_itr" localSheetId="6" hidden="1">2147483647</definedName>
    <definedName name="solver_itr" localSheetId="9" hidden="1">2147483647</definedName>
    <definedName name="solver_itr" localSheetId="7" hidden="1">100</definedName>
    <definedName name="solver_lhs1" localSheetId="8" hidden="1">'Candy Bars'!$C$10:$F$10</definedName>
    <definedName name="solver_lhs1" localSheetId="5" hidden="1">'Donuts prepared'!$B$7:$B$9</definedName>
    <definedName name="solver_lhs1" localSheetId="6" hidden="1">Shipping!$D$13:$F$18</definedName>
    <definedName name="solver_lhs1" localSheetId="7" hidden="1">Transistors!$B$13:$B$15</definedName>
    <definedName name="solver_lhs2" localSheetId="8" hidden="1">'Candy Bars'!$C$22:$C$25</definedName>
    <definedName name="solver_lhs2" localSheetId="5" hidden="1">'Donuts prepared'!$B$7:$B$9</definedName>
    <definedName name="solver_lhs2" localSheetId="6" hidden="1">Shipping!$D$22:$F$22</definedName>
    <definedName name="solver_lhs2" localSheetId="7" hidden="1">Transistors!$D$13:$G$15</definedName>
    <definedName name="solver_lhs3" localSheetId="5" hidden="1">'Donuts prepared'!$B$7:$B$9</definedName>
    <definedName name="solver_lhs3" localSheetId="6" hidden="1">Shipping!$G$13:$G$18</definedName>
    <definedName name="solver_lhs3" localSheetId="7" hidden="1">Transistors!$D$14</definedName>
    <definedName name="solver_lhs4" localSheetId="5" hidden="1">'Donuts prepared'!$G$10</definedName>
    <definedName name="solver_lhs4" localSheetId="6" hidden="1">Shipping!$G$13:$G$18</definedName>
    <definedName name="solver_lhs4" localSheetId="7" hidden="1">Transistors!$D$17:$G$17</definedName>
    <definedName name="solver_lhs5" localSheetId="7" hidden="1">Transistors!$E$15</definedName>
    <definedName name="solver_lhs6" localSheetId="7" hidden="1">Transistors!$F$13:$F$14</definedName>
    <definedName name="solver_lhs7" localSheetId="7" hidden="1">Transistors!$G$13</definedName>
    <definedName name="solver_lhs8" localSheetId="7" hidden="1">Transistors!$G$15</definedName>
    <definedName name="solver_lin" localSheetId="5" hidden="1">2</definedName>
    <definedName name="solver_lin" localSheetId="1" hidden="1">1</definedName>
    <definedName name="solver_lin" localSheetId="0" hidden="1">1</definedName>
    <definedName name="solver_lin" localSheetId="7" hidden="1">1</definedName>
    <definedName name="solver_mip" localSheetId="8" hidden="1">2147483647</definedName>
    <definedName name="solver_mip" localSheetId="5" hidden="1">2147483647</definedName>
    <definedName name="solver_mip" localSheetId="6" hidden="1">2147483647</definedName>
    <definedName name="solver_mip" localSheetId="9" hidden="1">2147483647</definedName>
    <definedName name="solver_mip" localSheetId="7" hidden="1">2147483647</definedName>
    <definedName name="solver_mni" localSheetId="8" hidden="1">30</definedName>
    <definedName name="solver_mni" localSheetId="5" hidden="1">30</definedName>
    <definedName name="solver_mni" localSheetId="6" hidden="1">30</definedName>
    <definedName name="solver_mni" localSheetId="9" hidden="1">30</definedName>
    <definedName name="solver_mni" localSheetId="7" hidden="1">30</definedName>
    <definedName name="solver_mrt" localSheetId="8" hidden="1">0.075</definedName>
    <definedName name="solver_mrt" localSheetId="5" hidden="1">0.075</definedName>
    <definedName name="solver_mrt" localSheetId="6" hidden="1">0.075</definedName>
    <definedName name="solver_mrt" localSheetId="9" hidden="1">0.075</definedName>
    <definedName name="solver_mrt" localSheetId="7" hidden="1">0.075</definedName>
    <definedName name="solver_msl" localSheetId="8" hidden="1">2</definedName>
    <definedName name="solver_msl" localSheetId="5" hidden="1">2</definedName>
    <definedName name="solver_msl" localSheetId="6" hidden="1">2</definedName>
    <definedName name="solver_msl" localSheetId="9" hidden="1">2</definedName>
    <definedName name="solver_msl" localSheetId="7" hidden="1">2</definedName>
    <definedName name="solver_neg" localSheetId="8" hidden="1">1</definedName>
    <definedName name="solver_neg" localSheetId="5" hidden="1">1</definedName>
    <definedName name="solver_neg" localSheetId="1" hidden="1">1</definedName>
    <definedName name="solver_neg" localSheetId="0" hidden="1">1</definedName>
    <definedName name="solver_neg" localSheetId="6" hidden="1">1</definedName>
    <definedName name="solver_neg" localSheetId="9" hidden="1">1</definedName>
    <definedName name="solver_neg" localSheetId="7" hidden="1">1</definedName>
    <definedName name="solver_nod" localSheetId="8" hidden="1">2147483647</definedName>
    <definedName name="solver_nod" localSheetId="5" hidden="1">2147483647</definedName>
    <definedName name="solver_nod" localSheetId="6" hidden="1">2147483647</definedName>
    <definedName name="solver_nod" localSheetId="9" hidden="1">2147483647</definedName>
    <definedName name="solver_nod" localSheetId="7" hidden="1">2147483647</definedName>
    <definedName name="solver_num" localSheetId="8" hidden="1">2</definedName>
    <definedName name="solver_num" localSheetId="5" hidden="1">4</definedName>
    <definedName name="solver_num" localSheetId="1" hidden="1">0</definedName>
    <definedName name="solver_num" localSheetId="0" hidden="1">0</definedName>
    <definedName name="solver_num" localSheetId="6" hidden="1">3</definedName>
    <definedName name="solver_num" localSheetId="9" hidden="1">0</definedName>
    <definedName name="solver_num" localSheetId="7" hidden="1">8</definedName>
    <definedName name="solver_nwt" localSheetId="8" hidden="1">1</definedName>
    <definedName name="solver_nwt" localSheetId="5" hidden="1">1</definedName>
    <definedName name="solver_nwt" localSheetId="1" hidden="1">1</definedName>
    <definedName name="solver_nwt" localSheetId="0" hidden="1">1</definedName>
    <definedName name="solver_nwt" localSheetId="6" hidden="1">1</definedName>
    <definedName name="solver_nwt" localSheetId="9" hidden="1">1</definedName>
    <definedName name="solver_nwt" localSheetId="7" hidden="1">1</definedName>
    <definedName name="solver_opt" localSheetId="8" hidden="1">'Candy Bars'!$C$18</definedName>
    <definedName name="solver_opt" localSheetId="5" hidden="1">'Donuts prepared'!$B$13</definedName>
    <definedName name="solver_opt" localSheetId="1" hidden="1">'Goal Seek-Book Sale'!$E$3</definedName>
    <definedName name="solver_opt" localSheetId="0" hidden="1">'Goal Seek-NPV'!$E$3</definedName>
    <definedName name="solver_opt" localSheetId="6" hidden="1">Shipping!$G$25</definedName>
    <definedName name="solver_opt" localSheetId="9" hidden="1">Staffing!$E$13</definedName>
    <definedName name="solver_opt" localSheetId="7" hidden="1">Transistors!$D$21</definedName>
    <definedName name="solver_pre" localSheetId="8" hidden="1">0.000001</definedName>
    <definedName name="solver_pre" localSheetId="5" hidden="1">0.000001</definedName>
    <definedName name="solver_pre" localSheetId="1" hidden="1">0.000001</definedName>
    <definedName name="solver_pre" localSheetId="0" hidden="1">0.000001</definedName>
    <definedName name="solver_pre" localSheetId="6" hidden="1">0.000001</definedName>
    <definedName name="solver_pre" localSheetId="9" hidden="1">0.000001</definedName>
    <definedName name="solver_pre" localSheetId="7" hidden="1">0.000001</definedName>
    <definedName name="solver_rbv" localSheetId="8" hidden="1">1</definedName>
    <definedName name="solver_rbv" localSheetId="5" hidden="1">1</definedName>
    <definedName name="solver_rbv" localSheetId="6" hidden="1">1</definedName>
    <definedName name="solver_rbv" localSheetId="9" hidden="1">1</definedName>
    <definedName name="solver_rbv" localSheetId="7" hidden="1">1</definedName>
    <definedName name="solver_rel1" localSheetId="8" hidden="1">1</definedName>
    <definedName name="solver_rel1" localSheetId="5" hidden="1">1</definedName>
    <definedName name="solver_rel1" localSheetId="6" hidden="1">4</definedName>
    <definedName name="solver_rel1" localSheetId="7" hidden="1">1</definedName>
    <definedName name="solver_rel2" localSheetId="8" hidden="1">1</definedName>
    <definedName name="solver_rel2" localSheetId="5" hidden="1">4</definedName>
    <definedName name="solver_rel2" localSheetId="6" hidden="1">3</definedName>
    <definedName name="solver_rel2" localSheetId="7" hidden="1">4</definedName>
    <definedName name="solver_rel3" localSheetId="5" hidden="1">3</definedName>
    <definedName name="solver_rel3" localSheetId="6" hidden="1">2</definedName>
    <definedName name="solver_rel3" localSheetId="7" hidden="1">2</definedName>
    <definedName name="solver_rel4" localSheetId="5" hidden="1">1</definedName>
    <definedName name="solver_rel4" localSheetId="6" hidden="1">3</definedName>
    <definedName name="solver_rel4" localSheetId="7" hidden="1">1</definedName>
    <definedName name="solver_rel5" localSheetId="7" hidden="1">2</definedName>
    <definedName name="solver_rel6" localSheetId="7" hidden="1">2</definedName>
    <definedName name="solver_rel7" localSheetId="7" hidden="1">2</definedName>
    <definedName name="solver_rel8" localSheetId="7" hidden="1">2</definedName>
    <definedName name="solver_rhs1" localSheetId="8" hidden="1">'Candy Bars'!$C$9:$F$9</definedName>
    <definedName name="solver_rhs1" localSheetId="5" hidden="1">'Donuts prepared'!$I$7:$I$9</definedName>
    <definedName name="solver_rhs1" localSheetId="6" hidden="1">"integer"</definedName>
    <definedName name="solver_rhs1" localSheetId="7" hidden="1">Transistors!$A$13:$A$15</definedName>
    <definedName name="solver_rhs2" localSheetId="8" hidden="1">'Candy Bars'!$D$22:$D$25</definedName>
    <definedName name="solver_rhs2" localSheetId="5" hidden="1">"integer"</definedName>
    <definedName name="solver_rhs2" localSheetId="6" hidden="1">0</definedName>
    <definedName name="solver_rhs2" localSheetId="7" hidden="1">"integer"</definedName>
    <definedName name="solver_rhs3" localSheetId="5" hidden="1">'Donuts prepared'!$H$7:$H$9</definedName>
    <definedName name="solver_rhs3" localSheetId="6" hidden="1">Shipping!$C$13:$C$18</definedName>
    <definedName name="solver_rhs3" localSheetId="7" hidden="1">0</definedName>
    <definedName name="solver_rhs4" localSheetId="5" hidden="1">'Donuts prepared'!$G$11</definedName>
    <definedName name="solver_rhs4" localSheetId="6" hidden="1">Shipping!$C$13:$C$18</definedName>
    <definedName name="solver_rhs4" localSheetId="7" hidden="1">Transistors!$D$19:$G$19</definedName>
    <definedName name="solver_rhs5" localSheetId="7" hidden="1">0</definedName>
    <definedName name="solver_rhs6" localSheetId="7" hidden="1">0</definedName>
    <definedName name="solver_rhs7" localSheetId="7" hidden="1">0</definedName>
    <definedName name="solver_rhs8" localSheetId="7" hidden="1">0</definedName>
    <definedName name="solver_rlx" localSheetId="8" hidden="1">2</definedName>
    <definedName name="solver_rlx" localSheetId="5" hidden="1">2</definedName>
    <definedName name="solver_rlx" localSheetId="6" hidden="1">2</definedName>
    <definedName name="solver_rlx" localSheetId="9" hidden="1">2</definedName>
    <definedName name="solver_rlx" localSheetId="7" hidden="1">2</definedName>
    <definedName name="solver_rsd" localSheetId="8" hidden="1">0</definedName>
    <definedName name="solver_rsd" localSheetId="5" hidden="1">0</definedName>
    <definedName name="solver_rsd" localSheetId="6" hidden="1">0</definedName>
    <definedName name="solver_rsd" localSheetId="9" hidden="1">0</definedName>
    <definedName name="solver_rsd" localSheetId="7" hidden="1">0</definedName>
    <definedName name="solver_scl" localSheetId="8" hidden="1">1</definedName>
    <definedName name="solver_scl" localSheetId="5" hidden="1">2</definedName>
    <definedName name="solver_scl" localSheetId="1" hidden="1">2</definedName>
    <definedName name="solver_scl" localSheetId="0" hidden="1">2</definedName>
    <definedName name="solver_scl" localSheetId="6" hidden="1">1</definedName>
    <definedName name="solver_scl" localSheetId="9" hidden="1">1</definedName>
    <definedName name="solver_scl" localSheetId="7" hidden="1">2</definedName>
    <definedName name="solver_sho" localSheetId="8" hidden="1">2</definedName>
    <definedName name="solver_sho" localSheetId="5" hidden="1">2</definedName>
    <definedName name="solver_sho" localSheetId="1" hidden="1">2</definedName>
    <definedName name="solver_sho" localSheetId="0" hidden="1">2</definedName>
    <definedName name="solver_sho" localSheetId="6" hidden="1">2</definedName>
    <definedName name="solver_sho" localSheetId="9" hidden="1">2</definedName>
    <definedName name="solver_sho" localSheetId="7" hidden="1">2</definedName>
    <definedName name="solver_ssz" localSheetId="8" hidden="1">100</definedName>
    <definedName name="solver_ssz" localSheetId="5" hidden="1">100</definedName>
    <definedName name="solver_ssz" localSheetId="6" hidden="1">100</definedName>
    <definedName name="solver_ssz" localSheetId="9" hidden="1">100</definedName>
    <definedName name="solver_ssz" localSheetId="7" hidden="1">100</definedName>
    <definedName name="solver_std" localSheetId="5" hidden="1">1</definedName>
    <definedName name="solver_tim" localSheetId="8" hidden="1">2147483647</definedName>
    <definedName name="solver_tim" localSheetId="5" hidden="1">100</definedName>
    <definedName name="solver_tim" localSheetId="1" hidden="1">100</definedName>
    <definedName name="solver_tim" localSheetId="0" hidden="1">100</definedName>
    <definedName name="solver_tim" localSheetId="6" hidden="1">2147483647</definedName>
    <definedName name="solver_tim" localSheetId="9" hidden="1">2147483647</definedName>
    <definedName name="solver_tim" localSheetId="7" hidden="1">100</definedName>
    <definedName name="solver_tol" localSheetId="8" hidden="1">0.01</definedName>
    <definedName name="solver_tol" localSheetId="5" hidden="1">0.05</definedName>
    <definedName name="solver_tol" localSheetId="1" hidden="1">0.05</definedName>
    <definedName name="solver_tol" localSheetId="0" hidden="1">0.05</definedName>
    <definedName name="solver_tol" localSheetId="6" hidden="1">0.01</definedName>
    <definedName name="solver_tol" localSheetId="9" hidden="1">0.01</definedName>
    <definedName name="solver_tol" localSheetId="7" hidden="1">0.05</definedName>
    <definedName name="solver_typ" localSheetId="8" hidden="1">1</definedName>
    <definedName name="solver_typ" localSheetId="5" hidden="1">1</definedName>
    <definedName name="solver_typ" localSheetId="1" hidden="1">3</definedName>
    <definedName name="solver_typ" localSheetId="0" hidden="1">3</definedName>
    <definedName name="solver_typ" localSheetId="6" hidden="1">2</definedName>
    <definedName name="solver_typ" localSheetId="9" hidden="1">1</definedName>
    <definedName name="solver_typ" localSheetId="7" hidden="1">1</definedName>
    <definedName name="solver_val" localSheetId="8" hidden="1">0</definedName>
    <definedName name="solver_val" localSheetId="5" hidden="1">0</definedName>
    <definedName name="solver_val" localSheetId="1" hidden="1">0</definedName>
    <definedName name="solver_val" localSheetId="0" hidden="1">0</definedName>
    <definedName name="solver_val" localSheetId="6" hidden="1">0</definedName>
    <definedName name="solver_val" localSheetId="9" hidden="1">0</definedName>
    <definedName name="solver_val" localSheetId="7" hidden="1">0</definedName>
    <definedName name="solver_ver" localSheetId="8" hidden="1">3</definedName>
    <definedName name="solver_ver" localSheetId="5" hidden="1">3</definedName>
    <definedName name="solver_ver" localSheetId="6" hidden="1">3</definedName>
    <definedName name="solver_ver" localSheetId="9" hidden="1">3</definedName>
    <definedName name="solver_ver" localSheetId="7" hidden="1">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33" l="1"/>
  <c r="F11" i="33"/>
  <c r="F10" i="33"/>
  <c r="F9" i="33"/>
  <c r="F8" i="33"/>
  <c r="F7" i="33"/>
  <c r="F6" i="33"/>
  <c r="F5" i="33"/>
  <c r="B4" i="32"/>
  <c r="C6" i="31"/>
  <c r="B7" i="31"/>
  <c r="B8" i="30"/>
  <c r="B9" i="30"/>
  <c r="B10" i="30"/>
  <c r="B11" i="30"/>
  <c r="B14" i="29"/>
  <c r="C14" i="29"/>
  <c r="E3" i="29"/>
  <c r="C25" i="27"/>
  <c r="C24" i="27"/>
  <c r="C23" i="27"/>
  <c r="C22" i="27"/>
  <c r="C13" i="27"/>
  <c r="C14" i="27"/>
  <c r="C16" i="27"/>
  <c r="D13" i="27"/>
  <c r="D14" i="27"/>
  <c r="D16" i="27"/>
  <c r="E13" i="27"/>
  <c r="E14" i="27"/>
  <c r="E16" i="27"/>
  <c r="F13" i="27"/>
  <c r="F14" i="27"/>
  <c r="F16" i="27"/>
  <c r="C18" i="27"/>
  <c r="G17" i="26"/>
  <c r="F17" i="26"/>
  <c r="E17" i="26"/>
  <c r="D17" i="26"/>
  <c r="B15" i="26"/>
  <c r="B14" i="26"/>
  <c r="B13" i="26"/>
  <c r="G10" i="22"/>
  <c r="F7" i="22"/>
  <c r="F8" i="22"/>
  <c r="F9" i="22"/>
  <c r="B13" i="22"/>
  <c r="G13" i="25"/>
  <c r="G14" i="25"/>
  <c r="G15" i="25"/>
  <c r="G16" i="25"/>
  <c r="G17" i="25"/>
  <c r="G18" i="25"/>
  <c r="C19" i="25"/>
  <c r="D19" i="25"/>
  <c r="E19" i="25"/>
  <c r="F19" i="25"/>
  <c r="G19" i="25"/>
  <c r="D22" i="25"/>
  <c r="E22" i="25"/>
  <c r="F22" i="25"/>
  <c r="D25" i="25"/>
  <c r="E25" i="25"/>
  <c r="F25" i="25"/>
  <c r="G25" i="25"/>
  <c r="D21" i="26"/>
</calcChain>
</file>

<file path=xl/sharedStrings.xml><?xml version="1.0" encoding="utf-8"?>
<sst xmlns="http://schemas.openxmlformats.org/spreadsheetml/2006/main" count="157" uniqueCount="116">
  <si>
    <t>Houston</t>
  </si>
  <si>
    <t>Denver</t>
  </si>
  <si>
    <t>Boston</t>
  </si>
  <si>
    <t>St. Louis</t>
  </si>
  <si>
    <t>Los Angeles</t>
  </si>
  <si>
    <t>Number to be shipped</t>
  </si>
  <si>
    <t>Number to ship from..</t>
  </si>
  <si>
    <t>Number needed</t>
  </si>
  <si>
    <t>Shipping Costs Table</t>
  </si>
  <si>
    <t>whole units only</t>
  </si>
  <si>
    <t>Shipping costs:</t>
  </si>
  <si>
    <t>Number remaining:</t>
  </si>
  <si>
    <t>Starting inventory:</t>
  </si>
  <si>
    <t>Detroit</t>
  </si>
  <si>
    <t>Seattle</t>
  </si>
  <si>
    <t>Miami</t>
  </si>
  <si>
    <t>Atlanta</t>
  </si>
  <si>
    <t>Total</t>
  </si>
  <si>
    <t>Regular</t>
  </si>
  <si>
    <t>Profit</t>
  </si>
  <si>
    <t>Labor</t>
  </si>
  <si>
    <t>Made</t>
  </si>
  <si>
    <t>Holes</t>
  </si>
  <si>
    <t>Special</t>
  </si>
  <si>
    <t>Cost to make</t>
  </si>
  <si>
    <t>Sale Price</t>
  </si>
  <si>
    <t>Profit per donut</t>
  </si>
  <si>
    <t>Min Demand</t>
  </si>
  <si>
    <t>Max Demand</t>
  </si>
  <si>
    <t>Labor in hours</t>
  </si>
  <si>
    <t>Labor available</t>
  </si>
  <si>
    <t>Total Labor Used</t>
  </si>
  <si>
    <t>You are in charge of shipping for a large multi-national firm.  You want to figure out the least expensive way to ship the goods from your ports (Los Angeles, St. Louis, and Boston) to the warehouses in Denver, Houston, Atlanta, Miami, Seattle, and Detroit.  You must meet the demand without excess and can’t have negative inventory. The number shipped must not be less than the number needed.</t>
  </si>
  <si>
    <t>Unit</t>
  </si>
  <si>
    <t>Hours Required Per Unit (in hours)</t>
  </si>
  <si>
    <t>Product</t>
  </si>
  <si>
    <t>Tech A</t>
  </si>
  <si>
    <t>Tech B</t>
  </si>
  <si>
    <t>Tech C</t>
  </si>
  <si>
    <t>Tech D</t>
  </si>
  <si>
    <t>x</t>
  </si>
  <si>
    <t>Units Made</t>
  </si>
  <si>
    <t>Demand</t>
  </si>
  <si>
    <t>Make</t>
  </si>
  <si>
    <t>Hours worked</t>
  </si>
  <si>
    <t>&lt;=</t>
  </si>
  <si>
    <t>Hours available</t>
  </si>
  <si>
    <t>Total profit</t>
  </si>
  <si>
    <t>Candy Bars</t>
  </si>
  <si>
    <t>Ingredients</t>
  </si>
  <si>
    <t>Milky Way</t>
  </si>
  <si>
    <t>Snickers</t>
  </si>
  <si>
    <t>Nut Roll</t>
  </si>
  <si>
    <t>3 Musketeers</t>
  </si>
  <si>
    <t>Cost</t>
  </si>
  <si>
    <t>Chocolate</t>
  </si>
  <si>
    <t>Nougat</t>
  </si>
  <si>
    <t>Nuts</t>
  </si>
  <si>
    <t>Caramel</t>
  </si>
  <si>
    <t>Total Made</t>
  </si>
  <si>
    <t>Price/Bar</t>
  </si>
  <si>
    <t>Cost/Bar</t>
  </si>
  <si>
    <t>Profit/Bar</t>
  </si>
  <si>
    <t>Total Profit</t>
  </si>
  <si>
    <t>Material Totals</t>
  </si>
  <si>
    <t>Used</t>
  </si>
  <si>
    <t>Available</t>
  </si>
  <si>
    <t>Maximize profit by changing how many of each donut you make. You must meet minimum demand to keep customers happy, but must not exceed maximum demand or else you will lose money on inventory. Additionally, you only have 20 hours of employee labor available to devote to donut making.</t>
  </si>
  <si>
    <t>By changing cell:</t>
  </si>
  <si>
    <t>To value:</t>
  </si>
  <si>
    <t>Set cell:</t>
  </si>
  <si>
    <t>NPV</t>
  </si>
  <si>
    <t>We want to find the indifference point, which is the interest rate at which Projects 1 and 2 have the same NPV.  In this instance, we want to set cell $E$3 to 0 by changing cell $B$1.</t>
  </si>
  <si>
    <t>NPV1 - NPV 2</t>
  </si>
  <si>
    <t>Project 2</t>
  </si>
  <si>
    <t>Project 1</t>
  </si>
  <si>
    <t>Time</t>
  </si>
  <si>
    <t>rate</t>
  </si>
  <si>
    <t>discount rate</t>
  </si>
  <si>
    <t>book</t>
  </si>
  <si>
    <t>original price</t>
  </si>
  <si>
    <t>Sometimes the BYU Bookstore has a “progressive book sale.”   This means that the books are 10% off the first day, 20% off the second day, and so on until they are 50% off on the fifth day.  You would like to buy five particular books, but you only have $40.  Because the books might get sold out, you would like to buy them as soon as you can afford it.  Using the “Goal Seek-Book Sale” worksheet, calculate which day you will be able to buy your books.</t>
  </si>
  <si>
    <t>original price total</t>
  </si>
  <si>
    <t>discount</t>
  </si>
  <si>
    <t>add sales tax</t>
  </si>
  <si>
    <t>final price</t>
  </si>
  <si>
    <t>Cumm GPA</t>
  </si>
  <si>
    <t>Total credits</t>
  </si>
  <si>
    <t>Fall 2010</t>
    <phoneticPr fontId="7" type="noConversion"/>
  </si>
  <si>
    <t>Spring 2010</t>
    <phoneticPr fontId="7" type="noConversion"/>
  </si>
  <si>
    <t>Winter 2010</t>
    <phoneticPr fontId="7" type="noConversion"/>
  </si>
  <si>
    <t>In order for Anna to have a good shot at being admitted to the Accounting program, she must maintain a 3.5 cumulative average.  Figure out what GPA Anna must earn in Fall 2010.</t>
  </si>
  <si>
    <t>Fall 2009</t>
    <phoneticPr fontId="7" type="noConversion"/>
  </si>
  <si>
    <t>Credits</t>
  </si>
  <si>
    <t>GPA</t>
  </si>
  <si>
    <t>Term</t>
  </si>
  <si>
    <t>Loan Amount</t>
  </si>
  <si>
    <t>Term in Months</t>
  </si>
  <si>
    <t>Jim thinks he can afford a car payment of $500 per month.   His bank has a financing plan that includes $0 down, and an interest rate of 12% over 24 months.  What is the highest priced car he could afford with these terms?</t>
  </si>
  <si>
    <t>Interest Rate</t>
  </si>
  <si>
    <t>Payment</t>
  </si>
  <si>
    <t>Whole people only</t>
  </si>
  <si>
    <t>Day</t>
  </si>
  <si>
    <t>Staff Needed</t>
  </si>
  <si>
    <t>Staff Scheduled</t>
  </si>
  <si>
    <t># Starting on this day</t>
  </si>
  <si>
    <t>Excess Staff</t>
  </si>
  <si>
    <t>Sunday</t>
  </si>
  <si>
    <t>Monday</t>
  </si>
  <si>
    <t>Tuesday</t>
  </si>
  <si>
    <t>Wednesday</t>
  </si>
  <si>
    <t>Thursday</t>
  </si>
  <si>
    <t>Friday</t>
  </si>
  <si>
    <t>Saturday</t>
  </si>
  <si>
    <t>Total Staff Needed:</t>
  </si>
  <si>
    <t xml:space="preserve">You are in charge of staffing for a call center for a large airline.  Each employee works five days straight, and then has two days off.  The start day varies across employees.  You would like to be as efficient as possible given your constraints—meaning you want to minimize total staff needed.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</si>
</sst>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quot;$&quot;#,##0"/>
    <numFmt numFmtId="165" formatCode="&quot;$&quot;#,##0.00"/>
  </numFmts>
  <fonts count="10" x14ac:knownFonts="1">
    <font>
      <sz val="10"/>
      <name val="Arial"/>
    </font>
    <font>
      <sz val="11"/>
      <color indexed="8"/>
      <name val="Calibri"/>
      <family val="2"/>
    </font>
    <font>
      <sz val="10"/>
      <name val="Arial"/>
      <family val="2"/>
    </font>
    <font>
      <u/>
      <sz val="10"/>
      <name val="Arial"/>
      <family val="2"/>
    </font>
    <font>
      <b/>
      <sz val="10"/>
      <name val="Arial"/>
      <family val="2"/>
    </font>
    <font>
      <sz val="12"/>
      <name val="Times New Roman"/>
      <family val="1"/>
    </font>
    <font>
      <sz val="10"/>
      <name val="Arial"/>
      <family val="2"/>
    </font>
    <font>
      <sz val="8"/>
      <name val="Verdana"/>
      <family val="2"/>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indexed="22"/>
        <bgColor indexed="64"/>
      </patternFill>
    </fill>
    <fill>
      <patternFill patternType="solid">
        <fgColor theme="3" tint="0.79998168889431442"/>
        <bgColor indexed="64"/>
      </patternFill>
    </fill>
  </fills>
  <borders count="41">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style="medium">
        <color indexed="64"/>
      </right>
      <top style="medium">
        <color indexed="64"/>
      </top>
      <bottom style="thin">
        <color indexed="6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diagonal/>
    </border>
    <border>
      <left/>
      <right style="thin">
        <color auto="1"/>
      </right>
      <top/>
      <bottom style="thin">
        <color auto="1"/>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44" fontId="2" fillId="0" borderId="0" applyFont="0" applyFill="0" applyBorder="0" applyAlignment="0" applyProtection="0"/>
    <xf numFmtId="0" fontId="2" fillId="0" borderId="0"/>
    <xf numFmtId="0" fontId="1" fillId="0" borderId="0"/>
    <xf numFmtId="0" fontId="8" fillId="0" borderId="0"/>
  </cellStyleXfs>
  <cellXfs count="135">
    <xf numFmtId="0" fontId="0" fillId="0" borderId="0" xfId="0"/>
    <xf numFmtId="0" fontId="2" fillId="0" borderId="0" xfId="2"/>
    <xf numFmtId="0" fontId="2" fillId="0" borderId="0" xfId="2" applyAlignment="1">
      <alignment horizontal="center"/>
    </xf>
    <xf numFmtId="44" fontId="2" fillId="0" borderId="0" xfId="2" applyNumberFormat="1"/>
    <xf numFmtId="44" fontId="2" fillId="0" borderId="0" xfId="1"/>
    <xf numFmtId="2" fontId="2" fillId="0" borderId="0" xfId="2" applyNumberFormat="1"/>
    <xf numFmtId="0" fontId="2" fillId="0" borderId="0" xfId="2" applyAlignment="1">
      <alignment wrapText="1"/>
    </xf>
    <xf numFmtId="0" fontId="4" fillId="0" borderId="0" xfId="2"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164" fontId="0" fillId="0" borderId="7" xfId="0" applyNumberFormat="1" applyBorder="1"/>
    <xf numFmtId="0" fontId="0" fillId="0" borderId="7" xfId="0" applyBorder="1"/>
    <xf numFmtId="0" fontId="0" fillId="0" borderId="8" xfId="0" applyBorder="1"/>
    <xf numFmtId="1" fontId="0" fillId="0" borderId="1" xfId="0" applyNumberFormat="1" applyBorder="1" applyAlignment="1">
      <alignment horizontal="center"/>
    </xf>
    <xf numFmtId="1" fontId="0" fillId="0" borderId="2" xfId="0" applyNumberFormat="1" applyBorder="1" applyAlignment="1">
      <alignment horizontal="center"/>
    </xf>
    <xf numFmtId="0" fontId="0" fillId="0" borderId="9" xfId="0" applyBorder="1" applyAlignment="1">
      <alignment horizontal="center"/>
    </xf>
    <xf numFmtId="0" fontId="0" fillId="0" borderId="4"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xf numFmtId="0" fontId="0" fillId="0" borderId="12"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0" fillId="0" borderId="13" xfId="0" applyBorder="1" applyAlignment="1">
      <alignment horizontal="center"/>
    </xf>
    <xf numFmtId="0" fontId="0" fillId="0" borderId="14" xfId="0" applyBorder="1"/>
    <xf numFmtId="164" fontId="0" fillId="0" borderId="1" xfId="0" applyNumberFormat="1" applyBorder="1"/>
    <xf numFmtId="164" fontId="0" fillId="0" borderId="2" xfId="0" applyNumberFormat="1" applyBorder="1"/>
    <xf numFmtId="164" fontId="0" fillId="0" borderId="3" xfId="0" applyNumberFormat="1" applyBorder="1"/>
    <xf numFmtId="0" fontId="0" fillId="2" borderId="15" xfId="0" applyFill="1" applyBorder="1"/>
    <xf numFmtId="164" fontId="0" fillId="0" borderId="16" xfId="0" applyNumberFormat="1" applyBorder="1"/>
    <xf numFmtId="164" fontId="0" fillId="0" borderId="0" xfId="0" applyNumberFormat="1"/>
    <xf numFmtId="164" fontId="0" fillId="0" borderId="17" xfId="0" applyNumberFormat="1" applyBorder="1"/>
    <xf numFmtId="0" fontId="0" fillId="2" borderId="6" xfId="0" applyFill="1" applyBorder="1"/>
    <xf numFmtId="164" fontId="0" fillId="0" borderId="9" xfId="0" applyNumberFormat="1" applyBorder="1"/>
    <xf numFmtId="164" fontId="0" fillId="0" borderId="4" xfId="0" applyNumberFormat="1" applyBorder="1"/>
    <xf numFmtId="164" fontId="0" fillId="0" borderId="5" xfId="0" applyNumberFormat="1" applyBorder="1"/>
    <xf numFmtId="0" fontId="0" fillId="2" borderId="14" xfId="0" applyFill="1" applyBorder="1"/>
    <xf numFmtId="0" fontId="6" fillId="2" borderId="11" xfId="0" applyFont="1" applyFill="1" applyBorder="1"/>
    <xf numFmtId="0" fontId="6" fillId="2" borderId="7" xfId="0" applyFont="1" applyFill="1" applyBorder="1"/>
    <xf numFmtId="0" fontId="6" fillId="2" borderId="8" xfId="0" applyFont="1" applyFill="1" applyBorder="1"/>
    <xf numFmtId="0" fontId="6" fillId="0" borderId="0" xfId="0" applyFont="1"/>
    <xf numFmtId="0" fontId="3" fillId="0" borderId="0" xfId="2" applyFont="1" applyAlignment="1">
      <alignment horizontal="center" wrapText="1"/>
    </xf>
    <xf numFmtId="44" fontId="2" fillId="0" borderId="0" xfId="1" applyAlignment="1">
      <alignment horizontal="center"/>
    </xf>
    <xf numFmtId="1" fontId="2" fillId="0" borderId="0" xfId="2" applyNumberFormat="1"/>
    <xf numFmtId="0" fontId="2" fillId="0" borderId="0" xfId="0" applyFont="1" applyAlignment="1">
      <alignment horizontal="center" vertical="center" wrapText="1"/>
    </xf>
    <xf numFmtId="2" fontId="4" fillId="0" borderId="0" xfId="2" applyNumberFormat="1" applyFont="1"/>
    <xf numFmtId="164" fontId="4" fillId="0" borderId="7" xfId="0" applyNumberFormat="1" applyFont="1" applyBorder="1"/>
    <xf numFmtId="0" fontId="4" fillId="0" borderId="11" xfId="0" applyFont="1" applyBorder="1"/>
    <xf numFmtId="0" fontId="4" fillId="0" borderId="19" xfId="2" applyFont="1" applyBorder="1" applyAlignment="1">
      <alignment horizontal="center"/>
    </xf>
    <xf numFmtId="0" fontId="4" fillId="0" borderId="23" xfId="2" applyFont="1" applyBorder="1" applyAlignment="1">
      <alignment horizontal="center"/>
    </xf>
    <xf numFmtId="0" fontId="2" fillId="0" borderId="19" xfId="2" applyBorder="1"/>
    <xf numFmtId="0" fontId="2" fillId="0" borderId="24" xfId="2" applyBorder="1" applyAlignment="1">
      <alignment horizontal="center"/>
    </xf>
    <xf numFmtId="44" fontId="0" fillId="0" borderId="24" xfId="1" applyFont="1" applyBorder="1"/>
    <xf numFmtId="0" fontId="2" fillId="3" borderId="24" xfId="2" applyFill="1" applyBorder="1" applyAlignment="1">
      <alignment horizontal="center"/>
    </xf>
    <xf numFmtId="0" fontId="2" fillId="0" borderId="19" xfId="2" applyBorder="1" applyAlignment="1">
      <alignment horizontal="center"/>
    </xf>
    <xf numFmtId="0" fontId="2" fillId="0" borderId="25" xfId="2" applyBorder="1" applyAlignment="1">
      <alignment horizontal="center"/>
    </xf>
    <xf numFmtId="0" fontId="0" fillId="0" borderId="26" xfId="2" applyFont="1" applyBorder="1" applyAlignment="1">
      <alignment horizontal="center"/>
    </xf>
    <xf numFmtId="0" fontId="2" fillId="0" borderId="26" xfId="2" applyBorder="1" applyAlignment="1">
      <alignment horizontal="center"/>
    </xf>
    <xf numFmtId="0" fontId="2" fillId="0" borderId="27" xfId="2" applyBorder="1" applyAlignment="1">
      <alignment horizontal="center"/>
    </xf>
    <xf numFmtId="0" fontId="2" fillId="0" borderId="23" xfId="2" applyBorder="1" applyAlignment="1">
      <alignment horizontal="center"/>
    </xf>
    <xf numFmtId="0" fontId="2" fillId="0" borderId="28" xfId="2" applyBorder="1" applyAlignment="1">
      <alignment horizontal="center"/>
    </xf>
    <xf numFmtId="0" fontId="0" fillId="0" borderId="24" xfId="2" applyFont="1" applyBorder="1" applyAlignment="1">
      <alignment horizontal="center"/>
    </xf>
    <xf numFmtId="0" fontId="2" fillId="0" borderId="0" xfId="2" applyAlignment="1">
      <alignment horizontal="right"/>
    </xf>
    <xf numFmtId="0" fontId="8" fillId="0" borderId="0" xfId="4"/>
    <xf numFmtId="0" fontId="9" fillId="0" borderId="0" xfId="4" applyFont="1"/>
    <xf numFmtId="0" fontId="9" fillId="0" borderId="0" xfId="4" applyFont="1" applyAlignment="1">
      <alignment horizontal="center"/>
    </xf>
    <xf numFmtId="0" fontId="8" fillId="0" borderId="0" xfId="4" applyAlignment="1">
      <alignment horizontal="center"/>
    </xf>
    <xf numFmtId="165" fontId="8" fillId="0" borderId="0" xfId="4" applyNumberFormat="1" applyAlignment="1">
      <alignment horizontal="center"/>
    </xf>
    <xf numFmtId="8" fontId="2" fillId="0" borderId="0" xfId="2" applyNumberFormat="1"/>
    <xf numFmtId="10" fontId="2" fillId="0" borderId="0" xfId="2" applyNumberFormat="1"/>
    <xf numFmtId="165" fontId="2" fillId="0" borderId="0" xfId="2" applyNumberFormat="1"/>
    <xf numFmtId="164" fontId="2" fillId="0" borderId="0" xfId="2" applyNumberFormat="1"/>
    <xf numFmtId="0" fontId="2" fillId="0" borderId="6" xfId="2" applyBorder="1"/>
    <xf numFmtId="0" fontId="2" fillId="0" borderId="16" xfId="2" applyBorder="1"/>
    <xf numFmtId="0" fontId="2" fillId="0" borderId="15" xfId="2" applyBorder="1"/>
    <xf numFmtId="0" fontId="2" fillId="0" borderId="2" xfId="2" applyBorder="1"/>
    <xf numFmtId="0" fontId="2" fillId="0" borderId="1" xfId="2" applyBorder="1"/>
    <xf numFmtId="0" fontId="2" fillId="0" borderId="5" xfId="2" applyBorder="1"/>
    <xf numFmtId="0" fontId="2" fillId="0" borderId="4" xfId="2" applyBorder="1"/>
    <xf numFmtId="0" fontId="2" fillId="0" borderId="9" xfId="2" applyBorder="1"/>
    <xf numFmtId="0" fontId="2" fillId="0" borderId="17" xfId="2" applyBorder="1"/>
    <xf numFmtId="0" fontId="2" fillId="0" borderId="40" xfId="2" applyBorder="1"/>
    <xf numFmtId="0" fontId="2" fillId="0" borderId="3" xfId="2" applyBorder="1"/>
    <xf numFmtId="0" fontId="2" fillId="0" borderId="33" xfId="2" applyBorder="1" applyAlignment="1">
      <alignment horizontal="left" wrapText="1"/>
    </xf>
    <xf numFmtId="0" fontId="2" fillId="0" borderId="32" xfId="2" applyBorder="1" applyAlignment="1">
      <alignment wrapText="1"/>
    </xf>
    <xf numFmtId="0" fontId="2" fillId="0" borderId="25" xfId="2" applyBorder="1" applyAlignment="1">
      <alignment wrapText="1"/>
    </xf>
    <xf numFmtId="0" fontId="2" fillId="0" borderId="31" xfId="2" applyBorder="1" applyAlignment="1">
      <alignment wrapText="1"/>
    </xf>
    <xf numFmtId="0" fontId="2" fillId="0" borderId="0" xfId="2" applyAlignment="1">
      <alignment wrapText="1"/>
    </xf>
    <xf numFmtId="0" fontId="2" fillId="0" borderId="27" xfId="2" applyBorder="1" applyAlignment="1">
      <alignment wrapText="1"/>
    </xf>
    <xf numFmtId="0" fontId="2" fillId="0" borderId="30" xfId="2" applyBorder="1" applyAlignment="1">
      <alignment wrapText="1"/>
    </xf>
    <xf numFmtId="0" fontId="2" fillId="0" borderId="29" xfId="2" applyBorder="1" applyAlignment="1">
      <alignment wrapText="1"/>
    </xf>
    <xf numFmtId="0" fontId="2" fillId="0" borderId="28" xfId="2" applyBorder="1" applyAlignment="1">
      <alignment wrapText="1"/>
    </xf>
    <xf numFmtId="0" fontId="2" fillId="0" borderId="33" xfId="2" applyBorder="1" applyAlignment="1">
      <alignment wrapText="1"/>
    </xf>
    <xf numFmtId="0" fontId="2" fillId="0" borderId="5" xfId="0" applyFont="1" applyBorder="1" applyAlignment="1">
      <alignment horizontal="left" vertical="center" wrapText="1"/>
    </xf>
    <xf numFmtId="0" fontId="2" fillId="0" borderId="4" xfId="0" applyFont="1" applyBorder="1" applyAlignment="1">
      <alignment horizontal="left" vertical="center" wrapText="1"/>
    </xf>
    <xf numFmtId="0" fontId="2" fillId="0" borderId="9" xfId="0" applyFont="1" applyBorder="1" applyAlignment="1">
      <alignment horizontal="left" vertical="center" wrapText="1"/>
    </xf>
    <xf numFmtId="0" fontId="2" fillId="0" borderId="17" xfId="0" applyFont="1" applyBorder="1" applyAlignment="1">
      <alignment horizontal="left" vertical="center" wrapText="1"/>
    </xf>
    <xf numFmtId="0" fontId="2" fillId="0" borderId="0" xfId="0" applyFont="1" applyAlignment="1">
      <alignment horizontal="left" vertical="center" wrapText="1"/>
    </xf>
    <xf numFmtId="0" fontId="2" fillId="0" borderId="16" xfId="0" applyFont="1" applyBorder="1" applyAlignment="1">
      <alignment horizontal="left" vertical="center" wrapText="1"/>
    </xf>
    <xf numFmtId="0" fontId="2" fillId="0" borderId="3" xfId="0" applyFont="1" applyBorder="1" applyAlignment="1">
      <alignment horizontal="left" vertical="center" wrapText="1"/>
    </xf>
    <xf numFmtId="0" fontId="2" fillId="0" borderId="2" xfId="0" applyFont="1" applyBorder="1" applyAlignment="1">
      <alignment horizontal="left" vertical="center" wrapText="1"/>
    </xf>
    <xf numFmtId="0" fontId="2" fillId="0" borderId="1" xfId="0" applyFont="1" applyBorder="1" applyAlignment="1">
      <alignment horizontal="left" vertical="center" wrapText="1"/>
    </xf>
    <xf numFmtId="0" fontId="0" fillId="0" borderId="14" xfId="0" applyBorder="1" applyAlignment="1">
      <alignment wrapText="1"/>
    </xf>
    <xf numFmtId="0" fontId="0" fillId="0" borderId="15" xfId="0" applyBorder="1" applyAlignment="1">
      <alignment wrapText="1"/>
    </xf>
    <xf numFmtId="0" fontId="0" fillId="0" borderId="18" xfId="0" applyBorder="1" applyAlignment="1">
      <alignment wrapText="1"/>
    </xf>
    <xf numFmtId="0" fontId="0" fillId="0" borderId="13" xfId="0" applyBorder="1" applyAlignment="1">
      <alignment wrapText="1"/>
    </xf>
    <xf numFmtId="0" fontId="0" fillId="0" borderId="4" xfId="0" applyBorder="1" applyAlignment="1">
      <alignment horizontal="center"/>
    </xf>
    <xf numFmtId="0" fontId="0" fillId="0" borderId="9" xfId="0" applyBorder="1" applyAlignment="1">
      <alignment horizontal="center"/>
    </xf>
    <xf numFmtId="0" fontId="0" fillId="0" borderId="0" xfId="0" applyAlignment="1">
      <alignment horizontal="center"/>
    </xf>
    <xf numFmtId="0" fontId="5" fillId="0" borderId="5" xfId="0" applyFont="1" applyBorder="1" applyAlignment="1">
      <alignment vertical="center" wrapText="1"/>
    </xf>
    <xf numFmtId="0" fontId="0" fillId="0" borderId="4" xfId="0" applyBorder="1" applyAlignment="1">
      <alignment vertical="center" wrapText="1"/>
    </xf>
    <xf numFmtId="0" fontId="0" fillId="0" borderId="9" xfId="0" applyBorder="1" applyAlignment="1">
      <alignment vertical="center" wrapText="1"/>
    </xf>
    <xf numFmtId="0" fontId="0" fillId="0" borderId="17" xfId="0" applyBorder="1" applyAlignment="1">
      <alignment vertical="center" wrapText="1"/>
    </xf>
    <xf numFmtId="0" fontId="0" fillId="0" borderId="0" xfId="0" applyAlignment="1">
      <alignment vertical="center" wrapText="1"/>
    </xf>
    <xf numFmtId="0" fontId="0" fillId="0" borderId="16" xfId="0" applyBorder="1" applyAlignment="1">
      <alignment vertical="center" wrapText="1"/>
    </xf>
    <xf numFmtId="0" fontId="0" fillId="0" borderId="3" xfId="0" applyBorder="1" applyAlignment="1">
      <alignment vertical="center" wrapText="1"/>
    </xf>
    <xf numFmtId="0" fontId="0" fillId="0" borderId="2" xfId="0" applyBorder="1" applyAlignment="1">
      <alignment vertical="center" wrapText="1"/>
    </xf>
    <xf numFmtId="0" fontId="0" fillId="0" borderId="1" xfId="0" applyBorder="1" applyAlignment="1">
      <alignment vertical="center" wrapText="1"/>
    </xf>
    <xf numFmtId="0" fontId="4" fillId="0" borderId="20" xfId="2" applyFont="1" applyBorder="1" applyAlignment="1">
      <alignment horizontal="center"/>
    </xf>
    <xf numFmtId="0" fontId="4" fillId="0" borderId="21" xfId="2" applyFont="1" applyBorder="1" applyAlignment="1">
      <alignment horizontal="center"/>
    </xf>
    <xf numFmtId="0" fontId="4" fillId="0" borderId="22" xfId="2" applyFont="1" applyBorder="1" applyAlignment="1">
      <alignment horizontal="center"/>
    </xf>
    <xf numFmtId="0" fontId="9" fillId="0" borderId="0" xfId="4" applyFont="1" applyAlignment="1">
      <alignment horizontal="center"/>
    </xf>
    <xf numFmtId="0" fontId="5" fillId="0" borderId="32" xfId="2" applyFont="1" applyBorder="1" applyAlignment="1">
      <alignment wrapText="1"/>
    </xf>
    <xf numFmtId="0" fontId="2" fillId="2" borderId="34" xfId="2" applyFill="1" applyBorder="1" applyAlignment="1">
      <alignment wrapText="1"/>
    </xf>
    <xf numFmtId="0" fontId="2" fillId="2" borderId="37" xfId="2" applyFill="1" applyBorder="1" applyAlignment="1">
      <alignment wrapText="1"/>
    </xf>
    <xf numFmtId="0" fontId="2" fillId="2" borderId="35" xfId="2" applyFill="1" applyBorder="1" applyAlignment="1">
      <alignment wrapText="1"/>
    </xf>
    <xf numFmtId="0" fontId="2" fillId="2" borderId="38" xfId="2" applyFill="1" applyBorder="1" applyAlignment="1">
      <alignment wrapText="1"/>
    </xf>
    <xf numFmtId="0" fontId="2" fillId="2" borderId="36" xfId="2" applyFill="1" applyBorder="1" applyAlignment="1">
      <alignment wrapText="1"/>
    </xf>
    <xf numFmtId="0" fontId="2" fillId="2" borderId="39" xfId="2" applyFill="1" applyBorder="1" applyAlignment="1">
      <alignment wrapText="1"/>
    </xf>
  </cellXfs>
  <cellStyles count="5">
    <cellStyle name="Currency 2" xfId="1" xr:uid="{00000000-0005-0000-0000-000000000000}"/>
    <cellStyle name="Normal" xfId="0" builtinId="0"/>
    <cellStyle name="Normal 2" xfId="2" xr:uid="{00000000-0005-0000-0000-000002000000}"/>
    <cellStyle name="Normal 3" xfId="3" xr:uid="{00000000-0005-0000-0000-000003000000}"/>
    <cellStyle name="Normal 4" xfId="4" xr:uid="{00000000-0005-0000-0000-000004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39077</xdr:colOff>
      <xdr:row>0</xdr:row>
      <xdr:rowOff>9768</xdr:rowOff>
    </xdr:from>
    <xdr:to>
      <xdr:col>9</xdr:col>
      <xdr:colOff>48846</xdr:colOff>
      <xdr:row>0</xdr:row>
      <xdr:rowOff>1631462</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39077" y="9768"/>
          <a:ext cx="4991344" cy="16216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Transistor</a:t>
          </a:r>
          <a:r>
            <a:rPr lang="en-US" sz="1100" b="1" baseline="0"/>
            <a:t> Quiz Problem</a:t>
          </a:r>
          <a:br>
            <a:rPr lang="en-US" sz="1100" b="1" baseline="0"/>
          </a:br>
          <a:endParaRPr lang="en-US" sz="1100" b="1"/>
        </a:p>
        <a:p>
          <a:r>
            <a:rPr lang="en-US" sz="1100"/>
            <a:t>At a transistor manufacturing plant, four technicians (A, B, C, and D) produce three products (products 1, 2, and 3).  The demand</a:t>
          </a:r>
          <a:r>
            <a:rPr lang="en-US" sz="1100" baseline="0"/>
            <a:t> for the products is shown below</a:t>
          </a:r>
          <a:r>
            <a:rPr lang="en-US" sz="1100"/>
            <a:t> </a:t>
          </a:r>
        </a:p>
        <a:p>
          <a:endParaRPr lang="en-US" sz="1100"/>
        </a:p>
        <a:p>
          <a:r>
            <a:rPr lang="en-US" sz="1100"/>
            <a:t>Technician A can make only products 1 and 3. Technician B can make only products 1 and 2. Technician C can make only product 3. Technician D can make only product 2.  </a:t>
          </a:r>
        </a:p>
        <a:p>
          <a:endParaRPr lang="en-US" sz="1100"/>
        </a:p>
        <a:p>
          <a:r>
            <a:rPr lang="en-US" sz="1100"/>
            <a:t>The answer must be in </a:t>
          </a:r>
          <a:r>
            <a:rPr lang="en-US" sz="1100" baseline="0"/>
            <a:t>whole products.</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
  <sheetViews>
    <sheetView zoomScale="140" zoomScaleNormal="140" workbookViewId="0">
      <selection activeCell="E18" sqref="E18"/>
    </sheetView>
  </sheetViews>
  <sheetFormatPr defaultColWidth="8.81640625" defaultRowHeight="12.5" x14ac:dyDescent="0.25"/>
  <cols>
    <col min="1" max="16384" width="8.81640625" style="1"/>
  </cols>
  <sheetData>
    <row r="1" spans="1:10" x14ac:dyDescent="0.25">
      <c r="A1" s="1" t="s">
        <v>77</v>
      </c>
      <c r="B1" s="75">
        <v>0.1</v>
      </c>
    </row>
    <row r="2" spans="1:10" x14ac:dyDescent="0.25">
      <c r="A2" s="1" t="s">
        <v>76</v>
      </c>
      <c r="B2" s="1" t="s">
        <v>75</v>
      </c>
      <c r="C2" s="1" t="s">
        <v>74</v>
      </c>
      <c r="E2" s="1" t="s">
        <v>73</v>
      </c>
      <c r="G2" s="89" t="s">
        <v>72</v>
      </c>
      <c r="H2" s="90"/>
      <c r="I2" s="90"/>
      <c r="J2" s="91"/>
    </row>
    <row r="3" spans="1:10" x14ac:dyDescent="0.25">
      <c r="A3" s="1">
        <v>0</v>
      </c>
      <c r="B3" s="1">
        <v>-50</v>
      </c>
      <c r="C3" s="1">
        <v>-100</v>
      </c>
      <c r="E3" s="74">
        <f>B14-C14</f>
        <v>14.333757378350811</v>
      </c>
      <c r="G3" s="92"/>
      <c r="H3" s="93"/>
      <c r="I3" s="93"/>
      <c r="J3" s="94"/>
    </row>
    <row r="4" spans="1:10" x14ac:dyDescent="0.25">
      <c r="A4" s="1">
        <v>1</v>
      </c>
      <c r="B4" s="1">
        <v>10</v>
      </c>
      <c r="C4" s="1">
        <v>90</v>
      </c>
      <c r="G4" s="92"/>
      <c r="H4" s="93"/>
      <c r="I4" s="93"/>
      <c r="J4" s="94"/>
    </row>
    <row r="5" spans="1:10" x14ac:dyDescent="0.25">
      <c r="A5" s="1">
        <v>2</v>
      </c>
      <c r="B5" s="1">
        <v>20</v>
      </c>
      <c r="C5" s="1">
        <v>80</v>
      </c>
      <c r="G5" s="92"/>
      <c r="H5" s="93"/>
      <c r="I5" s="93"/>
      <c r="J5" s="94"/>
    </row>
    <row r="6" spans="1:10" x14ac:dyDescent="0.25">
      <c r="A6" s="1">
        <v>3</v>
      </c>
      <c r="B6" s="1">
        <v>30</v>
      </c>
      <c r="C6" s="1">
        <v>70</v>
      </c>
      <c r="G6" s="95"/>
      <c r="H6" s="96"/>
      <c r="I6" s="96"/>
      <c r="J6" s="97"/>
    </row>
    <row r="7" spans="1:10" x14ac:dyDescent="0.25">
      <c r="A7" s="1">
        <v>4</v>
      </c>
      <c r="B7" s="1">
        <v>40</v>
      </c>
      <c r="C7" s="1">
        <v>60</v>
      </c>
    </row>
    <row r="8" spans="1:10" x14ac:dyDescent="0.25">
      <c r="A8" s="1">
        <v>5</v>
      </c>
      <c r="B8" s="1">
        <v>50</v>
      </c>
      <c r="C8" s="1">
        <v>50</v>
      </c>
    </row>
    <row r="9" spans="1:10" x14ac:dyDescent="0.25">
      <c r="A9" s="1">
        <v>6</v>
      </c>
      <c r="B9" s="1">
        <v>60</v>
      </c>
      <c r="C9" s="1">
        <v>40</v>
      </c>
    </row>
    <row r="10" spans="1:10" x14ac:dyDescent="0.25">
      <c r="A10" s="1">
        <v>7</v>
      </c>
      <c r="B10" s="1">
        <v>70</v>
      </c>
      <c r="C10" s="1">
        <v>30</v>
      </c>
    </row>
    <row r="11" spans="1:10" x14ac:dyDescent="0.25">
      <c r="A11" s="1">
        <v>8</v>
      </c>
      <c r="B11" s="1">
        <v>80</v>
      </c>
      <c r="C11" s="1">
        <v>20</v>
      </c>
    </row>
    <row r="12" spans="1:10" x14ac:dyDescent="0.25">
      <c r="A12" s="1">
        <v>9</v>
      </c>
      <c r="B12" s="1">
        <v>90</v>
      </c>
      <c r="C12" s="1">
        <v>10</v>
      </c>
    </row>
    <row r="13" spans="1:10" x14ac:dyDescent="0.25">
      <c r="A13" s="1">
        <v>10</v>
      </c>
      <c r="B13" s="1">
        <v>100</v>
      </c>
      <c r="C13" s="1">
        <v>5</v>
      </c>
    </row>
    <row r="14" spans="1:10" x14ac:dyDescent="0.25">
      <c r="A14" s="1" t="s">
        <v>71</v>
      </c>
      <c r="B14" s="74">
        <f>B3+NPV($B$1,B4:B13)</f>
        <v>240.35909219798322</v>
      </c>
      <c r="C14" s="74">
        <f>C3+NPV($B$1,C4:C13)</f>
        <v>226.02533481963241</v>
      </c>
    </row>
    <row r="18" spans="1:1" x14ac:dyDescent="0.25">
      <c r="A18" s="1" t="s">
        <v>70</v>
      </c>
    </row>
    <row r="19" spans="1:1" x14ac:dyDescent="0.25">
      <c r="A19" s="1" t="s">
        <v>69</v>
      </c>
    </row>
    <row r="20" spans="1:1" x14ac:dyDescent="0.25">
      <c r="A20" s="1" t="s">
        <v>68</v>
      </c>
    </row>
  </sheetData>
  <mergeCells count="1">
    <mergeCell ref="G2:J6"/>
  </mergeCells>
  <pageMargins left="0.75" right="0.75" top="1" bottom="1" header="0.5" footer="0.5"/>
  <pageSetup orientation="landscape" verticalDpi="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3"/>
  <sheetViews>
    <sheetView tabSelected="1" zoomScale="130" zoomScaleNormal="130" workbookViewId="0">
      <selection activeCell="E7" sqref="E7"/>
    </sheetView>
  </sheetViews>
  <sheetFormatPr defaultColWidth="8.81640625" defaultRowHeight="12.5" x14ac:dyDescent="0.25"/>
  <cols>
    <col min="1" max="1" width="16.453125" style="1" customWidth="1"/>
    <col min="2" max="2" width="10.7265625" style="1" bestFit="1" customWidth="1"/>
    <col min="3" max="3" width="8.81640625" style="1"/>
    <col min="4" max="5" width="10" style="1" customWidth="1"/>
    <col min="6" max="256" width="8.81640625" style="1"/>
    <col min="257" max="257" width="16.453125" style="1" customWidth="1"/>
    <col min="258" max="258" width="10.7265625" style="1" bestFit="1" customWidth="1"/>
    <col min="259" max="259" width="8.81640625" style="1"/>
    <col min="260" max="261" width="10" style="1" customWidth="1"/>
    <col min="262" max="512" width="8.81640625" style="1"/>
    <col min="513" max="513" width="16.453125" style="1" customWidth="1"/>
    <col min="514" max="514" width="10.7265625" style="1" bestFit="1" customWidth="1"/>
    <col min="515" max="515" width="8.81640625" style="1"/>
    <col min="516" max="517" width="10" style="1" customWidth="1"/>
    <col min="518" max="768" width="8.81640625" style="1"/>
    <col min="769" max="769" width="16.453125" style="1" customWidth="1"/>
    <col min="770" max="770" width="10.7265625" style="1" bestFit="1" customWidth="1"/>
    <col min="771" max="771" width="8.81640625" style="1"/>
    <col min="772" max="773" width="10" style="1" customWidth="1"/>
    <col min="774" max="1024" width="8.81640625" style="1"/>
    <col min="1025" max="1025" width="16.453125" style="1" customWidth="1"/>
    <col min="1026" max="1026" width="10.7265625" style="1" bestFit="1" customWidth="1"/>
    <col min="1027" max="1027" width="8.81640625" style="1"/>
    <col min="1028" max="1029" width="10" style="1" customWidth="1"/>
    <col min="1030" max="1280" width="8.81640625" style="1"/>
    <col min="1281" max="1281" width="16.453125" style="1" customWidth="1"/>
    <col min="1282" max="1282" width="10.7265625" style="1" bestFit="1" customWidth="1"/>
    <col min="1283" max="1283" width="8.81640625" style="1"/>
    <col min="1284" max="1285" width="10" style="1" customWidth="1"/>
    <col min="1286" max="1536" width="8.81640625" style="1"/>
    <col min="1537" max="1537" width="16.453125" style="1" customWidth="1"/>
    <col min="1538" max="1538" width="10.7265625" style="1" bestFit="1" customWidth="1"/>
    <col min="1539" max="1539" width="8.81640625" style="1"/>
    <col min="1540" max="1541" width="10" style="1" customWidth="1"/>
    <col min="1542" max="1792" width="8.81640625" style="1"/>
    <col min="1793" max="1793" width="16.453125" style="1" customWidth="1"/>
    <col min="1794" max="1794" width="10.7265625" style="1" bestFit="1" customWidth="1"/>
    <col min="1795" max="1795" width="8.81640625" style="1"/>
    <col min="1796" max="1797" width="10" style="1" customWidth="1"/>
    <col min="1798" max="2048" width="8.81640625" style="1"/>
    <col min="2049" max="2049" width="16.453125" style="1" customWidth="1"/>
    <col min="2050" max="2050" width="10.7265625" style="1" bestFit="1" customWidth="1"/>
    <col min="2051" max="2051" width="8.81640625" style="1"/>
    <col min="2052" max="2053" width="10" style="1" customWidth="1"/>
    <col min="2054" max="2304" width="8.81640625" style="1"/>
    <col min="2305" max="2305" width="16.453125" style="1" customWidth="1"/>
    <col min="2306" max="2306" width="10.7265625" style="1" bestFit="1" customWidth="1"/>
    <col min="2307" max="2307" width="8.81640625" style="1"/>
    <col min="2308" max="2309" width="10" style="1" customWidth="1"/>
    <col min="2310" max="2560" width="8.81640625" style="1"/>
    <col min="2561" max="2561" width="16.453125" style="1" customWidth="1"/>
    <col min="2562" max="2562" width="10.7265625" style="1" bestFit="1" customWidth="1"/>
    <col min="2563" max="2563" width="8.81640625" style="1"/>
    <col min="2564" max="2565" width="10" style="1" customWidth="1"/>
    <col min="2566" max="2816" width="8.81640625" style="1"/>
    <col min="2817" max="2817" width="16.453125" style="1" customWidth="1"/>
    <col min="2818" max="2818" width="10.7265625" style="1" bestFit="1" customWidth="1"/>
    <col min="2819" max="2819" width="8.81640625" style="1"/>
    <col min="2820" max="2821" width="10" style="1" customWidth="1"/>
    <col min="2822" max="3072" width="8.81640625" style="1"/>
    <col min="3073" max="3073" width="16.453125" style="1" customWidth="1"/>
    <col min="3074" max="3074" width="10.7265625" style="1" bestFit="1" customWidth="1"/>
    <col min="3075" max="3075" width="8.81640625" style="1"/>
    <col min="3076" max="3077" width="10" style="1" customWidth="1"/>
    <col min="3078" max="3328" width="8.81640625" style="1"/>
    <col min="3329" max="3329" width="16.453125" style="1" customWidth="1"/>
    <col min="3330" max="3330" width="10.7265625" style="1" bestFit="1" customWidth="1"/>
    <col min="3331" max="3331" width="8.81640625" style="1"/>
    <col min="3332" max="3333" width="10" style="1" customWidth="1"/>
    <col min="3334" max="3584" width="8.81640625" style="1"/>
    <col min="3585" max="3585" width="16.453125" style="1" customWidth="1"/>
    <col min="3586" max="3586" width="10.7265625" style="1" bestFit="1" customWidth="1"/>
    <col min="3587" max="3587" width="8.81640625" style="1"/>
    <col min="3588" max="3589" width="10" style="1" customWidth="1"/>
    <col min="3590" max="3840" width="8.81640625" style="1"/>
    <col min="3841" max="3841" width="16.453125" style="1" customWidth="1"/>
    <col min="3842" max="3842" width="10.7265625" style="1" bestFit="1" customWidth="1"/>
    <col min="3843" max="3843" width="8.81640625" style="1"/>
    <col min="3844" max="3845" width="10" style="1" customWidth="1"/>
    <col min="3846" max="4096" width="8.81640625" style="1"/>
    <col min="4097" max="4097" width="16.453125" style="1" customWidth="1"/>
    <col min="4098" max="4098" width="10.7265625" style="1" bestFit="1" customWidth="1"/>
    <col min="4099" max="4099" width="8.81640625" style="1"/>
    <col min="4100" max="4101" width="10" style="1" customWidth="1"/>
    <col min="4102" max="4352" width="8.81640625" style="1"/>
    <col min="4353" max="4353" width="16.453125" style="1" customWidth="1"/>
    <col min="4354" max="4354" width="10.7265625" style="1" bestFit="1" customWidth="1"/>
    <col min="4355" max="4355" width="8.81640625" style="1"/>
    <col min="4356" max="4357" width="10" style="1" customWidth="1"/>
    <col min="4358" max="4608" width="8.81640625" style="1"/>
    <col min="4609" max="4609" width="16.453125" style="1" customWidth="1"/>
    <col min="4610" max="4610" width="10.7265625" style="1" bestFit="1" customWidth="1"/>
    <col min="4611" max="4611" width="8.81640625" style="1"/>
    <col min="4612" max="4613" width="10" style="1" customWidth="1"/>
    <col min="4614" max="4864" width="8.81640625" style="1"/>
    <col min="4865" max="4865" width="16.453125" style="1" customWidth="1"/>
    <col min="4866" max="4866" width="10.7265625" style="1" bestFit="1" customWidth="1"/>
    <col min="4867" max="4867" width="8.81640625" style="1"/>
    <col min="4868" max="4869" width="10" style="1" customWidth="1"/>
    <col min="4870" max="5120" width="8.81640625" style="1"/>
    <col min="5121" max="5121" width="16.453125" style="1" customWidth="1"/>
    <col min="5122" max="5122" width="10.7265625" style="1" bestFit="1" customWidth="1"/>
    <col min="5123" max="5123" width="8.81640625" style="1"/>
    <col min="5124" max="5125" width="10" style="1" customWidth="1"/>
    <col min="5126" max="5376" width="8.81640625" style="1"/>
    <col min="5377" max="5377" width="16.453125" style="1" customWidth="1"/>
    <col min="5378" max="5378" width="10.7265625" style="1" bestFit="1" customWidth="1"/>
    <col min="5379" max="5379" width="8.81640625" style="1"/>
    <col min="5380" max="5381" width="10" style="1" customWidth="1"/>
    <col min="5382" max="5632" width="8.81640625" style="1"/>
    <col min="5633" max="5633" width="16.453125" style="1" customWidth="1"/>
    <col min="5634" max="5634" width="10.7265625" style="1" bestFit="1" customWidth="1"/>
    <col min="5635" max="5635" width="8.81640625" style="1"/>
    <col min="5636" max="5637" width="10" style="1" customWidth="1"/>
    <col min="5638" max="5888" width="8.81640625" style="1"/>
    <col min="5889" max="5889" width="16.453125" style="1" customWidth="1"/>
    <col min="5890" max="5890" width="10.7265625" style="1" bestFit="1" customWidth="1"/>
    <col min="5891" max="5891" width="8.81640625" style="1"/>
    <col min="5892" max="5893" width="10" style="1" customWidth="1"/>
    <col min="5894" max="6144" width="8.81640625" style="1"/>
    <col min="6145" max="6145" width="16.453125" style="1" customWidth="1"/>
    <col min="6146" max="6146" width="10.7265625" style="1" bestFit="1" customWidth="1"/>
    <col min="6147" max="6147" width="8.81640625" style="1"/>
    <col min="6148" max="6149" width="10" style="1" customWidth="1"/>
    <col min="6150" max="6400" width="8.81640625" style="1"/>
    <col min="6401" max="6401" width="16.453125" style="1" customWidth="1"/>
    <col min="6402" max="6402" width="10.7265625" style="1" bestFit="1" customWidth="1"/>
    <col min="6403" max="6403" width="8.81640625" style="1"/>
    <col min="6404" max="6405" width="10" style="1" customWidth="1"/>
    <col min="6406" max="6656" width="8.81640625" style="1"/>
    <col min="6657" max="6657" width="16.453125" style="1" customWidth="1"/>
    <col min="6658" max="6658" width="10.7265625" style="1" bestFit="1" customWidth="1"/>
    <col min="6659" max="6659" width="8.81640625" style="1"/>
    <col min="6660" max="6661" width="10" style="1" customWidth="1"/>
    <col min="6662" max="6912" width="8.81640625" style="1"/>
    <col min="6913" max="6913" width="16.453125" style="1" customWidth="1"/>
    <col min="6914" max="6914" width="10.7265625" style="1" bestFit="1" customWidth="1"/>
    <col min="6915" max="6915" width="8.81640625" style="1"/>
    <col min="6916" max="6917" width="10" style="1" customWidth="1"/>
    <col min="6918" max="7168" width="8.81640625" style="1"/>
    <col min="7169" max="7169" width="16.453125" style="1" customWidth="1"/>
    <col min="7170" max="7170" width="10.7265625" style="1" bestFit="1" customWidth="1"/>
    <col min="7171" max="7171" width="8.81640625" style="1"/>
    <col min="7172" max="7173" width="10" style="1" customWidth="1"/>
    <col min="7174" max="7424" width="8.81640625" style="1"/>
    <col min="7425" max="7425" width="16.453125" style="1" customWidth="1"/>
    <col min="7426" max="7426" width="10.7265625" style="1" bestFit="1" customWidth="1"/>
    <col min="7427" max="7427" width="8.81640625" style="1"/>
    <col min="7428" max="7429" width="10" style="1" customWidth="1"/>
    <col min="7430" max="7680" width="8.81640625" style="1"/>
    <col min="7681" max="7681" width="16.453125" style="1" customWidth="1"/>
    <col min="7682" max="7682" width="10.7265625" style="1" bestFit="1" customWidth="1"/>
    <col min="7683" max="7683" width="8.81640625" style="1"/>
    <col min="7684" max="7685" width="10" style="1" customWidth="1"/>
    <col min="7686" max="7936" width="8.81640625" style="1"/>
    <col min="7937" max="7937" width="16.453125" style="1" customWidth="1"/>
    <col min="7938" max="7938" width="10.7265625" style="1" bestFit="1" customWidth="1"/>
    <col min="7939" max="7939" width="8.81640625" style="1"/>
    <col min="7940" max="7941" width="10" style="1" customWidth="1"/>
    <col min="7942" max="8192" width="8.81640625" style="1"/>
    <col min="8193" max="8193" width="16.453125" style="1" customWidth="1"/>
    <col min="8194" max="8194" width="10.7265625" style="1" bestFit="1" customWidth="1"/>
    <col min="8195" max="8195" width="8.81640625" style="1"/>
    <col min="8196" max="8197" width="10" style="1" customWidth="1"/>
    <col min="8198" max="8448" width="8.81640625" style="1"/>
    <col min="8449" max="8449" width="16.453125" style="1" customWidth="1"/>
    <col min="8450" max="8450" width="10.7265625" style="1" bestFit="1" customWidth="1"/>
    <col min="8451" max="8451" width="8.81640625" style="1"/>
    <col min="8452" max="8453" width="10" style="1" customWidth="1"/>
    <col min="8454" max="8704" width="8.81640625" style="1"/>
    <col min="8705" max="8705" width="16.453125" style="1" customWidth="1"/>
    <col min="8706" max="8706" width="10.7265625" style="1" bestFit="1" customWidth="1"/>
    <col min="8707" max="8707" width="8.81640625" style="1"/>
    <col min="8708" max="8709" width="10" style="1" customWidth="1"/>
    <col min="8710" max="8960" width="8.81640625" style="1"/>
    <col min="8961" max="8961" width="16.453125" style="1" customWidth="1"/>
    <col min="8962" max="8962" width="10.7265625" style="1" bestFit="1" customWidth="1"/>
    <col min="8963" max="8963" width="8.81640625" style="1"/>
    <col min="8964" max="8965" width="10" style="1" customWidth="1"/>
    <col min="8966" max="9216" width="8.81640625" style="1"/>
    <col min="9217" max="9217" width="16.453125" style="1" customWidth="1"/>
    <col min="9218" max="9218" width="10.7265625" style="1" bestFit="1" customWidth="1"/>
    <col min="9219" max="9219" width="8.81640625" style="1"/>
    <col min="9220" max="9221" width="10" style="1" customWidth="1"/>
    <col min="9222" max="9472" width="8.81640625" style="1"/>
    <col min="9473" max="9473" width="16.453125" style="1" customWidth="1"/>
    <col min="9474" max="9474" width="10.7265625" style="1" bestFit="1" customWidth="1"/>
    <col min="9475" max="9475" width="8.81640625" style="1"/>
    <col min="9476" max="9477" width="10" style="1" customWidth="1"/>
    <col min="9478" max="9728" width="8.81640625" style="1"/>
    <col min="9729" max="9729" width="16.453125" style="1" customWidth="1"/>
    <col min="9730" max="9730" width="10.7265625" style="1" bestFit="1" customWidth="1"/>
    <col min="9731" max="9731" width="8.81640625" style="1"/>
    <col min="9732" max="9733" width="10" style="1" customWidth="1"/>
    <col min="9734" max="9984" width="8.81640625" style="1"/>
    <col min="9985" max="9985" width="16.453125" style="1" customWidth="1"/>
    <col min="9986" max="9986" width="10.7265625" style="1" bestFit="1" customWidth="1"/>
    <col min="9987" max="9987" width="8.81640625" style="1"/>
    <col min="9988" max="9989" width="10" style="1" customWidth="1"/>
    <col min="9990" max="10240" width="8.81640625" style="1"/>
    <col min="10241" max="10241" width="16.453125" style="1" customWidth="1"/>
    <col min="10242" max="10242" width="10.7265625" style="1" bestFit="1" customWidth="1"/>
    <col min="10243" max="10243" width="8.81640625" style="1"/>
    <col min="10244" max="10245" width="10" style="1" customWidth="1"/>
    <col min="10246" max="10496" width="8.81640625" style="1"/>
    <col min="10497" max="10497" width="16.453125" style="1" customWidth="1"/>
    <col min="10498" max="10498" width="10.7265625" style="1" bestFit="1" customWidth="1"/>
    <col min="10499" max="10499" width="8.81640625" style="1"/>
    <col min="10500" max="10501" width="10" style="1" customWidth="1"/>
    <col min="10502" max="10752" width="8.81640625" style="1"/>
    <col min="10753" max="10753" width="16.453125" style="1" customWidth="1"/>
    <col min="10754" max="10754" width="10.7265625" style="1" bestFit="1" customWidth="1"/>
    <col min="10755" max="10755" width="8.81640625" style="1"/>
    <col min="10756" max="10757" width="10" style="1" customWidth="1"/>
    <col min="10758" max="11008" width="8.81640625" style="1"/>
    <col min="11009" max="11009" width="16.453125" style="1" customWidth="1"/>
    <col min="11010" max="11010" width="10.7265625" style="1" bestFit="1" customWidth="1"/>
    <col min="11011" max="11011" width="8.81640625" style="1"/>
    <col min="11012" max="11013" width="10" style="1" customWidth="1"/>
    <col min="11014" max="11264" width="8.81640625" style="1"/>
    <col min="11265" max="11265" width="16.453125" style="1" customWidth="1"/>
    <col min="11266" max="11266" width="10.7265625" style="1" bestFit="1" customWidth="1"/>
    <col min="11267" max="11267" width="8.81640625" style="1"/>
    <col min="11268" max="11269" width="10" style="1" customWidth="1"/>
    <col min="11270" max="11520" width="8.81640625" style="1"/>
    <col min="11521" max="11521" width="16.453125" style="1" customWidth="1"/>
    <col min="11522" max="11522" width="10.7265625" style="1" bestFit="1" customWidth="1"/>
    <col min="11523" max="11523" width="8.81640625" style="1"/>
    <col min="11524" max="11525" width="10" style="1" customWidth="1"/>
    <col min="11526" max="11776" width="8.81640625" style="1"/>
    <col min="11777" max="11777" width="16.453125" style="1" customWidth="1"/>
    <col min="11778" max="11778" width="10.7265625" style="1" bestFit="1" customWidth="1"/>
    <col min="11779" max="11779" width="8.81640625" style="1"/>
    <col min="11780" max="11781" width="10" style="1" customWidth="1"/>
    <col min="11782" max="12032" width="8.81640625" style="1"/>
    <col min="12033" max="12033" width="16.453125" style="1" customWidth="1"/>
    <col min="12034" max="12034" width="10.7265625" style="1" bestFit="1" customWidth="1"/>
    <col min="12035" max="12035" width="8.81640625" style="1"/>
    <col min="12036" max="12037" width="10" style="1" customWidth="1"/>
    <col min="12038" max="12288" width="8.81640625" style="1"/>
    <col min="12289" max="12289" width="16.453125" style="1" customWidth="1"/>
    <col min="12290" max="12290" width="10.7265625" style="1" bestFit="1" customWidth="1"/>
    <col min="12291" max="12291" width="8.81640625" style="1"/>
    <col min="12292" max="12293" width="10" style="1" customWidth="1"/>
    <col min="12294" max="12544" width="8.81640625" style="1"/>
    <col min="12545" max="12545" width="16.453125" style="1" customWidth="1"/>
    <col min="12546" max="12546" width="10.7265625" style="1" bestFit="1" customWidth="1"/>
    <col min="12547" max="12547" width="8.81640625" style="1"/>
    <col min="12548" max="12549" width="10" style="1" customWidth="1"/>
    <col min="12550" max="12800" width="8.81640625" style="1"/>
    <col min="12801" max="12801" width="16.453125" style="1" customWidth="1"/>
    <col min="12802" max="12802" width="10.7265625" style="1" bestFit="1" customWidth="1"/>
    <col min="12803" max="12803" width="8.81640625" style="1"/>
    <col min="12804" max="12805" width="10" style="1" customWidth="1"/>
    <col min="12806" max="13056" width="8.81640625" style="1"/>
    <col min="13057" max="13057" width="16.453125" style="1" customWidth="1"/>
    <col min="13058" max="13058" width="10.7265625" style="1" bestFit="1" customWidth="1"/>
    <col min="13059" max="13059" width="8.81640625" style="1"/>
    <col min="13060" max="13061" width="10" style="1" customWidth="1"/>
    <col min="13062" max="13312" width="8.81640625" style="1"/>
    <col min="13313" max="13313" width="16.453125" style="1" customWidth="1"/>
    <col min="13314" max="13314" width="10.7265625" style="1" bestFit="1" customWidth="1"/>
    <col min="13315" max="13315" width="8.81640625" style="1"/>
    <col min="13316" max="13317" width="10" style="1" customWidth="1"/>
    <col min="13318" max="13568" width="8.81640625" style="1"/>
    <col min="13569" max="13569" width="16.453125" style="1" customWidth="1"/>
    <col min="13570" max="13570" width="10.7265625" style="1" bestFit="1" customWidth="1"/>
    <col min="13571" max="13571" width="8.81640625" style="1"/>
    <col min="13572" max="13573" width="10" style="1" customWidth="1"/>
    <col min="13574" max="13824" width="8.81640625" style="1"/>
    <col min="13825" max="13825" width="16.453125" style="1" customWidth="1"/>
    <col min="13826" max="13826" width="10.7265625" style="1" bestFit="1" customWidth="1"/>
    <col min="13827" max="13827" width="8.81640625" style="1"/>
    <col min="13828" max="13829" width="10" style="1" customWidth="1"/>
    <col min="13830" max="14080" width="8.81640625" style="1"/>
    <col min="14081" max="14081" width="16.453125" style="1" customWidth="1"/>
    <col min="14082" max="14082" width="10.7265625" style="1" bestFit="1" customWidth="1"/>
    <col min="14083" max="14083" width="8.81640625" style="1"/>
    <col min="14084" max="14085" width="10" style="1" customWidth="1"/>
    <col min="14086" max="14336" width="8.81640625" style="1"/>
    <col min="14337" max="14337" width="16.453125" style="1" customWidth="1"/>
    <col min="14338" max="14338" width="10.7265625" style="1" bestFit="1" customWidth="1"/>
    <col min="14339" max="14339" width="8.81640625" style="1"/>
    <col min="14340" max="14341" width="10" style="1" customWidth="1"/>
    <col min="14342" max="14592" width="8.81640625" style="1"/>
    <col min="14593" max="14593" width="16.453125" style="1" customWidth="1"/>
    <col min="14594" max="14594" width="10.7265625" style="1" bestFit="1" customWidth="1"/>
    <col min="14595" max="14595" width="8.81640625" style="1"/>
    <col min="14596" max="14597" width="10" style="1" customWidth="1"/>
    <col min="14598" max="14848" width="8.81640625" style="1"/>
    <col min="14849" max="14849" width="16.453125" style="1" customWidth="1"/>
    <col min="14850" max="14850" width="10.7265625" style="1" bestFit="1" customWidth="1"/>
    <col min="14851" max="14851" width="8.81640625" style="1"/>
    <col min="14852" max="14853" width="10" style="1" customWidth="1"/>
    <col min="14854" max="15104" width="8.81640625" style="1"/>
    <col min="15105" max="15105" width="16.453125" style="1" customWidth="1"/>
    <col min="15106" max="15106" width="10.7265625" style="1" bestFit="1" customWidth="1"/>
    <col min="15107" max="15107" width="8.81640625" style="1"/>
    <col min="15108" max="15109" width="10" style="1" customWidth="1"/>
    <col min="15110" max="15360" width="8.81640625" style="1"/>
    <col min="15361" max="15361" width="16.453125" style="1" customWidth="1"/>
    <col min="15362" max="15362" width="10.7265625" style="1" bestFit="1" customWidth="1"/>
    <col min="15363" max="15363" width="8.81640625" style="1"/>
    <col min="15364" max="15365" width="10" style="1" customWidth="1"/>
    <col min="15366" max="15616" width="8.81640625" style="1"/>
    <col min="15617" max="15617" width="16.453125" style="1" customWidth="1"/>
    <col min="15618" max="15618" width="10.7265625" style="1" bestFit="1" customWidth="1"/>
    <col min="15619" max="15619" width="8.81640625" style="1"/>
    <col min="15620" max="15621" width="10" style="1" customWidth="1"/>
    <col min="15622" max="15872" width="8.81640625" style="1"/>
    <col min="15873" max="15873" width="16.453125" style="1" customWidth="1"/>
    <col min="15874" max="15874" width="10.7265625" style="1" bestFit="1" customWidth="1"/>
    <col min="15875" max="15875" width="8.81640625" style="1"/>
    <col min="15876" max="15877" width="10" style="1" customWidth="1"/>
    <col min="15878" max="16128" width="8.81640625" style="1"/>
    <col min="16129" max="16129" width="16.453125" style="1" customWidth="1"/>
    <col min="16130" max="16130" width="10.7265625" style="1" bestFit="1" customWidth="1"/>
    <col min="16131" max="16131" width="8.81640625" style="1"/>
    <col min="16132" max="16133" width="10" style="1" customWidth="1"/>
    <col min="16134" max="16384" width="8.81640625" style="1"/>
  </cols>
  <sheetData>
    <row r="1" spans="1:6" x14ac:dyDescent="0.25">
      <c r="A1" s="1" t="s">
        <v>101</v>
      </c>
    </row>
    <row r="2" spans="1:6" ht="13" thickBot="1" x14ac:dyDescent="0.3"/>
    <row r="3" spans="1:6" x14ac:dyDescent="0.25">
      <c r="B3" s="129" t="s">
        <v>102</v>
      </c>
      <c r="C3" s="131" t="s">
        <v>103</v>
      </c>
      <c r="D3" s="131" t="s">
        <v>104</v>
      </c>
      <c r="E3" s="131" t="s">
        <v>105</v>
      </c>
      <c r="F3" s="133" t="s">
        <v>106</v>
      </c>
    </row>
    <row r="4" spans="1:6" ht="13" thickBot="1" x14ac:dyDescent="0.3">
      <c r="B4" s="130"/>
      <c r="C4" s="132"/>
      <c r="D4" s="132"/>
      <c r="E4" s="132"/>
      <c r="F4" s="134"/>
    </row>
    <row r="5" spans="1:6" x14ac:dyDescent="0.25">
      <c r="B5" s="78" t="s">
        <v>107</v>
      </c>
      <c r="C5" s="1">
        <v>60</v>
      </c>
      <c r="D5" s="1">
        <v>125</v>
      </c>
      <c r="E5" s="1">
        <v>25</v>
      </c>
      <c r="F5" s="79">
        <f t="shared" ref="F5:F11" si="0">D5-C5</f>
        <v>65</v>
      </c>
    </row>
    <row r="6" spans="1:6" x14ac:dyDescent="0.25">
      <c r="B6" s="78" t="s">
        <v>108</v>
      </c>
      <c r="C6" s="1">
        <v>142</v>
      </c>
      <c r="D6" s="1">
        <v>125</v>
      </c>
      <c r="E6" s="1">
        <v>25</v>
      </c>
      <c r="F6" s="79">
        <f t="shared" si="0"/>
        <v>-17</v>
      </c>
    </row>
    <row r="7" spans="1:6" x14ac:dyDescent="0.25">
      <c r="B7" s="78" t="s">
        <v>109</v>
      </c>
      <c r="C7" s="1">
        <v>145</v>
      </c>
      <c r="D7" s="1">
        <v>125</v>
      </c>
      <c r="E7" s="1">
        <v>25</v>
      </c>
      <c r="F7" s="79">
        <f t="shared" si="0"/>
        <v>-20</v>
      </c>
    </row>
    <row r="8" spans="1:6" x14ac:dyDescent="0.25">
      <c r="B8" s="78" t="s">
        <v>110</v>
      </c>
      <c r="C8" s="1">
        <v>160</v>
      </c>
      <c r="D8" s="1">
        <v>125</v>
      </c>
      <c r="E8" s="1">
        <v>25</v>
      </c>
      <c r="F8" s="79">
        <f t="shared" si="0"/>
        <v>-35</v>
      </c>
    </row>
    <row r="9" spans="1:6" x14ac:dyDescent="0.25">
      <c r="B9" s="78" t="s">
        <v>111</v>
      </c>
      <c r="C9" s="1">
        <v>180</v>
      </c>
      <c r="D9" s="1">
        <v>125</v>
      </c>
      <c r="E9" s="1">
        <v>25</v>
      </c>
      <c r="F9" s="79">
        <f t="shared" si="0"/>
        <v>-55</v>
      </c>
    </row>
    <row r="10" spans="1:6" x14ac:dyDescent="0.25">
      <c r="B10" s="78" t="s">
        <v>112</v>
      </c>
      <c r="C10" s="1">
        <v>190</v>
      </c>
      <c r="D10" s="1">
        <v>125</v>
      </c>
      <c r="E10" s="1">
        <v>25</v>
      </c>
      <c r="F10" s="79">
        <f t="shared" si="0"/>
        <v>-65</v>
      </c>
    </row>
    <row r="11" spans="1:6" ht="13" thickBot="1" x14ac:dyDescent="0.3">
      <c r="B11" s="80" t="s">
        <v>113</v>
      </c>
      <c r="C11" s="81">
        <v>65</v>
      </c>
      <c r="D11" s="81">
        <v>125</v>
      </c>
      <c r="E11" s="81">
        <v>25</v>
      </c>
      <c r="F11" s="82">
        <f t="shared" si="0"/>
        <v>60</v>
      </c>
    </row>
    <row r="12" spans="1:6" ht="13" thickBot="1" x14ac:dyDescent="0.3">
      <c r="B12" s="83"/>
      <c r="C12" s="84"/>
      <c r="D12" s="84"/>
      <c r="E12" s="84"/>
      <c r="F12" s="85"/>
    </row>
    <row r="13" spans="1:6" ht="13" thickBot="1" x14ac:dyDescent="0.3">
      <c r="B13" s="86"/>
      <c r="C13" s="1" t="s">
        <v>114</v>
      </c>
      <c r="E13" s="87">
        <f>SUM(E5:E11)</f>
        <v>175</v>
      </c>
      <c r="F13" s="79"/>
    </row>
    <row r="14" spans="1:6" ht="13" thickBot="1" x14ac:dyDescent="0.3">
      <c r="B14" s="88"/>
      <c r="C14" s="81"/>
      <c r="D14" s="81"/>
      <c r="E14" s="81"/>
      <c r="F14" s="82"/>
    </row>
    <row r="17" spans="1:6" x14ac:dyDescent="0.25">
      <c r="A17" s="128" t="s">
        <v>115</v>
      </c>
      <c r="B17" s="90"/>
      <c r="C17" s="90"/>
      <c r="D17" s="90"/>
      <c r="E17" s="90"/>
      <c r="F17" s="90"/>
    </row>
    <row r="18" spans="1:6" x14ac:dyDescent="0.25">
      <c r="A18" s="93"/>
      <c r="B18" s="93"/>
      <c r="C18" s="93"/>
      <c r="D18" s="93"/>
      <c r="E18" s="93"/>
      <c r="F18" s="93"/>
    </row>
    <row r="19" spans="1:6" x14ac:dyDescent="0.25">
      <c r="A19" s="93"/>
      <c r="B19" s="93"/>
      <c r="C19" s="93"/>
      <c r="D19" s="93"/>
      <c r="E19" s="93"/>
      <c r="F19" s="93"/>
    </row>
    <row r="20" spans="1:6" x14ac:dyDescent="0.25">
      <c r="A20" s="93"/>
      <c r="B20" s="93"/>
      <c r="C20" s="93"/>
      <c r="D20" s="93"/>
      <c r="E20" s="93"/>
      <c r="F20" s="93"/>
    </row>
    <row r="21" spans="1:6" x14ac:dyDescent="0.25">
      <c r="A21" s="93"/>
      <c r="B21" s="93"/>
      <c r="C21" s="93"/>
      <c r="D21" s="93"/>
      <c r="E21" s="93"/>
      <c r="F21" s="93"/>
    </row>
    <row r="22" spans="1:6" x14ac:dyDescent="0.25">
      <c r="A22" s="93"/>
      <c r="B22" s="93"/>
      <c r="C22" s="93"/>
      <c r="D22" s="93"/>
      <c r="E22" s="93"/>
      <c r="F22" s="93"/>
    </row>
    <row r="23" spans="1:6" x14ac:dyDescent="0.25">
      <c r="A23" s="93"/>
      <c r="B23" s="93"/>
      <c r="C23" s="93"/>
      <c r="D23" s="93"/>
      <c r="E23" s="93"/>
      <c r="F23" s="93"/>
    </row>
  </sheetData>
  <mergeCells count="6">
    <mergeCell ref="A17:F23"/>
    <mergeCell ref="B3:B4"/>
    <mergeCell ref="C3:C4"/>
    <mergeCell ref="D3:D4"/>
    <mergeCell ref="E3:E4"/>
    <mergeCell ref="F3:F4"/>
  </mergeCell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7"/>
  <sheetViews>
    <sheetView zoomScale="140" zoomScaleNormal="140" workbookViewId="0">
      <selection activeCell="D16" sqref="D16"/>
    </sheetView>
  </sheetViews>
  <sheetFormatPr defaultColWidth="8.81640625" defaultRowHeight="12.5" x14ac:dyDescent="0.25"/>
  <cols>
    <col min="1" max="1" width="15.1796875" style="1" bestFit="1" customWidth="1"/>
    <col min="2" max="6" width="8.81640625" style="1"/>
    <col min="7" max="7" width="5.453125" style="1" customWidth="1"/>
    <col min="8" max="8" width="5.81640625" style="1" customWidth="1"/>
    <col min="9" max="9" width="5.1796875" style="1" customWidth="1"/>
    <col min="10" max="10" width="6" style="1" customWidth="1"/>
    <col min="11" max="256" width="8.81640625" style="1"/>
    <col min="257" max="257" width="15.1796875" style="1" bestFit="1" customWidth="1"/>
    <col min="258" max="262" width="8.81640625" style="1"/>
    <col min="263" max="263" width="5.453125" style="1" customWidth="1"/>
    <col min="264" max="264" width="5.81640625" style="1" customWidth="1"/>
    <col min="265" max="265" width="5.1796875" style="1" customWidth="1"/>
    <col min="266" max="266" width="6" style="1" customWidth="1"/>
    <col min="267" max="512" width="8.81640625" style="1"/>
    <col min="513" max="513" width="15.1796875" style="1" bestFit="1" customWidth="1"/>
    <col min="514" max="518" width="8.81640625" style="1"/>
    <col min="519" max="519" width="5.453125" style="1" customWidth="1"/>
    <col min="520" max="520" width="5.81640625" style="1" customWidth="1"/>
    <col min="521" max="521" width="5.1796875" style="1" customWidth="1"/>
    <col min="522" max="522" width="6" style="1" customWidth="1"/>
    <col min="523" max="768" width="8.81640625" style="1"/>
    <col min="769" max="769" width="15.1796875" style="1" bestFit="1" customWidth="1"/>
    <col min="770" max="774" width="8.81640625" style="1"/>
    <col min="775" max="775" width="5.453125" style="1" customWidth="1"/>
    <col min="776" max="776" width="5.81640625" style="1" customWidth="1"/>
    <col min="777" max="777" width="5.1796875" style="1" customWidth="1"/>
    <col min="778" max="778" width="6" style="1" customWidth="1"/>
    <col min="779" max="1024" width="8.81640625" style="1"/>
    <col min="1025" max="1025" width="15.1796875" style="1" bestFit="1" customWidth="1"/>
    <col min="1026" max="1030" width="8.81640625" style="1"/>
    <col min="1031" max="1031" width="5.453125" style="1" customWidth="1"/>
    <col min="1032" max="1032" width="5.81640625" style="1" customWidth="1"/>
    <col min="1033" max="1033" width="5.1796875" style="1" customWidth="1"/>
    <col min="1034" max="1034" width="6" style="1" customWidth="1"/>
    <col min="1035" max="1280" width="8.81640625" style="1"/>
    <col min="1281" max="1281" width="15.1796875" style="1" bestFit="1" customWidth="1"/>
    <col min="1282" max="1286" width="8.81640625" style="1"/>
    <col min="1287" max="1287" width="5.453125" style="1" customWidth="1"/>
    <col min="1288" max="1288" width="5.81640625" style="1" customWidth="1"/>
    <col min="1289" max="1289" width="5.1796875" style="1" customWidth="1"/>
    <col min="1290" max="1290" width="6" style="1" customWidth="1"/>
    <col min="1291" max="1536" width="8.81640625" style="1"/>
    <col min="1537" max="1537" width="15.1796875" style="1" bestFit="1" customWidth="1"/>
    <col min="1538" max="1542" width="8.81640625" style="1"/>
    <col min="1543" max="1543" width="5.453125" style="1" customWidth="1"/>
    <col min="1544" max="1544" width="5.81640625" style="1" customWidth="1"/>
    <col min="1545" max="1545" width="5.1796875" style="1" customWidth="1"/>
    <col min="1546" max="1546" width="6" style="1" customWidth="1"/>
    <col min="1547" max="1792" width="8.81640625" style="1"/>
    <col min="1793" max="1793" width="15.1796875" style="1" bestFit="1" customWidth="1"/>
    <col min="1794" max="1798" width="8.81640625" style="1"/>
    <col min="1799" max="1799" width="5.453125" style="1" customWidth="1"/>
    <col min="1800" max="1800" width="5.81640625" style="1" customWidth="1"/>
    <col min="1801" max="1801" width="5.1796875" style="1" customWidth="1"/>
    <col min="1802" max="1802" width="6" style="1" customWidth="1"/>
    <col min="1803" max="2048" width="8.81640625" style="1"/>
    <col min="2049" max="2049" width="15.1796875" style="1" bestFit="1" customWidth="1"/>
    <col min="2050" max="2054" width="8.81640625" style="1"/>
    <col min="2055" max="2055" width="5.453125" style="1" customWidth="1"/>
    <col min="2056" max="2056" width="5.81640625" style="1" customWidth="1"/>
    <col min="2057" max="2057" width="5.1796875" style="1" customWidth="1"/>
    <col min="2058" max="2058" width="6" style="1" customWidth="1"/>
    <col min="2059" max="2304" width="8.81640625" style="1"/>
    <col min="2305" max="2305" width="15.1796875" style="1" bestFit="1" customWidth="1"/>
    <col min="2306" max="2310" width="8.81640625" style="1"/>
    <col min="2311" max="2311" width="5.453125" style="1" customWidth="1"/>
    <col min="2312" max="2312" width="5.81640625" style="1" customWidth="1"/>
    <col min="2313" max="2313" width="5.1796875" style="1" customWidth="1"/>
    <col min="2314" max="2314" width="6" style="1" customWidth="1"/>
    <col min="2315" max="2560" width="8.81640625" style="1"/>
    <col min="2561" max="2561" width="15.1796875" style="1" bestFit="1" customWidth="1"/>
    <col min="2562" max="2566" width="8.81640625" style="1"/>
    <col min="2567" max="2567" width="5.453125" style="1" customWidth="1"/>
    <col min="2568" max="2568" width="5.81640625" style="1" customWidth="1"/>
    <col min="2569" max="2569" width="5.1796875" style="1" customWidth="1"/>
    <col min="2570" max="2570" width="6" style="1" customWidth="1"/>
    <col min="2571" max="2816" width="8.81640625" style="1"/>
    <col min="2817" max="2817" width="15.1796875" style="1" bestFit="1" customWidth="1"/>
    <col min="2818" max="2822" width="8.81640625" style="1"/>
    <col min="2823" max="2823" width="5.453125" style="1" customWidth="1"/>
    <col min="2824" max="2824" width="5.81640625" style="1" customWidth="1"/>
    <col min="2825" max="2825" width="5.1796875" style="1" customWidth="1"/>
    <col min="2826" max="2826" width="6" style="1" customWidth="1"/>
    <col min="2827" max="3072" width="8.81640625" style="1"/>
    <col min="3073" max="3073" width="15.1796875" style="1" bestFit="1" customWidth="1"/>
    <col min="3074" max="3078" width="8.81640625" style="1"/>
    <col min="3079" max="3079" width="5.453125" style="1" customWidth="1"/>
    <col min="3080" max="3080" width="5.81640625" style="1" customWidth="1"/>
    <col min="3081" max="3081" width="5.1796875" style="1" customWidth="1"/>
    <col min="3082" max="3082" width="6" style="1" customWidth="1"/>
    <col min="3083" max="3328" width="8.81640625" style="1"/>
    <col min="3329" max="3329" width="15.1796875" style="1" bestFit="1" customWidth="1"/>
    <col min="3330" max="3334" width="8.81640625" style="1"/>
    <col min="3335" max="3335" width="5.453125" style="1" customWidth="1"/>
    <col min="3336" max="3336" width="5.81640625" style="1" customWidth="1"/>
    <col min="3337" max="3337" width="5.1796875" style="1" customWidth="1"/>
    <col min="3338" max="3338" width="6" style="1" customWidth="1"/>
    <col min="3339" max="3584" width="8.81640625" style="1"/>
    <col min="3585" max="3585" width="15.1796875" style="1" bestFit="1" customWidth="1"/>
    <col min="3586" max="3590" width="8.81640625" style="1"/>
    <col min="3591" max="3591" width="5.453125" style="1" customWidth="1"/>
    <col min="3592" max="3592" width="5.81640625" style="1" customWidth="1"/>
    <col min="3593" max="3593" width="5.1796875" style="1" customWidth="1"/>
    <col min="3594" max="3594" width="6" style="1" customWidth="1"/>
    <col min="3595" max="3840" width="8.81640625" style="1"/>
    <col min="3841" max="3841" width="15.1796875" style="1" bestFit="1" customWidth="1"/>
    <col min="3842" max="3846" width="8.81640625" style="1"/>
    <col min="3847" max="3847" width="5.453125" style="1" customWidth="1"/>
    <col min="3848" max="3848" width="5.81640625" style="1" customWidth="1"/>
    <col min="3849" max="3849" width="5.1796875" style="1" customWidth="1"/>
    <col min="3850" max="3850" width="6" style="1" customWidth="1"/>
    <col min="3851" max="4096" width="8.81640625" style="1"/>
    <col min="4097" max="4097" width="15.1796875" style="1" bestFit="1" customWidth="1"/>
    <col min="4098" max="4102" width="8.81640625" style="1"/>
    <col min="4103" max="4103" width="5.453125" style="1" customWidth="1"/>
    <col min="4104" max="4104" width="5.81640625" style="1" customWidth="1"/>
    <col min="4105" max="4105" width="5.1796875" style="1" customWidth="1"/>
    <col min="4106" max="4106" width="6" style="1" customWidth="1"/>
    <col min="4107" max="4352" width="8.81640625" style="1"/>
    <col min="4353" max="4353" width="15.1796875" style="1" bestFit="1" customWidth="1"/>
    <col min="4354" max="4358" width="8.81640625" style="1"/>
    <col min="4359" max="4359" width="5.453125" style="1" customWidth="1"/>
    <col min="4360" max="4360" width="5.81640625" style="1" customWidth="1"/>
    <col min="4361" max="4361" width="5.1796875" style="1" customWidth="1"/>
    <col min="4362" max="4362" width="6" style="1" customWidth="1"/>
    <col min="4363" max="4608" width="8.81640625" style="1"/>
    <col min="4609" max="4609" width="15.1796875" style="1" bestFit="1" customWidth="1"/>
    <col min="4610" max="4614" width="8.81640625" style="1"/>
    <col min="4615" max="4615" width="5.453125" style="1" customWidth="1"/>
    <col min="4616" max="4616" width="5.81640625" style="1" customWidth="1"/>
    <col min="4617" max="4617" width="5.1796875" style="1" customWidth="1"/>
    <col min="4618" max="4618" width="6" style="1" customWidth="1"/>
    <col min="4619" max="4864" width="8.81640625" style="1"/>
    <col min="4865" max="4865" width="15.1796875" style="1" bestFit="1" customWidth="1"/>
    <col min="4866" max="4870" width="8.81640625" style="1"/>
    <col min="4871" max="4871" width="5.453125" style="1" customWidth="1"/>
    <col min="4872" max="4872" width="5.81640625" style="1" customWidth="1"/>
    <col min="4873" max="4873" width="5.1796875" style="1" customWidth="1"/>
    <col min="4874" max="4874" width="6" style="1" customWidth="1"/>
    <col min="4875" max="5120" width="8.81640625" style="1"/>
    <col min="5121" max="5121" width="15.1796875" style="1" bestFit="1" customWidth="1"/>
    <col min="5122" max="5126" width="8.81640625" style="1"/>
    <col min="5127" max="5127" width="5.453125" style="1" customWidth="1"/>
    <col min="5128" max="5128" width="5.81640625" style="1" customWidth="1"/>
    <col min="5129" max="5129" width="5.1796875" style="1" customWidth="1"/>
    <col min="5130" max="5130" width="6" style="1" customWidth="1"/>
    <col min="5131" max="5376" width="8.81640625" style="1"/>
    <col min="5377" max="5377" width="15.1796875" style="1" bestFit="1" customWidth="1"/>
    <col min="5378" max="5382" width="8.81640625" style="1"/>
    <col min="5383" max="5383" width="5.453125" style="1" customWidth="1"/>
    <col min="5384" max="5384" width="5.81640625" style="1" customWidth="1"/>
    <col min="5385" max="5385" width="5.1796875" style="1" customWidth="1"/>
    <col min="5386" max="5386" width="6" style="1" customWidth="1"/>
    <col min="5387" max="5632" width="8.81640625" style="1"/>
    <col min="5633" max="5633" width="15.1796875" style="1" bestFit="1" customWidth="1"/>
    <col min="5634" max="5638" width="8.81640625" style="1"/>
    <col min="5639" max="5639" width="5.453125" style="1" customWidth="1"/>
    <col min="5640" max="5640" width="5.81640625" style="1" customWidth="1"/>
    <col min="5641" max="5641" width="5.1796875" style="1" customWidth="1"/>
    <col min="5642" max="5642" width="6" style="1" customWidth="1"/>
    <col min="5643" max="5888" width="8.81640625" style="1"/>
    <col min="5889" max="5889" width="15.1796875" style="1" bestFit="1" customWidth="1"/>
    <col min="5890" max="5894" width="8.81640625" style="1"/>
    <col min="5895" max="5895" width="5.453125" style="1" customWidth="1"/>
    <col min="5896" max="5896" width="5.81640625" style="1" customWidth="1"/>
    <col min="5897" max="5897" width="5.1796875" style="1" customWidth="1"/>
    <col min="5898" max="5898" width="6" style="1" customWidth="1"/>
    <col min="5899" max="6144" width="8.81640625" style="1"/>
    <col min="6145" max="6145" width="15.1796875" style="1" bestFit="1" customWidth="1"/>
    <col min="6146" max="6150" width="8.81640625" style="1"/>
    <col min="6151" max="6151" width="5.453125" style="1" customWidth="1"/>
    <col min="6152" max="6152" width="5.81640625" style="1" customWidth="1"/>
    <col min="6153" max="6153" width="5.1796875" style="1" customWidth="1"/>
    <col min="6154" max="6154" width="6" style="1" customWidth="1"/>
    <col min="6155" max="6400" width="8.81640625" style="1"/>
    <col min="6401" max="6401" width="15.1796875" style="1" bestFit="1" customWidth="1"/>
    <col min="6402" max="6406" width="8.81640625" style="1"/>
    <col min="6407" max="6407" width="5.453125" style="1" customWidth="1"/>
    <col min="6408" max="6408" width="5.81640625" style="1" customWidth="1"/>
    <col min="6409" max="6409" width="5.1796875" style="1" customWidth="1"/>
    <col min="6410" max="6410" width="6" style="1" customWidth="1"/>
    <col min="6411" max="6656" width="8.81640625" style="1"/>
    <col min="6657" max="6657" width="15.1796875" style="1" bestFit="1" customWidth="1"/>
    <col min="6658" max="6662" width="8.81640625" style="1"/>
    <col min="6663" max="6663" width="5.453125" style="1" customWidth="1"/>
    <col min="6664" max="6664" width="5.81640625" style="1" customWidth="1"/>
    <col min="6665" max="6665" width="5.1796875" style="1" customWidth="1"/>
    <col min="6666" max="6666" width="6" style="1" customWidth="1"/>
    <col min="6667" max="6912" width="8.81640625" style="1"/>
    <col min="6913" max="6913" width="15.1796875" style="1" bestFit="1" customWidth="1"/>
    <col min="6914" max="6918" width="8.81640625" style="1"/>
    <col min="6919" max="6919" width="5.453125" style="1" customWidth="1"/>
    <col min="6920" max="6920" width="5.81640625" style="1" customWidth="1"/>
    <col min="6921" max="6921" width="5.1796875" style="1" customWidth="1"/>
    <col min="6922" max="6922" width="6" style="1" customWidth="1"/>
    <col min="6923" max="7168" width="8.81640625" style="1"/>
    <col min="7169" max="7169" width="15.1796875" style="1" bestFit="1" customWidth="1"/>
    <col min="7170" max="7174" width="8.81640625" style="1"/>
    <col min="7175" max="7175" width="5.453125" style="1" customWidth="1"/>
    <col min="7176" max="7176" width="5.81640625" style="1" customWidth="1"/>
    <col min="7177" max="7177" width="5.1796875" style="1" customWidth="1"/>
    <col min="7178" max="7178" width="6" style="1" customWidth="1"/>
    <col min="7179" max="7424" width="8.81640625" style="1"/>
    <col min="7425" max="7425" width="15.1796875" style="1" bestFit="1" customWidth="1"/>
    <col min="7426" max="7430" width="8.81640625" style="1"/>
    <col min="7431" max="7431" width="5.453125" style="1" customWidth="1"/>
    <col min="7432" max="7432" width="5.81640625" style="1" customWidth="1"/>
    <col min="7433" max="7433" width="5.1796875" style="1" customWidth="1"/>
    <col min="7434" max="7434" width="6" style="1" customWidth="1"/>
    <col min="7435" max="7680" width="8.81640625" style="1"/>
    <col min="7681" max="7681" width="15.1796875" style="1" bestFit="1" customWidth="1"/>
    <col min="7682" max="7686" width="8.81640625" style="1"/>
    <col min="7687" max="7687" width="5.453125" style="1" customWidth="1"/>
    <col min="7688" max="7688" width="5.81640625" style="1" customWidth="1"/>
    <col min="7689" max="7689" width="5.1796875" style="1" customWidth="1"/>
    <col min="7690" max="7690" width="6" style="1" customWidth="1"/>
    <col min="7691" max="7936" width="8.81640625" style="1"/>
    <col min="7937" max="7937" width="15.1796875" style="1" bestFit="1" customWidth="1"/>
    <col min="7938" max="7942" width="8.81640625" style="1"/>
    <col min="7943" max="7943" width="5.453125" style="1" customWidth="1"/>
    <col min="7944" max="7944" width="5.81640625" style="1" customWidth="1"/>
    <col min="7945" max="7945" width="5.1796875" style="1" customWidth="1"/>
    <col min="7946" max="7946" width="6" style="1" customWidth="1"/>
    <col min="7947" max="8192" width="8.81640625" style="1"/>
    <col min="8193" max="8193" width="15.1796875" style="1" bestFit="1" customWidth="1"/>
    <col min="8194" max="8198" width="8.81640625" style="1"/>
    <col min="8199" max="8199" width="5.453125" style="1" customWidth="1"/>
    <col min="8200" max="8200" width="5.81640625" style="1" customWidth="1"/>
    <col min="8201" max="8201" width="5.1796875" style="1" customWidth="1"/>
    <col min="8202" max="8202" width="6" style="1" customWidth="1"/>
    <col min="8203" max="8448" width="8.81640625" style="1"/>
    <col min="8449" max="8449" width="15.1796875" style="1" bestFit="1" customWidth="1"/>
    <col min="8450" max="8454" width="8.81640625" style="1"/>
    <col min="8455" max="8455" width="5.453125" style="1" customWidth="1"/>
    <col min="8456" max="8456" width="5.81640625" style="1" customWidth="1"/>
    <col min="8457" max="8457" width="5.1796875" style="1" customWidth="1"/>
    <col min="8458" max="8458" width="6" style="1" customWidth="1"/>
    <col min="8459" max="8704" width="8.81640625" style="1"/>
    <col min="8705" max="8705" width="15.1796875" style="1" bestFit="1" customWidth="1"/>
    <col min="8706" max="8710" width="8.81640625" style="1"/>
    <col min="8711" max="8711" width="5.453125" style="1" customWidth="1"/>
    <col min="8712" max="8712" width="5.81640625" style="1" customWidth="1"/>
    <col min="8713" max="8713" width="5.1796875" style="1" customWidth="1"/>
    <col min="8714" max="8714" width="6" style="1" customWidth="1"/>
    <col min="8715" max="8960" width="8.81640625" style="1"/>
    <col min="8961" max="8961" width="15.1796875" style="1" bestFit="1" customWidth="1"/>
    <col min="8962" max="8966" width="8.81640625" style="1"/>
    <col min="8967" max="8967" width="5.453125" style="1" customWidth="1"/>
    <col min="8968" max="8968" width="5.81640625" style="1" customWidth="1"/>
    <col min="8969" max="8969" width="5.1796875" style="1" customWidth="1"/>
    <col min="8970" max="8970" width="6" style="1" customWidth="1"/>
    <col min="8971" max="9216" width="8.81640625" style="1"/>
    <col min="9217" max="9217" width="15.1796875" style="1" bestFit="1" customWidth="1"/>
    <col min="9218" max="9222" width="8.81640625" style="1"/>
    <col min="9223" max="9223" width="5.453125" style="1" customWidth="1"/>
    <col min="9224" max="9224" width="5.81640625" style="1" customWidth="1"/>
    <col min="9225" max="9225" width="5.1796875" style="1" customWidth="1"/>
    <col min="9226" max="9226" width="6" style="1" customWidth="1"/>
    <col min="9227" max="9472" width="8.81640625" style="1"/>
    <col min="9473" max="9473" width="15.1796875" style="1" bestFit="1" customWidth="1"/>
    <col min="9474" max="9478" width="8.81640625" style="1"/>
    <col min="9479" max="9479" width="5.453125" style="1" customWidth="1"/>
    <col min="9480" max="9480" width="5.81640625" style="1" customWidth="1"/>
    <col min="9481" max="9481" width="5.1796875" style="1" customWidth="1"/>
    <col min="9482" max="9482" width="6" style="1" customWidth="1"/>
    <col min="9483" max="9728" width="8.81640625" style="1"/>
    <col min="9729" max="9729" width="15.1796875" style="1" bestFit="1" customWidth="1"/>
    <col min="9730" max="9734" width="8.81640625" style="1"/>
    <col min="9735" max="9735" width="5.453125" style="1" customWidth="1"/>
    <col min="9736" max="9736" width="5.81640625" style="1" customWidth="1"/>
    <col min="9737" max="9737" width="5.1796875" style="1" customWidth="1"/>
    <col min="9738" max="9738" width="6" style="1" customWidth="1"/>
    <col min="9739" max="9984" width="8.81640625" style="1"/>
    <col min="9985" max="9985" width="15.1796875" style="1" bestFit="1" customWidth="1"/>
    <col min="9986" max="9990" width="8.81640625" style="1"/>
    <col min="9991" max="9991" width="5.453125" style="1" customWidth="1"/>
    <col min="9992" max="9992" width="5.81640625" style="1" customWidth="1"/>
    <col min="9993" max="9993" width="5.1796875" style="1" customWidth="1"/>
    <col min="9994" max="9994" width="6" style="1" customWidth="1"/>
    <col min="9995" max="10240" width="8.81640625" style="1"/>
    <col min="10241" max="10241" width="15.1796875" style="1" bestFit="1" customWidth="1"/>
    <col min="10242" max="10246" width="8.81640625" style="1"/>
    <col min="10247" max="10247" width="5.453125" style="1" customWidth="1"/>
    <col min="10248" max="10248" width="5.81640625" style="1" customWidth="1"/>
    <col min="10249" max="10249" width="5.1796875" style="1" customWidth="1"/>
    <col min="10250" max="10250" width="6" style="1" customWidth="1"/>
    <col min="10251" max="10496" width="8.81640625" style="1"/>
    <col min="10497" max="10497" width="15.1796875" style="1" bestFit="1" customWidth="1"/>
    <col min="10498" max="10502" width="8.81640625" style="1"/>
    <col min="10503" max="10503" width="5.453125" style="1" customWidth="1"/>
    <col min="10504" max="10504" width="5.81640625" style="1" customWidth="1"/>
    <col min="10505" max="10505" width="5.1796875" style="1" customWidth="1"/>
    <col min="10506" max="10506" width="6" style="1" customWidth="1"/>
    <col min="10507" max="10752" width="8.81640625" style="1"/>
    <col min="10753" max="10753" width="15.1796875" style="1" bestFit="1" customWidth="1"/>
    <col min="10754" max="10758" width="8.81640625" style="1"/>
    <col min="10759" max="10759" width="5.453125" style="1" customWidth="1"/>
    <col min="10760" max="10760" width="5.81640625" style="1" customWidth="1"/>
    <col min="10761" max="10761" width="5.1796875" style="1" customWidth="1"/>
    <col min="10762" max="10762" width="6" style="1" customWidth="1"/>
    <col min="10763" max="11008" width="8.81640625" style="1"/>
    <col min="11009" max="11009" width="15.1796875" style="1" bestFit="1" customWidth="1"/>
    <col min="11010" max="11014" width="8.81640625" style="1"/>
    <col min="11015" max="11015" width="5.453125" style="1" customWidth="1"/>
    <col min="11016" max="11016" width="5.81640625" style="1" customWidth="1"/>
    <col min="11017" max="11017" width="5.1796875" style="1" customWidth="1"/>
    <col min="11018" max="11018" width="6" style="1" customWidth="1"/>
    <col min="11019" max="11264" width="8.81640625" style="1"/>
    <col min="11265" max="11265" width="15.1796875" style="1" bestFit="1" customWidth="1"/>
    <col min="11266" max="11270" width="8.81640625" style="1"/>
    <col min="11271" max="11271" width="5.453125" style="1" customWidth="1"/>
    <col min="11272" max="11272" width="5.81640625" style="1" customWidth="1"/>
    <col min="11273" max="11273" width="5.1796875" style="1" customWidth="1"/>
    <col min="11274" max="11274" width="6" style="1" customWidth="1"/>
    <col min="11275" max="11520" width="8.81640625" style="1"/>
    <col min="11521" max="11521" width="15.1796875" style="1" bestFit="1" customWidth="1"/>
    <col min="11522" max="11526" width="8.81640625" style="1"/>
    <col min="11527" max="11527" width="5.453125" style="1" customWidth="1"/>
    <col min="11528" max="11528" width="5.81640625" style="1" customWidth="1"/>
    <col min="11529" max="11529" width="5.1796875" style="1" customWidth="1"/>
    <col min="11530" max="11530" width="6" style="1" customWidth="1"/>
    <col min="11531" max="11776" width="8.81640625" style="1"/>
    <col min="11777" max="11777" width="15.1796875" style="1" bestFit="1" customWidth="1"/>
    <col min="11778" max="11782" width="8.81640625" style="1"/>
    <col min="11783" max="11783" width="5.453125" style="1" customWidth="1"/>
    <col min="11784" max="11784" width="5.81640625" style="1" customWidth="1"/>
    <col min="11785" max="11785" width="5.1796875" style="1" customWidth="1"/>
    <col min="11786" max="11786" width="6" style="1" customWidth="1"/>
    <col min="11787" max="12032" width="8.81640625" style="1"/>
    <col min="12033" max="12033" width="15.1796875" style="1" bestFit="1" customWidth="1"/>
    <col min="12034" max="12038" width="8.81640625" style="1"/>
    <col min="12039" max="12039" width="5.453125" style="1" customWidth="1"/>
    <col min="12040" max="12040" width="5.81640625" style="1" customWidth="1"/>
    <col min="12041" max="12041" width="5.1796875" style="1" customWidth="1"/>
    <col min="12042" max="12042" width="6" style="1" customWidth="1"/>
    <col min="12043" max="12288" width="8.81640625" style="1"/>
    <col min="12289" max="12289" width="15.1796875" style="1" bestFit="1" customWidth="1"/>
    <col min="12290" max="12294" width="8.81640625" style="1"/>
    <col min="12295" max="12295" width="5.453125" style="1" customWidth="1"/>
    <col min="12296" max="12296" width="5.81640625" style="1" customWidth="1"/>
    <col min="12297" max="12297" width="5.1796875" style="1" customWidth="1"/>
    <col min="12298" max="12298" width="6" style="1" customWidth="1"/>
    <col min="12299" max="12544" width="8.81640625" style="1"/>
    <col min="12545" max="12545" width="15.1796875" style="1" bestFit="1" customWidth="1"/>
    <col min="12546" max="12550" width="8.81640625" style="1"/>
    <col min="12551" max="12551" width="5.453125" style="1" customWidth="1"/>
    <col min="12552" max="12552" width="5.81640625" style="1" customWidth="1"/>
    <col min="12553" max="12553" width="5.1796875" style="1" customWidth="1"/>
    <col min="12554" max="12554" width="6" style="1" customWidth="1"/>
    <col min="12555" max="12800" width="8.81640625" style="1"/>
    <col min="12801" max="12801" width="15.1796875" style="1" bestFit="1" customWidth="1"/>
    <col min="12802" max="12806" width="8.81640625" style="1"/>
    <col min="12807" max="12807" width="5.453125" style="1" customWidth="1"/>
    <col min="12808" max="12808" width="5.81640625" style="1" customWidth="1"/>
    <col min="12809" max="12809" width="5.1796875" style="1" customWidth="1"/>
    <col min="12810" max="12810" width="6" style="1" customWidth="1"/>
    <col min="12811" max="13056" width="8.81640625" style="1"/>
    <col min="13057" max="13057" width="15.1796875" style="1" bestFit="1" customWidth="1"/>
    <col min="13058" max="13062" width="8.81640625" style="1"/>
    <col min="13063" max="13063" width="5.453125" style="1" customWidth="1"/>
    <col min="13064" max="13064" width="5.81640625" style="1" customWidth="1"/>
    <col min="13065" max="13065" width="5.1796875" style="1" customWidth="1"/>
    <col min="13066" max="13066" width="6" style="1" customWidth="1"/>
    <col min="13067" max="13312" width="8.81640625" style="1"/>
    <col min="13313" max="13313" width="15.1796875" style="1" bestFit="1" customWidth="1"/>
    <col min="13314" max="13318" width="8.81640625" style="1"/>
    <col min="13319" max="13319" width="5.453125" style="1" customWidth="1"/>
    <col min="13320" max="13320" width="5.81640625" style="1" customWidth="1"/>
    <col min="13321" max="13321" width="5.1796875" style="1" customWidth="1"/>
    <col min="13322" max="13322" width="6" style="1" customWidth="1"/>
    <col min="13323" max="13568" width="8.81640625" style="1"/>
    <col min="13569" max="13569" width="15.1796875" style="1" bestFit="1" customWidth="1"/>
    <col min="13570" max="13574" width="8.81640625" style="1"/>
    <col min="13575" max="13575" width="5.453125" style="1" customWidth="1"/>
    <col min="13576" max="13576" width="5.81640625" style="1" customWidth="1"/>
    <col min="13577" max="13577" width="5.1796875" style="1" customWidth="1"/>
    <col min="13578" max="13578" width="6" style="1" customWidth="1"/>
    <col min="13579" max="13824" width="8.81640625" style="1"/>
    <col min="13825" max="13825" width="15.1796875" style="1" bestFit="1" customWidth="1"/>
    <col min="13826" max="13830" width="8.81640625" style="1"/>
    <col min="13831" max="13831" width="5.453125" style="1" customWidth="1"/>
    <col min="13832" max="13832" width="5.81640625" style="1" customWidth="1"/>
    <col min="13833" max="13833" width="5.1796875" style="1" customWidth="1"/>
    <col min="13834" max="13834" width="6" style="1" customWidth="1"/>
    <col min="13835" max="14080" width="8.81640625" style="1"/>
    <col min="14081" max="14081" width="15.1796875" style="1" bestFit="1" customWidth="1"/>
    <col min="14082" max="14086" width="8.81640625" style="1"/>
    <col min="14087" max="14087" width="5.453125" style="1" customWidth="1"/>
    <col min="14088" max="14088" width="5.81640625" style="1" customWidth="1"/>
    <col min="14089" max="14089" width="5.1796875" style="1" customWidth="1"/>
    <col min="14090" max="14090" width="6" style="1" customWidth="1"/>
    <col min="14091" max="14336" width="8.81640625" style="1"/>
    <col min="14337" max="14337" width="15.1796875" style="1" bestFit="1" customWidth="1"/>
    <col min="14338" max="14342" width="8.81640625" style="1"/>
    <col min="14343" max="14343" width="5.453125" style="1" customWidth="1"/>
    <col min="14344" max="14344" width="5.81640625" style="1" customWidth="1"/>
    <col min="14345" max="14345" width="5.1796875" style="1" customWidth="1"/>
    <col min="14346" max="14346" width="6" style="1" customWidth="1"/>
    <col min="14347" max="14592" width="8.81640625" style="1"/>
    <col min="14593" max="14593" width="15.1796875" style="1" bestFit="1" customWidth="1"/>
    <col min="14594" max="14598" width="8.81640625" style="1"/>
    <col min="14599" max="14599" width="5.453125" style="1" customWidth="1"/>
    <col min="14600" max="14600" width="5.81640625" style="1" customWidth="1"/>
    <col min="14601" max="14601" width="5.1796875" style="1" customWidth="1"/>
    <col min="14602" max="14602" width="6" style="1" customWidth="1"/>
    <col min="14603" max="14848" width="8.81640625" style="1"/>
    <col min="14849" max="14849" width="15.1796875" style="1" bestFit="1" customWidth="1"/>
    <col min="14850" max="14854" width="8.81640625" style="1"/>
    <col min="14855" max="14855" width="5.453125" style="1" customWidth="1"/>
    <col min="14856" max="14856" width="5.81640625" style="1" customWidth="1"/>
    <col min="14857" max="14857" width="5.1796875" style="1" customWidth="1"/>
    <col min="14858" max="14858" width="6" style="1" customWidth="1"/>
    <col min="14859" max="15104" width="8.81640625" style="1"/>
    <col min="15105" max="15105" width="15.1796875" style="1" bestFit="1" customWidth="1"/>
    <col min="15106" max="15110" width="8.81640625" style="1"/>
    <col min="15111" max="15111" width="5.453125" style="1" customWidth="1"/>
    <col min="15112" max="15112" width="5.81640625" style="1" customWidth="1"/>
    <col min="15113" max="15113" width="5.1796875" style="1" customWidth="1"/>
    <col min="15114" max="15114" width="6" style="1" customWidth="1"/>
    <col min="15115" max="15360" width="8.81640625" style="1"/>
    <col min="15361" max="15361" width="15.1796875" style="1" bestFit="1" customWidth="1"/>
    <col min="15362" max="15366" width="8.81640625" style="1"/>
    <col min="15367" max="15367" width="5.453125" style="1" customWidth="1"/>
    <col min="15368" max="15368" width="5.81640625" style="1" customWidth="1"/>
    <col min="15369" max="15369" width="5.1796875" style="1" customWidth="1"/>
    <col min="15370" max="15370" width="6" style="1" customWidth="1"/>
    <col min="15371" max="15616" width="8.81640625" style="1"/>
    <col min="15617" max="15617" width="15.1796875" style="1" bestFit="1" customWidth="1"/>
    <col min="15618" max="15622" width="8.81640625" style="1"/>
    <col min="15623" max="15623" width="5.453125" style="1" customWidth="1"/>
    <col min="15624" max="15624" width="5.81640625" style="1" customWidth="1"/>
    <col min="15625" max="15625" width="5.1796875" style="1" customWidth="1"/>
    <col min="15626" max="15626" width="6" style="1" customWidth="1"/>
    <col min="15627" max="15872" width="8.81640625" style="1"/>
    <col min="15873" max="15873" width="15.1796875" style="1" bestFit="1" customWidth="1"/>
    <col min="15874" max="15878" width="8.81640625" style="1"/>
    <col min="15879" max="15879" width="5.453125" style="1" customWidth="1"/>
    <col min="15880" max="15880" width="5.81640625" style="1" customWidth="1"/>
    <col min="15881" max="15881" width="5.1796875" style="1" customWidth="1"/>
    <col min="15882" max="15882" width="6" style="1" customWidth="1"/>
    <col min="15883" max="16128" width="8.81640625" style="1"/>
    <col min="16129" max="16129" width="15.1796875" style="1" bestFit="1" customWidth="1"/>
    <col min="16130" max="16134" width="8.81640625" style="1"/>
    <col min="16135" max="16135" width="5.453125" style="1" customWidth="1"/>
    <col min="16136" max="16136" width="5.81640625" style="1" customWidth="1"/>
    <col min="16137" max="16137" width="5.1796875" style="1" customWidth="1"/>
    <col min="16138" max="16138" width="6" style="1" customWidth="1"/>
    <col min="16139" max="16384" width="8.81640625" style="1"/>
  </cols>
  <sheetData>
    <row r="1" spans="1:10" x14ac:dyDescent="0.25">
      <c r="A1" s="1" t="s">
        <v>78</v>
      </c>
      <c r="B1" s="75">
        <v>0.1</v>
      </c>
    </row>
    <row r="2" spans="1:10" x14ac:dyDescent="0.25">
      <c r="A2" s="1" t="s">
        <v>79</v>
      </c>
      <c r="B2" s="1" t="s">
        <v>80</v>
      </c>
    </row>
    <row r="3" spans="1:10" x14ac:dyDescent="0.25">
      <c r="A3" s="1">
        <v>1</v>
      </c>
      <c r="B3" s="76">
        <v>5.99</v>
      </c>
      <c r="E3" s="74"/>
    </row>
    <row r="4" spans="1:10" x14ac:dyDescent="0.25">
      <c r="A4" s="1">
        <v>2</v>
      </c>
      <c r="B4" s="76">
        <v>14.99</v>
      </c>
      <c r="E4" s="98" t="s">
        <v>81</v>
      </c>
      <c r="F4" s="90"/>
      <c r="G4" s="90"/>
      <c r="H4" s="90"/>
      <c r="I4" s="90"/>
      <c r="J4" s="91"/>
    </row>
    <row r="5" spans="1:10" x14ac:dyDescent="0.25">
      <c r="A5" s="1">
        <v>3</v>
      </c>
      <c r="B5" s="76">
        <v>8.99</v>
      </c>
      <c r="E5" s="92"/>
      <c r="F5" s="93"/>
      <c r="G5" s="93"/>
      <c r="H5" s="93"/>
      <c r="I5" s="93"/>
      <c r="J5" s="94"/>
    </row>
    <row r="6" spans="1:10" x14ac:dyDescent="0.25">
      <c r="A6" s="1">
        <v>4</v>
      </c>
      <c r="B6" s="76">
        <v>12.99</v>
      </c>
      <c r="E6" s="92"/>
      <c r="F6" s="93"/>
      <c r="G6" s="93"/>
      <c r="H6" s="93"/>
      <c r="I6" s="93"/>
      <c r="J6" s="94"/>
    </row>
    <row r="7" spans="1:10" x14ac:dyDescent="0.25">
      <c r="A7" s="1">
        <v>5</v>
      </c>
      <c r="B7" s="76">
        <v>18.989999999999998</v>
      </c>
      <c r="E7" s="92"/>
      <c r="F7" s="93"/>
      <c r="G7" s="93"/>
      <c r="H7" s="93"/>
      <c r="I7" s="93"/>
      <c r="J7" s="94"/>
    </row>
    <row r="8" spans="1:10" x14ac:dyDescent="0.25">
      <c r="A8" s="1" t="s">
        <v>82</v>
      </c>
      <c r="B8" s="76">
        <f>SUM(B3:B7)</f>
        <v>61.95</v>
      </c>
      <c r="E8" s="92"/>
      <c r="F8" s="93"/>
      <c r="G8" s="93"/>
      <c r="H8" s="93"/>
      <c r="I8" s="93"/>
      <c r="J8" s="94"/>
    </row>
    <row r="9" spans="1:10" x14ac:dyDescent="0.25">
      <c r="A9" s="1" t="s">
        <v>83</v>
      </c>
      <c r="B9" s="76">
        <f>B1*B8</f>
        <v>6.1950000000000003</v>
      </c>
      <c r="E9" s="92"/>
      <c r="F9" s="93"/>
      <c r="G9" s="93"/>
      <c r="H9" s="93"/>
      <c r="I9" s="93"/>
      <c r="J9" s="94"/>
    </row>
    <row r="10" spans="1:10" x14ac:dyDescent="0.25">
      <c r="A10" s="1" t="s">
        <v>84</v>
      </c>
      <c r="B10" s="76">
        <f>0.0625*(B8-B9)</f>
        <v>3.4846875000000002</v>
      </c>
      <c r="E10" s="92"/>
      <c r="F10" s="93"/>
      <c r="G10" s="93"/>
      <c r="H10" s="93"/>
      <c r="I10" s="93"/>
      <c r="J10" s="94"/>
    </row>
    <row r="11" spans="1:10" x14ac:dyDescent="0.25">
      <c r="A11" s="1" t="s">
        <v>85</v>
      </c>
      <c r="B11" s="76">
        <f>(B8-B9)+B10</f>
        <v>59.239687500000002</v>
      </c>
      <c r="E11" s="92"/>
      <c r="F11" s="93"/>
      <c r="G11" s="93"/>
      <c r="H11" s="93"/>
      <c r="I11" s="93"/>
      <c r="J11" s="94"/>
    </row>
    <row r="12" spans="1:10" x14ac:dyDescent="0.25">
      <c r="E12" s="92"/>
      <c r="F12" s="93"/>
      <c r="G12" s="93"/>
      <c r="H12" s="93"/>
      <c r="I12" s="93"/>
      <c r="J12" s="94"/>
    </row>
    <row r="13" spans="1:10" x14ac:dyDescent="0.25">
      <c r="E13" s="92"/>
      <c r="F13" s="93"/>
      <c r="G13" s="93"/>
      <c r="H13" s="93"/>
      <c r="I13" s="93"/>
      <c r="J13" s="94"/>
    </row>
    <row r="14" spans="1:10" x14ac:dyDescent="0.25">
      <c r="E14" s="95"/>
      <c r="F14" s="96"/>
      <c r="G14" s="96"/>
      <c r="H14" s="96"/>
      <c r="I14" s="96"/>
      <c r="J14" s="97"/>
    </row>
    <row r="15" spans="1:10" x14ac:dyDescent="0.25">
      <c r="A15" s="1" t="s">
        <v>70</v>
      </c>
      <c r="C15" s="74"/>
    </row>
    <row r="16" spans="1:10" x14ac:dyDescent="0.25">
      <c r="A16" s="1" t="s">
        <v>69</v>
      </c>
    </row>
    <row r="17" spans="1:1" x14ac:dyDescent="0.25">
      <c r="A17" s="1" t="s">
        <v>68</v>
      </c>
    </row>
  </sheetData>
  <mergeCells count="1">
    <mergeCell ref="E4:J14"/>
  </mergeCell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4"/>
  <sheetViews>
    <sheetView zoomScale="150" zoomScaleNormal="150" workbookViewId="0">
      <selection activeCell="A2" sqref="A2"/>
    </sheetView>
  </sheetViews>
  <sheetFormatPr defaultColWidth="8.81640625" defaultRowHeight="12.5" x14ac:dyDescent="0.25"/>
  <cols>
    <col min="1" max="1" width="15.1796875" style="1" bestFit="1" customWidth="1"/>
    <col min="2" max="5" width="8.81640625" style="1"/>
    <col min="6" max="6" width="6.453125" style="1" customWidth="1"/>
    <col min="7" max="7" width="3.1796875" style="1" customWidth="1"/>
    <col min="8" max="8" width="14.453125" style="1" customWidth="1"/>
    <col min="9" max="9" width="13.1796875" style="1" customWidth="1"/>
    <col min="10" max="10" width="14.1796875" style="1" customWidth="1"/>
    <col min="11" max="251" width="8.81640625" style="1"/>
    <col min="252" max="252" width="15.1796875" style="1" bestFit="1" customWidth="1"/>
    <col min="253" max="16384" width="8.81640625" style="1"/>
  </cols>
  <sheetData>
    <row r="1" spans="1:10" x14ac:dyDescent="0.25">
      <c r="A1" s="1" t="s">
        <v>95</v>
      </c>
      <c r="B1" s="1" t="s">
        <v>94</v>
      </c>
      <c r="C1" s="1" t="s">
        <v>93</v>
      </c>
    </row>
    <row r="2" spans="1:10" x14ac:dyDescent="0.25">
      <c r="A2" s="1" t="s">
        <v>92</v>
      </c>
      <c r="B2" s="5">
        <v>3.75</v>
      </c>
      <c r="C2" s="1">
        <v>16</v>
      </c>
      <c r="H2" s="98" t="s">
        <v>91</v>
      </c>
      <c r="I2" s="90"/>
      <c r="J2" s="91"/>
    </row>
    <row r="3" spans="1:10" x14ac:dyDescent="0.25">
      <c r="A3" s="1" t="s">
        <v>90</v>
      </c>
      <c r="B3" s="5">
        <v>3.34</v>
      </c>
      <c r="C3" s="1">
        <v>18</v>
      </c>
      <c r="H3" s="92"/>
      <c r="I3" s="93"/>
      <c r="J3" s="94"/>
    </row>
    <row r="4" spans="1:10" x14ac:dyDescent="0.25">
      <c r="A4" s="1" t="s">
        <v>89</v>
      </c>
      <c r="B4" s="5">
        <v>3.6</v>
      </c>
      <c r="C4" s="1">
        <v>7</v>
      </c>
      <c r="H4" s="92"/>
      <c r="I4" s="93"/>
      <c r="J4" s="94"/>
    </row>
    <row r="5" spans="1:10" x14ac:dyDescent="0.25">
      <c r="A5" s="1" t="s">
        <v>88</v>
      </c>
      <c r="B5" s="5">
        <v>3.75</v>
      </c>
      <c r="C5" s="1">
        <v>15</v>
      </c>
      <c r="H5" s="95"/>
      <c r="I5" s="96"/>
      <c r="J5" s="97"/>
    </row>
    <row r="6" spans="1:10" x14ac:dyDescent="0.25">
      <c r="B6" s="5"/>
      <c r="C6" s="1">
        <f>SUM(C2:C5)</f>
        <v>56</v>
      </c>
      <c r="D6" s="1" t="s">
        <v>87</v>
      </c>
    </row>
    <row r="7" spans="1:10" x14ac:dyDescent="0.25">
      <c r="A7" s="1" t="s">
        <v>86</v>
      </c>
      <c r="B7" s="5">
        <f>SUMPRODUCT(B2:B5,C2:C5 )/C6</f>
        <v>3.5994642857142858</v>
      </c>
    </row>
    <row r="12" spans="1:10" x14ac:dyDescent="0.25">
      <c r="A12" s="1" t="s">
        <v>70</v>
      </c>
    </row>
    <row r="13" spans="1:10" x14ac:dyDescent="0.25">
      <c r="A13" s="1" t="s">
        <v>69</v>
      </c>
    </row>
    <row r="14" spans="1:10" x14ac:dyDescent="0.25">
      <c r="A14" s="1" t="s">
        <v>68</v>
      </c>
    </row>
  </sheetData>
  <mergeCells count="1">
    <mergeCell ref="H2:J5"/>
  </mergeCells>
  <pageMargins left="0.75" right="0.75" top="1" bottom="1" header="0.5" footer="0.5"/>
  <pageSetup orientation="landscape"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9"/>
  <sheetViews>
    <sheetView zoomScale="150" zoomScaleNormal="150" workbookViewId="0">
      <selection activeCell="E20" sqref="E20"/>
    </sheetView>
  </sheetViews>
  <sheetFormatPr defaultColWidth="8.81640625" defaultRowHeight="12.5" x14ac:dyDescent="0.25"/>
  <cols>
    <col min="1" max="1" width="15.1796875" style="1" bestFit="1" customWidth="1"/>
    <col min="2" max="2" width="10.453125" style="1" bestFit="1" customWidth="1"/>
    <col min="3" max="6" width="8.81640625" style="1"/>
    <col min="7" max="7" width="4.453125" style="1" customWidth="1"/>
    <col min="8" max="8" width="6.1796875" style="1" customWidth="1"/>
    <col min="9" max="256" width="8.81640625" style="1"/>
    <col min="257" max="257" width="15.1796875" style="1" bestFit="1" customWidth="1"/>
    <col min="258" max="258" width="10.453125" style="1" bestFit="1" customWidth="1"/>
    <col min="259" max="262" width="8.81640625" style="1"/>
    <col min="263" max="263" width="4.453125" style="1" customWidth="1"/>
    <col min="264" max="264" width="6.1796875" style="1" customWidth="1"/>
    <col min="265" max="512" width="8.81640625" style="1"/>
    <col min="513" max="513" width="15.1796875" style="1" bestFit="1" customWidth="1"/>
    <col min="514" max="514" width="10.453125" style="1" bestFit="1" customWidth="1"/>
    <col min="515" max="518" width="8.81640625" style="1"/>
    <col min="519" max="519" width="4.453125" style="1" customWidth="1"/>
    <col min="520" max="520" width="6.1796875" style="1" customWidth="1"/>
    <col min="521" max="768" width="8.81640625" style="1"/>
    <col min="769" max="769" width="15.1796875" style="1" bestFit="1" customWidth="1"/>
    <col min="770" max="770" width="10.453125" style="1" bestFit="1" customWidth="1"/>
    <col min="771" max="774" width="8.81640625" style="1"/>
    <col min="775" max="775" width="4.453125" style="1" customWidth="1"/>
    <col min="776" max="776" width="6.1796875" style="1" customWidth="1"/>
    <col min="777" max="1024" width="8.81640625" style="1"/>
    <col min="1025" max="1025" width="15.1796875" style="1" bestFit="1" customWidth="1"/>
    <col min="1026" max="1026" width="10.453125" style="1" bestFit="1" customWidth="1"/>
    <col min="1027" max="1030" width="8.81640625" style="1"/>
    <col min="1031" max="1031" width="4.453125" style="1" customWidth="1"/>
    <col min="1032" max="1032" width="6.1796875" style="1" customWidth="1"/>
    <col min="1033" max="1280" width="8.81640625" style="1"/>
    <col min="1281" max="1281" width="15.1796875" style="1" bestFit="1" customWidth="1"/>
    <col min="1282" max="1282" width="10.453125" style="1" bestFit="1" customWidth="1"/>
    <col min="1283" max="1286" width="8.81640625" style="1"/>
    <col min="1287" max="1287" width="4.453125" style="1" customWidth="1"/>
    <col min="1288" max="1288" width="6.1796875" style="1" customWidth="1"/>
    <col min="1289" max="1536" width="8.81640625" style="1"/>
    <col min="1537" max="1537" width="15.1796875" style="1" bestFit="1" customWidth="1"/>
    <col min="1538" max="1538" width="10.453125" style="1" bestFit="1" customWidth="1"/>
    <col min="1539" max="1542" width="8.81640625" style="1"/>
    <col min="1543" max="1543" width="4.453125" style="1" customWidth="1"/>
    <col min="1544" max="1544" width="6.1796875" style="1" customWidth="1"/>
    <col min="1545" max="1792" width="8.81640625" style="1"/>
    <col min="1793" max="1793" width="15.1796875" style="1" bestFit="1" customWidth="1"/>
    <col min="1794" max="1794" width="10.453125" style="1" bestFit="1" customWidth="1"/>
    <col min="1795" max="1798" width="8.81640625" style="1"/>
    <col min="1799" max="1799" width="4.453125" style="1" customWidth="1"/>
    <col min="1800" max="1800" width="6.1796875" style="1" customWidth="1"/>
    <col min="1801" max="2048" width="8.81640625" style="1"/>
    <col min="2049" max="2049" width="15.1796875" style="1" bestFit="1" customWidth="1"/>
    <col min="2050" max="2050" width="10.453125" style="1" bestFit="1" customWidth="1"/>
    <col min="2051" max="2054" width="8.81640625" style="1"/>
    <col min="2055" max="2055" width="4.453125" style="1" customWidth="1"/>
    <col min="2056" max="2056" width="6.1796875" style="1" customWidth="1"/>
    <col min="2057" max="2304" width="8.81640625" style="1"/>
    <col min="2305" max="2305" width="15.1796875" style="1" bestFit="1" customWidth="1"/>
    <col min="2306" max="2306" width="10.453125" style="1" bestFit="1" customWidth="1"/>
    <col min="2307" max="2310" width="8.81640625" style="1"/>
    <col min="2311" max="2311" width="4.453125" style="1" customWidth="1"/>
    <col min="2312" max="2312" width="6.1796875" style="1" customWidth="1"/>
    <col min="2313" max="2560" width="8.81640625" style="1"/>
    <col min="2561" max="2561" width="15.1796875" style="1" bestFit="1" customWidth="1"/>
    <col min="2562" max="2562" width="10.453125" style="1" bestFit="1" customWidth="1"/>
    <col min="2563" max="2566" width="8.81640625" style="1"/>
    <col min="2567" max="2567" width="4.453125" style="1" customWidth="1"/>
    <col min="2568" max="2568" width="6.1796875" style="1" customWidth="1"/>
    <col min="2569" max="2816" width="8.81640625" style="1"/>
    <col min="2817" max="2817" width="15.1796875" style="1" bestFit="1" customWidth="1"/>
    <col min="2818" max="2818" width="10.453125" style="1" bestFit="1" customWidth="1"/>
    <col min="2819" max="2822" width="8.81640625" style="1"/>
    <col min="2823" max="2823" width="4.453125" style="1" customWidth="1"/>
    <col min="2824" max="2824" width="6.1796875" style="1" customWidth="1"/>
    <col min="2825" max="3072" width="8.81640625" style="1"/>
    <col min="3073" max="3073" width="15.1796875" style="1" bestFit="1" customWidth="1"/>
    <col min="3074" max="3074" width="10.453125" style="1" bestFit="1" customWidth="1"/>
    <col min="3075" max="3078" width="8.81640625" style="1"/>
    <col min="3079" max="3079" width="4.453125" style="1" customWidth="1"/>
    <col min="3080" max="3080" width="6.1796875" style="1" customWidth="1"/>
    <col min="3081" max="3328" width="8.81640625" style="1"/>
    <col min="3329" max="3329" width="15.1796875" style="1" bestFit="1" customWidth="1"/>
    <col min="3330" max="3330" width="10.453125" style="1" bestFit="1" customWidth="1"/>
    <col min="3331" max="3334" width="8.81640625" style="1"/>
    <col min="3335" max="3335" width="4.453125" style="1" customWidth="1"/>
    <col min="3336" max="3336" width="6.1796875" style="1" customWidth="1"/>
    <col min="3337" max="3584" width="8.81640625" style="1"/>
    <col min="3585" max="3585" width="15.1796875" style="1" bestFit="1" customWidth="1"/>
    <col min="3586" max="3586" width="10.453125" style="1" bestFit="1" customWidth="1"/>
    <col min="3587" max="3590" width="8.81640625" style="1"/>
    <col min="3591" max="3591" width="4.453125" style="1" customWidth="1"/>
    <col min="3592" max="3592" width="6.1796875" style="1" customWidth="1"/>
    <col min="3593" max="3840" width="8.81640625" style="1"/>
    <col min="3841" max="3841" width="15.1796875" style="1" bestFit="1" customWidth="1"/>
    <col min="3842" max="3842" width="10.453125" style="1" bestFit="1" customWidth="1"/>
    <col min="3843" max="3846" width="8.81640625" style="1"/>
    <col min="3847" max="3847" width="4.453125" style="1" customWidth="1"/>
    <col min="3848" max="3848" width="6.1796875" style="1" customWidth="1"/>
    <col min="3849" max="4096" width="8.81640625" style="1"/>
    <col min="4097" max="4097" width="15.1796875" style="1" bestFit="1" customWidth="1"/>
    <col min="4098" max="4098" width="10.453125" style="1" bestFit="1" customWidth="1"/>
    <col min="4099" max="4102" width="8.81640625" style="1"/>
    <col min="4103" max="4103" width="4.453125" style="1" customWidth="1"/>
    <col min="4104" max="4104" width="6.1796875" style="1" customWidth="1"/>
    <col min="4105" max="4352" width="8.81640625" style="1"/>
    <col min="4353" max="4353" width="15.1796875" style="1" bestFit="1" customWidth="1"/>
    <col min="4354" max="4354" width="10.453125" style="1" bestFit="1" customWidth="1"/>
    <col min="4355" max="4358" width="8.81640625" style="1"/>
    <col min="4359" max="4359" width="4.453125" style="1" customWidth="1"/>
    <col min="4360" max="4360" width="6.1796875" style="1" customWidth="1"/>
    <col min="4361" max="4608" width="8.81640625" style="1"/>
    <col min="4609" max="4609" width="15.1796875" style="1" bestFit="1" customWidth="1"/>
    <col min="4610" max="4610" width="10.453125" style="1" bestFit="1" customWidth="1"/>
    <col min="4611" max="4614" width="8.81640625" style="1"/>
    <col min="4615" max="4615" width="4.453125" style="1" customWidth="1"/>
    <col min="4616" max="4616" width="6.1796875" style="1" customWidth="1"/>
    <col min="4617" max="4864" width="8.81640625" style="1"/>
    <col min="4865" max="4865" width="15.1796875" style="1" bestFit="1" customWidth="1"/>
    <col min="4866" max="4866" width="10.453125" style="1" bestFit="1" customWidth="1"/>
    <col min="4867" max="4870" width="8.81640625" style="1"/>
    <col min="4871" max="4871" width="4.453125" style="1" customWidth="1"/>
    <col min="4872" max="4872" width="6.1796875" style="1" customWidth="1"/>
    <col min="4873" max="5120" width="8.81640625" style="1"/>
    <col min="5121" max="5121" width="15.1796875" style="1" bestFit="1" customWidth="1"/>
    <col min="5122" max="5122" width="10.453125" style="1" bestFit="1" customWidth="1"/>
    <col min="5123" max="5126" width="8.81640625" style="1"/>
    <col min="5127" max="5127" width="4.453125" style="1" customWidth="1"/>
    <col min="5128" max="5128" width="6.1796875" style="1" customWidth="1"/>
    <col min="5129" max="5376" width="8.81640625" style="1"/>
    <col min="5377" max="5377" width="15.1796875" style="1" bestFit="1" customWidth="1"/>
    <col min="5378" max="5378" width="10.453125" style="1" bestFit="1" customWidth="1"/>
    <col min="5379" max="5382" width="8.81640625" style="1"/>
    <col min="5383" max="5383" width="4.453125" style="1" customWidth="1"/>
    <col min="5384" max="5384" width="6.1796875" style="1" customWidth="1"/>
    <col min="5385" max="5632" width="8.81640625" style="1"/>
    <col min="5633" max="5633" width="15.1796875" style="1" bestFit="1" customWidth="1"/>
    <col min="5634" max="5634" width="10.453125" style="1" bestFit="1" customWidth="1"/>
    <col min="5635" max="5638" width="8.81640625" style="1"/>
    <col min="5639" max="5639" width="4.453125" style="1" customWidth="1"/>
    <col min="5640" max="5640" width="6.1796875" style="1" customWidth="1"/>
    <col min="5641" max="5888" width="8.81640625" style="1"/>
    <col min="5889" max="5889" width="15.1796875" style="1" bestFit="1" customWidth="1"/>
    <col min="5890" max="5890" width="10.453125" style="1" bestFit="1" customWidth="1"/>
    <col min="5891" max="5894" width="8.81640625" style="1"/>
    <col min="5895" max="5895" width="4.453125" style="1" customWidth="1"/>
    <col min="5896" max="5896" width="6.1796875" style="1" customWidth="1"/>
    <col min="5897" max="6144" width="8.81640625" style="1"/>
    <col min="6145" max="6145" width="15.1796875" style="1" bestFit="1" customWidth="1"/>
    <col min="6146" max="6146" width="10.453125" style="1" bestFit="1" customWidth="1"/>
    <col min="6147" max="6150" width="8.81640625" style="1"/>
    <col min="6151" max="6151" width="4.453125" style="1" customWidth="1"/>
    <col min="6152" max="6152" width="6.1796875" style="1" customWidth="1"/>
    <col min="6153" max="6400" width="8.81640625" style="1"/>
    <col min="6401" max="6401" width="15.1796875" style="1" bestFit="1" customWidth="1"/>
    <col min="6402" max="6402" width="10.453125" style="1" bestFit="1" customWidth="1"/>
    <col min="6403" max="6406" width="8.81640625" style="1"/>
    <col min="6407" max="6407" width="4.453125" style="1" customWidth="1"/>
    <col min="6408" max="6408" width="6.1796875" style="1" customWidth="1"/>
    <col min="6409" max="6656" width="8.81640625" style="1"/>
    <col min="6657" max="6657" width="15.1796875" style="1" bestFit="1" customWidth="1"/>
    <col min="6658" max="6658" width="10.453125" style="1" bestFit="1" customWidth="1"/>
    <col min="6659" max="6662" width="8.81640625" style="1"/>
    <col min="6663" max="6663" width="4.453125" style="1" customWidth="1"/>
    <col min="6664" max="6664" width="6.1796875" style="1" customWidth="1"/>
    <col min="6665" max="6912" width="8.81640625" style="1"/>
    <col min="6913" max="6913" width="15.1796875" style="1" bestFit="1" customWidth="1"/>
    <col min="6914" max="6914" width="10.453125" style="1" bestFit="1" customWidth="1"/>
    <col min="6915" max="6918" width="8.81640625" style="1"/>
    <col min="6919" max="6919" width="4.453125" style="1" customWidth="1"/>
    <col min="6920" max="6920" width="6.1796875" style="1" customWidth="1"/>
    <col min="6921" max="7168" width="8.81640625" style="1"/>
    <col min="7169" max="7169" width="15.1796875" style="1" bestFit="1" customWidth="1"/>
    <col min="7170" max="7170" width="10.453125" style="1" bestFit="1" customWidth="1"/>
    <col min="7171" max="7174" width="8.81640625" style="1"/>
    <col min="7175" max="7175" width="4.453125" style="1" customWidth="1"/>
    <col min="7176" max="7176" width="6.1796875" style="1" customWidth="1"/>
    <col min="7177" max="7424" width="8.81640625" style="1"/>
    <col min="7425" max="7425" width="15.1796875" style="1" bestFit="1" customWidth="1"/>
    <col min="7426" max="7426" width="10.453125" style="1" bestFit="1" customWidth="1"/>
    <col min="7427" max="7430" width="8.81640625" style="1"/>
    <col min="7431" max="7431" width="4.453125" style="1" customWidth="1"/>
    <col min="7432" max="7432" width="6.1796875" style="1" customWidth="1"/>
    <col min="7433" max="7680" width="8.81640625" style="1"/>
    <col min="7681" max="7681" width="15.1796875" style="1" bestFit="1" customWidth="1"/>
    <col min="7682" max="7682" width="10.453125" style="1" bestFit="1" customWidth="1"/>
    <col min="7683" max="7686" width="8.81640625" style="1"/>
    <col min="7687" max="7687" width="4.453125" style="1" customWidth="1"/>
    <col min="7688" max="7688" width="6.1796875" style="1" customWidth="1"/>
    <col min="7689" max="7936" width="8.81640625" style="1"/>
    <col min="7937" max="7937" width="15.1796875" style="1" bestFit="1" customWidth="1"/>
    <col min="7938" max="7938" width="10.453125" style="1" bestFit="1" customWidth="1"/>
    <col min="7939" max="7942" width="8.81640625" style="1"/>
    <col min="7943" max="7943" width="4.453125" style="1" customWidth="1"/>
    <col min="7944" max="7944" width="6.1796875" style="1" customWidth="1"/>
    <col min="7945" max="8192" width="8.81640625" style="1"/>
    <col min="8193" max="8193" width="15.1796875" style="1" bestFit="1" customWidth="1"/>
    <col min="8194" max="8194" width="10.453125" style="1" bestFit="1" customWidth="1"/>
    <col min="8195" max="8198" width="8.81640625" style="1"/>
    <col min="8199" max="8199" width="4.453125" style="1" customWidth="1"/>
    <col min="8200" max="8200" width="6.1796875" style="1" customWidth="1"/>
    <col min="8201" max="8448" width="8.81640625" style="1"/>
    <col min="8449" max="8449" width="15.1796875" style="1" bestFit="1" customWidth="1"/>
    <col min="8450" max="8450" width="10.453125" style="1" bestFit="1" customWidth="1"/>
    <col min="8451" max="8454" width="8.81640625" style="1"/>
    <col min="8455" max="8455" width="4.453125" style="1" customWidth="1"/>
    <col min="8456" max="8456" width="6.1796875" style="1" customWidth="1"/>
    <col min="8457" max="8704" width="8.81640625" style="1"/>
    <col min="8705" max="8705" width="15.1796875" style="1" bestFit="1" customWidth="1"/>
    <col min="8706" max="8706" width="10.453125" style="1" bestFit="1" customWidth="1"/>
    <col min="8707" max="8710" width="8.81640625" style="1"/>
    <col min="8711" max="8711" width="4.453125" style="1" customWidth="1"/>
    <col min="8712" max="8712" width="6.1796875" style="1" customWidth="1"/>
    <col min="8713" max="8960" width="8.81640625" style="1"/>
    <col min="8961" max="8961" width="15.1796875" style="1" bestFit="1" customWidth="1"/>
    <col min="8962" max="8962" width="10.453125" style="1" bestFit="1" customWidth="1"/>
    <col min="8963" max="8966" width="8.81640625" style="1"/>
    <col min="8967" max="8967" width="4.453125" style="1" customWidth="1"/>
    <col min="8968" max="8968" width="6.1796875" style="1" customWidth="1"/>
    <col min="8969" max="9216" width="8.81640625" style="1"/>
    <col min="9217" max="9217" width="15.1796875" style="1" bestFit="1" customWidth="1"/>
    <col min="9218" max="9218" width="10.453125" style="1" bestFit="1" customWidth="1"/>
    <col min="9219" max="9222" width="8.81640625" style="1"/>
    <col min="9223" max="9223" width="4.453125" style="1" customWidth="1"/>
    <col min="9224" max="9224" width="6.1796875" style="1" customWidth="1"/>
    <col min="9225" max="9472" width="8.81640625" style="1"/>
    <col min="9473" max="9473" width="15.1796875" style="1" bestFit="1" customWidth="1"/>
    <col min="9474" max="9474" width="10.453125" style="1" bestFit="1" customWidth="1"/>
    <col min="9475" max="9478" width="8.81640625" style="1"/>
    <col min="9479" max="9479" width="4.453125" style="1" customWidth="1"/>
    <col min="9480" max="9480" width="6.1796875" style="1" customWidth="1"/>
    <col min="9481" max="9728" width="8.81640625" style="1"/>
    <col min="9729" max="9729" width="15.1796875" style="1" bestFit="1" customWidth="1"/>
    <col min="9730" max="9730" width="10.453125" style="1" bestFit="1" customWidth="1"/>
    <col min="9731" max="9734" width="8.81640625" style="1"/>
    <col min="9735" max="9735" width="4.453125" style="1" customWidth="1"/>
    <col min="9736" max="9736" width="6.1796875" style="1" customWidth="1"/>
    <col min="9737" max="9984" width="8.81640625" style="1"/>
    <col min="9985" max="9985" width="15.1796875" style="1" bestFit="1" customWidth="1"/>
    <col min="9986" max="9986" width="10.453125" style="1" bestFit="1" customWidth="1"/>
    <col min="9987" max="9990" width="8.81640625" style="1"/>
    <col min="9991" max="9991" width="4.453125" style="1" customWidth="1"/>
    <col min="9992" max="9992" width="6.1796875" style="1" customWidth="1"/>
    <col min="9993" max="10240" width="8.81640625" style="1"/>
    <col min="10241" max="10241" width="15.1796875" style="1" bestFit="1" customWidth="1"/>
    <col min="10242" max="10242" width="10.453125" style="1" bestFit="1" customWidth="1"/>
    <col min="10243" max="10246" width="8.81640625" style="1"/>
    <col min="10247" max="10247" width="4.453125" style="1" customWidth="1"/>
    <col min="10248" max="10248" width="6.1796875" style="1" customWidth="1"/>
    <col min="10249" max="10496" width="8.81640625" style="1"/>
    <col min="10497" max="10497" width="15.1796875" style="1" bestFit="1" customWidth="1"/>
    <col min="10498" max="10498" width="10.453125" style="1" bestFit="1" customWidth="1"/>
    <col min="10499" max="10502" width="8.81640625" style="1"/>
    <col min="10503" max="10503" width="4.453125" style="1" customWidth="1"/>
    <col min="10504" max="10504" width="6.1796875" style="1" customWidth="1"/>
    <col min="10505" max="10752" width="8.81640625" style="1"/>
    <col min="10753" max="10753" width="15.1796875" style="1" bestFit="1" customWidth="1"/>
    <col min="10754" max="10754" width="10.453125" style="1" bestFit="1" customWidth="1"/>
    <col min="10755" max="10758" width="8.81640625" style="1"/>
    <col min="10759" max="10759" width="4.453125" style="1" customWidth="1"/>
    <col min="10760" max="10760" width="6.1796875" style="1" customWidth="1"/>
    <col min="10761" max="11008" width="8.81640625" style="1"/>
    <col min="11009" max="11009" width="15.1796875" style="1" bestFit="1" customWidth="1"/>
    <col min="11010" max="11010" width="10.453125" style="1" bestFit="1" customWidth="1"/>
    <col min="11011" max="11014" width="8.81640625" style="1"/>
    <col min="11015" max="11015" width="4.453125" style="1" customWidth="1"/>
    <col min="11016" max="11016" width="6.1796875" style="1" customWidth="1"/>
    <col min="11017" max="11264" width="8.81640625" style="1"/>
    <col min="11265" max="11265" width="15.1796875" style="1" bestFit="1" customWidth="1"/>
    <col min="11266" max="11266" width="10.453125" style="1" bestFit="1" customWidth="1"/>
    <col min="11267" max="11270" width="8.81640625" style="1"/>
    <col min="11271" max="11271" width="4.453125" style="1" customWidth="1"/>
    <col min="11272" max="11272" width="6.1796875" style="1" customWidth="1"/>
    <col min="11273" max="11520" width="8.81640625" style="1"/>
    <col min="11521" max="11521" width="15.1796875" style="1" bestFit="1" customWidth="1"/>
    <col min="11522" max="11522" width="10.453125" style="1" bestFit="1" customWidth="1"/>
    <col min="11523" max="11526" width="8.81640625" style="1"/>
    <col min="11527" max="11527" width="4.453125" style="1" customWidth="1"/>
    <col min="11528" max="11528" width="6.1796875" style="1" customWidth="1"/>
    <col min="11529" max="11776" width="8.81640625" style="1"/>
    <col min="11777" max="11777" width="15.1796875" style="1" bestFit="1" customWidth="1"/>
    <col min="11778" max="11778" width="10.453125" style="1" bestFit="1" customWidth="1"/>
    <col min="11779" max="11782" width="8.81640625" style="1"/>
    <col min="11783" max="11783" width="4.453125" style="1" customWidth="1"/>
    <col min="11784" max="11784" width="6.1796875" style="1" customWidth="1"/>
    <col min="11785" max="12032" width="8.81640625" style="1"/>
    <col min="12033" max="12033" width="15.1796875" style="1" bestFit="1" customWidth="1"/>
    <col min="12034" max="12034" width="10.453125" style="1" bestFit="1" customWidth="1"/>
    <col min="12035" max="12038" width="8.81640625" style="1"/>
    <col min="12039" max="12039" width="4.453125" style="1" customWidth="1"/>
    <col min="12040" max="12040" width="6.1796875" style="1" customWidth="1"/>
    <col min="12041" max="12288" width="8.81640625" style="1"/>
    <col min="12289" max="12289" width="15.1796875" style="1" bestFit="1" customWidth="1"/>
    <col min="12290" max="12290" width="10.453125" style="1" bestFit="1" customWidth="1"/>
    <col min="12291" max="12294" width="8.81640625" style="1"/>
    <col min="12295" max="12295" width="4.453125" style="1" customWidth="1"/>
    <col min="12296" max="12296" width="6.1796875" style="1" customWidth="1"/>
    <col min="12297" max="12544" width="8.81640625" style="1"/>
    <col min="12545" max="12545" width="15.1796875" style="1" bestFit="1" customWidth="1"/>
    <col min="12546" max="12546" width="10.453125" style="1" bestFit="1" customWidth="1"/>
    <col min="12547" max="12550" width="8.81640625" style="1"/>
    <col min="12551" max="12551" width="4.453125" style="1" customWidth="1"/>
    <col min="12552" max="12552" width="6.1796875" style="1" customWidth="1"/>
    <col min="12553" max="12800" width="8.81640625" style="1"/>
    <col min="12801" max="12801" width="15.1796875" style="1" bestFit="1" customWidth="1"/>
    <col min="12802" max="12802" width="10.453125" style="1" bestFit="1" customWidth="1"/>
    <col min="12803" max="12806" width="8.81640625" style="1"/>
    <col min="12807" max="12807" width="4.453125" style="1" customWidth="1"/>
    <col min="12808" max="12808" width="6.1796875" style="1" customWidth="1"/>
    <col min="12809" max="13056" width="8.81640625" style="1"/>
    <col min="13057" max="13057" width="15.1796875" style="1" bestFit="1" customWidth="1"/>
    <col min="13058" max="13058" width="10.453125" style="1" bestFit="1" customWidth="1"/>
    <col min="13059" max="13062" width="8.81640625" style="1"/>
    <col min="13063" max="13063" width="4.453125" style="1" customWidth="1"/>
    <col min="13064" max="13064" width="6.1796875" style="1" customWidth="1"/>
    <col min="13065" max="13312" width="8.81640625" style="1"/>
    <col min="13313" max="13313" width="15.1796875" style="1" bestFit="1" customWidth="1"/>
    <col min="13314" max="13314" width="10.453125" style="1" bestFit="1" customWidth="1"/>
    <col min="13315" max="13318" width="8.81640625" style="1"/>
    <col min="13319" max="13319" width="4.453125" style="1" customWidth="1"/>
    <col min="13320" max="13320" width="6.1796875" style="1" customWidth="1"/>
    <col min="13321" max="13568" width="8.81640625" style="1"/>
    <col min="13569" max="13569" width="15.1796875" style="1" bestFit="1" customWidth="1"/>
    <col min="13570" max="13570" width="10.453125" style="1" bestFit="1" customWidth="1"/>
    <col min="13571" max="13574" width="8.81640625" style="1"/>
    <col min="13575" max="13575" width="4.453125" style="1" customWidth="1"/>
    <col min="13576" max="13576" width="6.1796875" style="1" customWidth="1"/>
    <col min="13577" max="13824" width="8.81640625" style="1"/>
    <col min="13825" max="13825" width="15.1796875" style="1" bestFit="1" customWidth="1"/>
    <col min="13826" max="13826" width="10.453125" style="1" bestFit="1" customWidth="1"/>
    <col min="13827" max="13830" width="8.81640625" style="1"/>
    <col min="13831" max="13831" width="4.453125" style="1" customWidth="1"/>
    <col min="13832" max="13832" width="6.1796875" style="1" customWidth="1"/>
    <col min="13833" max="14080" width="8.81640625" style="1"/>
    <col min="14081" max="14081" width="15.1796875" style="1" bestFit="1" customWidth="1"/>
    <col min="14082" max="14082" width="10.453125" style="1" bestFit="1" customWidth="1"/>
    <col min="14083" max="14086" width="8.81640625" style="1"/>
    <col min="14087" max="14087" width="4.453125" style="1" customWidth="1"/>
    <col min="14088" max="14088" width="6.1796875" style="1" customWidth="1"/>
    <col min="14089" max="14336" width="8.81640625" style="1"/>
    <col min="14337" max="14337" width="15.1796875" style="1" bestFit="1" customWidth="1"/>
    <col min="14338" max="14338" width="10.453125" style="1" bestFit="1" customWidth="1"/>
    <col min="14339" max="14342" width="8.81640625" style="1"/>
    <col min="14343" max="14343" width="4.453125" style="1" customWidth="1"/>
    <col min="14344" max="14344" width="6.1796875" style="1" customWidth="1"/>
    <col min="14345" max="14592" width="8.81640625" style="1"/>
    <col min="14593" max="14593" width="15.1796875" style="1" bestFit="1" customWidth="1"/>
    <col min="14594" max="14594" width="10.453125" style="1" bestFit="1" customWidth="1"/>
    <col min="14595" max="14598" width="8.81640625" style="1"/>
    <col min="14599" max="14599" width="4.453125" style="1" customWidth="1"/>
    <col min="14600" max="14600" width="6.1796875" style="1" customWidth="1"/>
    <col min="14601" max="14848" width="8.81640625" style="1"/>
    <col min="14849" max="14849" width="15.1796875" style="1" bestFit="1" customWidth="1"/>
    <col min="14850" max="14850" width="10.453125" style="1" bestFit="1" customWidth="1"/>
    <col min="14851" max="14854" width="8.81640625" style="1"/>
    <col min="14855" max="14855" width="4.453125" style="1" customWidth="1"/>
    <col min="14856" max="14856" width="6.1796875" style="1" customWidth="1"/>
    <col min="14857" max="15104" width="8.81640625" style="1"/>
    <col min="15105" max="15105" width="15.1796875" style="1" bestFit="1" customWidth="1"/>
    <col min="15106" max="15106" width="10.453125" style="1" bestFit="1" customWidth="1"/>
    <col min="15107" max="15110" width="8.81640625" style="1"/>
    <col min="15111" max="15111" width="4.453125" style="1" customWidth="1"/>
    <col min="15112" max="15112" width="6.1796875" style="1" customWidth="1"/>
    <col min="15113" max="15360" width="8.81640625" style="1"/>
    <col min="15361" max="15361" width="15.1796875" style="1" bestFit="1" customWidth="1"/>
    <col min="15362" max="15362" width="10.453125" style="1" bestFit="1" customWidth="1"/>
    <col min="15363" max="15366" width="8.81640625" style="1"/>
    <col min="15367" max="15367" width="4.453125" style="1" customWidth="1"/>
    <col min="15368" max="15368" width="6.1796875" style="1" customWidth="1"/>
    <col min="15369" max="15616" width="8.81640625" style="1"/>
    <col min="15617" max="15617" width="15.1796875" style="1" bestFit="1" customWidth="1"/>
    <col min="15618" max="15618" width="10.453125" style="1" bestFit="1" customWidth="1"/>
    <col min="15619" max="15622" width="8.81640625" style="1"/>
    <col min="15623" max="15623" width="4.453125" style="1" customWidth="1"/>
    <col min="15624" max="15624" width="6.1796875" style="1" customWidth="1"/>
    <col min="15625" max="15872" width="8.81640625" style="1"/>
    <col min="15873" max="15873" width="15.1796875" style="1" bestFit="1" customWidth="1"/>
    <col min="15874" max="15874" width="10.453125" style="1" bestFit="1" customWidth="1"/>
    <col min="15875" max="15878" width="8.81640625" style="1"/>
    <col min="15879" max="15879" width="4.453125" style="1" customWidth="1"/>
    <col min="15880" max="15880" width="6.1796875" style="1" customWidth="1"/>
    <col min="15881" max="16128" width="8.81640625" style="1"/>
    <col min="16129" max="16129" width="15.1796875" style="1" bestFit="1" customWidth="1"/>
    <col min="16130" max="16130" width="10.453125" style="1" bestFit="1" customWidth="1"/>
    <col min="16131" max="16134" width="8.81640625" style="1"/>
    <col min="16135" max="16135" width="4.453125" style="1" customWidth="1"/>
    <col min="16136" max="16136" width="6.1796875" style="1" customWidth="1"/>
    <col min="16137" max="16384" width="8.81640625" style="1"/>
  </cols>
  <sheetData>
    <row r="1" spans="1:9" x14ac:dyDescent="0.25">
      <c r="A1" s="1" t="s">
        <v>96</v>
      </c>
      <c r="B1" s="77">
        <v>25000</v>
      </c>
    </row>
    <row r="2" spans="1:9" x14ac:dyDescent="0.25">
      <c r="A2" s="1" t="s">
        <v>97</v>
      </c>
      <c r="B2" s="1">
        <v>24</v>
      </c>
      <c r="E2" s="89" t="s">
        <v>98</v>
      </c>
      <c r="F2" s="90"/>
      <c r="G2" s="90"/>
      <c r="H2" s="90"/>
      <c r="I2" s="91"/>
    </row>
    <row r="3" spans="1:9" x14ac:dyDescent="0.25">
      <c r="A3" s="1" t="s">
        <v>99</v>
      </c>
      <c r="B3" s="75">
        <v>0.12</v>
      </c>
      <c r="E3" s="92"/>
      <c r="F3" s="93"/>
      <c r="G3" s="93"/>
      <c r="H3" s="93"/>
      <c r="I3" s="94"/>
    </row>
    <row r="4" spans="1:9" x14ac:dyDescent="0.25">
      <c r="A4" s="1" t="s">
        <v>100</v>
      </c>
      <c r="B4" s="74">
        <f>PMT(B3/12,B2,B1)</f>
        <v>-1176.8368055816175</v>
      </c>
      <c r="E4" s="92"/>
      <c r="F4" s="93"/>
      <c r="G4" s="93"/>
      <c r="H4" s="93"/>
      <c r="I4" s="94"/>
    </row>
    <row r="5" spans="1:9" x14ac:dyDescent="0.25">
      <c r="E5" s="92"/>
      <c r="F5" s="93"/>
      <c r="G5" s="93"/>
      <c r="H5" s="93"/>
      <c r="I5" s="94"/>
    </row>
    <row r="6" spans="1:9" x14ac:dyDescent="0.25">
      <c r="E6" s="92"/>
      <c r="F6" s="93"/>
      <c r="G6" s="93"/>
      <c r="H6" s="93"/>
      <c r="I6" s="94"/>
    </row>
    <row r="7" spans="1:9" x14ac:dyDescent="0.25">
      <c r="A7" s="1" t="s">
        <v>70</v>
      </c>
      <c r="E7" s="95"/>
      <c r="F7" s="96"/>
      <c r="G7" s="96"/>
      <c r="H7" s="96"/>
      <c r="I7" s="97"/>
    </row>
    <row r="8" spans="1:9" x14ac:dyDescent="0.25">
      <c r="A8" s="1" t="s">
        <v>69</v>
      </c>
    </row>
    <row r="9" spans="1:9" x14ac:dyDescent="0.25">
      <c r="A9" s="1" t="s">
        <v>68</v>
      </c>
    </row>
  </sheetData>
  <mergeCells count="1">
    <mergeCell ref="E2:I7"/>
  </mergeCell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E15:H21"/>
  <sheetViews>
    <sheetView zoomScale="190" zoomScaleNormal="190" workbookViewId="0">
      <selection activeCell="E14" sqref="E14"/>
    </sheetView>
  </sheetViews>
  <sheetFormatPr defaultRowHeight="12.5" x14ac:dyDescent="0.25"/>
  <sheetData>
    <row r="15" spans="5:8" ht="13" thickBot="1" x14ac:dyDescent="0.3"/>
    <row r="16" spans="5:8" ht="17.25" customHeight="1" x14ac:dyDescent="0.25">
      <c r="E16" s="99" t="s">
        <v>67</v>
      </c>
      <c r="F16" s="100"/>
      <c r="G16" s="100"/>
      <c r="H16" s="101"/>
    </row>
    <row r="17" spans="5:8" ht="17.25" customHeight="1" x14ac:dyDescent="0.25">
      <c r="E17" s="102"/>
      <c r="F17" s="103"/>
      <c r="G17" s="103"/>
      <c r="H17" s="104"/>
    </row>
    <row r="18" spans="5:8" ht="17.25" customHeight="1" x14ac:dyDescent="0.25">
      <c r="E18" s="102"/>
      <c r="F18" s="103"/>
      <c r="G18" s="103"/>
      <c r="H18" s="104"/>
    </row>
    <row r="19" spans="5:8" ht="17.25" customHeight="1" x14ac:dyDescent="0.25">
      <c r="E19" s="102"/>
      <c r="F19" s="103"/>
      <c r="G19" s="103"/>
      <c r="H19" s="104"/>
    </row>
    <row r="20" spans="5:8" ht="17.25" customHeight="1" x14ac:dyDescent="0.25">
      <c r="E20" s="102"/>
      <c r="F20" s="103"/>
      <c r="G20" s="103"/>
      <c r="H20" s="104"/>
    </row>
    <row r="21" spans="5:8" ht="17.25" customHeight="1" thickBot="1" x14ac:dyDescent="0.3">
      <c r="E21" s="105"/>
      <c r="F21" s="106"/>
      <c r="G21" s="106"/>
      <c r="H21" s="107"/>
    </row>
  </sheetData>
  <mergeCells count="1">
    <mergeCell ref="E16:H2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4:I20"/>
  <sheetViews>
    <sheetView topLeftCell="A3" zoomScale="140" zoomScaleNormal="140" workbookViewId="0">
      <selection activeCell="B13" sqref="B13"/>
    </sheetView>
  </sheetViews>
  <sheetFormatPr defaultColWidth="8.81640625" defaultRowHeight="12.5" x14ac:dyDescent="0.25"/>
  <cols>
    <col min="1" max="1" width="8.81640625" style="1"/>
    <col min="2" max="2" width="14.453125" style="1" customWidth="1"/>
    <col min="3" max="3" width="8.81640625" style="1"/>
    <col min="4" max="4" width="15.7265625" style="1" customWidth="1"/>
    <col min="5" max="5" width="8.81640625" style="1"/>
    <col min="6" max="6" width="17.26953125" style="1" bestFit="1" customWidth="1"/>
    <col min="7" max="7" width="8.81640625" style="1"/>
    <col min="8" max="8" width="11.7265625" style="1" bestFit="1" customWidth="1"/>
    <col min="9" max="9" width="12.26953125" style="1" bestFit="1" customWidth="1"/>
    <col min="10" max="10" width="8.81640625" style="1"/>
    <col min="11" max="11" width="14.1796875" style="1" customWidth="1"/>
    <col min="12" max="12" width="15.81640625" style="1" customWidth="1"/>
    <col min="13" max="16384" width="8.81640625" style="1"/>
  </cols>
  <sheetData>
    <row r="4" spans="2:9" x14ac:dyDescent="0.25">
      <c r="D4" s="1" t="s">
        <v>9</v>
      </c>
    </row>
    <row r="5" spans="2:9" x14ac:dyDescent="0.25">
      <c r="D5" s="1" t="s">
        <v>29</v>
      </c>
    </row>
    <row r="6" spans="2:9" ht="25" x14ac:dyDescent="0.25">
      <c r="B6" s="1" t="s">
        <v>21</v>
      </c>
      <c r="D6" s="47" t="s">
        <v>24</v>
      </c>
      <c r="E6" s="6" t="s">
        <v>25</v>
      </c>
      <c r="F6" s="6" t="s">
        <v>26</v>
      </c>
      <c r="G6" s="6" t="s">
        <v>20</v>
      </c>
      <c r="H6" s="1" t="s">
        <v>27</v>
      </c>
      <c r="I6" s="1" t="s">
        <v>28</v>
      </c>
    </row>
    <row r="7" spans="2:9" x14ac:dyDescent="0.25">
      <c r="B7" s="49">
        <v>150</v>
      </c>
      <c r="C7" s="1" t="s">
        <v>22</v>
      </c>
      <c r="D7" s="48">
        <v>0.1</v>
      </c>
      <c r="E7" s="1">
        <v>0.15</v>
      </c>
      <c r="F7" s="3">
        <f>E7-D7</f>
        <v>4.9999999999999989E-2</v>
      </c>
      <c r="G7" s="5">
        <v>0.02</v>
      </c>
      <c r="H7" s="1">
        <v>150</v>
      </c>
      <c r="I7" s="1">
        <v>250</v>
      </c>
    </row>
    <row r="8" spans="2:9" x14ac:dyDescent="0.25">
      <c r="B8" s="49">
        <v>130</v>
      </c>
      <c r="C8" s="1" t="s">
        <v>18</v>
      </c>
      <c r="D8" s="48">
        <v>0.25</v>
      </c>
      <c r="E8" s="1">
        <v>0.55000000000000004</v>
      </c>
      <c r="F8" s="3">
        <f>E8-D8</f>
        <v>0.30000000000000004</v>
      </c>
      <c r="G8" s="5">
        <v>0.05</v>
      </c>
      <c r="H8" s="1">
        <v>100</v>
      </c>
      <c r="I8" s="1">
        <v>200</v>
      </c>
    </row>
    <row r="9" spans="2:9" x14ac:dyDescent="0.25">
      <c r="B9" s="49">
        <v>150</v>
      </c>
      <c r="C9" s="1" t="s">
        <v>23</v>
      </c>
      <c r="D9" s="48">
        <v>0.5</v>
      </c>
      <c r="E9" s="1">
        <v>0.99</v>
      </c>
      <c r="F9" s="3">
        <f>E9-D9</f>
        <v>0.49</v>
      </c>
      <c r="G9" s="5">
        <v>7.0000000000000007E-2</v>
      </c>
      <c r="H9" s="1">
        <v>50</v>
      </c>
      <c r="I9" s="1">
        <v>150</v>
      </c>
    </row>
    <row r="10" spans="2:9" ht="13" x14ac:dyDescent="0.3">
      <c r="F10" s="7" t="s">
        <v>31</v>
      </c>
      <c r="G10" s="51">
        <f>SUMPRODUCT(B7:B9*G7:G9)</f>
        <v>20</v>
      </c>
      <c r="H10" s="7"/>
    </row>
    <row r="11" spans="2:9" ht="13" x14ac:dyDescent="0.3">
      <c r="E11" s="7"/>
      <c r="F11" s="7" t="s">
        <v>30</v>
      </c>
      <c r="G11" s="51">
        <v>20</v>
      </c>
    </row>
    <row r="12" spans="2:9" ht="13" x14ac:dyDescent="0.3">
      <c r="B12" s="1" t="s">
        <v>19</v>
      </c>
      <c r="E12" s="7"/>
      <c r="F12" s="7"/>
      <c r="G12" s="7"/>
    </row>
    <row r="13" spans="2:9" x14ac:dyDescent="0.25">
      <c r="B13" s="4">
        <f>SUMPRODUCT(B7:B9,F7:F9)</f>
        <v>120</v>
      </c>
    </row>
    <row r="14" spans="2:9" ht="13" thickBot="1" x14ac:dyDescent="0.3"/>
    <row r="15" spans="2:9" ht="12.75" customHeight="1" x14ac:dyDescent="0.25">
      <c r="B15" s="2"/>
      <c r="C15" s="99" t="s">
        <v>67</v>
      </c>
      <c r="D15" s="100"/>
      <c r="E15" s="100"/>
      <c r="F15" s="101"/>
      <c r="G15" s="50"/>
    </row>
    <row r="16" spans="2:9" x14ac:dyDescent="0.25">
      <c r="B16" s="2"/>
      <c r="C16" s="102"/>
      <c r="D16" s="103"/>
      <c r="E16" s="103"/>
      <c r="F16" s="104"/>
      <c r="G16" s="50"/>
    </row>
    <row r="17" spans="2:7" x14ac:dyDescent="0.25">
      <c r="B17" s="2"/>
      <c r="C17" s="102"/>
      <c r="D17" s="103"/>
      <c r="E17" s="103"/>
      <c r="F17" s="104"/>
      <c r="G17" s="50"/>
    </row>
    <row r="18" spans="2:7" x14ac:dyDescent="0.25">
      <c r="B18" s="2"/>
      <c r="C18" s="102"/>
      <c r="D18" s="103"/>
      <c r="E18" s="103"/>
      <c r="F18" s="104"/>
      <c r="G18" s="50"/>
    </row>
    <row r="19" spans="2:7" x14ac:dyDescent="0.25">
      <c r="B19" s="2"/>
      <c r="C19" s="102"/>
      <c r="D19" s="103"/>
      <c r="E19" s="103"/>
      <c r="F19" s="104"/>
      <c r="G19" s="50"/>
    </row>
    <row r="20" spans="2:7" ht="13" thickBot="1" x14ac:dyDescent="0.3">
      <c r="C20" s="105"/>
      <c r="D20" s="106"/>
      <c r="E20" s="106"/>
      <c r="F20" s="107"/>
      <c r="G20" s="50"/>
    </row>
  </sheetData>
  <mergeCells count="1">
    <mergeCell ref="C15:F20"/>
  </mergeCells>
  <phoneticPr fontId="7" type="noConversion"/>
  <pageMargins left="0.75" right="0.75" top="1" bottom="1" header="0.5" footer="0.5"/>
  <pageSetup orientation="portrait"/>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N25"/>
  <sheetViews>
    <sheetView topLeftCell="A6" zoomScale="120" zoomScaleNormal="120" workbookViewId="0">
      <selection activeCell="H6" sqref="H6"/>
    </sheetView>
  </sheetViews>
  <sheetFormatPr defaultColWidth="8.81640625" defaultRowHeight="12.5" x14ac:dyDescent="0.25"/>
  <cols>
    <col min="1" max="3" width="8.81640625" customWidth="1"/>
    <col min="4" max="4" width="10.7265625" customWidth="1"/>
    <col min="5" max="6" width="8.81640625" customWidth="1"/>
    <col min="7" max="7" width="10.1796875" customWidth="1"/>
    <col min="14" max="14" width="18.54296875" customWidth="1"/>
  </cols>
  <sheetData>
    <row r="1" spans="2:14" ht="30" customHeight="1" thickBot="1" x14ac:dyDescent="0.3">
      <c r="D1" s="114" t="s">
        <v>8</v>
      </c>
      <c r="E1" s="114"/>
      <c r="F1" s="114"/>
      <c r="I1" s="115" t="s">
        <v>32</v>
      </c>
      <c r="J1" s="116"/>
      <c r="K1" s="116"/>
      <c r="L1" s="116"/>
      <c r="M1" s="116"/>
      <c r="N1" s="117"/>
    </row>
    <row r="2" spans="2:14" ht="13" thickBot="1" x14ac:dyDescent="0.3">
      <c r="C2" s="46"/>
      <c r="D2" s="45" t="s">
        <v>4</v>
      </c>
      <c r="E2" s="44" t="s">
        <v>3</v>
      </c>
      <c r="F2" s="43" t="s">
        <v>2</v>
      </c>
      <c r="I2" s="118"/>
      <c r="J2" s="119"/>
      <c r="K2" s="119"/>
      <c r="L2" s="119"/>
      <c r="M2" s="119"/>
      <c r="N2" s="120"/>
    </row>
    <row r="3" spans="2:14" x14ac:dyDescent="0.25">
      <c r="C3" s="42" t="s">
        <v>1</v>
      </c>
      <c r="D3" s="41">
        <v>58</v>
      </c>
      <c r="E3" s="40">
        <v>47</v>
      </c>
      <c r="F3" s="39">
        <v>108</v>
      </c>
      <c r="I3" s="118"/>
      <c r="J3" s="119"/>
      <c r="K3" s="119"/>
      <c r="L3" s="119"/>
      <c r="M3" s="119"/>
      <c r="N3" s="120"/>
    </row>
    <row r="4" spans="2:14" x14ac:dyDescent="0.25">
      <c r="C4" s="38" t="s">
        <v>0</v>
      </c>
      <c r="D4" s="37">
        <v>87</v>
      </c>
      <c r="E4" s="36">
        <v>46</v>
      </c>
      <c r="F4" s="35">
        <v>100</v>
      </c>
      <c r="I4" s="118"/>
      <c r="J4" s="119"/>
      <c r="K4" s="119"/>
      <c r="L4" s="119"/>
      <c r="M4" s="119"/>
      <c r="N4" s="120"/>
    </row>
    <row r="5" spans="2:14" x14ac:dyDescent="0.25">
      <c r="C5" s="38" t="s">
        <v>16</v>
      </c>
      <c r="D5" s="37">
        <v>121</v>
      </c>
      <c r="E5" s="36">
        <v>30</v>
      </c>
      <c r="F5" s="35">
        <v>57</v>
      </c>
      <c r="I5" s="118"/>
      <c r="J5" s="119"/>
      <c r="K5" s="119"/>
      <c r="L5" s="119"/>
      <c r="M5" s="119"/>
      <c r="N5" s="120"/>
    </row>
    <row r="6" spans="2:14" x14ac:dyDescent="0.25">
      <c r="C6" s="38" t="s">
        <v>15</v>
      </c>
      <c r="D6" s="37">
        <v>149</v>
      </c>
      <c r="E6" s="36">
        <v>66</v>
      </c>
      <c r="F6" s="35">
        <v>83</v>
      </c>
      <c r="I6" s="118"/>
      <c r="J6" s="119"/>
      <c r="K6" s="119"/>
      <c r="L6" s="119"/>
      <c r="M6" s="119"/>
      <c r="N6" s="120"/>
    </row>
    <row r="7" spans="2:14" ht="13" thickBot="1" x14ac:dyDescent="0.3">
      <c r="C7" s="38" t="s">
        <v>14</v>
      </c>
      <c r="D7" s="37">
        <v>62</v>
      </c>
      <c r="E7" s="36">
        <v>115</v>
      </c>
      <c r="F7" s="35">
        <v>164</v>
      </c>
      <c r="I7" s="121"/>
      <c r="J7" s="122"/>
      <c r="K7" s="122"/>
      <c r="L7" s="122"/>
      <c r="M7" s="122"/>
      <c r="N7" s="123"/>
    </row>
    <row r="8" spans="2:14" ht="13" thickBot="1" x14ac:dyDescent="0.3">
      <c r="C8" s="34" t="s">
        <v>13</v>
      </c>
      <c r="D8" s="33">
        <v>128</v>
      </c>
      <c r="E8" s="32">
        <v>28</v>
      </c>
      <c r="F8" s="31">
        <v>38</v>
      </c>
    </row>
    <row r="10" spans="2:14" ht="13" thickBot="1" x14ac:dyDescent="0.3"/>
    <row r="11" spans="2:14" x14ac:dyDescent="0.25">
      <c r="C11" s="108" t="s">
        <v>7</v>
      </c>
      <c r="D11" s="112" t="s">
        <v>6</v>
      </c>
      <c r="E11" s="112"/>
      <c r="F11" s="113"/>
      <c r="G11" s="110" t="s">
        <v>5</v>
      </c>
    </row>
    <row r="12" spans="2:14" ht="13" thickBot="1" x14ac:dyDescent="0.3">
      <c r="C12" s="109"/>
      <c r="D12" s="9" t="s">
        <v>4</v>
      </c>
      <c r="E12" s="9" t="s">
        <v>3</v>
      </c>
      <c r="F12" s="8" t="s">
        <v>2</v>
      </c>
      <c r="G12" s="111"/>
    </row>
    <row r="13" spans="2:14" x14ac:dyDescent="0.25">
      <c r="B13" s="30" t="s">
        <v>1</v>
      </c>
      <c r="C13" s="28">
        <v>150</v>
      </c>
      <c r="D13" s="27">
        <v>150</v>
      </c>
      <c r="E13" s="27">
        <v>0</v>
      </c>
      <c r="F13" s="27">
        <v>0</v>
      </c>
      <c r="G13" s="29">
        <f t="shared" ref="G13:G18" si="0">SUM(D13:F13)</f>
        <v>150</v>
      </c>
    </row>
    <row r="14" spans="2:14" x14ac:dyDescent="0.25">
      <c r="B14" s="13" t="s">
        <v>0</v>
      </c>
      <c r="C14" s="28">
        <v>225</v>
      </c>
      <c r="D14" s="27">
        <v>0</v>
      </c>
      <c r="E14" s="27">
        <v>225</v>
      </c>
      <c r="F14" s="27">
        <v>0</v>
      </c>
      <c r="G14" s="29">
        <f t="shared" si="0"/>
        <v>225</v>
      </c>
    </row>
    <row r="15" spans="2:14" x14ac:dyDescent="0.25">
      <c r="B15" s="13" t="s">
        <v>16</v>
      </c>
      <c r="C15" s="28">
        <v>125</v>
      </c>
      <c r="D15" s="27">
        <v>0</v>
      </c>
      <c r="E15" s="27">
        <v>125</v>
      </c>
      <c r="F15" s="27">
        <v>0</v>
      </c>
      <c r="G15" s="29">
        <f t="shared" si="0"/>
        <v>125</v>
      </c>
    </row>
    <row r="16" spans="2:14" x14ac:dyDescent="0.25">
      <c r="B16" s="13" t="s">
        <v>15</v>
      </c>
      <c r="C16" s="28">
        <v>250</v>
      </c>
      <c r="D16" s="27">
        <v>0</v>
      </c>
      <c r="E16" s="27">
        <v>0</v>
      </c>
      <c r="F16" s="27">
        <v>250</v>
      </c>
      <c r="G16" s="29">
        <f t="shared" si="0"/>
        <v>250</v>
      </c>
    </row>
    <row r="17" spans="2:8" x14ac:dyDescent="0.25">
      <c r="B17" s="13" t="s">
        <v>14</v>
      </c>
      <c r="C17" s="28">
        <v>120</v>
      </c>
      <c r="D17" s="27">
        <v>120</v>
      </c>
      <c r="E17" s="27">
        <v>0</v>
      </c>
      <c r="F17" s="27">
        <v>0</v>
      </c>
      <c r="G17" s="29">
        <f t="shared" si="0"/>
        <v>120</v>
      </c>
    </row>
    <row r="18" spans="2:8" ht="13" thickBot="1" x14ac:dyDescent="0.3">
      <c r="B18" s="13" t="s">
        <v>13</v>
      </c>
      <c r="C18" s="28">
        <v>150</v>
      </c>
      <c r="D18" s="27">
        <v>0</v>
      </c>
      <c r="E18" s="27">
        <v>0</v>
      </c>
      <c r="F18" s="27">
        <v>150</v>
      </c>
      <c r="G18" s="26">
        <f t="shared" si="0"/>
        <v>150</v>
      </c>
    </row>
    <row r="19" spans="2:8" ht="13" thickBot="1" x14ac:dyDescent="0.3">
      <c r="B19" s="25" t="s">
        <v>17</v>
      </c>
      <c r="C19" s="21">
        <f>SUM(C13:C18)</f>
        <v>1020</v>
      </c>
      <c r="D19" s="24">
        <f>SUM(D13:D18)</f>
        <v>270</v>
      </c>
      <c r="E19" s="23">
        <f>SUM(E13:E18)</f>
        <v>350</v>
      </c>
      <c r="F19" s="22">
        <f>SUM(F13:F18)</f>
        <v>400</v>
      </c>
      <c r="G19" s="21">
        <f>SUM(G13:G18)</f>
        <v>1020</v>
      </c>
    </row>
    <row r="20" spans="2:8" ht="13" thickBot="1" x14ac:dyDescent="0.3"/>
    <row r="21" spans="2:8" x14ac:dyDescent="0.25">
      <c r="B21" s="12" t="s">
        <v>12</v>
      </c>
      <c r="C21" s="11"/>
      <c r="D21" s="20">
        <v>400</v>
      </c>
      <c r="E21" s="20">
        <v>350</v>
      </c>
      <c r="F21" s="19">
        <v>500</v>
      </c>
    </row>
    <row r="22" spans="2:8" ht="13" thickBot="1" x14ac:dyDescent="0.3">
      <c r="B22" s="10" t="s">
        <v>11</v>
      </c>
      <c r="C22" s="9"/>
      <c r="D22" s="18">
        <f>D21-D19</f>
        <v>130</v>
      </c>
      <c r="E22" s="18">
        <f>E21-E19</f>
        <v>0</v>
      </c>
      <c r="F22" s="17">
        <f>F21-F19</f>
        <v>100</v>
      </c>
    </row>
    <row r="24" spans="2:8" ht="13" thickBot="1" x14ac:dyDescent="0.3"/>
    <row r="25" spans="2:8" ht="13.5" thickBot="1" x14ac:dyDescent="0.35">
      <c r="B25" s="16" t="s">
        <v>10</v>
      </c>
      <c r="C25" s="15"/>
      <c r="D25" s="14">
        <f>SUMPRODUCT(D13:D18,D3:D8)</f>
        <v>16140</v>
      </c>
      <c r="E25" s="14">
        <f>SUMPRODUCT(E13:E18,E3:E8)</f>
        <v>14100</v>
      </c>
      <c r="F25" s="14">
        <f>SUMPRODUCT(F13:F18,F3:F8)</f>
        <v>26450</v>
      </c>
      <c r="G25" s="52">
        <f>SUM(D25:F25)</f>
        <v>56690</v>
      </c>
      <c r="H25" s="53" t="s">
        <v>17</v>
      </c>
    </row>
  </sheetData>
  <mergeCells count="5">
    <mergeCell ref="C11:C12"/>
    <mergeCell ref="G11:G12"/>
    <mergeCell ref="D11:F11"/>
    <mergeCell ref="D1:F1"/>
    <mergeCell ref="I1:N7"/>
  </mergeCells>
  <phoneticPr fontId="7" type="noConversion"/>
  <pageMargins left="0.75" right="0.75" top="1" bottom="1" header="0.5" footer="0.5"/>
  <pageSetup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1"/>
  <sheetViews>
    <sheetView topLeftCell="A5" zoomScale="130" zoomScaleNormal="130" zoomScalePageLayoutView="130" workbookViewId="0">
      <selection activeCell="G14" sqref="G14"/>
    </sheetView>
  </sheetViews>
  <sheetFormatPr defaultColWidth="8.81640625" defaultRowHeight="12.5" x14ac:dyDescent="0.25"/>
  <cols>
    <col min="1" max="1" width="7.7265625" style="1" customWidth="1"/>
    <col min="2" max="2" width="7.81640625" style="1" customWidth="1"/>
    <col min="3" max="3" width="7" style="1" customWidth="1"/>
    <col min="4" max="4" width="10.453125" style="1" bestFit="1" customWidth="1"/>
    <col min="5" max="7" width="8" style="1" customWidth="1"/>
    <col min="8" max="10" width="8.81640625" style="1"/>
    <col min="11" max="11" width="11.1796875" style="1" customWidth="1"/>
    <col min="12" max="12" width="11.26953125" style="1" customWidth="1"/>
    <col min="13" max="13" width="10.1796875" style="1" customWidth="1"/>
    <col min="14" max="16384" width="8.81640625" style="1"/>
  </cols>
  <sheetData>
    <row r="1" spans="1:13" ht="131.15" customHeight="1" x14ac:dyDescent="0.25"/>
    <row r="2" spans="1:13" ht="12" customHeight="1" x14ac:dyDescent="0.25">
      <c r="I2" s="6"/>
      <c r="J2" s="6"/>
      <c r="K2" s="6"/>
      <c r="L2" s="6"/>
      <c r="M2" s="6"/>
    </row>
    <row r="3" spans="1:13" x14ac:dyDescent="0.25">
      <c r="I3" s="6"/>
      <c r="J3" s="6"/>
      <c r="K3" s="6"/>
      <c r="L3" s="6"/>
      <c r="M3" s="6"/>
    </row>
    <row r="4" spans="1:13" x14ac:dyDescent="0.25">
      <c r="I4" s="6"/>
      <c r="J4" s="6"/>
      <c r="K4" s="6"/>
      <c r="L4" s="6"/>
      <c r="M4" s="6"/>
    </row>
    <row r="5" spans="1:13" ht="13" x14ac:dyDescent="0.3">
      <c r="B5" s="54" t="s">
        <v>33</v>
      </c>
      <c r="D5" s="124" t="s">
        <v>34</v>
      </c>
      <c r="E5" s="125"/>
      <c r="F5" s="125"/>
      <c r="G5" s="126"/>
      <c r="I5" s="6"/>
      <c r="J5" s="6"/>
      <c r="K5" s="6"/>
      <c r="L5" s="6"/>
      <c r="M5" s="6"/>
    </row>
    <row r="6" spans="1:13" ht="13" x14ac:dyDescent="0.3">
      <c r="B6" s="55" t="s">
        <v>19</v>
      </c>
      <c r="C6" s="56" t="s">
        <v>35</v>
      </c>
      <c r="D6" s="57" t="s">
        <v>36</v>
      </c>
      <c r="E6" s="57" t="s">
        <v>37</v>
      </c>
      <c r="F6" s="57" t="s">
        <v>38</v>
      </c>
      <c r="G6" s="57" t="s">
        <v>39</v>
      </c>
      <c r="I6" s="6"/>
      <c r="J6" s="6"/>
      <c r="K6" s="6"/>
      <c r="L6" s="6"/>
      <c r="M6" s="6"/>
    </row>
    <row r="7" spans="1:13" x14ac:dyDescent="0.25">
      <c r="B7" s="58">
        <v>6</v>
      </c>
      <c r="C7" s="59">
        <v>1</v>
      </c>
      <c r="D7" s="60">
        <v>2</v>
      </c>
      <c r="E7" s="60">
        <v>2.5</v>
      </c>
      <c r="F7" s="60" t="s">
        <v>40</v>
      </c>
      <c r="G7" s="61" t="s">
        <v>40</v>
      </c>
      <c r="I7" s="6"/>
      <c r="J7" s="6"/>
      <c r="K7" s="6"/>
      <c r="L7" s="6"/>
      <c r="M7" s="6"/>
    </row>
    <row r="8" spans="1:13" x14ac:dyDescent="0.25">
      <c r="B8" s="58">
        <v>7</v>
      </c>
      <c r="C8" s="59">
        <v>2</v>
      </c>
      <c r="D8" s="62" t="s">
        <v>40</v>
      </c>
      <c r="E8" s="63">
        <v>3</v>
      </c>
      <c r="F8" s="63" t="s">
        <v>40</v>
      </c>
      <c r="G8" s="64">
        <v>3.5</v>
      </c>
      <c r="I8" s="6"/>
      <c r="J8" s="6"/>
      <c r="K8" s="6"/>
      <c r="L8" s="6"/>
      <c r="M8" s="6"/>
    </row>
    <row r="9" spans="1:13" x14ac:dyDescent="0.25">
      <c r="B9" s="58">
        <v>10</v>
      </c>
      <c r="C9" s="59">
        <v>3</v>
      </c>
      <c r="D9" s="65">
        <v>3</v>
      </c>
      <c r="E9" s="65" t="s">
        <v>40</v>
      </c>
      <c r="F9" s="65">
        <v>4</v>
      </c>
      <c r="G9" s="66" t="s">
        <v>40</v>
      </c>
      <c r="I9" s="6"/>
      <c r="J9" s="6"/>
      <c r="K9" s="6"/>
      <c r="L9" s="6"/>
      <c r="M9" s="6"/>
    </row>
    <row r="10" spans="1:13" x14ac:dyDescent="0.25">
      <c r="I10" s="6"/>
      <c r="J10" s="6"/>
      <c r="K10" s="6"/>
      <c r="L10" s="6"/>
      <c r="M10" s="6"/>
    </row>
    <row r="11" spans="1:13" ht="13" x14ac:dyDescent="0.3">
      <c r="D11" s="124" t="s">
        <v>41</v>
      </c>
      <c r="E11" s="125"/>
      <c r="F11" s="125"/>
      <c r="G11" s="126"/>
      <c r="I11" s="6"/>
      <c r="J11" s="6"/>
      <c r="K11" s="6"/>
      <c r="L11" s="6"/>
      <c r="M11" s="6"/>
    </row>
    <row r="12" spans="1:13" x14ac:dyDescent="0.25">
      <c r="A12" s="57" t="s">
        <v>42</v>
      </c>
      <c r="B12" s="67" t="s">
        <v>43</v>
      </c>
      <c r="C12" s="56" t="s">
        <v>35</v>
      </c>
      <c r="D12" s="57" t="s">
        <v>36</v>
      </c>
      <c r="E12" s="57" t="s">
        <v>37</v>
      </c>
      <c r="F12" s="57" t="s">
        <v>38</v>
      </c>
      <c r="G12" s="57" t="s">
        <v>39</v>
      </c>
    </row>
    <row r="13" spans="1:13" x14ac:dyDescent="0.25">
      <c r="A13" s="57">
        <v>80</v>
      </c>
      <c r="B13" s="57">
        <f>SUM(D13:G13)</f>
        <v>78</v>
      </c>
      <c r="C13" s="59">
        <v>1</v>
      </c>
      <c r="D13" s="60">
        <v>30</v>
      </c>
      <c r="E13" s="60">
        <v>48</v>
      </c>
      <c r="F13" s="60">
        <v>0</v>
      </c>
      <c r="G13" s="61">
        <v>0</v>
      </c>
    </row>
    <row r="14" spans="1:13" x14ac:dyDescent="0.25">
      <c r="A14" s="57">
        <v>50</v>
      </c>
      <c r="B14" s="57">
        <f t="shared" ref="B14:B15" si="0">SUM(D14:G14)</f>
        <v>34</v>
      </c>
      <c r="C14" s="59">
        <v>2</v>
      </c>
      <c r="D14" s="63">
        <v>0</v>
      </c>
      <c r="E14" s="63">
        <v>0</v>
      </c>
      <c r="F14" s="63">
        <v>0</v>
      </c>
      <c r="G14" s="64">
        <v>34</v>
      </c>
    </row>
    <row r="15" spans="1:13" x14ac:dyDescent="0.25">
      <c r="A15" s="57">
        <v>50</v>
      </c>
      <c r="B15" s="57">
        <f t="shared" si="0"/>
        <v>50</v>
      </c>
      <c r="C15" s="59">
        <v>3</v>
      </c>
      <c r="D15" s="65">
        <v>20</v>
      </c>
      <c r="E15" s="65">
        <v>0</v>
      </c>
      <c r="F15" s="65">
        <v>30</v>
      </c>
      <c r="G15" s="66">
        <v>0</v>
      </c>
    </row>
    <row r="16" spans="1:13" x14ac:dyDescent="0.25">
      <c r="C16" s="2"/>
      <c r="D16" s="2"/>
      <c r="E16" s="2"/>
      <c r="F16" s="2"/>
      <c r="G16" s="2"/>
    </row>
    <row r="17" spans="3:7" x14ac:dyDescent="0.25">
      <c r="C17" s="68" t="s">
        <v>44</v>
      </c>
      <c r="D17" s="57">
        <f>SUMPRODUCT(D7:D9,D13:D15)</f>
        <v>120</v>
      </c>
      <c r="E17" s="57">
        <f t="shared" ref="E17:G17" si="1">SUMPRODUCT(E7:E9,E13:E15)</f>
        <v>120</v>
      </c>
      <c r="F17" s="57">
        <f t="shared" si="1"/>
        <v>120</v>
      </c>
      <c r="G17" s="57">
        <f t="shared" si="1"/>
        <v>119</v>
      </c>
    </row>
    <row r="18" spans="3:7" x14ac:dyDescent="0.25">
      <c r="C18" s="2"/>
      <c r="D18" s="2" t="s">
        <v>45</v>
      </c>
      <c r="E18" s="2" t="s">
        <v>45</v>
      </c>
      <c r="F18" s="2" t="s">
        <v>45</v>
      </c>
      <c r="G18" s="2" t="s">
        <v>45</v>
      </c>
    </row>
    <row r="19" spans="3:7" x14ac:dyDescent="0.25">
      <c r="C19" s="68" t="s">
        <v>46</v>
      </c>
      <c r="D19" s="57">
        <v>120</v>
      </c>
      <c r="E19" s="57">
        <v>120</v>
      </c>
      <c r="F19" s="57">
        <v>120</v>
      </c>
      <c r="G19" s="57">
        <v>120</v>
      </c>
    </row>
    <row r="21" spans="3:7" x14ac:dyDescent="0.25">
      <c r="C21" s="68" t="s">
        <v>47</v>
      </c>
      <c r="D21" s="58">
        <f>SUMPRODUCT(B13:B15,B7:B9)</f>
        <v>1206</v>
      </c>
    </row>
  </sheetData>
  <mergeCells count="2">
    <mergeCell ref="D5:G5"/>
    <mergeCell ref="D11:G11"/>
  </mergeCells>
  <pageMargins left="0.75" right="0.75" top="1" bottom="1" header="0.5" footer="0.5"/>
  <pageSetup orientation="portrait" horizontalDpi="4294967292" verticalDpi="4294967292"/>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G25"/>
  <sheetViews>
    <sheetView topLeftCell="A11" workbookViewId="0">
      <selection activeCell="C13" sqref="C13"/>
    </sheetView>
  </sheetViews>
  <sheetFormatPr defaultColWidth="12.54296875" defaultRowHeight="15.5" x14ac:dyDescent="0.35"/>
  <cols>
    <col min="1" max="1" width="6.453125" style="69" customWidth="1"/>
    <col min="2" max="5" width="12.54296875" style="69"/>
    <col min="6" max="6" width="14.26953125" style="69" bestFit="1" customWidth="1"/>
    <col min="7" max="16384" width="12.54296875" style="69"/>
  </cols>
  <sheetData>
    <row r="2" spans="2:7" x14ac:dyDescent="0.35">
      <c r="C2" s="127" t="s">
        <v>48</v>
      </c>
      <c r="D2" s="127"/>
      <c r="E2" s="127"/>
      <c r="F2" s="127"/>
    </row>
    <row r="3" spans="2:7" x14ac:dyDescent="0.35">
      <c r="B3" s="70" t="s">
        <v>49</v>
      </c>
      <c r="C3" s="71" t="s">
        <v>50</v>
      </c>
      <c r="D3" s="71" t="s">
        <v>51</v>
      </c>
      <c r="E3" s="71" t="s">
        <v>52</v>
      </c>
      <c r="F3" s="71" t="s">
        <v>53</v>
      </c>
      <c r="G3" s="71" t="s">
        <v>54</v>
      </c>
    </row>
    <row r="4" spans="2:7" x14ac:dyDescent="0.35">
      <c r="B4" s="69" t="s">
        <v>55</v>
      </c>
      <c r="C4" s="72">
        <v>1</v>
      </c>
      <c r="D4" s="72">
        <v>1</v>
      </c>
      <c r="E4" s="72">
        <v>0</v>
      </c>
      <c r="F4" s="72">
        <v>1</v>
      </c>
      <c r="G4" s="73">
        <v>0.15</v>
      </c>
    </row>
    <row r="5" spans="2:7" x14ac:dyDescent="0.35">
      <c r="B5" s="69" t="s">
        <v>56</v>
      </c>
      <c r="C5" s="72">
        <v>1</v>
      </c>
      <c r="D5" s="72">
        <v>1</v>
      </c>
      <c r="E5" s="72">
        <v>1</v>
      </c>
      <c r="F5" s="72">
        <v>1</v>
      </c>
      <c r="G5" s="73">
        <v>0.15</v>
      </c>
    </row>
    <row r="6" spans="2:7" x14ac:dyDescent="0.35">
      <c r="B6" s="69" t="s">
        <v>57</v>
      </c>
      <c r="C6" s="72">
        <v>0</v>
      </c>
      <c r="D6" s="72">
        <v>1</v>
      </c>
      <c r="E6" s="72">
        <v>1</v>
      </c>
      <c r="F6" s="72">
        <v>0</v>
      </c>
      <c r="G6" s="73">
        <v>0.2</v>
      </c>
    </row>
    <row r="7" spans="2:7" x14ac:dyDescent="0.35">
      <c r="B7" s="69" t="s">
        <v>58</v>
      </c>
      <c r="C7" s="72">
        <v>1</v>
      </c>
      <c r="D7" s="72">
        <v>1</v>
      </c>
      <c r="E7" s="72">
        <v>1</v>
      </c>
      <c r="F7" s="72">
        <v>0</v>
      </c>
      <c r="G7" s="73">
        <v>0.15</v>
      </c>
    </row>
    <row r="9" spans="2:7" x14ac:dyDescent="0.35">
      <c r="B9" s="70" t="s">
        <v>42</v>
      </c>
      <c r="C9" s="72">
        <v>1000</v>
      </c>
      <c r="D9" s="72">
        <v>1000</v>
      </c>
      <c r="E9" s="72">
        <v>1000</v>
      </c>
      <c r="F9" s="72">
        <v>1000</v>
      </c>
    </row>
    <row r="10" spans="2:7" x14ac:dyDescent="0.35">
      <c r="B10" s="70" t="s">
        <v>59</v>
      </c>
      <c r="C10" s="72">
        <v>1000</v>
      </c>
      <c r="D10" s="72">
        <v>0</v>
      </c>
      <c r="E10" s="72">
        <v>499.99999982469353</v>
      </c>
      <c r="F10" s="72">
        <v>1000</v>
      </c>
    </row>
    <row r="11" spans="2:7" x14ac:dyDescent="0.35">
      <c r="C11" s="72"/>
    </row>
    <row r="12" spans="2:7" x14ac:dyDescent="0.35">
      <c r="B12" s="70" t="s">
        <v>60</v>
      </c>
      <c r="C12" s="73">
        <v>0.9</v>
      </c>
      <c r="D12" s="73">
        <v>0.9</v>
      </c>
      <c r="E12" s="73">
        <v>0.9</v>
      </c>
      <c r="F12" s="73">
        <v>0.9</v>
      </c>
    </row>
    <row r="13" spans="2:7" x14ac:dyDescent="0.35">
      <c r="B13" s="70" t="s">
        <v>61</v>
      </c>
      <c r="C13" s="73">
        <f>SUMPRODUCT(C4:C7,$G$4:$G$7)</f>
        <v>0.44999999999999996</v>
      </c>
      <c r="D13" s="73">
        <f t="shared" ref="D13:F13" si="0">SUMPRODUCT(D4:D7,$G$4:$G$7)</f>
        <v>0.65</v>
      </c>
      <c r="E13" s="73">
        <f t="shared" si="0"/>
        <v>0.5</v>
      </c>
      <c r="F13" s="73">
        <f t="shared" si="0"/>
        <v>0.3</v>
      </c>
    </row>
    <row r="14" spans="2:7" x14ac:dyDescent="0.35">
      <c r="B14" s="70" t="s">
        <v>62</v>
      </c>
      <c r="C14" s="73">
        <f>C12-C13</f>
        <v>0.45000000000000007</v>
      </c>
      <c r="D14" s="73">
        <f t="shared" ref="D14:F14" si="1">D12-D13</f>
        <v>0.25</v>
      </c>
      <c r="E14" s="73">
        <f t="shared" si="1"/>
        <v>0.4</v>
      </c>
      <c r="F14" s="73">
        <f t="shared" si="1"/>
        <v>0.60000000000000009</v>
      </c>
    </row>
    <row r="16" spans="2:7" x14ac:dyDescent="0.35">
      <c r="B16" s="70" t="s">
        <v>19</v>
      </c>
      <c r="C16" s="73">
        <f>C14*C10</f>
        <v>450.00000000000006</v>
      </c>
      <c r="D16" s="73">
        <f t="shared" ref="D16:F16" si="2">D14*D10</f>
        <v>0</v>
      </c>
      <c r="E16" s="73">
        <f t="shared" si="2"/>
        <v>199.99999992987742</v>
      </c>
      <c r="F16" s="73">
        <f t="shared" si="2"/>
        <v>600.00000000000011</v>
      </c>
    </row>
    <row r="18" spans="2:4" x14ac:dyDescent="0.35">
      <c r="B18" s="70" t="s">
        <v>63</v>
      </c>
      <c r="C18" s="73">
        <f>SUM(C16:F16)</f>
        <v>1249.9999999298775</v>
      </c>
    </row>
    <row r="20" spans="2:4" x14ac:dyDescent="0.35">
      <c r="B20" s="70" t="s">
        <v>64</v>
      </c>
    </row>
    <row r="21" spans="2:4" x14ac:dyDescent="0.35">
      <c r="B21" s="69" t="s">
        <v>49</v>
      </c>
      <c r="C21" s="72" t="s">
        <v>65</v>
      </c>
      <c r="D21" s="72" t="s">
        <v>66</v>
      </c>
    </row>
    <row r="22" spans="2:4" x14ac:dyDescent="0.35">
      <c r="B22" s="69" t="s">
        <v>55</v>
      </c>
      <c r="C22" s="72">
        <f>SUMPRODUCT(C4:F4,$C$10:$F$10)</f>
        <v>2000</v>
      </c>
      <c r="D22" s="72">
        <v>2500</v>
      </c>
    </row>
    <row r="23" spans="2:4" x14ac:dyDescent="0.35">
      <c r="B23" s="69" t="s">
        <v>56</v>
      </c>
      <c r="C23" s="72">
        <f t="shared" ref="C23:C25" si="3">SUMPRODUCT(C5:F5,$C$10:$F$10)</f>
        <v>2499.9999998246935</v>
      </c>
      <c r="D23" s="72">
        <v>2500</v>
      </c>
    </row>
    <row r="24" spans="2:4" x14ac:dyDescent="0.35">
      <c r="B24" s="69" t="s">
        <v>57</v>
      </c>
      <c r="C24" s="72">
        <f t="shared" si="3"/>
        <v>499.99999982469353</v>
      </c>
      <c r="D24" s="72">
        <v>2500</v>
      </c>
    </row>
    <row r="25" spans="2:4" x14ac:dyDescent="0.35">
      <c r="B25" s="69" t="s">
        <v>58</v>
      </c>
      <c r="C25" s="72">
        <f t="shared" si="3"/>
        <v>1499.9999998246935</v>
      </c>
      <c r="D25" s="72">
        <v>2500</v>
      </c>
    </row>
  </sheetData>
  <mergeCells count="1">
    <mergeCell ref="C2: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Goal Seek-NPV</vt:lpstr>
      <vt:lpstr>Goal Seek-Book Sale</vt:lpstr>
      <vt:lpstr>Goal Seek-Grades</vt:lpstr>
      <vt:lpstr>Goal Seek-Car</vt:lpstr>
      <vt:lpstr>Donuts from scratch</vt:lpstr>
      <vt:lpstr>Donuts prepared</vt:lpstr>
      <vt:lpstr>Shipping</vt:lpstr>
      <vt:lpstr>Transistors</vt:lpstr>
      <vt:lpstr>Candy Bars</vt:lpstr>
      <vt:lpstr>Staffing</vt:lpstr>
    </vt:vector>
  </TitlesOfParts>
  <Company>Brigham Young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Anderson</dc:creator>
  <cp:lastModifiedBy>Mark Heilner</cp:lastModifiedBy>
  <dcterms:created xsi:type="dcterms:W3CDTF">2002-01-01T22:17:03Z</dcterms:created>
  <dcterms:modified xsi:type="dcterms:W3CDTF">2022-11-03T19:40:08Z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D DocID">
    <vt:lpwstr>4818-4531-6352</vt:lpwstr>
  </property>
</Properties>
</file>