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Main Natural Gas"/>
    <sheet r:id="rId2" sheetId="2" name="Oakdale Nat Gas Est."/>
    <sheet r:id="rId3" sheetId="3" name="Oakdale Nat Gas"/>
    <sheet r:id="rId4" sheetId="4" name="NG Monthly BTU Factors"/>
    <sheet r:id="rId5" sheetId="5" name="Main Purch El"/>
    <sheet r:id="rId6" sheetId="6" name="Main Gen El"/>
    <sheet r:id="rId7" sheetId="7" name="Oakdale Purch El"/>
    <sheet r:id="rId8" sheetId="8" name="Oakdale Gen El"/>
    <sheet r:id="rId9" sheetId="9" name="Blr 10 Pellets"/>
    <sheet r:id="rId10" sheetId="10" name="Blr 11 Coal and Pellets"/>
    <sheet r:id="rId11" sheetId="11" name="Blr 11 Oat Hulls"/>
  </sheets>
  <calcPr fullCalcOnLoad="1"/>
</workbook>
</file>

<file path=xl/sharedStrings.xml><?xml version="1.0" encoding="utf-8"?>
<sst xmlns="http://schemas.openxmlformats.org/spreadsheetml/2006/main" count="136" uniqueCount="40">
  <si>
    <t>Thousands of pounds</t>
  </si>
  <si>
    <t>PP_BIO_Weight</t>
  </si>
  <si>
    <t>PP_SF-WIT-6044A</t>
  </si>
  <si>
    <t>[-11059] No Good Data For Calculation</t>
  </si>
  <si>
    <t>PP_CHS_B10WeighBelt_MvgAvg</t>
  </si>
  <si>
    <t>MWH</t>
  </si>
  <si>
    <t>KWH</t>
  </si>
  <si>
    <t>SUBO-PP1.3351.GN1-734.MW</t>
  </si>
  <si>
    <t>SUBO-PP1.3351.GN2-734.MW</t>
  </si>
  <si>
    <t>OAK_DG3_Real_Power</t>
  </si>
  <si>
    <t>Sum</t>
  </si>
  <si>
    <t>SUBO-69K.3351.EA-734.MW</t>
  </si>
  <si>
    <t>PP_Electric_Gen</t>
  </si>
  <si>
    <t>PP_Electric_Purch</t>
  </si>
  <si>
    <t>therms/ccf</t>
  </si>
  <si>
    <t>MidAm_M_Gas_Btu</t>
  </si>
  <si>
    <t>MMBTU</t>
  </si>
  <si>
    <t>KSCF</t>
  </si>
  <si>
    <t>KSCF to Gas Engines</t>
  </si>
  <si>
    <t>OAK_Boiler1_Steam_MMBTU/HR</t>
  </si>
  <si>
    <t>OAK_Boiler2_Steam_MMBTU/HR</t>
  </si>
  <si>
    <t>OAK_Boiler3_Steam_MMBTU/HR</t>
  </si>
  <si>
    <t>OAK_Boiler4_Steam_MMBTU/HR</t>
  </si>
  <si>
    <t>MMBTU Fuel to boilers</t>
  </si>
  <si>
    <t>KSCF to boilers</t>
  </si>
  <si>
    <t>Oak_FIT041</t>
  </si>
  <si>
    <t>Total Metered Gas</t>
  </si>
  <si>
    <t>SCF</t>
  </si>
  <si>
    <t>PP_TB1_2_TB1_GAS_FLOW</t>
  </si>
  <si>
    <t>HBLR_GAS_FLOW</t>
  </si>
  <si>
    <t>PP_B7_Gas_Flow_Adj</t>
  </si>
  <si>
    <t>PP_B8_Gas_Flow_Adj</t>
  </si>
  <si>
    <t>PP_B10_FLT_235_FT</t>
  </si>
  <si>
    <t>PP_BLR12_FT_006_KSCFH</t>
  </si>
  <si>
    <t>PP_GG1_FUEL_FLOW</t>
  </si>
  <si>
    <t>PP_GG2_FUEL_FLOW</t>
  </si>
  <si>
    <t>PP_GG3_FUEL_FLOW</t>
  </si>
  <si>
    <t>PP_GG4_FUEL_FLOW</t>
  </si>
  <si>
    <t>PP_AF-XI-8220A</t>
  </si>
  <si>
    <t>SUM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</si>
</sst>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2">
    <numFmt numFmtId="164" formatCode="dd-mmm-yy hh:mm:ss"/>
    <numFmt numFmtId="165" formatCode="mm/dd/yy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5">
    <xf xfId="0" numFmtId="0" borderId="0" fontId="0" fillId="0"/>
    <xf xfId="0" numFmtId="1" applyNumberFormat="1" borderId="0" fontId="0" fillId="0" applyAlignment="1">
      <alignment horizontal="general"/>
    </xf>
    <xf xfId="0" numFmtId="3" applyNumberFormat="1" borderId="0" fontId="0" fillId="0" applyAlignment="1">
      <alignment horizontal="right"/>
    </xf>
    <xf xfId="0" numFmtId="164" applyNumberFormat="1" borderId="1" applyBorder="1" fontId="1" applyFont="1" fillId="0" applyAlignment="1">
      <alignment horizontal="left"/>
    </xf>
    <xf xfId="0" numFmtId="4" applyNumberFormat="1" borderId="1" applyBorder="1" fontId="1" applyFont="1" fillId="0" applyAlignment="1">
      <alignment horizontal="right"/>
    </xf>
    <xf xfId="0" numFmtId="3" applyNumberFormat="1" borderId="1" applyBorder="1" fontId="1" applyFont="1" fillId="0" applyAlignment="1">
      <alignment horizontal="right"/>
    </xf>
    <xf xfId="0" numFmtId="1" applyNumberFormat="1" borderId="0" fontId="0" fillId="0" applyAlignment="1">
      <alignment horizontal="general"/>
    </xf>
    <xf xfId="0" numFmtId="3" applyNumberFormat="1" borderId="0" fontId="0" fillId="0" applyAlignment="1">
      <alignment horizontal="right"/>
    </xf>
    <xf xfId="0" numFmtId="4" applyNumberFormat="1" borderId="0" fontId="0" fillId="0" applyAlignment="1">
      <alignment horizontal="right"/>
    </xf>
    <xf xfId="0" numFmtId="4" applyNumberFormat="1" borderId="0" fontId="0" fillId="0" applyAlignment="1">
      <alignment horizontal="right"/>
    </xf>
    <xf xfId="0" numFmtId="4" applyNumberFormat="1" borderId="0" fontId="0" fillId="0" applyAlignment="1">
      <alignment horizontal="general"/>
    </xf>
    <xf xfId="0" numFmtId="4" applyNumberFormat="1" borderId="0" fontId="0" fillId="0" applyAlignment="1">
      <alignment horizontal="general"/>
    </xf>
    <xf xfId="0" numFmtId="165" applyNumberFormat="1" borderId="0" fontId="0" fillId="0" applyAlignment="1">
      <alignment horizontal="general"/>
    </xf>
    <xf xfId="0" numFmtId="165" applyNumberFormat="1" borderId="1" applyBorder="1" fontId="1" applyFont="1" fillId="0" applyAlignment="1">
      <alignment horizontal="left"/>
    </xf>
    <xf xfId="0" numFmtId="165" applyNumberFormat="1" borderId="0" fontId="0" fillId="0" applyAlignment="1">
      <alignment horizontal="general"/>
    </xf>
    <xf xfId="0" numFmtId="0" borderId="0" fontId="0" fillId="0" applyAlignment="1">
      <alignment horizontal="general"/>
    </xf>
    <xf xfId="0" numFmtId="0" borderId="0" fontId="0" fillId="0" applyAlignment="1">
      <alignment wrapText="1"/>
    </xf>
    <xf xfId="0" numFmtId="1" applyNumberFormat="1" borderId="0" fontId="0" fillId="0" applyAlignment="1">
      <alignment horizontal="general" wrapText="1"/>
    </xf>
    <xf xfId="0" numFmtId="4" applyNumberFormat="1" borderId="0" fontId="0" fillId="0" applyAlignment="1">
      <alignment horizontal="right" wrapText="1"/>
    </xf>
    <xf xfId="0" numFmtId="3" applyNumberFormat="1" borderId="1" applyBorder="1" fontId="1" applyFont="1" fillId="0" applyAlignment="1">
      <alignment horizontal="left" wrapText="1"/>
    </xf>
    <xf xfId="0" numFmtId="3" applyNumberFormat="1" borderId="0" fontId="0" fillId="0" applyAlignment="1">
      <alignment horizontal="right" wrapText="1"/>
    </xf>
    <xf xfId="0" numFmtId="0" borderId="0" fontId="0" fillId="0" applyAlignment="1">
      <alignment horizontal="general" wrapText="1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3" applyNumberFormat="1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worksheets/sheet6.xml" Type="http://schemas.openxmlformats.org/officeDocument/2006/relationships/worksheet" Id="rId6"/><Relationship Target="worksheets/sheet7.xml" Type="http://schemas.openxmlformats.org/officeDocument/2006/relationships/worksheet" Id="rId7"/><Relationship Target="worksheets/sheet8.xml" Type="http://schemas.openxmlformats.org/officeDocument/2006/relationships/worksheet" Id="rId8"/><Relationship Target="worksheets/sheet9.xml" Type="http://schemas.openxmlformats.org/officeDocument/2006/relationships/worksheet" Id="rId9"/><Relationship Target="worksheets/sheet10.xml" Type="http://schemas.openxmlformats.org/officeDocument/2006/relationships/worksheet" Id="rId10"/><Relationship Target="worksheets/sheet11.xml" Type="http://schemas.openxmlformats.org/officeDocument/2006/relationships/worksheet" Id="rId11"/><Relationship Target="sharedStrings.xml" Type="http://schemas.openxmlformats.org/officeDocument/2006/relationships/sharedStrings" Id="rId12"/><Relationship Target="styles.xml" Type="http://schemas.openxmlformats.org/officeDocument/2006/relationships/styles" Id="rId13"/><Relationship Target="theme/theme1.xml" Type="http://schemas.openxmlformats.org/officeDocument/2006/relationships/theme" Id="rId1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O746"/>
  <sheetViews>
    <sheetView workbookViewId="0" tabSelected="1"/>
  </sheetViews>
  <sheetFormatPr defaultRowHeight="15" x14ac:dyDescent="0.25"/>
  <cols>
    <col min="1" max="1" style="6" width="18.862142857142857" customWidth="1" bestFit="1"/>
    <col min="2" max="2" style="11" width="32.43357142857143" customWidth="1" bestFit="1"/>
    <col min="3" max="3" style="11" width="16.290714285714284" customWidth="1" bestFit="1"/>
    <col min="4" max="4" style="11" width="20.14785714285714" customWidth="1" bestFit="1"/>
    <col min="5" max="5" style="11" width="20.14785714285714" customWidth="1" bestFit="1"/>
    <col min="6" max="6" style="11" width="18.576428571428572" customWidth="1" bestFit="1"/>
    <col min="7" max="7" style="11" width="23.433571428571426" customWidth="1" bestFit="1"/>
    <col min="8" max="8" style="24" width="23.433571428571426" customWidth="1" bestFit="1"/>
    <col min="9" max="9" style="24" width="23.433571428571426" customWidth="1" bestFit="1"/>
    <col min="10" max="10" style="24" width="23.433571428571426" customWidth="1" bestFit="1"/>
    <col min="11" max="11" style="24" width="23.433571428571426" customWidth="1" bestFit="1"/>
    <col min="12" max="12" style="24" width="20.862142857142857" customWidth="1" bestFit="1"/>
    <col min="13" max="13" style="11" width="12.43357142857143" customWidth="1" bestFit="1"/>
    <col min="14" max="14" style="22" width="12.43357142857143" customWidth="1" bestFit="1"/>
    <col min="15" max="15" style="22" width="32.43357142857143" customWidth="1" bestFit="1"/>
  </cols>
  <sheetData>
    <row x14ac:dyDescent="0.25" r="1" customHeight="1" ht="17.25">
      <c r="A1" s="1"/>
      <c r="B1" s="10" t="s">
        <v>17</v>
      </c>
      <c r="C1" s="10" t="s">
        <v>17</v>
      </c>
      <c r="D1" s="10" t="s">
        <v>17</v>
      </c>
      <c r="E1" s="10" t="s">
        <v>17</v>
      </c>
      <c r="F1" s="10" t="s">
        <v>27</v>
      </c>
      <c r="G1" s="10" t="s">
        <v>17</v>
      </c>
      <c r="H1" s="23" t="s">
        <v>27</v>
      </c>
      <c r="I1" s="23" t="s">
        <v>27</v>
      </c>
      <c r="J1" s="23" t="s">
        <v>27</v>
      </c>
      <c r="K1" s="23" t="s">
        <v>27</v>
      </c>
      <c r="L1" s="23" t="s">
        <v>17</v>
      </c>
      <c r="M1" s="10" t="s">
        <v>17</v>
      </c>
      <c r="N1" s="15"/>
      <c r="O1" s="15"/>
    </row>
    <row x14ac:dyDescent="0.25" r="2" customHeight="1" ht="17.25">
      <c r="A2" s="1"/>
      <c r="B2" s="10" t="s">
        <v>28</v>
      </c>
      <c r="C2" s="10" t="s">
        <v>29</v>
      </c>
      <c r="D2" s="10" t="s">
        <v>30</v>
      </c>
      <c r="E2" s="10" t="s">
        <v>31</v>
      </c>
      <c r="F2" s="10" t="s">
        <v>32</v>
      </c>
      <c r="G2" s="10" t="s">
        <v>33</v>
      </c>
      <c r="H2" s="23" t="s">
        <v>34</v>
      </c>
      <c r="I2" s="23" t="s">
        <v>35</v>
      </c>
      <c r="J2" s="23" t="s">
        <v>36</v>
      </c>
      <c r="K2" s="23" t="s">
        <v>37</v>
      </c>
      <c r="L2" s="23" t="s">
        <v>38</v>
      </c>
      <c r="M2" s="10" t="s">
        <v>39</v>
      </c>
      <c r="N2" s="15"/>
      <c r="O2" s="15"/>
    </row>
    <row x14ac:dyDescent="0.25" r="3" customHeight="1" ht="17.25">
      <c r="A3" s="3">
        <f>_xll.PIAdvCalcDat('Main Natural Gas'!$B$2,"7/1/21","7/1/22","1d","total","time-weighted",0,24,65,"")</f>
        <v>25568.75</v>
      </c>
      <c r="B3" s="4">
        <v>1.4120671771832538</v>
      </c>
      <c r="C3" s="4">
        <f>_xll.PIAdvCalcDat('Main Natural Gas'!$C$2,"7/1/21","7/1/22","1d","total","time-weighted",0,24,64,"")</f>
      </c>
      <c r="D3" s="4">
        <f>_xll.PIAdvCalcDat('Main Natural Gas'!$D$2,"7/1/21","7/1/22","1d","total","time-weighted",0,24,64,"")</f>
      </c>
      <c r="E3" s="4">
        <f>_xll.PIAdvCalcDat('Main Natural Gas'!$E$2,"7/1/21","7/1/22","1d","total","time-weighted",0,24,64,"")</f>
      </c>
      <c r="F3" s="4">
        <f>_xll.PIAdvCalcDat('Main Natural Gas'!$F$2,"7/1/21","7/1/22","1d","total","time-weighted",0,24,64,"")</f>
      </c>
      <c r="G3" s="4">
        <f>_xll.PIAdvCalcDat('Main Natural Gas'!$G$2,"7/1/21","7/1/22","1d","total","time-weighted",0,24,64,"")</f>
      </c>
      <c r="H3" s="5">
        <f>_xll.PIAdvCalcDat('Main Natural Gas'!$H$2,"7/1/21","7/1/22","1d","total","time-weighted",0,1440,0,"")</f>
      </c>
      <c r="I3" s="5">
        <f>_xll.PIAdvCalcDat('Main Natural Gas'!$I$2,"7/1/21","7/1/22","1d","total","time-weighted",0,1440,0,"")</f>
      </c>
      <c r="J3" s="5">
        <f>_xll.PIAdvCalcDat('Main Natural Gas'!$J$2,"7/1/21","7/1/22","1d","total","time-weighted",0,1440,0,"")</f>
      </c>
      <c r="K3" s="5">
        <f>_xll.PIAdvCalcDat('Main Natural Gas'!$K$2,"7/1/21","7/1/22","1d","total","time-weighted",0,1440,0,"")</f>
      </c>
      <c r="L3" s="5">
        <f>_xll.PISampDat('Main Natural Gas'!$L$2,"7/2/21 12:00","7/2/22 12:00","1d",0,"")</f>
      </c>
      <c r="M3" s="4">
        <f>SUM(G3,L3,B3:E3)+(F3+H3+I3+J3+K3)/1000</f>
      </c>
      <c r="N3" s="15"/>
      <c r="O3" s="15"/>
    </row>
    <row x14ac:dyDescent="0.25" r="4" customHeight="1" ht="17.25">
      <c r="A4" s="3">
        <v>44379</v>
      </c>
      <c r="B4" s="4">
        <v>1.3701565666569588</v>
      </c>
      <c r="C4" s="4">
        <v>0.03168912469523946</v>
      </c>
      <c r="D4" s="4">
        <v>5.87516012442696</v>
      </c>
      <c r="E4" s="4">
        <v>8.642855231552385</v>
      </c>
      <c r="F4" s="4">
        <v>1268.2790834739708</v>
      </c>
      <c r="G4" s="4">
        <v>396.0217112300264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4">
        <f>SUM(G4,L4,B4:E4)+(F4+H4+I4+J4+K4)/1000</f>
      </c>
      <c r="N4" s="15"/>
      <c r="O4" s="15"/>
    </row>
    <row x14ac:dyDescent="0.25" r="5" customHeight="1" ht="17.25">
      <c r="A5" s="3">
        <v>44380</v>
      </c>
      <c r="B5" s="4">
        <v>1.5119998455047607</v>
      </c>
      <c r="C5" s="4">
        <v>0.9944675817426023</v>
      </c>
      <c r="D5" s="4">
        <v>-0.7031276822090149</v>
      </c>
      <c r="E5" s="4">
        <v>8.636632378310896</v>
      </c>
      <c r="F5" s="4">
        <v>1295.5680166268003</v>
      </c>
      <c r="G5" s="4">
        <v>1308.381701414504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4">
        <f>SUM(G5,L5,B5:E5)+(F5+H5+I5+J5+K5)/1000</f>
      </c>
      <c r="N5" s="15"/>
      <c r="O5" s="15"/>
    </row>
    <row x14ac:dyDescent="0.25" r="6" customHeight="1" ht="17.25">
      <c r="A6" s="3">
        <v>44381</v>
      </c>
      <c r="B6" s="4">
        <v>1.4602969942996955</v>
      </c>
      <c r="C6" s="4">
        <v>5.5473720288799955</v>
      </c>
      <c r="D6" s="4">
        <v>-0.7031276822090149</v>
      </c>
      <c r="E6" s="4">
        <v>8.593194007873535</v>
      </c>
      <c r="F6" s="4">
        <v>1278.2413146900897</v>
      </c>
      <c r="G6" s="4">
        <v>1413.8006808738094</v>
      </c>
      <c r="H6" s="5">
        <v>0</v>
      </c>
      <c r="I6" s="5">
        <v>0</v>
      </c>
      <c r="J6" s="4">
        <v>8590.147209421793</v>
      </c>
      <c r="K6" s="5">
        <v>0</v>
      </c>
      <c r="L6" s="5">
        <v>0</v>
      </c>
      <c r="M6" s="4">
        <f>SUM(G6,L6,B6:E6)+(F6+H6+I6+J6+K6)/1000</f>
      </c>
      <c r="N6" s="15"/>
      <c r="O6" s="15"/>
    </row>
    <row x14ac:dyDescent="0.25" r="7" customHeight="1" ht="17.25">
      <c r="A7" s="3">
        <v>44382</v>
      </c>
      <c r="B7" s="4">
        <v>1.398911491630325</v>
      </c>
      <c r="C7" s="4">
        <v>280.93183006910056</v>
      </c>
      <c r="D7" s="4">
        <v>3.5909046259184834</v>
      </c>
      <c r="E7" s="4">
        <v>28.77222399065892</v>
      </c>
      <c r="F7" s="4">
        <v>1606.905320313324</v>
      </c>
      <c r="G7" s="4">
        <v>2130.9082252084563</v>
      </c>
      <c r="H7" s="5">
        <v>0</v>
      </c>
      <c r="I7" s="5">
        <v>0</v>
      </c>
      <c r="J7" s="5">
        <v>0</v>
      </c>
      <c r="K7" s="4">
        <v>8777.741137568157</v>
      </c>
      <c r="L7" s="4">
        <v>0.14578330516815186</v>
      </c>
      <c r="M7" s="4">
        <f>SUM(G7,L7,B7:E7)+(F7+H7+I7+J7+K7)/1000</f>
      </c>
      <c r="N7" s="15"/>
      <c r="O7" s="15"/>
    </row>
    <row x14ac:dyDescent="0.25" r="8" customHeight="1" ht="17.25">
      <c r="A8" s="3">
        <v>44383</v>
      </c>
      <c r="B8" s="4">
        <v>1.445086537024654</v>
      </c>
      <c r="C8" s="4">
        <v>0.03632297937075292</v>
      </c>
      <c r="D8" s="4">
        <v>-1.6785813537135255</v>
      </c>
      <c r="E8" s="4">
        <v>8.593194007873535</v>
      </c>
      <c r="F8" s="4">
        <v>1268.3042800760047</v>
      </c>
      <c r="G8" s="4">
        <v>2082.6957063840723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4">
        <f>SUM(G8,L8,B8:E8)+(F8+H8+I8+J8+K8)/1000</f>
      </c>
      <c r="N8" s="15"/>
      <c r="O8" s="15"/>
    </row>
    <row x14ac:dyDescent="0.25" r="9" customHeight="1" ht="17.25">
      <c r="A9" s="3">
        <v>44384</v>
      </c>
      <c r="B9" s="4">
        <v>1.4721466113587185</v>
      </c>
      <c r="C9" s="4">
        <v>6.751234316433157</v>
      </c>
      <c r="D9" s="4">
        <v>424.402867746423</v>
      </c>
      <c r="E9" s="4">
        <v>8.593194007873535</v>
      </c>
      <c r="F9" s="4">
        <v>1283.2256360160457</v>
      </c>
      <c r="G9" s="4">
        <v>1852.349864718598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4">
        <f>SUM(G9,L9,B9:E9)+(F9+H9+I9+J9+K9)/1000</f>
      </c>
      <c r="N9" s="15"/>
      <c r="O9" s="15"/>
    </row>
    <row x14ac:dyDescent="0.25" r="10" customHeight="1" ht="17.25">
      <c r="A10" s="3">
        <v>44385</v>
      </c>
      <c r="B10" s="4">
        <v>1.3003004425033517</v>
      </c>
      <c r="C10" s="4">
        <v>0.031057299365050473</v>
      </c>
      <c r="D10" s="4">
        <v>-1.2752368517685682</v>
      </c>
      <c r="E10" s="4">
        <v>10.638212076822917</v>
      </c>
      <c r="F10" s="4">
        <v>1263.157390490664</v>
      </c>
      <c r="G10" s="4">
        <v>1517.7780346854915</v>
      </c>
      <c r="H10" s="5">
        <v>0</v>
      </c>
      <c r="I10" s="5">
        <v>0</v>
      </c>
      <c r="J10" s="5">
        <v>0</v>
      </c>
      <c r="K10" s="5">
        <v>0</v>
      </c>
      <c r="L10" s="4">
        <v>18.35755157470703</v>
      </c>
      <c r="M10" s="4">
        <f>SUM(G10,L10,B10:E10)+(F10+H10+I10+J10+K10)/1000</f>
      </c>
      <c r="N10" s="15"/>
      <c r="O10" s="15"/>
    </row>
    <row x14ac:dyDescent="0.25" r="11" customHeight="1" ht="17.25">
      <c r="A11" s="3">
        <v>44386</v>
      </c>
      <c r="B11" s="4">
        <v>1.4397396768962794</v>
      </c>
      <c r="C11" s="4">
        <v>7.109594302377605</v>
      </c>
      <c r="D11" s="4">
        <v>-1.0006454259467623</v>
      </c>
      <c r="E11" s="4">
        <v>9.124832038250235</v>
      </c>
      <c r="F11" s="4">
        <v>1250.5763943696145</v>
      </c>
      <c r="G11" s="4">
        <v>1600.6212338974647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4">
        <f>SUM(G11,L11,B11:E11)+(F11+H11+I11+J11+K11)/1000</f>
      </c>
      <c r="N11" s="15"/>
      <c r="O11" s="15"/>
    </row>
    <row x14ac:dyDescent="0.25" r="12" customHeight="1" ht="17.25">
      <c r="A12" s="3">
        <v>44387</v>
      </c>
      <c r="B12" s="4">
        <v>1.426374018959083</v>
      </c>
      <c r="C12" s="4">
        <v>6.445899974070095</v>
      </c>
      <c r="D12" s="4">
        <v>-1.9081331185686092</v>
      </c>
      <c r="E12" s="4">
        <v>8.538182485227784</v>
      </c>
      <c r="F12" s="4">
        <v>1274.4532174424207</v>
      </c>
      <c r="G12" s="4">
        <v>1536.059206386613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4">
        <f>SUM(G12,L12,B12:E12)+(F12+H12+I12+J12+K12)/1000</f>
      </c>
      <c r="N12" s="15"/>
      <c r="O12" s="15"/>
    </row>
    <row x14ac:dyDescent="0.25" r="13" customHeight="1" ht="17.25">
      <c r="A13" s="3">
        <v>44388</v>
      </c>
      <c r="B13" s="4">
        <v>1.3956449467371277</v>
      </c>
      <c r="C13" s="4">
        <v>4.131416273227443</v>
      </c>
      <c r="D13" s="4">
        <v>-1.6006413963235293</v>
      </c>
      <c r="E13" s="4">
        <v>8.2268187728607</v>
      </c>
      <c r="F13" s="4">
        <v>1259.3613631570963</v>
      </c>
      <c r="G13" s="4">
        <v>1193.1689640353827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4">
        <f>SUM(G13,L13,B13:E13)+(F13+H13+I13+J13+K13)/1000</f>
      </c>
      <c r="N13" s="15"/>
      <c r="O13" s="15"/>
    </row>
    <row x14ac:dyDescent="0.25" r="14" customHeight="1" ht="17.25">
      <c r="A14" s="3">
        <v>44389</v>
      </c>
      <c r="B14" s="4">
        <v>0.9904537665115609</v>
      </c>
      <c r="C14" s="4">
        <v>0.01568968708356039</v>
      </c>
      <c r="D14" s="4">
        <v>1.582945992665676</v>
      </c>
      <c r="E14" s="4">
        <v>10.150521589765429</v>
      </c>
      <c r="F14" s="4">
        <v>1975.744387481104</v>
      </c>
      <c r="G14" s="4">
        <v>1724.340345663326</v>
      </c>
      <c r="H14" s="5">
        <v>0</v>
      </c>
      <c r="I14" s="5">
        <v>0</v>
      </c>
      <c r="J14" s="5">
        <v>0</v>
      </c>
      <c r="K14" s="5">
        <v>0</v>
      </c>
      <c r="L14" s="4">
        <v>0.14081479609012604</v>
      </c>
      <c r="M14" s="4">
        <f>SUM(G14,L14,B14:E14)+(F14+H14+I14+J14+K14)/1000</f>
      </c>
      <c r="N14" s="15"/>
      <c r="O14" s="15"/>
    </row>
    <row x14ac:dyDescent="0.25" r="15" customHeight="1" ht="17.25">
      <c r="A15" s="3">
        <v>44390</v>
      </c>
      <c r="B15" s="4">
        <v>1.4510738256156495</v>
      </c>
      <c r="C15" s="4">
        <v>7.498150868454152</v>
      </c>
      <c r="D15" s="4">
        <v>1162.441301359795</v>
      </c>
      <c r="E15" s="4">
        <v>8.687818015990779</v>
      </c>
      <c r="F15" s="4">
        <v>1242.8322263594744</v>
      </c>
      <c r="G15" s="4">
        <v>477.0019116331338</v>
      </c>
      <c r="H15" s="4">
        <v>6765.807750320435</v>
      </c>
      <c r="I15" s="5">
        <v>0</v>
      </c>
      <c r="J15" s="5">
        <v>0</v>
      </c>
      <c r="K15" s="5">
        <v>0</v>
      </c>
      <c r="L15" s="5">
        <v>0</v>
      </c>
      <c r="M15" s="4">
        <f>SUM(G15,L15,B15:E15)+(F15+H15+I15+J15+K15)/1000</f>
      </c>
      <c r="N15" s="15"/>
      <c r="O15" s="15"/>
    </row>
    <row x14ac:dyDescent="0.25" r="16" customHeight="1" ht="17.25">
      <c r="A16" s="3">
        <v>44391</v>
      </c>
      <c r="B16" s="4">
        <v>1.4397019947661245</v>
      </c>
      <c r="C16" s="4">
        <v>0.03363537623803735</v>
      </c>
      <c r="D16" s="4">
        <v>741.6569700293863</v>
      </c>
      <c r="E16" s="4">
        <v>9.08843568426557</v>
      </c>
      <c r="F16" s="4">
        <v>1287.5632638684046</v>
      </c>
      <c r="G16" s="4">
        <v>112.11122060235968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4">
        <f>SUM(G16,L16,B16:E16)+(F16+H16+I16+J16+K16)/1000</f>
      </c>
      <c r="N16" s="15"/>
      <c r="O16" s="15"/>
    </row>
    <row x14ac:dyDescent="0.25" r="17" customHeight="1" ht="17.25">
      <c r="A17" s="3">
        <v>44392</v>
      </c>
      <c r="B17" s="4">
        <v>1.4396601426881304</v>
      </c>
      <c r="C17" s="4">
        <v>0.038522514789354</v>
      </c>
      <c r="D17" s="4">
        <v>1223.3026949510288</v>
      </c>
      <c r="E17" s="4">
        <v>8.707419869850597</v>
      </c>
      <c r="F17" s="4">
        <v>809374.124398693</v>
      </c>
      <c r="G17" s="4">
        <v>119.07435920469516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4">
        <f>SUM(G17,L17,B17:E17)+(F17+H17+I17+J17+K17)/1000</f>
      </c>
      <c r="N17" s="15"/>
      <c r="O17" s="15"/>
    </row>
    <row x14ac:dyDescent="0.25" r="18" customHeight="1" ht="17.25">
      <c r="A18" s="3">
        <v>44393</v>
      </c>
      <c r="B18" s="4">
        <v>1.5033025955295336</v>
      </c>
      <c r="C18" s="4">
        <v>33.56683291825439</v>
      </c>
      <c r="D18" s="4">
        <v>1853.7738357271464</v>
      </c>
      <c r="E18" s="4">
        <v>8.6668493638436</v>
      </c>
      <c r="F18" s="4">
        <v>1532960.8387053441</v>
      </c>
      <c r="G18" s="4">
        <v>0.034704643817287745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4">
        <f>SUM(G18,L18,B18:E18)+(F18+H18+I18+J18+K18)/1000</f>
      </c>
      <c r="N18" s="15"/>
      <c r="O18" s="15"/>
    </row>
    <row x14ac:dyDescent="0.25" r="19" customHeight="1" ht="17.25">
      <c r="A19" s="3">
        <v>44394</v>
      </c>
      <c r="B19" s="4">
        <v>1.5003888971005956</v>
      </c>
      <c r="C19" s="4">
        <v>0.029208556059428164</v>
      </c>
      <c r="D19" s="4">
        <v>1850.6084741864886</v>
      </c>
      <c r="E19" s="4">
        <v>9.088278068551897</v>
      </c>
      <c r="F19" s="4">
        <v>1654681.9781615403</v>
      </c>
      <c r="G19" s="4">
        <v>0.0194665634967058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4">
        <f>SUM(G19,L19,B19:E19)+(F19+H19+I19+J19+K19)/1000</f>
      </c>
      <c r="N19" s="15"/>
      <c r="O19" s="15"/>
    </row>
    <row x14ac:dyDescent="0.25" r="20" customHeight="1" ht="17.25">
      <c r="A20" s="3">
        <v>44395</v>
      </c>
      <c r="B20" s="4">
        <v>1.3682146709989507</v>
      </c>
      <c r="C20" s="4">
        <v>7.469180780666919</v>
      </c>
      <c r="D20" s="4">
        <v>790.2175390441553</v>
      </c>
      <c r="E20" s="4">
        <v>8.59487603758824</v>
      </c>
      <c r="F20" s="4">
        <v>846153.3270402864</v>
      </c>
      <c r="G20" s="4">
        <v>1685.5594994832381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4">
        <f>SUM(G20,L20,B20:E20)+(F20+H20+I20+J20+K20)/1000</f>
      </c>
      <c r="N20" s="15"/>
      <c r="O20" s="15"/>
    </row>
    <row x14ac:dyDescent="0.25" r="21" customHeight="1" ht="17.25">
      <c r="A21" s="3">
        <v>44396</v>
      </c>
      <c r="B21" s="4">
        <v>1.3734483256798156</v>
      </c>
      <c r="C21" s="4">
        <v>0.0317416173048042</v>
      </c>
      <c r="D21" s="4">
        <v>274.6380951767205</v>
      </c>
      <c r="E21" s="4">
        <v>9.134827865610003</v>
      </c>
      <c r="F21" s="4">
        <v>1306.4297838850005</v>
      </c>
      <c r="G21" s="4">
        <v>2953.1356736406856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4">
        <f>SUM(G21,L21,B21:E21)+(F21+H21+I21+J21+K21)/1000</f>
      </c>
      <c r="N21" s="15"/>
      <c r="O21" s="15"/>
    </row>
    <row x14ac:dyDescent="0.25" r="22" customHeight="1" ht="17.25">
      <c r="A22" s="3">
        <v>44397</v>
      </c>
      <c r="B22" s="4">
        <v>1.443446628059708</v>
      </c>
      <c r="C22" s="4">
        <v>5.7696576088254945</v>
      </c>
      <c r="D22" s="4">
        <v>-0.7031276822090149</v>
      </c>
      <c r="E22" s="4">
        <v>8.59487603758824</v>
      </c>
      <c r="F22" s="4">
        <v>1340.8075524400722</v>
      </c>
      <c r="G22" s="4">
        <v>2709.466317450176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  <c r="M22" s="4">
        <f>SUM(G22,L22,B22:E22)+(F22+H22+I22+J22+K22)/1000</f>
      </c>
      <c r="N22" s="15"/>
      <c r="O22" s="15"/>
    </row>
    <row x14ac:dyDescent="0.25" r="23" customHeight="1" ht="17.25">
      <c r="A23" s="3">
        <v>44398</v>
      </c>
      <c r="B23" s="4">
        <v>1.4973014905145012</v>
      </c>
      <c r="C23" s="4">
        <v>5.248384763013503</v>
      </c>
      <c r="D23" s="4">
        <v>331.971674147062</v>
      </c>
      <c r="E23" s="4">
        <v>8.593194007873535</v>
      </c>
      <c r="F23" s="4">
        <v>1363.60662043826</v>
      </c>
      <c r="G23" s="4">
        <v>2551.8037554840357</v>
      </c>
      <c r="H23" s="5">
        <v>0</v>
      </c>
      <c r="I23" s="5">
        <v>0</v>
      </c>
      <c r="J23" s="5">
        <v>0</v>
      </c>
      <c r="K23" s="5">
        <v>0</v>
      </c>
      <c r="L23" s="5">
        <v>0</v>
      </c>
      <c r="M23" s="4">
        <f>SUM(G23,L23,B23:E23)+(F23+H23+I23+J23+K23)/1000</f>
      </c>
      <c r="N23" s="15"/>
      <c r="O23" s="15"/>
    </row>
    <row x14ac:dyDescent="0.25" r="24" customHeight="1" ht="17.25">
      <c r="A24" s="3">
        <v>44399</v>
      </c>
      <c r="B24" s="4">
        <v>1.5108844444010048</v>
      </c>
      <c r="C24" s="4">
        <v>0.016060919859123553</v>
      </c>
      <c r="D24" s="4">
        <v>589.805732001711</v>
      </c>
      <c r="E24" s="4">
        <v>8.593194007873535</v>
      </c>
      <c r="F24" s="4">
        <v>1431.5373038295295</v>
      </c>
      <c r="G24" s="4">
        <v>3286.5907487327077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4">
        <f>SUM(G24,L24,B24:E24)+(F24+H24+I24+J24+K24)/1000</f>
      </c>
      <c r="N24" s="15"/>
      <c r="O24" s="15"/>
    </row>
    <row x14ac:dyDescent="0.25" r="25" customHeight="1" ht="17.25">
      <c r="A25" s="3">
        <v>44400</v>
      </c>
      <c r="B25" s="4">
        <v>1.38319767660395</v>
      </c>
      <c r="C25" s="4">
        <v>7.594225061687743</v>
      </c>
      <c r="D25" s="4">
        <v>1388.1742312990386</v>
      </c>
      <c r="E25" s="4">
        <v>94.37845626175402</v>
      </c>
      <c r="F25" s="4">
        <v>61445.24151239445</v>
      </c>
      <c r="G25" s="4">
        <v>3104.47271847483</v>
      </c>
      <c r="H25" s="5">
        <v>0</v>
      </c>
      <c r="I25" s="5">
        <v>0</v>
      </c>
      <c r="J25" s="5">
        <v>0</v>
      </c>
      <c r="K25" s="5">
        <v>0</v>
      </c>
      <c r="L25" s="5">
        <v>0</v>
      </c>
      <c r="M25" s="4">
        <f>SUM(G25,L25,B25:E25)+(F25+H25+I25+J25+K25)/1000</f>
      </c>
      <c r="N25" s="15"/>
      <c r="O25" s="15"/>
    </row>
    <row x14ac:dyDescent="0.25" r="26" customHeight="1" ht="17.25">
      <c r="A26" s="3">
        <v>44401</v>
      </c>
      <c r="B26" s="10" t="s">
        <v>3</v>
      </c>
      <c r="C26" s="4">
        <v>3.4298845079942124</v>
      </c>
      <c r="D26" s="4">
        <v>1642.1736431121826</v>
      </c>
      <c r="E26" s="4">
        <v>9.089960098266602</v>
      </c>
      <c r="F26" s="4">
        <v>1454.4607223919165</v>
      </c>
      <c r="G26" s="4">
        <v>2949.475107102144</v>
      </c>
      <c r="H26" s="5">
        <v>0</v>
      </c>
      <c r="I26" s="5">
        <v>0</v>
      </c>
      <c r="J26" s="5">
        <v>0</v>
      </c>
      <c r="K26" s="5">
        <v>0</v>
      </c>
      <c r="L26" s="5">
        <v>0</v>
      </c>
      <c r="M26" s="4">
        <f>SUM(G26,L26,B26:E26)+(F26+H26+I26+J26+K26)/1000</f>
      </c>
      <c r="N26" s="15"/>
      <c r="O26" s="15"/>
    </row>
    <row x14ac:dyDescent="0.25" r="27" customHeight="1" ht="17.25">
      <c r="A27" s="3">
        <v>44402</v>
      </c>
      <c r="B27" s="4">
        <v>1.6303714699783276</v>
      </c>
      <c r="C27" s="4">
        <v>5.048269377641893</v>
      </c>
      <c r="D27" s="4">
        <v>1391.7975573704161</v>
      </c>
      <c r="E27" s="4">
        <v>8.593194007873535</v>
      </c>
      <c r="F27" s="4">
        <v>1482.2131525317654</v>
      </c>
      <c r="G27" s="4">
        <v>2663.421880436607</v>
      </c>
      <c r="H27" s="5">
        <v>0</v>
      </c>
      <c r="I27" s="5">
        <v>0</v>
      </c>
      <c r="J27" s="5">
        <v>0</v>
      </c>
      <c r="K27" s="5">
        <v>0</v>
      </c>
      <c r="L27" s="5">
        <v>0</v>
      </c>
      <c r="M27" s="4">
        <f>SUM(G27,L27,B27:E27)+(F27+H27+I27+J27+K27)/1000</f>
      </c>
      <c r="N27" s="15"/>
      <c r="O27" s="15"/>
    </row>
    <row x14ac:dyDescent="0.25" r="28" customHeight="1" ht="17.25">
      <c r="A28" s="3">
        <v>44403</v>
      </c>
      <c r="B28" s="4">
        <v>1.5846282257611204</v>
      </c>
      <c r="C28" s="4">
        <v>60.814195585369404</v>
      </c>
      <c r="D28" s="4">
        <v>382.40740977380347</v>
      </c>
      <c r="E28" s="4">
        <v>8.593194007873535</v>
      </c>
      <c r="F28" s="4">
        <v>1453.2018303932762</v>
      </c>
      <c r="G28" s="4">
        <v>3108.5684791963536</v>
      </c>
      <c r="H28" s="5">
        <v>0</v>
      </c>
      <c r="I28" s="5">
        <v>0</v>
      </c>
      <c r="J28" s="4">
        <v>13794.555029551188</v>
      </c>
      <c r="K28" s="5">
        <v>0</v>
      </c>
      <c r="L28" s="4">
        <v>0.09626930952072144</v>
      </c>
      <c r="M28" s="4">
        <f>SUM(G28,L28,B28:E28)+(F28+H28+I28+J28+K28)/1000</f>
      </c>
      <c r="N28" s="15"/>
      <c r="O28" s="15"/>
    </row>
    <row x14ac:dyDescent="0.25" r="29" customHeight="1" ht="17.25">
      <c r="A29" s="3">
        <v>44404</v>
      </c>
      <c r="B29" s="4">
        <v>1.305384277033513</v>
      </c>
      <c r="C29" s="4">
        <v>11.465387447625268</v>
      </c>
      <c r="D29" s="4">
        <v>-0.5906268954277039</v>
      </c>
      <c r="E29" s="4">
        <v>9.510428649801762</v>
      </c>
      <c r="F29" s="4">
        <v>113806.21911142116</v>
      </c>
      <c r="G29" s="4">
        <v>2025.2972469990614</v>
      </c>
      <c r="H29" s="5">
        <v>0</v>
      </c>
      <c r="I29" s="5">
        <v>0</v>
      </c>
      <c r="J29" s="5">
        <v>0</v>
      </c>
      <c r="K29" s="5">
        <v>0</v>
      </c>
      <c r="L29" s="5">
        <v>0</v>
      </c>
      <c r="M29" s="4">
        <f>SUM(G29,L29,B29:E29)+(F29+H29+I29+J29+K29)/1000</f>
      </c>
      <c r="N29" s="15"/>
      <c r="O29" s="15"/>
    </row>
    <row x14ac:dyDescent="0.25" r="30" customHeight="1" ht="17.25">
      <c r="A30" s="3">
        <v>44405</v>
      </c>
      <c r="B30" s="4">
        <v>1.656682185407003</v>
      </c>
      <c r="C30" s="4">
        <v>0.03893458640566024</v>
      </c>
      <c r="D30" s="4">
        <v>-1.550121890514371</v>
      </c>
      <c r="E30" s="4">
        <v>9.576160206776112</v>
      </c>
      <c r="F30" s="4">
        <v>1378.1956721872366</v>
      </c>
      <c r="G30" s="4">
        <v>1426.0904546037762</v>
      </c>
      <c r="H30" s="5">
        <v>0</v>
      </c>
      <c r="I30" s="5">
        <v>0</v>
      </c>
      <c r="J30" s="5">
        <v>0</v>
      </c>
      <c r="K30" s="5">
        <v>0</v>
      </c>
      <c r="L30" s="5">
        <v>0</v>
      </c>
      <c r="M30" s="4">
        <f>SUM(G30,L30,B30:E30)+(F30+H30+I30+J30+K30)/1000</f>
      </c>
      <c r="N30" s="15"/>
      <c r="O30" s="15"/>
    </row>
    <row x14ac:dyDescent="0.25" r="31" customHeight="1" ht="17.25">
      <c r="A31" s="3">
        <v>44406</v>
      </c>
      <c r="B31" s="4">
        <v>1.7279999256134033</v>
      </c>
      <c r="C31" s="4">
        <v>6.711419283360844</v>
      </c>
      <c r="D31" s="4">
        <v>-0.5343765020370483</v>
      </c>
      <c r="E31" s="4">
        <v>8.60375998975709</v>
      </c>
      <c r="F31" s="4">
        <v>1320.4200173664788</v>
      </c>
      <c r="G31" s="4">
        <v>2651.8986498625504</v>
      </c>
      <c r="H31" s="5">
        <v>0</v>
      </c>
      <c r="I31" s="5">
        <v>0</v>
      </c>
      <c r="J31" s="5">
        <v>0</v>
      </c>
      <c r="K31" s="5">
        <v>0</v>
      </c>
      <c r="L31" s="5">
        <v>0</v>
      </c>
      <c r="M31" s="4">
        <f>SUM(G31,L31,B31:E31)+(F31+H31+I31+J31+K31)/1000</f>
      </c>
      <c r="N31" s="15"/>
      <c r="O31" s="15"/>
    </row>
    <row x14ac:dyDescent="0.25" r="32" customHeight="1" ht="17.25">
      <c r="A32" s="3">
        <v>44407</v>
      </c>
      <c r="B32" s="4">
        <v>1.536419517272147</v>
      </c>
      <c r="C32" s="4">
        <v>49.97982915565852</v>
      </c>
      <c r="D32" s="4">
        <v>-0.8681868965431931</v>
      </c>
      <c r="E32" s="4">
        <v>9.111279818192125</v>
      </c>
      <c r="F32" s="4">
        <v>1273.425351963526</v>
      </c>
      <c r="G32" s="4">
        <v>1042.8575832799154</v>
      </c>
      <c r="H32" s="5">
        <v>0</v>
      </c>
      <c r="I32" s="5">
        <v>0</v>
      </c>
      <c r="J32" s="5">
        <v>0</v>
      </c>
      <c r="K32" s="5">
        <v>0</v>
      </c>
      <c r="L32" s="5">
        <v>0</v>
      </c>
      <c r="M32" s="4">
        <f>SUM(G32,L32,B32:E32)+(F32+H32+I32+J32+K32)/1000</f>
      </c>
      <c r="N32" s="15"/>
      <c r="O32" s="15"/>
    </row>
    <row x14ac:dyDescent="0.25" r="33" customHeight="1" ht="17.25">
      <c r="A33" s="3">
        <v>44408</v>
      </c>
      <c r="B33" s="4">
        <v>1.4403034730949402</v>
      </c>
      <c r="C33" s="4">
        <v>179.2100230489969</v>
      </c>
      <c r="D33" s="4">
        <v>-0.6435610896757377</v>
      </c>
      <c r="E33" s="4">
        <v>9.10462419351563</v>
      </c>
      <c r="F33" s="4">
        <v>1345.8831831928437</v>
      </c>
      <c r="G33" s="4">
        <v>569.1891529496394</v>
      </c>
      <c r="H33" s="5">
        <v>0</v>
      </c>
      <c r="I33" s="5">
        <v>0</v>
      </c>
      <c r="J33" s="5">
        <v>0</v>
      </c>
      <c r="K33" s="5">
        <v>0</v>
      </c>
      <c r="L33" s="5">
        <v>0</v>
      </c>
      <c r="M33" s="4">
        <f>SUM(G33,L33,B33:E33)+(F33+H33+I33+J33+K33)/1000</f>
      </c>
      <c r="N33" s="15"/>
      <c r="O33" s="15"/>
    </row>
    <row x14ac:dyDescent="0.25" r="34" customHeight="1" ht="17.25">
      <c r="A34" s="3">
        <v>44409</v>
      </c>
      <c r="B34" s="4">
        <v>1.3675156441463474</v>
      </c>
      <c r="C34" s="5">
        <v>0</v>
      </c>
      <c r="D34" s="4">
        <v>-0.7066855140419199</v>
      </c>
      <c r="E34" s="4">
        <v>8.593194007873535</v>
      </c>
      <c r="F34" s="4">
        <v>1305.0966205993723</v>
      </c>
      <c r="G34" s="4">
        <v>1067.7197166707738</v>
      </c>
      <c r="H34" s="5">
        <v>0</v>
      </c>
      <c r="I34" s="5">
        <v>0</v>
      </c>
      <c r="J34" s="5">
        <v>0</v>
      </c>
      <c r="K34" s="5">
        <v>0</v>
      </c>
      <c r="L34" s="5">
        <v>0</v>
      </c>
      <c r="M34" s="4">
        <f>SUM(G34,L34,B34:E34)+(F34+H34+I34+J34+K34)/1000</f>
      </c>
      <c r="N34" s="15"/>
      <c r="O34" s="15"/>
    </row>
    <row x14ac:dyDescent="0.25" r="35" customHeight="1" ht="17.25">
      <c r="A35" s="3">
        <v>44410</v>
      </c>
      <c r="B35" s="4">
        <v>1.4387806246165133</v>
      </c>
      <c r="C35" s="4">
        <v>0.02700121560604794</v>
      </c>
      <c r="D35" s="4">
        <v>-0.03923523856251387</v>
      </c>
      <c r="E35" s="4">
        <v>9.358285597960155</v>
      </c>
      <c r="F35" s="4">
        <v>1720.4287478508697</v>
      </c>
      <c r="G35" s="4">
        <v>132.30711469933587</v>
      </c>
      <c r="H35" s="5">
        <v>0</v>
      </c>
      <c r="I35" s="5">
        <v>0</v>
      </c>
      <c r="J35" s="5">
        <v>0</v>
      </c>
      <c r="K35" s="4">
        <v>5675.9484732309975</v>
      </c>
      <c r="L35" s="4">
        <v>0.4480172097682953</v>
      </c>
      <c r="M35" s="4">
        <f>SUM(G35,L35,B35:E35)+(F35+H35+I35+J35+K35)/1000</f>
      </c>
      <c r="N35" s="15"/>
      <c r="O35" s="15"/>
    </row>
    <row x14ac:dyDescent="0.25" r="36" customHeight="1" ht="17.25">
      <c r="A36" s="3">
        <v>44411</v>
      </c>
      <c r="B36" s="4">
        <v>1.329159326786577</v>
      </c>
      <c r="C36" s="4">
        <v>5.806373775804324</v>
      </c>
      <c r="D36" s="4">
        <v>0.16151847236566635</v>
      </c>
      <c r="E36" s="4">
        <v>9.089960098266602</v>
      </c>
      <c r="F36" s="4">
        <v>1324.4782897778823</v>
      </c>
      <c r="G36" s="4">
        <v>608.2552043778206</v>
      </c>
      <c r="H36" s="5">
        <v>0</v>
      </c>
      <c r="I36" s="5">
        <v>0</v>
      </c>
      <c r="J36" s="5">
        <v>0</v>
      </c>
      <c r="K36" s="5">
        <v>0</v>
      </c>
      <c r="L36" s="5">
        <v>0</v>
      </c>
      <c r="M36" s="4">
        <f>SUM(G36,L36,B36:E36)+(F36+H36+I36+J36+K36)/1000</f>
      </c>
      <c r="N36" s="15"/>
      <c r="O36" s="15"/>
    </row>
    <row x14ac:dyDescent="0.25" r="37" customHeight="1" ht="17.25">
      <c r="A37" s="3">
        <v>44412</v>
      </c>
      <c r="B37" s="4">
        <v>1.4411184832072568</v>
      </c>
      <c r="C37" s="4">
        <v>0.018417457598775017</v>
      </c>
      <c r="D37" s="4">
        <v>2.2700948111499506</v>
      </c>
      <c r="E37" s="4">
        <v>9.089960098266602</v>
      </c>
      <c r="F37" s="4">
        <v>1329.8909842074067</v>
      </c>
      <c r="G37" s="4">
        <v>1169.0758814632552</v>
      </c>
      <c r="H37" s="5">
        <v>0</v>
      </c>
      <c r="I37" s="5">
        <v>0</v>
      </c>
      <c r="J37" s="5">
        <v>0</v>
      </c>
      <c r="K37" s="5">
        <v>0</v>
      </c>
      <c r="L37" s="5">
        <v>0</v>
      </c>
      <c r="M37" s="4">
        <f>SUM(G37,L37,B37:E37)+(F37+H37+I37+J37+K37)/1000</f>
      </c>
      <c r="N37" s="15"/>
      <c r="O37" s="15"/>
    </row>
    <row x14ac:dyDescent="0.25" r="38" customHeight="1" ht="17.25">
      <c r="A38" s="3">
        <v>44413</v>
      </c>
      <c r="B38" s="4">
        <v>1.440333124166211</v>
      </c>
      <c r="C38" s="4">
        <v>0.0034793049547704054</v>
      </c>
      <c r="D38" s="4">
        <v>-1.1265044157626107</v>
      </c>
      <c r="E38" s="4">
        <v>9.121807286381824</v>
      </c>
      <c r="F38" s="4">
        <v>1269.3206028587504</v>
      </c>
      <c r="G38" s="4">
        <v>998.3300432750684</v>
      </c>
      <c r="H38" s="5">
        <v>0</v>
      </c>
      <c r="I38" s="5">
        <v>0</v>
      </c>
      <c r="J38" s="5">
        <v>0</v>
      </c>
      <c r="K38" s="5">
        <v>0</v>
      </c>
      <c r="L38" s="5">
        <v>0</v>
      </c>
      <c r="M38" s="4">
        <f>SUM(G38,L38,B38:E38)+(F38+H38+I38+J38+K38)/1000</f>
      </c>
      <c r="N38" s="15"/>
      <c r="O38" s="15"/>
    </row>
    <row x14ac:dyDescent="0.25" r="39" customHeight="1" ht="17.25">
      <c r="A39" s="3">
        <v>44414</v>
      </c>
      <c r="B39" s="4">
        <v>1.5119998455047607</v>
      </c>
      <c r="C39" s="4">
        <v>40.74621786899176</v>
      </c>
      <c r="D39" s="4">
        <v>-0.9893541659403127</v>
      </c>
      <c r="E39" s="4">
        <v>9.454986293872095</v>
      </c>
      <c r="F39" s="4">
        <v>1371.7592216710389</v>
      </c>
      <c r="G39" s="4">
        <v>-0.07304692497330091</v>
      </c>
      <c r="H39" s="5">
        <v>0</v>
      </c>
      <c r="I39" s="5">
        <v>0</v>
      </c>
      <c r="J39" s="5">
        <v>0</v>
      </c>
      <c r="K39" s="5">
        <v>0</v>
      </c>
      <c r="L39" s="5">
        <v>0</v>
      </c>
      <c r="M39" s="4">
        <f>SUM(G39,L39,B39:E39)+(F39+H39+I39+J39+K39)/1000</f>
      </c>
      <c r="N39" s="15"/>
      <c r="O39" s="15"/>
    </row>
    <row x14ac:dyDescent="0.25" r="40" customHeight="1" ht="17.25">
      <c r="A40" s="3">
        <v>44415</v>
      </c>
      <c r="B40" s="4">
        <v>1.3966407997372925</v>
      </c>
      <c r="C40" s="4">
        <v>0.02771588216024077</v>
      </c>
      <c r="D40" s="4">
        <v>-0.6474252662834866</v>
      </c>
      <c r="E40" s="4">
        <v>10.073032754746059</v>
      </c>
      <c r="F40" s="4">
        <v>1229.5966141278777</v>
      </c>
      <c r="G40" s="4">
        <v>-0.07389984186121319</v>
      </c>
      <c r="H40" s="5">
        <v>0</v>
      </c>
      <c r="I40" s="5">
        <v>0</v>
      </c>
      <c r="J40" s="5">
        <v>0</v>
      </c>
      <c r="K40" s="5">
        <v>0</v>
      </c>
      <c r="L40" s="5">
        <v>0</v>
      </c>
      <c r="M40" s="4">
        <f>SUM(G40,L40,B40:E40)+(F40+H40+I40+J40+K40)/1000</f>
      </c>
      <c r="N40" s="15"/>
      <c r="O40" s="15"/>
    </row>
    <row x14ac:dyDescent="0.25" r="41" customHeight="1" ht="17.25">
      <c r="A41" s="3">
        <v>44416</v>
      </c>
      <c r="B41" s="4">
        <v>1.2969811906066706</v>
      </c>
      <c r="C41" s="4">
        <v>5.896488303402643</v>
      </c>
      <c r="D41" s="4">
        <v>-1.2967402835492976</v>
      </c>
      <c r="E41" s="4">
        <v>9.360821865334614</v>
      </c>
      <c r="F41" s="4">
        <v>1376.00740321157</v>
      </c>
      <c r="G41" s="4">
        <v>956.6217840989138</v>
      </c>
      <c r="H41" s="5">
        <v>0</v>
      </c>
      <c r="I41" s="5">
        <v>0</v>
      </c>
      <c r="J41" s="5">
        <v>0</v>
      </c>
      <c r="K41" s="5">
        <v>0</v>
      </c>
      <c r="L41" s="5">
        <v>0</v>
      </c>
      <c r="M41" s="4">
        <f>SUM(G41,L41,B41:E41)+(F41+H41+I41+J41+K41)/1000</f>
      </c>
      <c r="N41" s="15"/>
      <c r="O41" s="15"/>
    </row>
    <row x14ac:dyDescent="0.25" r="42" customHeight="1" ht="17.25">
      <c r="A42" s="3">
        <v>44417</v>
      </c>
      <c r="B42" s="4">
        <v>1.4858051363596292</v>
      </c>
      <c r="C42" s="4">
        <v>0.0070256950737682755</v>
      </c>
      <c r="D42" s="4">
        <v>609.3167687683697</v>
      </c>
      <c r="E42" s="4">
        <v>13.873751682008798</v>
      </c>
      <c r="F42" s="4">
        <v>1283.122189097905</v>
      </c>
      <c r="G42" s="4">
        <v>898.4994507741376</v>
      </c>
      <c r="H42" s="4">
        <v>13238.35863011678</v>
      </c>
      <c r="I42" s="5">
        <v>0</v>
      </c>
      <c r="J42" s="5">
        <v>0</v>
      </c>
      <c r="K42" s="5">
        <v>0</v>
      </c>
      <c r="L42" s="4">
        <v>0.10261213779449463</v>
      </c>
      <c r="M42" s="4">
        <f>SUM(G42,L42,B42:E42)+(F42+H42+I42+J42+K42)/1000</f>
      </c>
      <c r="N42" s="15"/>
      <c r="O42" s="15"/>
    </row>
    <row x14ac:dyDescent="0.25" r="43" customHeight="1" ht="17.25">
      <c r="A43" s="3">
        <v>44418</v>
      </c>
      <c r="B43" s="4">
        <v>1.319298408664623</v>
      </c>
      <c r="C43" s="4">
        <v>268.2261240930158</v>
      </c>
      <c r="D43" s="4">
        <v>889.638008455142</v>
      </c>
      <c r="E43" s="4">
        <v>9.09089827250741</v>
      </c>
      <c r="F43" s="4">
        <v>1579.9149969442424</v>
      </c>
      <c r="G43" s="4">
        <v>435.1115344117507</v>
      </c>
      <c r="H43" s="5">
        <v>0</v>
      </c>
      <c r="I43" s="5">
        <v>0</v>
      </c>
      <c r="J43" s="5">
        <v>0</v>
      </c>
      <c r="K43" s="5">
        <v>0</v>
      </c>
      <c r="L43" s="5">
        <v>0</v>
      </c>
      <c r="M43" s="4">
        <f>SUM(G43,L43,B43:E43)+(F43+H43+I43+J43+K43)/1000</f>
      </c>
      <c r="N43" s="15"/>
      <c r="O43" s="15"/>
    </row>
    <row x14ac:dyDescent="0.25" r="44" customHeight="1" ht="17.25">
      <c r="A44" s="3">
        <v>44419</v>
      </c>
      <c r="B44" s="4">
        <v>1.3987376864547716</v>
      </c>
      <c r="C44" s="4">
        <v>295.75195804744476</v>
      </c>
      <c r="D44" s="4">
        <v>-0.9731589658840676</v>
      </c>
      <c r="E44" s="4">
        <v>9.089021924025793</v>
      </c>
      <c r="F44" s="4">
        <v>1325.218139122941</v>
      </c>
      <c r="G44" s="4">
        <v>839.0006609109387</v>
      </c>
      <c r="H44" s="5">
        <v>0</v>
      </c>
      <c r="I44" s="5">
        <v>0</v>
      </c>
      <c r="J44" s="5">
        <v>0</v>
      </c>
      <c r="K44" s="5">
        <v>0</v>
      </c>
      <c r="L44" s="4">
        <v>9.795379638671875</v>
      </c>
      <c r="M44" s="4">
        <f>SUM(G44,L44,B44:E44)+(F44+H44+I44+J44+K44)/1000</f>
      </c>
      <c r="N44" s="15"/>
      <c r="O44" s="15"/>
    </row>
    <row x14ac:dyDescent="0.25" r="45" customHeight="1" ht="17.25">
      <c r="A45" s="3">
        <v>44420</v>
      </c>
      <c r="B45" s="4">
        <v>1.3917850930006748</v>
      </c>
      <c r="C45" s="4">
        <v>303.1592399611542</v>
      </c>
      <c r="D45" s="4">
        <v>0.37749399870517664</v>
      </c>
      <c r="E45" s="4">
        <v>9.09089827250741</v>
      </c>
      <c r="F45" s="4">
        <v>1273.033350481127</v>
      </c>
      <c r="G45" s="4">
        <v>639.2386364511095</v>
      </c>
      <c r="H45" s="5">
        <v>0</v>
      </c>
      <c r="I45" s="5">
        <v>0</v>
      </c>
      <c r="J45" s="5">
        <v>0</v>
      </c>
      <c r="K45" s="5">
        <v>0</v>
      </c>
      <c r="L45" s="5">
        <v>0</v>
      </c>
      <c r="M45" s="4">
        <f>SUM(G45,L45,B45:E45)+(F45+H45+I45+J45+K45)/1000</f>
      </c>
      <c r="N45" s="15"/>
      <c r="O45" s="15"/>
    </row>
    <row x14ac:dyDescent="0.25" r="46" customHeight="1" ht="17.25">
      <c r="A46" s="3">
        <v>44421</v>
      </c>
      <c r="B46" s="4">
        <v>1.4580525794852988</v>
      </c>
      <c r="C46" s="4">
        <v>0.025320310063912096</v>
      </c>
      <c r="D46" s="4">
        <v>198.61917176051065</v>
      </c>
      <c r="E46" s="4">
        <v>9.58578801441886</v>
      </c>
      <c r="F46" s="4">
        <v>1270.3916039482124</v>
      </c>
      <c r="G46" s="4">
        <v>0.3359981348564124</v>
      </c>
      <c r="H46" s="5">
        <v>0</v>
      </c>
      <c r="I46" s="5">
        <v>0</v>
      </c>
      <c r="J46" s="5">
        <v>0</v>
      </c>
      <c r="K46" s="5">
        <v>0</v>
      </c>
      <c r="L46" s="5">
        <v>0</v>
      </c>
      <c r="M46" s="4">
        <f>SUM(G46,L46,B46:E46)+(F46+H46+I46+J46+K46)/1000</f>
      </c>
      <c r="N46" s="15"/>
      <c r="O46" s="15"/>
    </row>
    <row x14ac:dyDescent="0.25" r="47" customHeight="1" ht="17.25">
      <c r="A47" s="3">
        <v>44422</v>
      </c>
      <c r="B47" s="4">
        <v>1.4390049715490663</v>
      </c>
      <c r="C47" s="4">
        <v>7.33066202635124</v>
      </c>
      <c r="D47" s="4">
        <v>1166.9216029818465</v>
      </c>
      <c r="E47" s="4">
        <v>9.586726188659668</v>
      </c>
      <c r="F47" s="4">
        <v>1298.0795941210663</v>
      </c>
      <c r="G47" s="4">
        <v>0.02086367935087078</v>
      </c>
      <c r="H47" s="5">
        <v>0</v>
      </c>
      <c r="I47" s="5">
        <v>0</v>
      </c>
      <c r="J47" s="5">
        <v>0</v>
      </c>
      <c r="K47" s="5">
        <v>0</v>
      </c>
      <c r="L47" s="5">
        <v>0</v>
      </c>
      <c r="M47" s="4">
        <f>SUM(G47,L47,B47:E47)+(F47+H47+I47+J47+K47)/1000</f>
      </c>
      <c r="N47" s="15"/>
      <c r="O47" s="15"/>
    </row>
    <row x14ac:dyDescent="0.25" r="48" customHeight="1" ht="17.25">
      <c r="A48" s="3">
        <v>44423</v>
      </c>
      <c r="B48" s="4">
        <v>1.3679370200674732</v>
      </c>
      <c r="C48" s="4">
        <v>5.162744308466461</v>
      </c>
      <c r="D48" s="4">
        <v>1163.297829848964</v>
      </c>
      <c r="E48" s="4">
        <v>9.089960098266602</v>
      </c>
      <c r="F48" s="4">
        <v>1281.7799673862132</v>
      </c>
      <c r="G48" s="4">
        <v>-0.012788091501682974</v>
      </c>
      <c r="H48" s="5">
        <v>0</v>
      </c>
      <c r="I48" s="5">
        <v>0</v>
      </c>
      <c r="J48" s="5">
        <v>0</v>
      </c>
      <c r="K48" s="5">
        <v>0</v>
      </c>
      <c r="L48" s="5">
        <v>0</v>
      </c>
      <c r="M48" s="4">
        <f>SUM(G48,L48,B48:E48)+(F48+H48+I48+J48+K48)/1000</f>
      </c>
      <c r="N48" s="15"/>
      <c r="O48" s="15"/>
    </row>
    <row x14ac:dyDescent="0.25" r="49" customHeight="1" ht="17.25">
      <c r="A49" s="3">
        <v>44424</v>
      </c>
      <c r="B49" s="4">
        <v>1.4972492085103744</v>
      </c>
      <c r="C49" s="4">
        <v>2.220610250027636</v>
      </c>
      <c r="D49" s="4">
        <v>824.7924608633583</v>
      </c>
      <c r="E49" s="4">
        <v>9.089960098266602</v>
      </c>
      <c r="F49" s="4">
        <v>18006.048817347015</v>
      </c>
      <c r="G49" s="4">
        <v>-0.05558360793871976</v>
      </c>
      <c r="H49" s="5">
        <v>0</v>
      </c>
      <c r="I49" s="4">
        <v>11698.183655675253</v>
      </c>
      <c r="J49" s="5">
        <v>0</v>
      </c>
      <c r="K49" s="5">
        <v>0</v>
      </c>
      <c r="L49" s="5">
        <v>0</v>
      </c>
      <c r="M49" s="4">
        <f>SUM(G49,L49,B49:E49)+(F49+H49+I49+J49+K49)/1000</f>
      </c>
      <c r="N49" s="15"/>
      <c r="O49" s="15"/>
    </row>
    <row x14ac:dyDescent="0.25" r="50" customHeight="1" ht="17.25">
      <c r="A50" s="3">
        <v>44425</v>
      </c>
      <c r="B50" s="4">
        <v>1.4346928086142872</v>
      </c>
      <c r="C50" s="4">
        <v>9.836128173396991</v>
      </c>
      <c r="D50" s="4">
        <v>-0.7535891972425883</v>
      </c>
      <c r="E50" s="4">
        <v>9.586726188659668</v>
      </c>
      <c r="F50" s="4">
        <v>1282.798943824484</v>
      </c>
      <c r="G50" s="4">
        <v>0.6998704200915602</v>
      </c>
      <c r="H50" s="5">
        <v>0</v>
      </c>
      <c r="I50" s="5">
        <v>0</v>
      </c>
      <c r="J50" s="5">
        <v>0</v>
      </c>
      <c r="K50" s="5">
        <v>0</v>
      </c>
      <c r="L50" s="5">
        <v>0</v>
      </c>
      <c r="M50" s="4">
        <f>SUM(G50,L50,B50:E50)+(F50+H50+I50+J50+K50)/1000</f>
      </c>
      <c r="N50" s="15"/>
      <c r="O50" s="15"/>
    </row>
    <row x14ac:dyDescent="0.25" r="51" customHeight="1" ht="17.25">
      <c r="A51" s="3">
        <v>44426</v>
      </c>
      <c r="B51" s="4">
        <v>1.429327635501719</v>
      </c>
      <c r="C51" s="4">
        <v>0.004105504252343816</v>
      </c>
      <c r="D51" s="4">
        <v>-0.09716885879364176</v>
      </c>
      <c r="E51" s="4">
        <v>8.812922985579611</v>
      </c>
      <c r="F51" s="4">
        <v>1322.3197108727743</v>
      </c>
      <c r="G51" s="4">
        <v>-0.036824472907490274</v>
      </c>
      <c r="H51" s="5">
        <v>0</v>
      </c>
      <c r="I51" s="5">
        <v>0</v>
      </c>
      <c r="J51" s="5">
        <v>0</v>
      </c>
      <c r="K51" s="5">
        <v>0</v>
      </c>
      <c r="L51" s="5">
        <v>0</v>
      </c>
      <c r="M51" s="4">
        <f>SUM(G51,L51,B51:E51)+(F51+H51+I51+J51+K51)/1000</f>
      </c>
      <c r="N51" s="15"/>
      <c r="O51" s="15"/>
    </row>
    <row x14ac:dyDescent="0.25" r="52" customHeight="1" ht="17.25">
      <c r="A52" s="3">
        <v>44427</v>
      </c>
      <c r="B52" s="4">
        <v>1.3873444416819798</v>
      </c>
      <c r="C52" s="4">
        <v>29.569654939710475</v>
      </c>
      <c r="D52" s="4">
        <v>837.4275096994825</v>
      </c>
      <c r="E52" s="4">
        <v>9.863763301346658</v>
      </c>
      <c r="F52" s="4">
        <v>1308.6511241916623</v>
      </c>
      <c r="G52" s="4">
        <v>1.6170759673656394</v>
      </c>
      <c r="H52" s="5">
        <v>0</v>
      </c>
      <c r="I52" s="5">
        <v>0</v>
      </c>
      <c r="J52" s="5">
        <v>0</v>
      </c>
      <c r="K52" s="5">
        <v>0</v>
      </c>
      <c r="L52" s="5">
        <v>0</v>
      </c>
      <c r="M52" s="4">
        <f>SUM(G52,L52,B52:E52)+(F52+H52+I52+J52+K52)/1000</f>
      </c>
      <c r="N52" s="15"/>
      <c r="O52" s="15"/>
    </row>
    <row x14ac:dyDescent="0.25" r="53" customHeight="1" ht="17.25">
      <c r="A53" s="3">
        <v>44428</v>
      </c>
      <c r="B53" s="4">
        <v>1.5128531487828702</v>
      </c>
      <c r="C53" s="4">
        <v>5.281595728011279</v>
      </c>
      <c r="D53" s="4">
        <v>1444.6589770317078</v>
      </c>
      <c r="E53" s="4">
        <v>10.712399230512997</v>
      </c>
      <c r="F53" s="4">
        <v>1674.8190670981444</v>
      </c>
      <c r="G53" s="4">
        <v>0.5137563836204129</v>
      </c>
      <c r="H53" s="5">
        <v>0</v>
      </c>
      <c r="I53" s="5">
        <v>0</v>
      </c>
      <c r="J53" s="5">
        <v>0</v>
      </c>
      <c r="K53" s="5">
        <v>0</v>
      </c>
      <c r="L53" s="4">
        <v>0.12099166959524155</v>
      </c>
      <c r="M53" s="4">
        <f>SUM(G53,L53,B53:E53)+(F53+H53+I53+J53+K53)/1000</f>
      </c>
      <c r="N53" s="15"/>
      <c r="O53" s="15"/>
    </row>
    <row x14ac:dyDescent="0.25" r="54" customHeight="1" ht="17.25">
      <c r="A54" s="3">
        <v>44429</v>
      </c>
      <c r="B54" s="4">
        <v>1.5651704827614827</v>
      </c>
      <c r="C54" s="4">
        <v>0.015786318948769553</v>
      </c>
      <c r="D54" s="4">
        <v>2052.2588024139404</v>
      </c>
      <c r="E54" s="4">
        <v>10.083492279052734</v>
      </c>
      <c r="F54" s="4">
        <v>1264.6148687850089</v>
      </c>
      <c r="G54" s="4">
        <v>0.03744874427954481</v>
      </c>
      <c r="H54" s="5">
        <v>0</v>
      </c>
      <c r="I54" s="5">
        <v>0</v>
      </c>
      <c r="J54" s="5">
        <v>0</v>
      </c>
      <c r="K54" s="5">
        <v>0</v>
      </c>
      <c r="L54" s="5">
        <v>0</v>
      </c>
      <c r="M54" s="4">
        <f>SUM(G54,L54,B54:E54)+(F54+H54+I54+J54+K54)/1000</f>
      </c>
      <c r="N54" s="15"/>
      <c r="O54" s="15"/>
    </row>
    <row x14ac:dyDescent="0.25" r="55" customHeight="1" ht="17.25">
      <c r="A55" s="3">
        <v>44430</v>
      </c>
      <c r="B55" s="4">
        <v>1.3871820957438317</v>
      </c>
      <c r="C55" s="4">
        <v>1.5860216953504942</v>
      </c>
      <c r="D55" s="4">
        <v>1057.0451072907786</v>
      </c>
      <c r="E55" s="4">
        <v>9.962089960696176</v>
      </c>
      <c r="F55" s="4">
        <v>1368.2082387453397</v>
      </c>
      <c r="G55" s="4">
        <v>0.015081448867296671</v>
      </c>
      <c r="H55" s="5">
        <v>0</v>
      </c>
      <c r="I55" s="5">
        <v>0</v>
      </c>
      <c r="J55" s="5">
        <v>0</v>
      </c>
      <c r="K55" s="5">
        <v>0</v>
      </c>
      <c r="L55" s="5">
        <v>0</v>
      </c>
      <c r="M55" s="4">
        <f>SUM(G55,L55,B55:E55)+(F55+H55+I55+J55+K55)/1000</f>
      </c>
      <c r="N55" s="15"/>
      <c r="O55" s="15"/>
    </row>
    <row x14ac:dyDescent="0.25" r="56" customHeight="1" ht="17.25">
      <c r="A56" s="3">
        <v>44431</v>
      </c>
      <c r="B56" s="4">
        <v>1.505873383811748</v>
      </c>
      <c r="C56" s="4">
        <v>6.161944793599149</v>
      </c>
      <c r="D56" s="4">
        <v>410.50067947546967</v>
      </c>
      <c r="E56" s="4">
        <v>10.538881468229617</v>
      </c>
      <c r="F56" s="4">
        <v>3223.7194126722084</v>
      </c>
      <c r="G56" s="4">
        <v>959.7230745594254</v>
      </c>
      <c r="H56" s="5">
        <v>0</v>
      </c>
      <c r="I56" s="5">
        <v>0</v>
      </c>
      <c r="J56" s="4">
        <v>12205.210044097901</v>
      </c>
      <c r="K56" s="5">
        <v>0</v>
      </c>
      <c r="L56" s="4">
        <v>0.1100078821182251</v>
      </c>
      <c r="M56" s="4">
        <f>SUM(G56,L56,B56:E56)+(F56+H56+I56+J56+K56)/1000</f>
      </c>
      <c r="N56" s="15"/>
      <c r="O56" s="15"/>
    </row>
    <row x14ac:dyDescent="0.25" r="57" customHeight="1" ht="17.25">
      <c r="A57" s="3">
        <v>44432</v>
      </c>
      <c r="B57" s="4">
        <v>1.513107879031799</v>
      </c>
      <c r="C57" s="4">
        <v>0.024981493213357332</v>
      </c>
      <c r="D57" s="4">
        <v>-1.2158002522483002</v>
      </c>
      <c r="E57" s="4">
        <v>10.083492279052734</v>
      </c>
      <c r="F57" s="4">
        <v>14965.171523177636</v>
      </c>
      <c r="G57" s="4">
        <v>2041.9904381193037</v>
      </c>
      <c r="H57" s="5">
        <v>0</v>
      </c>
      <c r="I57" s="5">
        <v>0</v>
      </c>
      <c r="J57" s="5">
        <v>0</v>
      </c>
      <c r="K57" s="5">
        <v>0</v>
      </c>
      <c r="L57" s="5">
        <v>0</v>
      </c>
      <c r="M57" s="4">
        <f>SUM(G57,L57,B57:E57)+(F57+H57+I57+J57+K57)/1000</f>
      </c>
      <c r="N57" s="15"/>
      <c r="O57" s="15"/>
    </row>
    <row x14ac:dyDescent="0.25" r="58" customHeight="1" ht="17.25">
      <c r="A58" s="3">
        <v>44433</v>
      </c>
      <c r="B58" s="4">
        <v>1.5329321489148293</v>
      </c>
      <c r="C58" s="4">
        <v>6.012084197518519</v>
      </c>
      <c r="D58" s="4">
        <v>611.8001678343037</v>
      </c>
      <c r="E58" s="4">
        <v>382.5844025598218</v>
      </c>
      <c r="F58" s="4">
        <v>1612.8780047463727</v>
      </c>
      <c r="G58" s="4">
        <v>2072.4668297576873</v>
      </c>
      <c r="H58" s="5">
        <v>0</v>
      </c>
      <c r="I58" s="5">
        <v>0</v>
      </c>
      <c r="J58" s="5">
        <v>0</v>
      </c>
      <c r="K58" s="5">
        <v>0</v>
      </c>
      <c r="L58" s="5">
        <v>0</v>
      </c>
      <c r="M58" s="4">
        <f>SUM(G58,L58,B58:E58)+(F58+H58+I58+J58+K58)/1000</f>
      </c>
      <c r="N58" s="15"/>
      <c r="O58" s="15"/>
    </row>
    <row x14ac:dyDescent="0.25" r="59" customHeight="1" ht="17.25">
      <c r="A59" s="3">
        <v>44434</v>
      </c>
      <c r="B59" s="4">
        <v>1.5639678436063518</v>
      </c>
      <c r="C59" s="4">
        <v>4.487959650400123</v>
      </c>
      <c r="D59" s="4">
        <v>352.8998131238793</v>
      </c>
      <c r="E59" s="4">
        <v>10.130100965499878</v>
      </c>
      <c r="F59" s="4">
        <v>1636.972845406097</v>
      </c>
      <c r="G59" s="4">
        <v>2900.4018086500187</v>
      </c>
      <c r="H59" s="5">
        <v>0</v>
      </c>
      <c r="I59" s="5">
        <v>0</v>
      </c>
      <c r="J59" s="5">
        <v>0</v>
      </c>
      <c r="K59" s="5">
        <v>0</v>
      </c>
      <c r="L59" s="5">
        <v>0</v>
      </c>
      <c r="M59" s="4">
        <f>SUM(G59,L59,B59:E59)+(F59+H59+I59+J59+K59)/1000</f>
      </c>
      <c r="N59" s="15"/>
      <c r="O59" s="15"/>
    </row>
    <row x14ac:dyDescent="0.25" r="60" customHeight="1" ht="17.25">
      <c r="A60" s="3">
        <v>44435</v>
      </c>
      <c r="B60" s="4">
        <v>1.4638046335122104</v>
      </c>
      <c r="C60" s="4">
        <v>145.54090209641373</v>
      </c>
      <c r="D60" s="4">
        <v>611.4209710931002</v>
      </c>
      <c r="E60" s="4">
        <v>10.083492279052734</v>
      </c>
      <c r="F60" s="4">
        <v>241613.53499678307</v>
      </c>
      <c r="G60" s="4">
        <v>2787.3552280620383</v>
      </c>
      <c r="H60" s="5">
        <v>0</v>
      </c>
      <c r="I60" s="5">
        <v>0</v>
      </c>
      <c r="J60" s="5">
        <v>0</v>
      </c>
      <c r="K60" s="5">
        <v>0</v>
      </c>
      <c r="L60" s="5">
        <v>0</v>
      </c>
      <c r="M60" s="4">
        <f>SUM(G60,L60,B60:E60)+(F60+H60+I60+J60+K60)/1000</f>
      </c>
      <c r="N60" s="15"/>
      <c r="O60" s="15"/>
    </row>
    <row x14ac:dyDescent="0.25" r="61" customHeight="1" ht="17.25">
      <c r="A61" s="3">
        <v>44436</v>
      </c>
      <c r="B61" s="4">
        <v>1.7255322205855945</v>
      </c>
      <c r="C61" s="4">
        <v>0.7147345705111827</v>
      </c>
      <c r="D61" s="4">
        <v>-0.17861580424020457</v>
      </c>
      <c r="E61" s="4">
        <v>10.083492279052734</v>
      </c>
      <c r="F61" s="4">
        <v>1419.5304762182848</v>
      </c>
      <c r="G61" s="4">
        <v>2842.64352220966</v>
      </c>
      <c r="H61" s="5">
        <v>0</v>
      </c>
      <c r="I61" s="5">
        <v>0</v>
      </c>
      <c r="J61" s="5">
        <v>0</v>
      </c>
      <c r="K61" s="5">
        <v>0</v>
      </c>
      <c r="L61" s="5">
        <v>0</v>
      </c>
      <c r="M61" s="4">
        <f>SUM(G61,L61,B61:E61)+(F61+H61+I61+J61+K61)/1000</f>
      </c>
      <c r="N61" s="15"/>
      <c r="O61" s="15"/>
    </row>
    <row x14ac:dyDescent="0.25" r="62" customHeight="1" ht="17.25">
      <c r="A62" s="3">
        <v>44437</v>
      </c>
      <c r="B62" s="4">
        <v>1.6578925340785418</v>
      </c>
      <c r="C62" s="4">
        <v>6.1220036551541295</v>
      </c>
      <c r="D62" s="4">
        <v>-1.2857360818694967</v>
      </c>
      <c r="E62" s="4">
        <v>9.178140391517015</v>
      </c>
      <c r="F62" s="4">
        <v>1299.9563513691066</v>
      </c>
      <c r="G62" s="4">
        <v>1503.3769262521237</v>
      </c>
      <c r="H62" s="5">
        <v>0</v>
      </c>
      <c r="I62" s="5">
        <v>0</v>
      </c>
      <c r="J62" s="5">
        <v>0</v>
      </c>
      <c r="K62" s="5">
        <v>0</v>
      </c>
      <c r="L62" s="5">
        <v>0</v>
      </c>
      <c r="M62" s="4">
        <f>SUM(G62,L62,B62:E62)+(F62+H62+I62+J62+K62)/1000</f>
      </c>
      <c r="N62" s="15"/>
      <c r="O62" s="15"/>
    </row>
    <row x14ac:dyDescent="0.25" r="63" customHeight="1" ht="17.25">
      <c r="A63" s="3">
        <v>44438</v>
      </c>
      <c r="B63" s="4">
        <v>1.6555126305128</v>
      </c>
      <c r="C63" s="4">
        <v>0.030298677076706255</v>
      </c>
      <c r="D63" s="4">
        <v>-1.7956290833656872</v>
      </c>
      <c r="E63" s="4">
        <v>13.388900188497372</v>
      </c>
      <c r="F63" s="4">
        <v>1731.531699047543</v>
      </c>
      <c r="G63" s="4">
        <v>543.3646204416509</v>
      </c>
      <c r="H63" s="5">
        <v>0</v>
      </c>
      <c r="I63" s="5">
        <v>0</v>
      </c>
      <c r="J63" s="5">
        <v>0</v>
      </c>
      <c r="K63" s="4">
        <v>115.17522843177863</v>
      </c>
      <c r="L63" s="5">
        <v>0</v>
      </c>
      <c r="M63" s="4">
        <f>SUM(G63,L63,B63:E63)+(F63+H63+I63+J63+K63)/1000</f>
      </c>
      <c r="N63" s="15"/>
      <c r="O63" s="15"/>
    </row>
    <row x14ac:dyDescent="0.25" r="64" customHeight="1" ht="17.25">
      <c r="A64" s="3">
        <v>44439</v>
      </c>
      <c r="B64" s="4">
        <v>1.4888217961681027</v>
      </c>
      <c r="C64" s="4">
        <v>5.237433151235939</v>
      </c>
      <c r="D64" s="4">
        <v>-2.4844648423216613</v>
      </c>
      <c r="E64" s="4">
        <v>9.563554900437593</v>
      </c>
      <c r="F64" s="4">
        <v>1254.846827554125</v>
      </c>
      <c r="G64" s="4">
        <v>248.957511722929</v>
      </c>
      <c r="H64" s="5">
        <v>0</v>
      </c>
      <c r="I64" s="5">
        <v>0</v>
      </c>
      <c r="J64" s="5">
        <v>0</v>
      </c>
      <c r="K64" s="5">
        <v>0</v>
      </c>
      <c r="L64" s="5">
        <v>0</v>
      </c>
      <c r="M64" s="4">
        <f>SUM(G64,L64,B64:E64)+(F64+H64+I64+J64+K64)/1000</f>
      </c>
      <c r="N64" s="15"/>
      <c r="O64" s="15"/>
    </row>
    <row x14ac:dyDescent="0.25" r="65" customHeight="1" ht="17.25">
      <c r="A65" s="3">
        <v>44440</v>
      </c>
      <c r="B65" s="4">
        <v>1.4118242324044814</v>
      </c>
      <c r="C65" s="4">
        <v>0.02780561064437875</v>
      </c>
      <c r="D65" s="4">
        <v>-0.9137674763527077</v>
      </c>
      <c r="E65" s="4">
        <v>9.633275985717773</v>
      </c>
      <c r="F65" s="4">
        <v>1404.1333650203446</v>
      </c>
      <c r="G65" s="4">
        <v>276.64842759368264</v>
      </c>
      <c r="H65" s="5">
        <v>0</v>
      </c>
      <c r="I65" s="5">
        <v>0</v>
      </c>
      <c r="J65" s="5">
        <v>0</v>
      </c>
      <c r="K65" s="4">
        <v>7651.438950180628</v>
      </c>
      <c r="L65" s="5">
        <v>0</v>
      </c>
      <c r="M65" s="4">
        <f>SUM(G65,L65,B65:E65)+(F65+H65+I65+J65+K65)/1000</f>
      </c>
      <c r="N65" s="15"/>
      <c r="O65" s="15"/>
    </row>
    <row x14ac:dyDescent="0.25" r="66" customHeight="1" ht="17.25">
      <c r="A66" s="3">
        <v>44441</v>
      </c>
      <c r="B66" s="4">
        <v>1.3980381863324385</v>
      </c>
      <c r="C66" s="4">
        <v>0.0257521496618444</v>
      </c>
      <c r="D66" s="4">
        <v>-0.7027310729899909</v>
      </c>
      <c r="E66" s="4">
        <v>9.297689573574397</v>
      </c>
      <c r="F66" s="4">
        <v>1379.1823815273833</v>
      </c>
      <c r="G66" s="4">
        <v>268.23740983710866</v>
      </c>
      <c r="H66" s="4">
        <v>-1.0722427657086304</v>
      </c>
      <c r="I66" s="5">
        <v>0</v>
      </c>
      <c r="J66" s="5">
        <v>0</v>
      </c>
      <c r="K66" s="5">
        <v>0</v>
      </c>
      <c r="L66" s="4">
        <v>9.100889205932617</v>
      </c>
      <c r="M66" s="4">
        <f>SUM(G66,L66,B66:E66)+(F66+H66+I66+J66+K66)/1000</f>
      </c>
      <c r="N66" s="15"/>
      <c r="O66" s="15"/>
    </row>
    <row x14ac:dyDescent="0.25" r="67" customHeight="1" ht="17.25">
      <c r="A67" s="3">
        <v>44442</v>
      </c>
      <c r="B67" s="4">
        <v>1.4790372159621281</v>
      </c>
      <c r="C67" s="4">
        <v>6.271454267917582</v>
      </c>
      <c r="D67" s="4">
        <v>-0.2260264891568416</v>
      </c>
      <c r="E67" s="4">
        <v>9.518704993915225</v>
      </c>
      <c r="F67" s="4">
        <v>1244.7542013541984</v>
      </c>
      <c r="G67" s="4">
        <v>1498.153498943347</v>
      </c>
      <c r="H67" s="5">
        <v>0</v>
      </c>
      <c r="I67" s="5">
        <v>0</v>
      </c>
      <c r="J67" s="5">
        <v>0</v>
      </c>
      <c r="K67" s="5">
        <v>0</v>
      </c>
      <c r="L67" s="5">
        <v>0</v>
      </c>
      <c r="M67" s="4">
        <f>SUM(G67,L67,B67:E67)+(F67+H67+I67+J67+K67)/1000</f>
      </c>
      <c r="N67" s="15"/>
      <c r="O67" s="15"/>
    </row>
    <row x14ac:dyDescent="0.25" r="68" customHeight="1" ht="17.25">
      <c r="A68" s="3">
        <v>44443</v>
      </c>
      <c r="B68" s="4">
        <v>1.2960564227415459</v>
      </c>
      <c r="C68" s="4">
        <v>3.930682106026278</v>
      </c>
      <c r="D68" s="4">
        <v>-0.6178302106757959</v>
      </c>
      <c r="E68" s="4">
        <v>9.274252175349329</v>
      </c>
      <c r="F68" s="4">
        <v>1225.7521151090289</v>
      </c>
      <c r="G68" s="4">
        <v>1465.6316488648242</v>
      </c>
      <c r="H68" s="5">
        <v>0</v>
      </c>
      <c r="I68" s="5">
        <v>0</v>
      </c>
      <c r="J68" s="5">
        <v>0</v>
      </c>
      <c r="K68" s="5">
        <v>0</v>
      </c>
      <c r="L68" s="5">
        <v>0</v>
      </c>
      <c r="M68" s="4">
        <f>SUM(G68,L68,B68:E68)+(F68+H68+I68+J68+K68)/1000</f>
      </c>
      <c r="N68" s="15"/>
      <c r="O68" s="15"/>
    </row>
    <row x14ac:dyDescent="0.25" r="69" customHeight="1" ht="17.25">
      <c r="A69" s="3">
        <v>44444</v>
      </c>
      <c r="B69" s="4">
        <v>1.3674902913526885</v>
      </c>
      <c r="C69" s="4">
        <v>4.298506978746942</v>
      </c>
      <c r="D69" s="4">
        <v>-0.019760560865203537</v>
      </c>
      <c r="E69" s="4">
        <v>9.633334875106812</v>
      </c>
      <c r="F69" s="4">
        <v>81523.88913758764</v>
      </c>
      <c r="G69" s="4">
        <v>1234.7224409441317</v>
      </c>
      <c r="H69" s="5">
        <v>0</v>
      </c>
      <c r="I69" s="5">
        <v>0</v>
      </c>
      <c r="J69" s="5">
        <v>0</v>
      </c>
      <c r="K69" s="5">
        <v>0</v>
      </c>
      <c r="L69" s="5">
        <v>0</v>
      </c>
      <c r="M69" s="4">
        <f>SUM(G69,L69,B69:E69)+(F69+H69+I69+J69+K69)/1000</f>
      </c>
      <c r="N69" s="15"/>
      <c r="O69" s="15"/>
    </row>
    <row x14ac:dyDescent="0.25" r="70" customHeight="1" ht="17.25">
      <c r="A70" s="3">
        <v>44445</v>
      </c>
      <c r="B70" s="4">
        <v>1.3732424480635366</v>
      </c>
      <c r="C70" s="4">
        <v>1.1320539508955116</v>
      </c>
      <c r="D70" s="4">
        <v>2.0651836081718407</v>
      </c>
      <c r="E70" s="4">
        <v>10.695956561391036</v>
      </c>
      <c r="F70" s="4">
        <v>1791673.8127369136</v>
      </c>
      <c r="G70" s="4">
        <v>1535.7647431659002</v>
      </c>
      <c r="H70" s="4">
        <v>10950.050657526652</v>
      </c>
      <c r="I70" s="5">
        <v>0</v>
      </c>
      <c r="J70" s="5">
        <v>0</v>
      </c>
      <c r="K70" s="5">
        <v>0</v>
      </c>
      <c r="L70" s="4">
        <v>0.1397974193096161</v>
      </c>
      <c r="M70" s="4">
        <f>SUM(G70,L70,B70:E70)+(F70+H70+I70+J70+K70)/1000</f>
      </c>
      <c r="N70" s="15"/>
      <c r="O70" s="15"/>
    </row>
    <row x14ac:dyDescent="0.25" r="71" customHeight="1" ht="17.25">
      <c r="A71" s="3">
        <v>44446</v>
      </c>
      <c r="B71" s="4">
        <v>1.402414287637517</v>
      </c>
      <c r="C71" s="4">
        <v>6.251254368271258</v>
      </c>
      <c r="D71" s="4">
        <v>-0.06740070627226184</v>
      </c>
      <c r="E71" s="4">
        <v>9.327168813282624</v>
      </c>
      <c r="F71" s="4">
        <v>1519692.313777651</v>
      </c>
      <c r="G71" s="4">
        <v>1143.3460103821958</v>
      </c>
      <c r="H71" s="5">
        <v>0</v>
      </c>
      <c r="I71" s="5">
        <v>0</v>
      </c>
      <c r="J71" s="5">
        <v>0</v>
      </c>
      <c r="K71" s="5">
        <v>0</v>
      </c>
      <c r="L71" s="5">
        <v>0</v>
      </c>
      <c r="M71" s="4">
        <f>SUM(G71,L71,B71:E71)+(F71+H71+I71+J71+K71)/1000</f>
      </c>
      <c r="N71" s="15"/>
      <c r="O71" s="15"/>
    </row>
    <row x14ac:dyDescent="0.25" r="72" customHeight="1" ht="17.25">
      <c r="A72" s="3">
        <v>44447</v>
      </c>
      <c r="B72" s="4">
        <v>1.4679941106977314</v>
      </c>
      <c r="C72" s="4">
        <v>0.02068473423759954</v>
      </c>
      <c r="D72" s="4">
        <v>20.94667600291518</v>
      </c>
      <c r="E72" s="4">
        <v>37.07244230810087</v>
      </c>
      <c r="F72" s="4">
        <v>1253025.8545839372</v>
      </c>
      <c r="G72" s="4">
        <v>1339.9461364785532</v>
      </c>
      <c r="H72" s="5">
        <v>0</v>
      </c>
      <c r="I72" s="5">
        <v>0</v>
      </c>
      <c r="J72" s="5">
        <v>0</v>
      </c>
      <c r="K72" s="5">
        <v>0</v>
      </c>
      <c r="L72" s="5">
        <v>0</v>
      </c>
      <c r="M72" s="4">
        <f>SUM(G72,L72,B72:E72)+(F72+H72+I72+J72+K72)/1000</f>
      </c>
      <c r="N72" s="15"/>
      <c r="O72" s="15"/>
    </row>
    <row x14ac:dyDescent="0.25" r="73" customHeight="1" ht="17.25">
      <c r="A73" s="3">
        <v>44448</v>
      </c>
      <c r="B73" s="4">
        <v>1.367057161128819</v>
      </c>
      <c r="C73" s="4">
        <v>6.1000827600782</v>
      </c>
      <c r="D73" s="4">
        <v>15.180869059619834</v>
      </c>
      <c r="E73" s="4">
        <v>28.88951937235892</v>
      </c>
      <c r="F73" s="4">
        <v>1051475.646290627</v>
      </c>
      <c r="G73" s="4">
        <v>1555.8533501797224</v>
      </c>
      <c r="H73" s="5">
        <v>0</v>
      </c>
      <c r="I73" s="5">
        <v>0</v>
      </c>
      <c r="J73" s="5">
        <v>0</v>
      </c>
      <c r="K73" s="5">
        <v>0</v>
      </c>
      <c r="L73" s="5">
        <v>0</v>
      </c>
      <c r="M73" s="4">
        <f>SUM(G73,L73,B73:E73)+(F73+H73+I73+J73+K73)/1000</f>
      </c>
      <c r="N73" s="15"/>
      <c r="O73" s="15"/>
    </row>
    <row x14ac:dyDescent="0.25" r="74" customHeight="1" ht="17.25">
      <c r="A74" s="3">
        <v>44449</v>
      </c>
      <c r="B74" s="4">
        <v>1.2960000336170197</v>
      </c>
      <c r="C74" s="4">
        <v>0.03156091011996385</v>
      </c>
      <c r="D74" s="4">
        <v>2.0523093478477676</v>
      </c>
      <c r="E74" s="4">
        <v>10.714419441148639</v>
      </c>
      <c r="F74" s="4">
        <v>345329.19733447174</v>
      </c>
      <c r="G74" s="4">
        <v>538.668088567848</v>
      </c>
      <c r="H74" s="5">
        <v>0</v>
      </c>
      <c r="I74" s="5">
        <v>0</v>
      </c>
      <c r="J74" s="5">
        <v>0</v>
      </c>
      <c r="K74" s="5">
        <v>0</v>
      </c>
      <c r="L74" s="5">
        <v>0</v>
      </c>
      <c r="M74" s="4">
        <f>SUM(G74,L74,B74:E74)+(F74+H74+I74+J74+K74)/1000</f>
      </c>
      <c r="N74" s="15"/>
      <c r="O74" s="15"/>
    </row>
    <row x14ac:dyDescent="0.25" r="75" customHeight="1" ht="17.25">
      <c r="A75" s="3">
        <v>44450</v>
      </c>
      <c r="B75" s="4">
        <v>1.3459235454174545</v>
      </c>
      <c r="C75" s="4">
        <v>396.63127736679155</v>
      </c>
      <c r="D75" s="4">
        <v>-1.0905504388429108</v>
      </c>
      <c r="E75" s="4">
        <v>9.974132318260253</v>
      </c>
      <c r="F75" s="4">
        <v>1318.2498971798282</v>
      </c>
      <c r="G75" s="4">
        <v>436.11203054022474</v>
      </c>
      <c r="H75" s="5">
        <v>0</v>
      </c>
      <c r="I75" s="5">
        <v>0</v>
      </c>
      <c r="J75" s="5">
        <v>0</v>
      </c>
      <c r="K75" s="5">
        <v>0</v>
      </c>
      <c r="L75" s="5">
        <v>0</v>
      </c>
      <c r="M75" s="4">
        <f>SUM(G75,L75,B75:E75)+(F75+H75+I75+J75+K75)/1000</f>
      </c>
      <c r="N75" s="15"/>
      <c r="O75" s="15"/>
    </row>
    <row x14ac:dyDescent="0.25" r="76" customHeight="1" ht="17.25">
      <c r="A76" s="3">
        <v>44451</v>
      </c>
      <c r="B76" s="4">
        <v>1.3173120635303401</v>
      </c>
      <c r="C76" s="4">
        <v>777.5252406363176</v>
      </c>
      <c r="D76" s="4">
        <v>-0.6343967327848077</v>
      </c>
      <c r="E76" s="4">
        <v>9.227438065485202</v>
      </c>
      <c r="F76" s="4">
        <v>1332.9475154934146</v>
      </c>
      <c r="G76" s="4">
        <v>1059.0699843925095</v>
      </c>
      <c r="H76" s="5">
        <v>0</v>
      </c>
      <c r="I76" s="5">
        <v>0</v>
      </c>
      <c r="J76" s="5">
        <v>0</v>
      </c>
      <c r="K76" s="5">
        <v>0</v>
      </c>
      <c r="L76" s="5">
        <v>0</v>
      </c>
      <c r="M76" s="4">
        <f>SUM(G76,L76,B76:E76)+(F76+H76+I76+J76+K76)/1000</f>
      </c>
      <c r="N76" s="15"/>
      <c r="O76" s="15"/>
    </row>
    <row x14ac:dyDescent="0.25" r="77" customHeight="1" ht="17.25">
      <c r="A77" s="3">
        <v>44452</v>
      </c>
      <c r="B77" s="4">
        <v>1.3495225645173736</v>
      </c>
      <c r="C77" s="4">
        <v>325.8669049307411</v>
      </c>
      <c r="D77" s="4">
        <v>-0.6593578448519111</v>
      </c>
      <c r="E77" s="4">
        <v>9.946014311834135</v>
      </c>
      <c r="F77" s="4">
        <v>1330.4707903373092</v>
      </c>
      <c r="G77" s="4">
        <v>1214.023571871279</v>
      </c>
      <c r="H77" s="5">
        <v>0</v>
      </c>
      <c r="I77" s="4">
        <v>12904.232116649566</v>
      </c>
      <c r="J77" s="5">
        <v>0</v>
      </c>
      <c r="K77" s="5">
        <v>0</v>
      </c>
      <c r="L77" s="5">
        <v>0</v>
      </c>
      <c r="M77" s="4">
        <f>SUM(G77,L77,B77:E77)+(F77+H77+I77+J77+K77)/1000</f>
      </c>
      <c r="N77" s="15"/>
      <c r="O77" s="15"/>
    </row>
    <row x14ac:dyDescent="0.25" r="78" customHeight="1" ht="17.25">
      <c r="A78" s="3">
        <v>44453</v>
      </c>
      <c r="B78" s="4">
        <v>1.3715694752716596</v>
      </c>
      <c r="C78" s="4">
        <v>0.013639784083009667</v>
      </c>
      <c r="D78" s="4">
        <v>-0.10313093662261963</v>
      </c>
      <c r="E78" s="4">
        <v>9.586726188659668</v>
      </c>
      <c r="F78" s="4">
        <v>1328.6953779091932</v>
      </c>
      <c r="G78" s="4">
        <v>644.7822523484421</v>
      </c>
      <c r="H78" s="5">
        <v>0</v>
      </c>
      <c r="I78" s="5">
        <v>0</v>
      </c>
      <c r="J78" s="5">
        <v>0</v>
      </c>
      <c r="K78" s="5">
        <v>0</v>
      </c>
      <c r="L78" s="5">
        <v>0</v>
      </c>
      <c r="M78" s="4">
        <f>SUM(G78,L78,B78:E78)+(F78+H78+I78+J78+K78)/1000</f>
      </c>
      <c r="N78" s="15"/>
      <c r="O78" s="15"/>
    </row>
    <row x14ac:dyDescent="0.25" r="79" customHeight="1" ht="17.25">
      <c r="A79" s="3">
        <v>44454</v>
      </c>
      <c r="B79" s="4">
        <v>1.384526927628472</v>
      </c>
      <c r="C79" s="4">
        <v>0.03392204628796151</v>
      </c>
      <c r="D79" s="4">
        <v>0.544570882761036</v>
      </c>
      <c r="E79" s="4">
        <v>9.118078104692717</v>
      </c>
      <c r="F79" s="4">
        <v>1342.017065256718</v>
      </c>
      <c r="G79" s="4">
        <v>-0.06275713500498131</v>
      </c>
      <c r="H79" s="5">
        <v>0</v>
      </c>
      <c r="I79" s="5">
        <v>0</v>
      </c>
      <c r="J79" s="5">
        <v>0</v>
      </c>
      <c r="K79" s="5">
        <v>0</v>
      </c>
      <c r="L79" s="5">
        <v>0</v>
      </c>
      <c r="M79" s="4">
        <f>SUM(G79,L79,B79:E79)+(F79+H79+I79+J79+K79)/1000</f>
      </c>
      <c r="N79" s="15"/>
      <c r="O79" s="15"/>
    </row>
    <row x14ac:dyDescent="0.25" r="80" customHeight="1" ht="17.25">
      <c r="A80" s="3">
        <v>44455</v>
      </c>
      <c r="B80" s="4">
        <v>1.3684977517489796</v>
      </c>
      <c r="C80" s="4">
        <v>7.724391667465227</v>
      </c>
      <c r="D80" s="4">
        <v>0.5531162023544312</v>
      </c>
      <c r="E80" s="4">
        <v>9.089960098266602</v>
      </c>
      <c r="F80" s="4">
        <v>1340.151915065914</v>
      </c>
      <c r="G80" s="4">
        <v>-0.10069322363707875</v>
      </c>
      <c r="H80" s="5">
        <v>0</v>
      </c>
      <c r="I80" s="5">
        <v>0</v>
      </c>
      <c r="J80" s="5">
        <v>0</v>
      </c>
      <c r="K80" s="5">
        <v>0</v>
      </c>
      <c r="L80" s="5">
        <v>0</v>
      </c>
      <c r="M80" s="4">
        <f>SUM(G80,L80,B80:E80)+(F80+H80+I80+J80+K80)/1000</f>
      </c>
      <c r="N80" s="15"/>
      <c r="O80" s="15"/>
    </row>
    <row x14ac:dyDescent="0.25" r="81" customHeight="1" ht="17.25">
      <c r="A81" s="3">
        <v>44456</v>
      </c>
      <c r="B81" s="4">
        <v>1.4975385032427109</v>
      </c>
      <c r="C81" s="4">
        <v>17.328352166027905</v>
      </c>
      <c r="D81" s="4">
        <v>-0.6383274988766061</v>
      </c>
      <c r="E81" s="4">
        <v>9.089960098266602</v>
      </c>
      <c r="F81" s="4">
        <v>1351.2605261570652</v>
      </c>
      <c r="G81" s="4">
        <v>-0.03605209002836427</v>
      </c>
      <c r="H81" s="5">
        <v>0</v>
      </c>
      <c r="I81" s="5">
        <v>0</v>
      </c>
      <c r="J81" s="5">
        <v>0</v>
      </c>
      <c r="K81" s="5">
        <v>0</v>
      </c>
      <c r="L81" s="5">
        <v>0</v>
      </c>
      <c r="M81" s="4">
        <f>SUM(G81,L81,B81:E81)+(F81+H81+I81+J81+K81)/1000</f>
      </c>
      <c r="N81" s="15"/>
      <c r="O81" s="15"/>
    </row>
    <row x14ac:dyDescent="0.25" r="82" customHeight="1" ht="17.25">
      <c r="A82" s="3">
        <v>44457</v>
      </c>
      <c r="B82" s="4">
        <v>1.4463639989264898</v>
      </c>
      <c r="C82" s="4">
        <v>0.039470363356913285</v>
      </c>
      <c r="D82" s="4">
        <v>-0.859460218467575</v>
      </c>
      <c r="E82" s="4">
        <v>9.558608182233552</v>
      </c>
      <c r="F82" s="4">
        <v>1360.7452263565872</v>
      </c>
      <c r="G82" s="4">
        <v>925.1564003583228</v>
      </c>
      <c r="H82" s="5">
        <v>0</v>
      </c>
      <c r="I82" s="5">
        <v>0</v>
      </c>
      <c r="J82" s="5">
        <v>0</v>
      </c>
      <c r="K82" s="5">
        <v>0</v>
      </c>
      <c r="L82" s="5">
        <v>0</v>
      </c>
      <c r="M82" s="4">
        <f>SUM(G82,L82,B82:E82)+(F82+H82+I82+J82+K82)/1000</f>
      </c>
      <c r="N82" s="15"/>
      <c r="O82" s="15"/>
    </row>
    <row x14ac:dyDescent="0.25" r="83" customHeight="1" ht="17.25">
      <c r="A83" s="3">
        <v>44458</v>
      </c>
      <c r="B83" s="4">
        <v>1.4239975423183964</v>
      </c>
      <c r="C83" s="4">
        <v>7.097358506355388</v>
      </c>
      <c r="D83" s="4">
        <v>0.06786220885987859</v>
      </c>
      <c r="E83" s="4">
        <v>9.696086149452151</v>
      </c>
      <c r="F83" s="4">
        <v>1342.1585965198387</v>
      </c>
      <c r="G83" s="4">
        <v>544.1429511447053</v>
      </c>
      <c r="H83" s="5">
        <v>0</v>
      </c>
      <c r="I83" s="5">
        <v>0</v>
      </c>
      <c r="J83" s="5">
        <v>0</v>
      </c>
      <c r="K83" s="5">
        <v>0</v>
      </c>
      <c r="L83" s="5">
        <v>0</v>
      </c>
      <c r="M83" s="4">
        <f>SUM(G83,L83,B83:E83)+(F83+H83+I83+J83+K83)/1000</f>
      </c>
      <c r="N83" s="15"/>
      <c r="O83" s="15"/>
    </row>
    <row x14ac:dyDescent="0.25" r="84" customHeight="1" ht="17.25">
      <c r="A84" s="3">
        <v>44459</v>
      </c>
      <c r="B84" s="4">
        <v>1.3826385008528557</v>
      </c>
      <c r="C84" s="4">
        <v>0.014731437835755964</v>
      </c>
      <c r="D84" s="4">
        <v>1.8105976613417927</v>
      </c>
      <c r="E84" s="4">
        <v>11.396210140983264</v>
      </c>
      <c r="F84" s="4">
        <v>2355.4108288993107</v>
      </c>
      <c r="G84" s="4">
        <v>532.3489746013844</v>
      </c>
      <c r="H84" s="5">
        <v>0</v>
      </c>
      <c r="I84" s="5">
        <v>0</v>
      </c>
      <c r="J84" s="4">
        <v>13760.906856918335</v>
      </c>
      <c r="K84" s="5">
        <v>0</v>
      </c>
      <c r="L84" s="4">
        <v>0.2243223488330841</v>
      </c>
      <c r="M84" s="4">
        <f>SUM(G84,L84,B84:E84)+(F84+H84+I84+J84+K84)/1000</f>
      </c>
      <c r="N84" s="15"/>
      <c r="O84" s="15"/>
    </row>
    <row x14ac:dyDescent="0.25" r="85" customHeight="1" ht="17.25">
      <c r="A85" s="3">
        <v>44460</v>
      </c>
      <c r="B85" s="4">
        <v>1.43066653847367</v>
      </c>
      <c r="C85" s="4">
        <v>64.21622901521037</v>
      </c>
      <c r="D85" s="4">
        <v>0.2536478768258045</v>
      </c>
      <c r="E85" s="4">
        <v>9.113380464911462</v>
      </c>
      <c r="F85" s="4">
        <v>1296.141232873251</v>
      </c>
      <c r="G85" s="4">
        <v>349.7577105771637</v>
      </c>
      <c r="H85" s="5">
        <v>0</v>
      </c>
      <c r="I85" s="5">
        <v>0</v>
      </c>
      <c r="J85" s="5">
        <v>0</v>
      </c>
      <c r="K85" s="5">
        <v>0</v>
      </c>
      <c r="L85" s="5">
        <v>0</v>
      </c>
      <c r="M85" s="4">
        <f>SUM(G85,L85,B85:E85)+(F85+H85+I85+J85+K85)/1000</f>
      </c>
      <c r="N85" s="15"/>
      <c r="O85" s="15"/>
    </row>
    <row x14ac:dyDescent="0.25" r="86" customHeight="1" ht="17.25">
      <c r="A86" s="3">
        <v>44461</v>
      </c>
      <c r="B86" s="4">
        <v>1.4489915269713578</v>
      </c>
      <c r="C86" s="4">
        <v>6.741291859037398</v>
      </c>
      <c r="D86" s="4">
        <v>-0.43562914625120663</v>
      </c>
      <c r="E86" s="4">
        <v>9.159641751353629</v>
      </c>
      <c r="F86" s="4">
        <v>1302.409794173525</v>
      </c>
      <c r="G86" s="4">
        <v>-0.09796067375714049</v>
      </c>
      <c r="H86" s="5">
        <v>0</v>
      </c>
      <c r="I86" s="5">
        <v>0</v>
      </c>
      <c r="J86" s="5">
        <v>0</v>
      </c>
      <c r="K86" s="5">
        <v>0</v>
      </c>
      <c r="L86" s="5">
        <v>0</v>
      </c>
      <c r="M86" s="4">
        <f>SUM(G86,L86,B86:E86)+(F86+H86+I86+J86+K86)/1000</f>
      </c>
      <c r="N86" s="15"/>
      <c r="O86" s="15"/>
    </row>
    <row x14ac:dyDescent="0.25" r="87" customHeight="1" ht="17.25">
      <c r="A87" s="3">
        <v>44462</v>
      </c>
      <c r="B87" s="4">
        <v>1.440764763785875</v>
      </c>
      <c r="C87" s="4">
        <v>0.023944204103725414</v>
      </c>
      <c r="D87" s="4">
        <v>-1.6356364999664947</v>
      </c>
      <c r="E87" s="4">
        <v>9.61014390239492</v>
      </c>
      <c r="F87" s="4">
        <v>1382.8251897541072</v>
      </c>
      <c r="G87" s="4">
        <v>-0.1291988704273322</v>
      </c>
      <c r="H87" s="5">
        <v>0</v>
      </c>
      <c r="I87" s="5">
        <v>0</v>
      </c>
      <c r="J87" s="5">
        <v>0</v>
      </c>
      <c r="K87" s="5">
        <v>0</v>
      </c>
      <c r="L87" s="4">
        <v>4.587878704071045</v>
      </c>
      <c r="M87" s="4">
        <f>SUM(G87,L87,B87:E87)+(F87+H87+I87+J87+K87)/1000</f>
      </c>
      <c r="N87" s="15"/>
      <c r="O87" s="15"/>
    </row>
    <row x14ac:dyDescent="0.25" r="88" customHeight="1" ht="17.25">
      <c r="A88" s="3">
        <v>44463</v>
      </c>
      <c r="B88" s="4">
        <v>1.5119998455047607</v>
      </c>
      <c r="C88" s="4">
        <v>0.03250826532316945</v>
      </c>
      <c r="D88" s="4">
        <v>-1.5697512362773218</v>
      </c>
      <c r="E88" s="4">
        <v>9.386472537374356</v>
      </c>
      <c r="F88" s="4">
        <v>1402.8952634889108</v>
      </c>
      <c r="G88" s="4">
        <v>-0.0846873071060482</v>
      </c>
      <c r="H88" s="5">
        <v>0</v>
      </c>
      <c r="I88" s="5">
        <v>0</v>
      </c>
      <c r="J88" s="5">
        <v>0</v>
      </c>
      <c r="K88" s="5">
        <v>0</v>
      </c>
      <c r="L88" s="5">
        <v>0</v>
      </c>
      <c r="M88" s="4">
        <f>SUM(G88,L88,B88:E88)+(F88+H88+I88+J88+K88)/1000</f>
      </c>
      <c r="N88" s="15"/>
      <c r="O88" s="15"/>
    </row>
    <row x14ac:dyDescent="0.25" r="89" customHeight="1" ht="17.25">
      <c r="A89" s="3">
        <v>44464</v>
      </c>
      <c r="B89" s="4">
        <v>1.369371821165411</v>
      </c>
      <c r="C89" s="4">
        <v>0.03199439759814274</v>
      </c>
      <c r="D89" s="4">
        <v>0.4968792200088501</v>
      </c>
      <c r="E89" s="4">
        <v>9.609887532935245</v>
      </c>
      <c r="F89" s="4">
        <v>1315.2834290871947</v>
      </c>
      <c r="G89" s="4">
        <v>-0.0868175192788275</v>
      </c>
      <c r="H89" s="5">
        <v>0</v>
      </c>
      <c r="I89" s="5">
        <v>0</v>
      </c>
      <c r="J89" s="5">
        <v>0</v>
      </c>
      <c r="K89" s="5">
        <v>0</v>
      </c>
      <c r="L89" s="5">
        <v>0</v>
      </c>
      <c r="M89" s="4">
        <f>SUM(G89,L89,B89:E89)+(F89+H89+I89+J89+K89)/1000</f>
      </c>
      <c r="N89" s="15"/>
      <c r="O89" s="15"/>
    </row>
    <row x14ac:dyDescent="0.25" r="90" customHeight="1" ht="17.25">
      <c r="A90" s="3">
        <v>44465</v>
      </c>
      <c r="B90" s="4">
        <v>1.4409220649031553</v>
      </c>
      <c r="C90" s="4">
        <v>9.126585287514681</v>
      </c>
      <c r="D90" s="4">
        <v>0.8284822942578566</v>
      </c>
      <c r="E90" s="4">
        <v>9.833556839823723</v>
      </c>
      <c r="F90" s="4">
        <v>1312.3791341889205</v>
      </c>
      <c r="G90" s="4">
        <v>-0.09648530524237758</v>
      </c>
      <c r="H90" s="5">
        <v>0</v>
      </c>
      <c r="I90" s="5">
        <v>0</v>
      </c>
      <c r="J90" s="5">
        <v>0</v>
      </c>
      <c r="K90" s="5">
        <v>0</v>
      </c>
      <c r="L90" s="5">
        <v>0</v>
      </c>
      <c r="M90" s="4">
        <f>SUM(G90,L90,B90:E90)+(F90+H90+I90+J90+K90)/1000</f>
      </c>
      <c r="N90" s="15"/>
      <c r="O90" s="15"/>
    </row>
    <row x14ac:dyDescent="0.25" r="91" customHeight="1" ht="17.25">
      <c r="A91" s="3">
        <v>44466</v>
      </c>
      <c r="B91" s="4">
        <v>1.4959255942491978</v>
      </c>
      <c r="C91" s="4">
        <v>0.03031702111619928</v>
      </c>
      <c r="D91" s="4">
        <v>1.7775467901601125</v>
      </c>
      <c r="E91" s="4">
        <v>10.466111303865908</v>
      </c>
      <c r="F91" s="4">
        <v>1527.0543025528993</v>
      </c>
      <c r="G91" s="4">
        <v>0.3991323596731132</v>
      </c>
      <c r="H91" s="5">
        <v>0</v>
      </c>
      <c r="I91" s="5">
        <v>0</v>
      </c>
      <c r="J91" s="5">
        <v>0</v>
      </c>
      <c r="K91" s="4">
        <v>6716.1248856862385</v>
      </c>
      <c r="L91" s="4">
        <v>0.47374817728996277</v>
      </c>
      <c r="M91" s="4">
        <f>SUM(G91,L91,B91:E91)+(F91+H91+I91+J91+K91)/1000</f>
      </c>
      <c r="N91" s="15"/>
      <c r="O91" s="15"/>
    </row>
    <row x14ac:dyDescent="0.25" r="92" customHeight="1" ht="17.25">
      <c r="A92" s="3">
        <v>44467</v>
      </c>
      <c r="B92" s="4">
        <v>1.3712670045853075</v>
      </c>
      <c r="C92" s="4">
        <v>5.977010365243656</v>
      </c>
      <c r="D92" s="4">
        <v>0.7891139977873536</v>
      </c>
      <c r="E92" s="4">
        <v>10.08338447391159</v>
      </c>
      <c r="F92" s="4">
        <v>1330.8439798426089</v>
      </c>
      <c r="G92" s="4">
        <v>-0.0027680768020958463</v>
      </c>
      <c r="H92" s="5">
        <v>0</v>
      </c>
      <c r="I92" s="5">
        <v>0</v>
      </c>
      <c r="J92" s="5">
        <v>0</v>
      </c>
      <c r="K92" s="5">
        <v>0</v>
      </c>
      <c r="L92" s="5">
        <v>0</v>
      </c>
      <c r="M92" s="4">
        <f>SUM(G92,L92,B92:E92)+(F92+H92+I92+J92+K92)/1000</f>
      </c>
      <c r="N92" s="15"/>
      <c r="O92" s="15"/>
    </row>
    <row x14ac:dyDescent="0.25" r="93" customHeight="1" ht="17.25">
      <c r="A93" s="3">
        <v>44468</v>
      </c>
      <c r="B93" s="4">
        <v>1.3646536356125847</v>
      </c>
      <c r="C93" s="4">
        <v>0.04260376284132388</v>
      </c>
      <c r="D93" s="4">
        <v>-0.34023537250080454</v>
      </c>
      <c r="E93" s="4">
        <v>9.586833993800813</v>
      </c>
      <c r="F93" s="4">
        <v>1394.6410509813388</v>
      </c>
      <c r="G93" s="4">
        <v>0.02587049206573595</v>
      </c>
      <c r="H93" s="5">
        <v>0</v>
      </c>
      <c r="I93" s="5">
        <v>0</v>
      </c>
      <c r="J93" s="5">
        <v>0</v>
      </c>
      <c r="K93" s="5">
        <v>0</v>
      </c>
      <c r="L93" s="5">
        <v>0</v>
      </c>
      <c r="M93" s="4">
        <f>SUM(G93,L93,B93:E93)+(F93+H93+I93+J93+K93)/1000</f>
      </c>
      <c r="N93" s="15"/>
      <c r="O93" s="15"/>
    </row>
    <row x14ac:dyDescent="0.25" r="94" customHeight="1" ht="17.25">
      <c r="A94" s="3">
        <v>44469</v>
      </c>
      <c r="B94" s="4">
        <v>1.3706654455620355</v>
      </c>
      <c r="C94" s="4">
        <v>7.745670178480614</v>
      </c>
      <c r="D94" s="4">
        <v>0.21620429280301323</v>
      </c>
      <c r="E94" s="4">
        <v>9.82486774544749</v>
      </c>
      <c r="F94" s="4">
        <v>1366.0142613229405</v>
      </c>
      <c r="G94" s="4">
        <v>-0.004958080767109039</v>
      </c>
      <c r="H94" s="5">
        <v>0</v>
      </c>
      <c r="I94" s="5">
        <v>0</v>
      </c>
      <c r="J94" s="5">
        <v>0</v>
      </c>
      <c r="K94" s="5">
        <v>0</v>
      </c>
      <c r="L94" s="5">
        <v>0</v>
      </c>
      <c r="M94" s="4">
        <f>SUM(G94,L94,B94:E94)+(F94+H94+I94+J94+K94)/1000</f>
      </c>
      <c r="N94" s="15"/>
      <c r="O94" s="15"/>
    </row>
    <row x14ac:dyDescent="0.25" r="95" customHeight="1" ht="17.25">
      <c r="A95" s="3">
        <v>44470</v>
      </c>
      <c r="B95" s="4">
        <v>1.2960000336170197</v>
      </c>
      <c r="C95" s="4">
        <v>0.030817602139444907</v>
      </c>
      <c r="D95" s="4">
        <v>-0.3837974731892852</v>
      </c>
      <c r="E95" s="4">
        <v>9.845350722264913</v>
      </c>
      <c r="F95" s="4">
        <v>1353.5746715453154</v>
      </c>
      <c r="G95" s="4">
        <v>0.015496017359273851</v>
      </c>
      <c r="H95" s="5">
        <v>0</v>
      </c>
      <c r="I95" s="5">
        <v>0</v>
      </c>
      <c r="J95" s="5">
        <v>0</v>
      </c>
      <c r="K95" s="5">
        <v>0</v>
      </c>
      <c r="L95" s="5">
        <v>0</v>
      </c>
      <c r="M95" s="4">
        <f>SUM(G95,L95,B95:E95)+(F95+H95+I95+J95+K95)/1000</f>
      </c>
      <c r="N95" s="15"/>
      <c r="O95" s="15"/>
    </row>
    <row x14ac:dyDescent="0.25" r="96" customHeight="1" ht="17.25">
      <c r="A96" s="3">
        <v>44471</v>
      </c>
      <c r="B96" s="4">
        <v>1.3895245242556298</v>
      </c>
      <c r="C96" s="4">
        <v>5.850633274749056</v>
      </c>
      <c r="D96" s="4">
        <v>-0.9100796018465189</v>
      </c>
      <c r="E96" s="4">
        <v>9.82486774544749</v>
      </c>
      <c r="F96" s="4">
        <v>1071330.7886381466</v>
      </c>
      <c r="G96" s="4">
        <v>-0.009402819169955147</v>
      </c>
      <c r="H96" s="5">
        <v>0</v>
      </c>
      <c r="I96" s="5">
        <v>0</v>
      </c>
      <c r="J96" s="5">
        <v>0</v>
      </c>
      <c r="K96" s="5">
        <v>0</v>
      </c>
      <c r="L96" s="5">
        <v>0</v>
      </c>
      <c r="M96" s="4">
        <f>SUM(G96,L96,B96:E96)+(F96+H96+I96+J96+K96)/1000</f>
      </c>
      <c r="N96" s="15"/>
      <c r="O96" s="15"/>
    </row>
    <row x14ac:dyDescent="0.25" r="97" customHeight="1" ht="17.25">
      <c r="A97" s="3">
        <v>44472</v>
      </c>
      <c r="B97" s="4">
        <v>1.440322646761787</v>
      </c>
      <c r="C97" s="4">
        <v>0.043349914202843454</v>
      </c>
      <c r="D97" s="4">
        <v>-0.04687607288360596</v>
      </c>
      <c r="E97" s="4">
        <v>9.845242917123768</v>
      </c>
      <c r="F97" s="4">
        <v>1419947.4295611507</v>
      </c>
      <c r="G97" s="4">
        <v>0.01686336369009447</v>
      </c>
      <c r="H97" s="5">
        <v>0</v>
      </c>
      <c r="I97" s="5">
        <v>0</v>
      </c>
      <c r="J97" s="5">
        <v>0</v>
      </c>
      <c r="K97" s="5">
        <v>0</v>
      </c>
      <c r="L97" s="5">
        <v>0</v>
      </c>
      <c r="M97" s="4">
        <f>SUM(G97,L97,B97:E97)+(F97+H97+I97+J97+K97)/1000</f>
      </c>
      <c r="N97" s="15"/>
      <c r="O97" s="15"/>
    </row>
    <row x14ac:dyDescent="0.25" r="98" customHeight="1" ht="17.25">
      <c r="A98" s="3">
        <v>44473</v>
      </c>
      <c r="B98" s="4">
        <v>1.510838860590557</v>
      </c>
      <c r="C98" s="4">
        <v>7.1717323428919</v>
      </c>
      <c r="D98" s="4">
        <v>550.0807753112167</v>
      </c>
      <c r="E98" s="4">
        <v>13.832822974233164</v>
      </c>
      <c r="F98" s="4">
        <v>504208.796261307</v>
      </c>
      <c r="G98" s="4">
        <v>0.4169387420190317</v>
      </c>
      <c r="H98" s="4">
        <v>8312.082596460978</v>
      </c>
      <c r="I98" s="5">
        <v>0</v>
      </c>
      <c r="J98" s="5">
        <v>0</v>
      </c>
      <c r="K98" s="5">
        <v>0</v>
      </c>
      <c r="L98" s="4">
        <v>0.11487098038196564</v>
      </c>
      <c r="M98" s="4">
        <f>SUM(G98,L98,B98:E98)+(F98+H98+I98+J98+K98)/1000</f>
      </c>
      <c r="N98" s="15"/>
      <c r="O98" s="15"/>
    </row>
    <row x14ac:dyDescent="0.25" r="99" customHeight="1" ht="17.25">
      <c r="A99" s="3">
        <v>44474</v>
      </c>
      <c r="B99" s="4">
        <v>1.4858617823476856</v>
      </c>
      <c r="C99" s="4">
        <v>0.040576753385518985</v>
      </c>
      <c r="D99" s="4">
        <v>-0.10313093662261963</v>
      </c>
      <c r="E99" s="4">
        <v>9.12203886557836</v>
      </c>
      <c r="F99" s="4">
        <v>1354.4966666264463</v>
      </c>
      <c r="G99" s="4">
        <v>-0.07480131826547895</v>
      </c>
      <c r="H99" s="5">
        <v>0</v>
      </c>
      <c r="I99" s="5">
        <v>0</v>
      </c>
      <c r="J99" s="5">
        <v>0</v>
      </c>
      <c r="K99" s="5">
        <v>0</v>
      </c>
      <c r="L99" s="5">
        <v>0</v>
      </c>
      <c r="M99" s="4">
        <f>SUM(G99,L99,B99:E99)+(F99+H99+I99+J99+K99)/1000</f>
      </c>
      <c r="N99" s="15"/>
      <c r="O99" s="15"/>
    </row>
    <row x14ac:dyDescent="0.25" r="100" customHeight="1" ht="17.25">
      <c r="A100" s="3">
        <v>44475</v>
      </c>
      <c r="B100" s="4">
        <v>1.3957839998382884</v>
      </c>
      <c r="C100" s="4">
        <v>6.787823445957384</v>
      </c>
      <c r="D100" s="4">
        <v>-0.5906268954277039</v>
      </c>
      <c r="E100" s="4">
        <v>9.952482975204475</v>
      </c>
      <c r="F100" s="4">
        <v>1426.507825784825</v>
      </c>
      <c r="G100" s="4">
        <v>-0.07950245192703945</v>
      </c>
      <c r="H100" s="5">
        <v>0</v>
      </c>
      <c r="I100" s="5">
        <v>0</v>
      </c>
      <c r="J100" s="5">
        <v>0</v>
      </c>
      <c r="K100" s="5">
        <v>0</v>
      </c>
      <c r="L100" s="5">
        <v>0</v>
      </c>
      <c r="M100" s="4">
        <f>SUM(G100,L100,B100:E100)+(F100+H100+I100+J100+K100)/1000</f>
      </c>
      <c r="N100" s="15"/>
      <c r="O100" s="15"/>
    </row>
    <row x14ac:dyDescent="0.25" r="101" customHeight="1" ht="17.25">
      <c r="A101" s="3">
        <v>44476</v>
      </c>
      <c r="B101" s="4">
        <v>1.5114933112507216</v>
      </c>
      <c r="C101" s="4">
        <v>0.03443155213290679</v>
      </c>
      <c r="D101" s="4">
        <v>-0.6654919514718737</v>
      </c>
      <c r="E101" s="4">
        <v>9.133503933087923</v>
      </c>
      <c r="F101" s="4">
        <v>1379.4748022630492</v>
      </c>
      <c r="G101" s="4">
        <v>-0.12226644874867756</v>
      </c>
      <c r="H101" s="5">
        <v>0</v>
      </c>
      <c r="I101" s="5">
        <v>0</v>
      </c>
      <c r="J101" s="5">
        <v>0</v>
      </c>
      <c r="K101" s="5">
        <v>0</v>
      </c>
      <c r="L101" s="5">
        <v>0</v>
      </c>
      <c r="M101" s="4">
        <f>SUM(G101,L101,B101:E101)+(F101+H101+I101+J101+K101)/1000</f>
      </c>
      <c r="N101" s="15"/>
      <c r="O101" s="15"/>
    </row>
    <row x14ac:dyDescent="0.25" r="102" customHeight="1" ht="17.25">
      <c r="A102" s="3">
        <v>44477</v>
      </c>
      <c r="B102" s="4">
        <v>1.5119998455047607</v>
      </c>
      <c r="C102" s="4">
        <v>5.490065415330548</v>
      </c>
      <c r="D102" s="4">
        <v>-0.08451627396910529</v>
      </c>
      <c r="E102" s="4">
        <v>9.66541364241857</v>
      </c>
      <c r="F102" s="4">
        <v>1398.2961521037305</v>
      </c>
      <c r="G102" s="4">
        <v>5.736208450003264</v>
      </c>
      <c r="H102" s="5">
        <v>0</v>
      </c>
      <c r="I102" s="5">
        <v>0</v>
      </c>
      <c r="J102" s="5">
        <v>0</v>
      </c>
      <c r="K102" s="5">
        <v>0</v>
      </c>
      <c r="L102" s="5">
        <v>0</v>
      </c>
      <c r="M102" s="4">
        <f>SUM(G102,L102,B102:E102)+(F102+H102+I102+J102+K102)/1000</f>
      </c>
      <c r="N102" s="15"/>
      <c r="O102" s="15"/>
    </row>
    <row x14ac:dyDescent="0.25" r="103" customHeight="1" ht="17.25">
      <c r="A103" s="3">
        <v>44478</v>
      </c>
      <c r="B103" s="4">
        <v>1.4404833277783808</v>
      </c>
      <c r="C103" s="4">
        <v>0.016351114891213995</v>
      </c>
      <c r="D103" s="4">
        <v>-0.0645173853263259</v>
      </c>
      <c r="E103" s="4">
        <v>10.083492279052734</v>
      </c>
      <c r="F103" s="4">
        <v>1322.5970718284539</v>
      </c>
      <c r="G103" s="4">
        <v>3354.5870601231445</v>
      </c>
      <c r="H103" s="5">
        <v>0</v>
      </c>
      <c r="I103" s="5">
        <v>0</v>
      </c>
      <c r="J103" s="5">
        <v>0</v>
      </c>
      <c r="K103" s="5">
        <v>0</v>
      </c>
      <c r="L103" s="4">
        <v>2.793349266052246</v>
      </c>
      <c r="M103" s="4">
        <f>SUM(G103,L103,B103:E103)+(F103+H103+I103+J103+K103)/1000</f>
      </c>
      <c r="N103" s="15"/>
      <c r="O103" s="15"/>
    </row>
    <row x14ac:dyDescent="0.25" r="104" customHeight="1" ht="17.25">
      <c r="A104" s="3">
        <v>44479</v>
      </c>
      <c r="B104" s="4">
        <v>1.5119998455047607</v>
      </c>
      <c r="C104" s="4">
        <v>7.213839867781309</v>
      </c>
      <c r="D104" s="4">
        <v>0.05421678147104103</v>
      </c>
      <c r="E104" s="4">
        <v>10.051413511740975</v>
      </c>
      <c r="F104" s="4">
        <v>1396.9756648752848</v>
      </c>
      <c r="G104" s="4">
        <v>3404.0549728111027</v>
      </c>
      <c r="H104" s="5">
        <v>0</v>
      </c>
      <c r="I104" s="5">
        <v>0</v>
      </c>
      <c r="J104" s="5">
        <v>0</v>
      </c>
      <c r="K104" s="5">
        <v>0</v>
      </c>
      <c r="L104" s="5">
        <v>0</v>
      </c>
      <c r="M104" s="4">
        <f>SUM(G104,L104,B104:E104)+(F104+H104+I104+J104+K104)/1000</f>
      </c>
      <c r="N104" s="15"/>
      <c r="O104" s="15"/>
    </row>
    <row x14ac:dyDescent="0.25" r="105" customHeight="1" ht="17.25">
      <c r="A105" s="3">
        <v>44480</v>
      </c>
      <c r="B105" s="4">
        <v>1.5119713611399013</v>
      </c>
      <c r="C105" s="4">
        <v>0.03858772088966219</v>
      </c>
      <c r="D105" s="4">
        <v>-0.6273104234860511</v>
      </c>
      <c r="E105" s="4">
        <v>9.822426550440076</v>
      </c>
      <c r="F105" s="4">
        <v>1266.9492369547165</v>
      </c>
      <c r="G105" s="4">
        <v>3266.984743800974</v>
      </c>
      <c r="H105" s="5">
        <v>0</v>
      </c>
      <c r="I105" s="4">
        <v>15514.321563212075</v>
      </c>
      <c r="J105" s="5">
        <v>0</v>
      </c>
      <c r="K105" s="5">
        <v>0</v>
      </c>
      <c r="L105" s="5">
        <v>0</v>
      </c>
      <c r="M105" s="4">
        <f>SUM(G105,L105,B105:E105)+(F105+H105+I105+J105+K105)/1000</f>
      </c>
      <c r="N105" s="15"/>
      <c r="O105" s="15"/>
    </row>
    <row x14ac:dyDescent="0.25" r="106" customHeight="1" ht="17.25">
      <c r="A106" s="3">
        <v>44481</v>
      </c>
      <c r="B106" s="4">
        <v>1.330567614340105</v>
      </c>
      <c r="C106" s="4">
        <v>6.396955381892889</v>
      </c>
      <c r="D106" s="4">
        <v>0.3777881506830454</v>
      </c>
      <c r="E106" s="4">
        <v>9.221248115105555</v>
      </c>
      <c r="F106" s="4">
        <v>1525.6903104120893</v>
      </c>
      <c r="G106" s="4">
        <v>3168.321323780775</v>
      </c>
      <c r="H106" s="5">
        <v>0</v>
      </c>
      <c r="I106" s="5">
        <v>0</v>
      </c>
      <c r="J106" s="5">
        <v>0</v>
      </c>
      <c r="K106" s="5">
        <v>0</v>
      </c>
      <c r="L106" s="5">
        <v>0</v>
      </c>
      <c r="M106" s="4">
        <f>SUM(G106,L106,B106:E106)+(F106+H106+I106+J106+K106)/1000</f>
      </c>
      <c r="N106" s="15"/>
      <c r="O106" s="15"/>
    </row>
    <row x14ac:dyDescent="0.25" r="107" customHeight="1" ht="17.25">
      <c r="A107" s="3">
        <v>44482</v>
      </c>
      <c r="B107" s="4">
        <v>1.2645571184668583</v>
      </c>
      <c r="C107" s="4">
        <v>0.031736996908884665</v>
      </c>
      <c r="D107" s="4">
        <v>0.5489875028530757</v>
      </c>
      <c r="E107" s="4">
        <v>9.039534119791869</v>
      </c>
      <c r="F107" s="4">
        <v>1329.7324263579148</v>
      </c>
      <c r="G107" s="4">
        <v>3369.996199375534</v>
      </c>
      <c r="H107" s="5">
        <v>0</v>
      </c>
      <c r="I107" s="5">
        <v>0</v>
      </c>
      <c r="J107" s="5">
        <v>0</v>
      </c>
      <c r="K107" s="5">
        <v>0</v>
      </c>
      <c r="L107" s="5">
        <v>0</v>
      </c>
      <c r="M107" s="4">
        <f>SUM(G107,L107,B107:E107)+(F107+H107+I107+J107+K107)/1000</f>
      </c>
      <c r="N107" s="15"/>
      <c r="O107" s="15"/>
    </row>
    <row x14ac:dyDescent="0.25" r="108" customHeight="1" ht="17.25">
      <c r="A108" s="3">
        <v>44483</v>
      </c>
      <c r="B108" s="4">
        <v>1.2971178451293082</v>
      </c>
      <c r="C108" s="4">
        <v>6.218958586555724</v>
      </c>
      <c r="D108" s="4">
        <v>-0.05491467254857222</v>
      </c>
      <c r="E108" s="4">
        <v>9.145271343971189</v>
      </c>
      <c r="F108" s="4">
        <v>931795.0185550435</v>
      </c>
      <c r="G108" s="4">
        <v>3409.727441528212</v>
      </c>
      <c r="H108" s="5">
        <v>0</v>
      </c>
      <c r="I108" s="5">
        <v>0</v>
      </c>
      <c r="J108" s="5">
        <v>0</v>
      </c>
      <c r="K108" s="5">
        <v>0</v>
      </c>
      <c r="L108" s="5">
        <v>0</v>
      </c>
      <c r="M108" s="4">
        <f>SUM(G108,L108,B108:E108)+(F108+H108+I108+J108+K108)/1000</f>
      </c>
      <c r="N108" s="15"/>
      <c r="O108" s="15"/>
    </row>
    <row x14ac:dyDescent="0.25" r="109" customHeight="1" ht="17.25">
      <c r="A109" s="3">
        <v>44484</v>
      </c>
      <c r="B109" s="4">
        <v>1.1395641871265845</v>
      </c>
      <c r="C109" s="4">
        <v>4.464138118580154</v>
      </c>
      <c r="D109" s="4">
        <v>-0.7031276822090149</v>
      </c>
      <c r="E109" s="4">
        <v>9.731002980470658</v>
      </c>
      <c r="F109" s="4">
        <v>1862660.0252067829</v>
      </c>
      <c r="G109" s="4">
        <v>3548.3905459005155</v>
      </c>
      <c r="H109" s="5">
        <v>0</v>
      </c>
      <c r="I109" s="5">
        <v>0</v>
      </c>
      <c r="J109" s="5">
        <v>0</v>
      </c>
      <c r="K109" s="5">
        <v>0</v>
      </c>
      <c r="L109" s="5">
        <v>0</v>
      </c>
      <c r="M109" s="4">
        <f>SUM(G109,L109,B109:E109)+(F109+H109+I109+J109+K109)/1000</f>
      </c>
      <c r="N109" s="15"/>
      <c r="O109" s="15"/>
    </row>
    <row x14ac:dyDescent="0.25" r="110" customHeight="1" ht="17.25">
      <c r="A110" s="3">
        <v>44485</v>
      </c>
      <c r="B110" s="4">
        <v>1.1512022949026004</v>
      </c>
      <c r="C110" s="4">
        <v>4.287844135016881</v>
      </c>
      <c r="D110" s="4">
        <v>-0.7031276822090149</v>
      </c>
      <c r="E110" s="4">
        <v>10.138873498112144</v>
      </c>
      <c r="F110" s="4">
        <v>1950354.0218523787</v>
      </c>
      <c r="G110" s="4">
        <v>2934.8449801083734</v>
      </c>
      <c r="H110" s="5">
        <v>0</v>
      </c>
      <c r="I110" s="5">
        <v>0</v>
      </c>
      <c r="J110" s="5">
        <v>0</v>
      </c>
      <c r="K110" s="5">
        <v>0</v>
      </c>
      <c r="L110" s="5">
        <v>0</v>
      </c>
      <c r="M110" s="4">
        <f>SUM(G110,L110,B110:E110)+(F110+H110+I110+J110+K110)/1000</f>
      </c>
      <c r="N110" s="15"/>
      <c r="O110" s="15"/>
    </row>
    <row x14ac:dyDescent="0.25" r="111" customHeight="1" ht="17.25">
      <c r="A111" s="3">
        <v>44486</v>
      </c>
      <c r="B111" s="4">
        <v>1.1510857973809097</v>
      </c>
      <c r="C111" s="4">
        <v>5.011995333045561</v>
      </c>
      <c r="D111" s="4">
        <v>-0.1472140308469534</v>
      </c>
      <c r="E111" s="4">
        <v>10.167937119334756</v>
      </c>
      <c r="F111" s="4">
        <v>1917646.3345427308</v>
      </c>
      <c r="G111" s="4">
        <v>2768.3257089350136</v>
      </c>
      <c r="H111" s="5">
        <v>0</v>
      </c>
      <c r="I111" s="5">
        <v>0</v>
      </c>
      <c r="J111" s="5">
        <v>0</v>
      </c>
      <c r="K111" s="5">
        <v>0</v>
      </c>
      <c r="L111" s="5">
        <v>0</v>
      </c>
      <c r="M111" s="4">
        <f>SUM(G111,L111,B111:E111)+(F111+H111+I111+J111+K111)/1000</f>
      </c>
      <c r="N111" s="15"/>
      <c r="O111" s="15"/>
    </row>
    <row x14ac:dyDescent="0.25" r="112" customHeight="1" ht="17.25">
      <c r="A112" s="3">
        <v>44487</v>
      </c>
      <c r="B112" s="4">
        <v>1.1766831125388686</v>
      </c>
      <c r="C112" s="4">
        <v>0.04271315242348802</v>
      </c>
      <c r="D112" s="4">
        <v>1.9086091122590005</v>
      </c>
      <c r="E112" s="4">
        <v>10.770858809668571</v>
      </c>
      <c r="F112" s="4">
        <v>1884656.191155594</v>
      </c>
      <c r="G112" s="4">
        <v>3127.8666358620676</v>
      </c>
      <c r="H112" s="5">
        <v>0</v>
      </c>
      <c r="I112" s="5">
        <v>0</v>
      </c>
      <c r="J112" s="4">
        <v>5643.848058319091</v>
      </c>
      <c r="K112" s="5">
        <v>0</v>
      </c>
      <c r="L112" s="5">
        <v>0</v>
      </c>
      <c r="M112" s="4">
        <f>SUM(G112,L112,B112:E112)+(F112+H112+I112+J112+K112)/1000</f>
      </c>
      <c r="N112" s="15"/>
      <c r="O112" s="15"/>
    </row>
    <row x14ac:dyDescent="0.25" r="113" customHeight="1" ht="17.25">
      <c r="A113" s="3">
        <v>44488</v>
      </c>
      <c r="B113" s="4">
        <v>1.2968839870098716</v>
      </c>
      <c r="C113" s="4">
        <v>6.291823737476193</v>
      </c>
      <c r="D113" s="4">
        <v>0.33686667680740356</v>
      </c>
      <c r="E113" s="4">
        <v>9.586726188659668</v>
      </c>
      <c r="F113" s="4">
        <v>1941294.0714477655</v>
      </c>
      <c r="G113" s="4">
        <v>3340.2417017921653</v>
      </c>
      <c r="H113" s="5">
        <v>0</v>
      </c>
      <c r="I113" s="5">
        <v>0</v>
      </c>
      <c r="J113" s="5">
        <v>0</v>
      </c>
      <c r="K113" s="5">
        <v>0</v>
      </c>
      <c r="L113" s="5">
        <v>0</v>
      </c>
      <c r="M113" s="4">
        <f>SUM(G113,L113,B113:E113)+(F113+H113+I113+J113+K113)/1000</f>
      </c>
      <c r="N113" s="15"/>
      <c r="O113" s="15"/>
    </row>
    <row x14ac:dyDescent="0.25" r="114" customHeight="1" ht="17.25">
      <c r="A114" s="3">
        <v>44489</v>
      </c>
      <c r="B114" s="4">
        <v>1.1773118666829456</v>
      </c>
      <c r="C114" s="4">
        <v>0.046737906555600395</v>
      </c>
      <c r="D114" s="4">
        <v>0.9042064025998116</v>
      </c>
      <c r="E114" s="4">
        <v>10.754205734734423</v>
      </c>
      <c r="F114" s="4">
        <v>1939094.7248981842</v>
      </c>
      <c r="G114" s="4">
        <v>2991.703773172378</v>
      </c>
      <c r="H114" s="5">
        <v>0</v>
      </c>
      <c r="I114" s="5">
        <v>0</v>
      </c>
      <c r="J114" s="5">
        <v>0</v>
      </c>
      <c r="K114" s="5">
        <v>0</v>
      </c>
      <c r="L114" s="5">
        <v>0</v>
      </c>
      <c r="M114" s="4">
        <f>SUM(G114,L114,B114:E114)+(F114+H114+I114+J114+K114)/1000</f>
      </c>
      <c r="N114" s="15"/>
      <c r="O114" s="15"/>
    </row>
    <row x14ac:dyDescent="0.25" r="115" customHeight="1" ht="17.25">
      <c r="A115" s="3">
        <v>44490</v>
      </c>
      <c r="B115" s="4">
        <v>1.2960000336170197</v>
      </c>
      <c r="C115" s="4">
        <v>5.766624203345519</v>
      </c>
      <c r="D115" s="4">
        <v>0.0732053816318512</v>
      </c>
      <c r="E115" s="4">
        <v>10.23564603443723</v>
      </c>
      <c r="F115" s="4">
        <v>1986027.6670725308</v>
      </c>
      <c r="G115" s="4">
        <v>3054.3314789966134</v>
      </c>
      <c r="H115" s="5">
        <v>0</v>
      </c>
      <c r="I115" s="5">
        <v>0</v>
      </c>
      <c r="J115" s="5">
        <v>0</v>
      </c>
      <c r="K115" s="5">
        <v>0</v>
      </c>
      <c r="L115" s="5">
        <v>0</v>
      </c>
      <c r="M115" s="4">
        <f>SUM(G115,L115,B115:E115)+(F115+H115+I115+J115+K115)/1000</f>
      </c>
      <c r="N115" s="15"/>
      <c r="O115" s="15"/>
    </row>
    <row x14ac:dyDescent="0.25" r="116" customHeight="1" ht="17.25">
      <c r="A116" s="3">
        <v>44491</v>
      </c>
      <c r="B116" s="4">
        <v>1.2209852954303113</v>
      </c>
      <c r="C116" s="4">
        <v>5.934130315745612</v>
      </c>
      <c r="D116" s="4">
        <v>0.6679190886206925</v>
      </c>
      <c r="E116" s="4">
        <v>124.39345452002559</v>
      </c>
      <c r="F116" s="4">
        <v>1915310.476418951</v>
      </c>
      <c r="G116" s="4">
        <v>3453.836334709685</v>
      </c>
      <c r="H116" s="5">
        <v>0</v>
      </c>
      <c r="I116" s="5">
        <v>0</v>
      </c>
      <c r="J116" s="5">
        <v>0</v>
      </c>
      <c r="K116" s="4">
        <v>-80.3348397299978</v>
      </c>
      <c r="L116" s="5">
        <v>0</v>
      </c>
      <c r="M116" s="4">
        <f>SUM(G116,L116,B116:E116)+(F116+H116+I116+J116+K116)/1000</f>
      </c>
      <c r="N116" s="15"/>
      <c r="O116" s="15"/>
    </row>
    <row x14ac:dyDescent="0.25" r="117" customHeight="1" ht="17.25">
      <c r="A117" s="3">
        <v>44492</v>
      </c>
      <c r="B117" s="4">
        <v>0.8000427727439069</v>
      </c>
      <c r="C117" s="4">
        <v>2.4028952823143546</v>
      </c>
      <c r="D117" s="4">
        <v>0.3214904581254814</v>
      </c>
      <c r="E117" s="4">
        <v>19.31293046059708</v>
      </c>
      <c r="F117" s="4">
        <v>1966881.5861422685</v>
      </c>
      <c r="G117" s="4">
        <v>3329.4655521303994</v>
      </c>
      <c r="H117" s="5">
        <v>0</v>
      </c>
      <c r="I117" s="5">
        <v>0</v>
      </c>
      <c r="J117" s="5">
        <v>0</v>
      </c>
      <c r="K117" s="23" t="s">
        <v>3</v>
      </c>
      <c r="L117" s="5">
        <v>0</v>
      </c>
      <c r="M117" s="10">
        <f>SUM(G117,L117,B117:E117)+(F117+H117+I117+J117+K117)/1000</f>
      </c>
      <c r="N117" s="15"/>
      <c r="O117" s="15"/>
    </row>
    <row x14ac:dyDescent="0.25" r="118" customHeight="1" ht="17.25">
      <c r="A118" s="3">
        <v>44493</v>
      </c>
      <c r="B118" s="4">
        <v>1.21278177452284</v>
      </c>
      <c r="C118" s="4">
        <v>12.161979912400419</v>
      </c>
      <c r="D118" s="4">
        <v>0.5134920208656695</v>
      </c>
      <c r="E118" s="4">
        <v>10.130100965499878</v>
      </c>
      <c r="F118" s="4">
        <v>1959272.4328259286</v>
      </c>
      <c r="G118" s="4">
        <v>3464.094766056133</v>
      </c>
      <c r="H118" s="5">
        <v>0</v>
      </c>
      <c r="I118" s="5">
        <v>0</v>
      </c>
      <c r="J118" s="5">
        <v>0</v>
      </c>
      <c r="K118" s="23" t="s">
        <v>3</v>
      </c>
      <c r="L118" s="5">
        <v>0</v>
      </c>
      <c r="M118" s="10">
        <f>SUM(G118,L118,B118:E118)+(F118+H118+I118+J118+K118)/1000</f>
      </c>
      <c r="N118" s="15"/>
      <c r="O118" s="15"/>
    </row>
    <row x14ac:dyDescent="0.25" r="119" customHeight="1" ht="17.25">
      <c r="A119" s="3">
        <v>44494</v>
      </c>
      <c r="B119" s="4">
        <v>0.8062580059908115</v>
      </c>
      <c r="C119" s="4">
        <v>377.12443986039256</v>
      </c>
      <c r="D119" s="4">
        <v>1.911267270334065</v>
      </c>
      <c r="E119" s="4">
        <v>11.060709491273155</v>
      </c>
      <c r="F119" s="4">
        <v>1942764.115067028</v>
      </c>
      <c r="G119" s="4">
        <v>3193.446418459016</v>
      </c>
      <c r="H119" s="4">
        <v>13204.31865386963</v>
      </c>
      <c r="I119" s="5">
        <v>0</v>
      </c>
      <c r="J119" s="5">
        <v>0</v>
      </c>
      <c r="K119" s="23" t="s">
        <v>3</v>
      </c>
      <c r="L119" s="5">
        <v>0</v>
      </c>
      <c r="M119" s="10">
        <f>SUM(G119,L119,B119:E119)+(F119+H119+I119+J119+K119)/1000</f>
      </c>
      <c r="N119" s="15"/>
      <c r="O119" s="15"/>
    </row>
    <row x14ac:dyDescent="0.25" r="120" customHeight="1" ht="17.25">
      <c r="A120" s="3">
        <v>44495</v>
      </c>
      <c r="B120" s="4">
        <v>0.8654881574444542</v>
      </c>
      <c r="C120" s="4">
        <v>157.22999673666732</v>
      </c>
      <c r="D120" s="4">
        <v>-0.1781255006790161</v>
      </c>
      <c r="E120" s="4">
        <v>10.17051374624134</v>
      </c>
      <c r="F120" s="4">
        <v>1900455.300879592</v>
      </c>
      <c r="G120" s="4">
        <v>3330.692402906916</v>
      </c>
      <c r="H120" s="5">
        <v>0</v>
      </c>
      <c r="I120" s="5">
        <v>0</v>
      </c>
      <c r="J120" s="5">
        <v>0</v>
      </c>
      <c r="K120" s="23" t="s">
        <v>3</v>
      </c>
      <c r="L120" s="5">
        <v>0</v>
      </c>
      <c r="M120" s="10">
        <f>SUM(G120,L120,B120:E120)+(F120+H120+I120+J120+K120)/1000</f>
      </c>
      <c r="N120" s="15"/>
      <c r="O120" s="15"/>
    </row>
    <row x14ac:dyDescent="0.25" r="121" customHeight="1" ht="17.25">
      <c r="A121" s="3">
        <v>44496</v>
      </c>
      <c r="B121" s="4">
        <v>1.2898503241814543</v>
      </c>
      <c r="C121" s="4">
        <v>0.039447863427814235</v>
      </c>
      <c r="D121" s="4">
        <v>3.0469234600896016</v>
      </c>
      <c r="E121" s="4">
        <v>10.083492279052734</v>
      </c>
      <c r="F121" s="4">
        <v>1761690.9305509685</v>
      </c>
      <c r="G121" s="4">
        <v>3475.0861439791215</v>
      </c>
      <c r="H121" s="4">
        <v>13371.264557266237</v>
      </c>
      <c r="I121" s="5">
        <v>0</v>
      </c>
      <c r="J121" s="5">
        <v>0</v>
      </c>
      <c r="K121" s="23" t="s">
        <v>3</v>
      </c>
      <c r="L121" s="5">
        <v>0</v>
      </c>
      <c r="M121" s="10">
        <f>SUM(G121,L121,B121:E121)+(F121+H121+I121+J121+K121)/1000</f>
      </c>
      <c r="N121" s="15"/>
      <c r="O121" s="15"/>
    </row>
    <row x14ac:dyDescent="0.25" r="122" customHeight="1" ht="17.25">
      <c r="A122" s="3">
        <v>44497</v>
      </c>
      <c r="B122" s="4">
        <v>1.1178979424660362</v>
      </c>
      <c r="C122" s="4">
        <v>7.2313833633190825</v>
      </c>
      <c r="D122" s="4">
        <v>0.5458707514917478</v>
      </c>
      <c r="E122" s="4">
        <v>10.083492279052734</v>
      </c>
      <c r="F122" s="4">
        <v>1813551.7510108037</v>
      </c>
      <c r="G122" s="4">
        <v>3289.8397205185593</v>
      </c>
      <c r="H122" s="5">
        <v>0</v>
      </c>
      <c r="I122" s="5">
        <v>0</v>
      </c>
      <c r="J122" s="5">
        <v>0</v>
      </c>
      <c r="K122" s="23" t="s">
        <v>3</v>
      </c>
      <c r="L122" s="5">
        <v>0</v>
      </c>
      <c r="M122" s="10">
        <f>SUM(G122,L122,B122:E122)+(F122+H122+I122+J122+K122)/1000</f>
      </c>
      <c r="N122" s="15"/>
      <c r="O122" s="15"/>
    </row>
    <row x14ac:dyDescent="0.25" r="123" customHeight="1" ht="17.25">
      <c r="A123" s="3">
        <v>44498</v>
      </c>
      <c r="B123" s="4">
        <v>0.8431812303510777</v>
      </c>
      <c r="C123" s="4">
        <v>145.22127064599172</v>
      </c>
      <c r="D123" s="4">
        <v>0.4351834310218692</v>
      </c>
      <c r="E123" s="4">
        <v>10.089688184758415</v>
      </c>
      <c r="F123" s="4">
        <v>1925183.8426902508</v>
      </c>
      <c r="G123" s="4">
        <v>2644.4357723688686</v>
      </c>
      <c r="H123" s="5">
        <v>0</v>
      </c>
      <c r="I123" s="5">
        <v>0</v>
      </c>
      <c r="J123" s="5">
        <v>0</v>
      </c>
      <c r="K123" s="23" t="s">
        <v>3</v>
      </c>
      <c r="L123" s="5">
        <v>0</v>
      </c>
      <c r="M123" s="10">
        <f>SUM(G123,L123,B123:E123)+(F123+H123+I123+J123+K123)/1000</f>
      </c>
      <c r="N123" s="15"/>
      <c r="O123" s="15"/>
    </row>
    <row x14ac:dyDescent="0.25" r="124" customHeight="1" ht="17.25">
      <c r="A124" s="3">
        <v>44499</v>
      </c>
      <c r="B124" s="4">
        <v>1.224528102107401</v>
      </c>
      <c r="C124" s="4">
        <v>2.4618315593373907</v>
      </c>
      <c r="D124" s="4">
        <v>1.0218679904937744</v>
      </c>
      <c r="E124" s="4">
        <v>10.17051374624134</v>
      </c>
      <c r="F124" s="4">
        <v>1902421.0036148708</v>
      </c>
      <c r="G124" s="4">
        <v>2599.179333971268</v>
      </c>
      <c r="H124" s="5">
        <v>0</v>
      </c>
      <c r="I124" s="5">
        <v>0</v>
      </c>
      <c r="J124" s="5">
        <v>0</v>
      </c>
      <c r="K124" s="23" t="s">
        <v>3</v>
      </c>
      <c r="L124" s="5">
        <v>0</v>
      </c>
      <c r="M124" s="10">
        <f>SUM(G124,L124,B124:E124)+(F124+H124+I124+J124+K124)/1000</f>
      </c>
      <c r="N124" s="15"/>
      <c r="O124" s="15"/>
    </row>
    <row x14ac:dyDescent="0.25" r="125" customHeight="1" ht="17.25">
      <c r="A125" s="3">
        <v>44500</v>
      </c>
      <c r="B125" s="4">
        <v>1.150382185879572</v>
      </c>
      <c r="C125" s="4">
        <v>6.53213980535762</v>
      </c>
      <c r="D125" s="4">
        <v>0.590058253495954</v>
      </c>
      <c r="E125" s="4">
        <v>10.083492279052734</v>
      </c>
      <c r="F125" s="4">
        <v>1831155.4045451316</v>
      </c>
      <c r="G125" s="4">
        <v>2983.5231162077052</v>
      </c>
      <c r="H125" s="5">
        <v>0</v>
      </c>
      <c r="I125" s="5">
        <v>0</v>
      </c>
      <c r="J125" s="5">
        <v>0</v>
      </c>
      <c r="K125" s="23" t="s">
        <v>3</v>
      </c>
      <c r="L125" s="5">
        <v>0</v>
      </c>
      <c r="M125" s="10">
        <f>SUM(G125,L125,B125:E125)+(F125+H125+I125+J125+K125)/1000</f>
      </c>
      <c r="N125" s="15"/>
      <c r="O125" s="15"/>
    </row>
    <row x14ac:dyDescent="0.25" r="126" customHeight="1" ht="17.25">
      <c r="A126" s="3">
        <v>44501</v>
      </c>
      <c r="B126" s="4">
        <v>0.3299735671094505</v>
      </c>
      <c r="C126" s="4">
        <v>0.027643955374723014</v>
      </c>
      <c r="D126" s="4">
        <v>0.790763980243355</v>
      </c>
      <c r="E126" s="4">
        <v>14.131965661048891</v>
      </c>
      <c r="F126" s="4">
        <v>2101516.2505768067</v>
      </c>
      <c r="G126" s="4">
        <v>3770.2815338935948</v>
      </c>
      <c r="H126" s="5">
        <v>0</v>
      </c>
      <c r="I126" s="5">
        <v>0</v>
      </c>
      <c r="J126" s="5">
        <v>0</v>
      </c>
      <c r="K126" s="5">
        <v>0</v>
      </c>
      <c r="L126" s="5">
        <v>0</v>
      </c>
      <c r="M126" s="4">
        <f>SUM(G126,L126,B126:E126)+(F126+H126+I126+J126+K126)/1000</f>
      </c>
      <c r="N126" s="15"/>
      <c r="O126" s="15"/>
    </row>
    <row x14ac:dyDescent="0.25" r="127" customHeight="1" ht="17.25">
      <c r="A127" s="3">
        <v>44502</v>
      </c>
      <c r="B127" s="4">
        <v>0.7668408981186414</v>
      </c>
      <c r="C127" s="4">
        <v>228.98004132662848</v>
      </c>
      <c r="D127" s="4">
        <v>2.0194893949713633</v>
      </c>
      <c r="E127" s="4">
        <v>11.75804039532267</v>
      </c>
      <c r="F127" s="4">
        <v>2091791.5549209882</v>
      </c>
      <c r="G127" s="4">
        <v>4015.4641982996814</v>
      </c>
      <c r="H127" s="4">
        <v>686.3894985198975</v>
      </c>
      <c r="I127" s="5">
        <v>0</v>
      </c>
      <c r="J127" s="5">
        <v>0</v>
      </c>
      <c r="K127" s="5">
        <v>0</v>
      </c>
      <c r="L127" s="5">
        <v>0</v>
      </c>
      <c r="M127" s="4">
        <f>SUM(G127,L127,B127:E127)+(F127+H127+I127+J127+K127)/1000</f>
      </c>
      <c r="N127" s="15"/>
      <c r="O127" s="15"/>
    </row>
    <row x14ac:dyDescent="0.25" r="128" customHeight="1" ht="17.25">
      <c r="A128" s="3">
        <v>44503</v>
      </c>
      <c r="B128" s="4">
        <v>0.6523829220315538</v>
      </c>
      <c r="C128" s="4">
        <v>177.1476813560463</v>
      </c>
      <c r="D128" s="4">
        <v>6.520963255204455</v>
      </c>
      <c r="E128" s="4">
        <v>901.0086392834219</v>
      </c>
      <c r="F128" s="4">
        <v>1883520.280614141</v>
      </c>
      <c r="G128" s="4">
        <v>3405.8657664165685</v>
      </c>
      <c r="H128" s="5">
        <v>0</v>
      </c>
      <c r="I128" s="5">
        <v>0</v>
      </c>
      <c r="J128" s="5">
        <v>0</v>
      </c>
      <c r="K128" s="5">
        <v>0</v>
      </c>
      <c r="L128" s="5">
        <v>0</v>
      </c>
      <c r="M128" s="4">
        <f>SUM(G128,L128,B128:E128)+(F128+H128+I128+J128+K128)/1000</f>
      </c>
      <c r="N128" s="15"/>
      <c r="O128" s="15"/>
    </row>
    <row x14ac:dyDescent="0.25" r="129" customHeight="1" ht="17.25">
      <c r="A129" s="3">
        <v>44504</v>
      </c>
      <c r="B129" s="4">
        <v>0.34126717419633434</v>
      </c>
      <c r="C129" s="4">
        <v>5.502131434507713</v>
      </c>
      <c r="D129" s="4">
        <v>1.6166431390059492</v>
      </c>
      <c r="E129" s="4">
        <v>779.6337461836167</v>
      </c>
      <c r="F129" s="4">
        <v>1709884.5264004616</v>
      </c>
      <c r="G129" s="4">
        <v>2603.750820857346</v>
      </c>
      <c r="H129" s="5">
        <v>0</v>
      </c>
      <c r="I129" s="5">
        <v>0</v>
      </c>
      <c r="J129" s="5">
        <v>0</v>
      </c>
      <c r="K129" s="5">
        <v>0</v>
      </c>
      <c r="L129" s="4">
        <v>181.56173706054688</v>
      </c>
      <c r="M129" s="4">
        <f>SUM(G129,L129,B129:E129)+(F129+H129+I129+J129+K129)/1000</f>
      </c>
      <c r="N129" s="15"/>
      <c r="O129" s="15"/>
    </row>
    <row x14ac:dyDescent="0.25" r="130" customHeight="1" ht="17.25">
      <c r="A130" s="3">
        <v>44505</v>
      </c>
      <c r="B130" s="4">
        <v>0.8227718755783775</v>
      </c>
      <c r="C130" s="4">
        <v>56.2289011319011</v>
      </c>
      <c r="D130" s="4">
        <v>300.1710176052584</v>
      </c>
      <c r="E130" s="4">
        <v>10.691760287841964</v>
      </c>
      <c r="F130" s="4">
        <v>1712831.4904122716</v>
      </c>
      <c r="G130" s="4">
        <v>903.6295126911175</v>
      </c>
      <c r="H130" s="5">
        <v>0</v>
      </c>
      <c r="I130" s="5">
        <v>0</v>
      </c>
      <c r="J130" s="5">
        <v>0</v>
      </c>
      <c r="K130" s="5">
        <v>0</v>
      </c>
      <c r="L130" s="5">
        <v>0</v>
      </c>
      <c r="M130" s="4">
        <f>SUM(G130,L130,B130:E130)+(F130+H130+I130+J130+K130)/1000</f>
      </c>
      <c r="N130" s="15"/>
      <c r="O130" s="15"/>
    </row>
    <row x14ac:dyDescent="0.25" r="131" customHeight="1" ht="17.25">
      <c r="A131" s="3">
        <v>44506</v>
      </c>
      <c r="B131" s="4">
        <v>0.7946000624509811</v>
      </c>
      <c r="C131" s="4">
        <v>62.40430069818166</v>
      </c>
      <c r="D131" s="4">
        <v>0.1203678511083126</v>
      </c>
      <c r="E131" s="4">
        <v>10.580317258834839</v>
      </c>
      <c r="F131" s="4">
        <v>1831858.7908684528</v>
      </c>
      <c r="G131" s="4">
        <v>0.00545152573142039</v>
      </c>
      <c r="H131" s="5">
        <v>0</v>
      </c>
      <c r="I131" s="5">
        <v>0</v>
      </c>
      <c r="J131" s="5">
        <v>0</v>
      </c>
      <c r="K131" s="5">
        <v>0</v>
      </c>
      <c r="L131" s="5">
        <v>0</v>
      </c>
      <c r="M131" s="4">
        <f>SUM(G131,L131,B131:E131)+(F131+H131+I131+J131+K131)/1000</f>
      </c>
      <c r="N131" s="15"/>
      <c r="O131" s="15"/>
    </row>
    <row x14ac:dyDescent="0.25" r="132" customHeight="1" ht="17.25">
      <c r="A132" s="3">
        <v>44507</v>
      </c>
      <c r="B132" s="4">
        <v>1.2326159086512167</v>
      </c>
      <c r="C132" s="4">
        <v>0.04295202994549279</v>
      </c>
      <c r="D132" s="4">
        <v>1.5938887931406498</v>
      </c>
      <c r="E132" s="4">
        <v>10.503637790679932</v>
      </c>
      <c r="F132" s="4">
        <v>1848365.7192869806</v>
      </c>
      <c r="G132" s="4">
        <v>0.010508826312487738</v>
      </c>
      <c r="H132" s="5">
        <v>0</v>
      </c>
      <c r="I132" s="5">
        <v>0</v>
      </c>
      <c r="J132" s="5">
        <v>0</v>
      </c>
      <c r="K132" s="5">
        <v>0</v>
      </c>
      <c r="L132" s="5">
        <v>0</v>
      </c>
      <c r="M132" s="4">
        <f>SUM(G132,L132,B132:E132)+(F132+H132+I132+J132+K132)/1000</f>
      </c>
      <c r="N132" s="15"/>
      <c r="O132" s="15"/>
    </row>
    <row x14ac:dyDescent="0.25" r="133" customHeight="1" ht="17.25">
      <c r="A133" s="3">
        <v>44508</v>
      </c>
      <c r="B133" s="4">
        <v>1.2249028810130285</v>
      </c>
      <c r="C133" s="4">
        <v>7.495252697512469</v>
      </c>
      <c r="D133" s="4">
        <v>1.628792529925704</v>
      </c>
      <c r="E133" s="4">
        <v>11.003413918361508</v>
      </c>
      <c r="F133" s="4">
        <v>687096.0525808489</v>
      </c>
      <c r="G133" s="4">
        <v>1009.7697675692632</v>
      </c>
      <c r="H133" s="5">
        <v>0</v>
      </c>
      <c r="I133" s="4">
        <v>1589.1644378662108</v>
      </c>
      <c r="J133" s="5">
        <v>0</v>
      </c>
      <c r="K133" s="5">
        <v>0</v>
      </c>
      <c r="L133" s="4">
        <v>0.0964251235127449</v>
      </c>
      <c r="M133" s="4">
        <f>SUM(G133,L133,B133:E133)+(F133+H133+I133+J133+K133)/1000</f>
      </c>
      <c r="N133" s="15"/>
      <c r="O133" s="15"/>
    </row>
    <row x14ac:dyDescent="0.25" r="134" customHeight="1" ht="17.25">
      <c r="A134" s="3">
        <v>44509</v>
      </c>
      <c r="B134" s="4">
        <v>1.2958444465241166</v>
      </c>
      <c r="C134" s="4">
        <v>0.04101764294854396</v>
      </c>
      <c r="D134" s="4">
        <v>1.2545626102946699</v>
      </c>
      <c r="E134" s="4">
        <v>9.739003090827673</v>
      </c>
      <c r="F134" s="4">
        <v>1407.5721132311685</v>
      </c>
      <c r="G134" s="4">
        <v>1537.5216128679995</v>
      </c>
      <c r="H134" s="5">
        <v>0</v>
      </c>
      <c r="I134" s="4">
        <v>7879.554260889689</v>
      </c>
      <c r="J134" s="5">
        <v>0</v>
      </c>
      <c r="K134" s="5">
        <v>0</v>
      </c>
      <c r="L134" s="5">
        <v>0</v>
      </c>
      <c r="M134" s="4">
        <f>SUM(G134,L134,B134:E134)+(F134+H134+I134+J134+K134)/1000</f>
      </c>
      <c r="N134" s="15"/>
      <c r="O134" s="15"/>
    </row>
    <row x14ac:dyDescent="0.25" r="135" customHeight="1" ht="17.25">
      <c r="A135" s="3">
        <v>44510</v>
      </c>
      <c r="B135" s="4">
        <v>1.224518234140925</v>
      </c>
      <c r="C135" s="4">
        <v>6.4342706997809085</v>
      </c>
      <c r="D135" s="4">
        <v>0.9391759098507464</v>
      </c>
      <c r="E135" s="4">
        <v>10.098161070034452</v>
      </c>
      <c r="F135" s="4">
        <v>104416.00282614387</v>
      </c>
      <c r="G135" s="4">
        <v>693.3561876019298</v>
      </c>
      <c r="H135" s="5">
        <v>0</v>
      </c>
      <c r="I135" s="5">
        <v>0</v>
      </c>
      <c r="J135" s="5">
        <v>0</v>
      </c>
      <c r="K135" s="5">
        <v>0</v>
      </c>
      <c r="L135" s="5">
        <v>0</v>
      </c>
      <c r="M135" s="4">
        <f>SUM(G135,L135,B135:E135)+(F135+H135+I135+J135+K135)/1000</f>
      </c>
      <c r="N135" s="15"/>
      <c r="O135" s="15"/>
    </row>
    <row x14ac:dyDescent="0.25" r="136" customHeight="1" ht="17.25">
      <c r="A136" s="3">
        <v>44511</v>
      </c>
      <c r="B136" s="4">
        <v>0.9636355205161059</v>
      </c>
      <c r="C136" s="4">
        <v>0.043254223413935707</v>
      </c>
      <c r="D136" s="4">
        <v>1.096862554550171</v>
      </c>
      <c r="E136" s="4">
        <v>10.083492279052734</v>
      </c>
      <c r="F136" s="4">
        <v>1295.8904044083943</v>
      </c>
      <c r="G136" s="4">
        <v>454.62802689633116</v>
      </c>
      <c r="H136" s="5">
        <v>0</v>
      </c>
      <c r="I136" s="5">
        <v>0</v>
      </c>
      <c r="J136" s="5">
        <v>0</v>
      </c>
      <c r="K136" s="5">
        <v>0</v>
      </c>
      <c r="L136" s="4">
        <v>8.81966495513916</v>
      </c>
      <c r="M136" s="4">
        <f>SUM(G136,L136,B136:E136)+(F136+H136+I136+J136+K136)/1000</f>
      </c>
      <c r="N136" s="15"/>
      <c r="O136" s="15"/>
    </row>
    <row x14ac:dyDescent="0.25" r="137" customHeight="1" ht="17.25">
      <c r="A137" s="3">
        <v>44512</v>
      </c>
      <c r="B137" s="4">
        <v>0.717804501060226</v>
      </c>
      <c r="C137" s="4">
        <v>186.95504142478245</v>
      </c>
      <c r="D137" s="4">
        <v>1.7765099834650755</v>
      </c>
      <c r="E137" s="4">
        <v>12.090526669623149</v>
      </c>
      <c r="F137" s="4">
        <v>1289.0165617034613</v>
      </c>
      <c r="G137" s="4">
        <v>3232.547736422497</v>
      </c>
      <c r="H137" s="5">
        <v>0</v>
      </c>
      <c r="I137" s="5">
        <v>0</v>
      </c>
      <c r="J137" s="5">
        <v>0</v>
      </c>
      <c r="K137" s="5">
        <v>0</v>
      </c>
      <c r="L137" s="4">
        <v>187.86654663085938</v>
      </c>
      <c r="M137" s="4">
        <f>SUM(G137,L137,B137:E137)+(F137+H137+I137+J137+K137)/1000</f>
      </c>
      <c r="N137" s="15"/>
      <c r="O137" s="15"/>
    </row>
    <row x14ac:dyDescent="0.25" r="138" customHeight="1" ht="17.25">
      <c r="A138" s="3">
        <v>44513</v>
      </c>
      <c r="B138" s="4">
        <v>0.9445422046086394</v>
      </c>
      <c r="C138" s="4">
        <v>405.8592409327548</v>
      </c>
      <c r="D138" s="4">
        <v>0.07037399263936095</v>
      </c>
      <c r="E138" s="4">
        <v>10.22383293678027</v>
      </c>
      <c r="F138" s="4">
        <v>1375.785803121108</v>
      </c>
      <c r="G138" s="4">
        <v>4.397299752938404</v>
      </c>
      <c r="H138" s="5">
        <v>0</v>
      </c>
      <c r="I138" s="5">
        <v>0</v>
      </c>
      <c r="J138" s="5">
        <v>0</v>
      </c>
      <c r="K138" s="5">
        <v>0</v>
      </c>
      <c r="L138" s="5">
        <v>0</v>
      </c>
      <c r="M138" s="4">
        <f>SUM(G138,L138,B138:E138)+(F138+H138+I138+J138+K138)/1000</f>
      </c>
      <c r="N138" s="15"/>
      <c r="O138" s="15"/>
    </row>
    <row x14ac:dyDescent="0.25" r="139" customHeight="1" ht="17.25">
      <c r="A139" s="3">
        <v>44514</v>
      </c>
      <c r="B139" s="4">
        <v>1.079999953508377</v>
      </c>
      <c r="C139" s="4">
        <v>344.6180064311654</v>
      </c>
      <c r="D139" s="4">
        <v>1.52336778191966</v>
      </c>
      <c r="E139" s="4">
        <v>10.962205908970725</v>
      </c>
      <c r="F139" s="4">
        <v>1224.3035697498171</v>
      </c>
      <c r="G139" s="4">
        <v>-0.09479681865870386</v>
      </c>
      <c r="H139" s="5">
        <v>0</v>
      </c>
      <c r="I139" s="5">
        <v>0</v>
      </c>
      <c r="J139" s="5">
        <v>0</v>
      </c>
      <c r="K139" s="5">
        <v>0</v>
      </c>
      <c r="L139" s="5">
        <v>0</v>
      </c>
      <c r="M139" s="4">
        <f>SUM(G139,L139,B139:E139)+(F139+H139+I139+J139+K139)/1000</f>
      </c>
      <c r="N139" s="15"/>
      <c r="O139" s="15"/>
    </row>
    <row x14ac:dyDescent="0.25" r="140" customHeight="1" ht="17.25">
      <c r="A140" s="3">
        <v>44515</v>
      </c>
      <c r="B140" s="4">
        <v>0.8336947968206856</v>
      </c>
      <c r="C140" s="4">
        <v>198.66528529107688</v>
      </c>
      <c r="D140" s="4">
        <v>4.162448468152434</v>
      </c>
      <c r="E140" s="4">
        <v>15.392030004400942</v>
      </c>
      <c r="F140" s="4">
        <v>761210.2306921197</v>
      </c>
      <c r="G140" s="4">
        <v>1032.7241796599512</v>
      </c>
      <c r="H140" s="5">
        <v>0</v>
      </c>
      <c r="I140" s="5">
        <v>0</v>
      </c>
      <c r="J140" s="4">
        <v>5692.3259730021155</v>
      </c>
      <c r="K140" s="5">
        <v>0</v>
      </c>
      <c r="L140" s="4">
        <v>0.1655888557434082</v>
      </c>
      <c r="M140" s="4">
        <f>SUM(G140,L140,B140:E140)+(F140+H140+I140+J140+K140)/1000</f>
      </c>
      <c r="N140" s="15"/>
      <c r="O140" s="15"/>
    </row>
    <row x14ac:dyDescent="0.25" r="141" customHeight="1" ht="17.25">
      <c r="A141" s="3">
        <v>44516</v>
      </c>
      <c r="B141" s="4">
        <v>0.35876283998685854</v>
      </c>
      <c r="C141" s="4">
        <v>33.8343110756632</v>
      </c>
      <c r="D141" s="4">
        <v>1.1510631716810167</v>
      </c>
      <c r="E141" s="4">
        <v>11.434364035250878</v>
      </c>
      <c r="F141" s="4">
        <v>1136993.9724355368</v>
      </c>
      <c r="G141" s="4">
        <v>1282.0627353496543</v>
      </c>
      <c r="H141" s="5">
        <v>0</v>
      </c>
      <c r="I141" s="5">
        <v>0</v>
      </c>
      <c r="J141" s="5">
        <v>0</v>
      </c>
      <c r="K141" s="5">
        <v>0</v>
      </c>
      <c r="L141" s="5">
        <v>0</v>
      </c>
      <c r="M141" s="4">
        <f>SUM(G141,L141,B141:E141)+(F141+H141+I141+J141+K141)/1000</f>
      </c>
      <c r="N141" s="15"/>
      <c r="O141" s="15"/>
    </row>
    <row x14ac:dyDescent="0.25" r="142" customHeight="1" ht="17.25">
      <c r="A142" s="3">
        <v>44517</v>
      </c>
      <c r="B142" s="4">
        <v>0.3606149160690538</v>
      </c>
      <c r="C142" s="4">
        <v>0.028726669127192805</v>
      </c>
      <c r="D142" s="4">
        <v>223.01419173367321</v>
      </c>
      <c r="E142" s="4">
        <v>10.197024819368057</v>
      </c>
      <c r="F142" s="4">
        <v>1381836.749479215</v>
      </c>
      <c r="G142" s="4">
        <v>884.4680273903357</v>
      </c>
      <c r="H142" s="5">
        <v>0</v>
      </c>
      <c r="I142" s="5">
        <v>0</v>
      </c>
      <c r="J142" s="5">
        <v>0</v>
      </c>
      <c r="K142" s="5">
        <v>0</v>
      </c>
      <c r="L142" s="5">
        <v>0</v>
      </c>
      <c r="M142" s="4">
        <f>SUM(G142,L142,B142:E142)+(F142+H142+I142+J142+K142)/1000</f>
      </c>
      <c r="N142" s="15"/>
      <c r="O142" s="15"/>
    </row>
    <row x14ac:dyDescent="0.25" r="143" customHeight="1" ht="17.25">
      <c r="A143" s="3">
        <v>44518</v>
      </c>
      <c r="B143" s="4">
        <v>0.9624714002105841</v>
      </c>
      <c r="C143" s="4">
        <v>38.16837546460147</v>
      </c>
      <c r="D143" s="4">
        <v>1.096862554550171</v>
      </c>
      <c r="E143" s="4">
        <v>10.083492279052734</v>
      </c>
      <c r="F143" s="4">
        <v>1606546.815325466</v>
      </c>
      <c r="G143" s="4">
        <v>1532.6678283062988</v>
      </c>
      <c r="H143" s="5">
        <v>0</v>
      </c>
      <c r="I143" s="5">
        <v>0</v>
      </c>
      <c r="J143" s="5">
        <v>0</v>
      </c>
      <c r="K143" s="5">
        <v>0</v>
      </c>
      <c r="L143" s="4">
        <v>6.969273090362549</v>
      </c>
      <c r="M143" s="4">
        <f>SUM(G143,L143,B143:E143)+(F143+H143+I143+J143+K143)/1000</f>
      </c>
      <c r="N143" s="15"/>
      <c r="O143" s="15"/>
    </row>
    <row x14ac:dyDescent="0.25" r="144" customHeight="1" ht="17.25">
      <c r="A144" s="3">
        <v>44519</v>
      </c>
      <c r="B144" s="4">
        <v>0.7369658130960193</v>
      </c>
      <c r="C144" s="4">
        <v>387.62868992994737</v>
      </c>
      <c r="D144" s="4">
        <v>0.39110466386773624</v>
      </c>
      <c r="E144" s="4">
        <v>10.65299658811483</v>
      </c>
      <c r="F144" s="4">
        <v>567932.9084296022</v>
      </c>
      <c r="G144" s="4">
        <v>1805.3527036545415</v>
      </c>
      <c r="H144" s="5">
        <v>0</v>
      </c>
      <c r="I144" s="5">
        <v>0</v>
      </c>
      <c r="J144" s="5">
        <v>0</v>
      </c>
      <c r="K144" s="5">
        <v>0</v>
      </c>
      <c r="L144" s="5">
        <v>0</v>
      </c>
      <c r="M144" s="4">
        <f>SUM(G144,L144,B144:E144)+(F144+H144+I144+J144+K144)/1000</f>
      </c>
      <c r="N144" s="15"/>
      <c r="O144" s="15"/>
    </row>
    <row x14ac:dyDescent="0.25" r="145" customHeight="1" ht="17.25">
      <c r="A145" s="3">
        <v>44520</v>
      </c>
      <c r="B145" s="4">
        <v>0.42685713799680924</v>
      </c>
      <c r="C145" s="4">
        <v>546.2998330172611</v>
      </c>
      <c r="D145" s="4">
        <v>0.43797499165521003</v>
      </c>
      <c r="E145" s="4">
        <v>11.051071595784094</v>
      </c>
      <c r="F145" s="4">
        <v>1575.8998694396303</v>
      </c>
      <c r="G145" s="4">
        <v>1184.0607303523775</v>
      </c>
      <c r="H145" s="5">
        <v>0</v>
      </c>
      <c r="I145" s="5">
        <v>0</v>
      </c>
      <c r="J145" s="5">
        <v>0</v>
      </c>
      <c r="K145" s="5">
        <v>0</v>
      </c>
      <c r="L145" s="5">
        <v>0</v>
      </c>
      <c r="M145" s="4">
        <f>SUM(G145,L145,B145:E145)+(F145+H145+I145+J145+K145)/1000</f>
      </c>
      <c r="N145" s="15"/>
      <c r="O145" s="15"/>
    </row>
    <row x14ac:dyDescent="0.25" r="146" customHeight="1" ht="17.25">
      <c r="A146" s="3">
        <v>44521</v>
      </c>
      <c r="B146" s="4">
        <v>0.6657668149452443</v>
      </c>
      <c r="C146" s="4">
        <v>647.197907723078</v>
      </c>
      <c r="D146" s="4">
        <v>1.13702261223807</v>
      </c>
      <c r="E146" s="4">
        <v>10.085938046610163</v>
      </c>
      <c r="F146" s="4">
        <v>1465.655540379047</v>
      </c>
      <c r="G146" s="4">
        <v>1440.3449157865296</v>
      </c>
      <c r="H146" s="5">
        <v>0</v>
      </c>
      <c r="I146" s="5">
        <v>0</v>
      </c>
      <c r="J146" s="5">
        <v>0</v>
      </c>
      <c r="K146" s="5">
        <v>0</v>
      </c>
      <c r="L146" s="5">
        <v>0</v>
      </c>
      <c r="M146" s="4">
        <f>SUM(G146,L146,B146:E146)+(F146+H146+I146+J146+K146)/1000</f>
      </c>
      <c r="N146" s="15"/>
      <c r="O146" s="15"/>
    </row>
    <row x14ac:dyDescent="0.25" r="147" customHeight="1" ht="17.25">
      <c r="A147" s="3">
        <v>44522</v>
      </c>
      <c r="B147" s="4">
        <v>1.0150356777334646</v>
      </c>
      <c r="C147" s="4">
        <v>641.8885351692237</v>
      </c>
      <c r="D147" s="4">
        <v>1.2026371106912848</v>
      </c>
      <c r="E147" s="4">
        <v>11.260708880607918</v>
      </c>
      <c r="F147" s="4">
        <v>1440.7701551507905</v>
      </c>
      <c r="G147" s="4">
        <v>2616.6411967385316</v>
      </c>
      <c r="H147" s="5">
        <v>0</v>
      </c>
      <c r="I147" s="5">
        <v>0</v>
      </c>
      <c r="J147" s="5">
        <v>0</v>
      </c>
      <c r="K147" s="4">
        <v>8574.725714238484</v>
      </c>
      <c r="L147" s="4">
        <v>0.09602075815200806</v>
      </c>
      <c r="M147" s="4">
        <f>SUM(G147,L147,B147:E147)+(F147+H147+I147+J147+K147)/1000</f>
      </c>
      <c r="N147" s="15"/>
      <c r="O147" s="15"/>
    </row>
    <row x14ac:dyDescent="0.25" r="148" customHeight="1" ht="17.25">
      <c r="A148" s="3">
        <v>44523</v>
      </c>
      <c r="B148" s="4">
        <v>2.5580072574598876</v>
      </c>
      <c r="C148" s="4">
        <v>231.7096899425137</v>
      </c>
      <c r="D148" s="4">
        <v>3.205337966350877</v>
      </c>
      <c r="E148" s="4">
        <v>10.256225410389145</v>
      </c>
      <c r="F148" s="4">
        <v>1342.0647666029884</v>
      </c>
      <c r="G148" s="4">
        <v>2164.582727521519</v>
      </c>
      <c r="H148" s="5">
        <v>0</v>
      </c>
      <c r="I148" s="5">
        <v>0</v>
      </c>
      <c r="J148" s="5">
        <v>0</v>
      </c>
      <c r="K148" s="5">
        <v>0</v>
      </c>
      <c r="L148" s="5">
        <v>0</v>
      </c>
      <c r="M148" s="4">
        <f>SUM(G148,L148,B148:E148)+(F148+H148+I148+J148+K148)/1000</f>
      </c>
      <c r="N148" s="15"/>
      <c r="O148" s="15"/>
    </row>
    <row x14ac:dyDescent="0.25" r="149" customHeight="1" ht="17.25">
      <c r="A149" s="3">
        <v>44524</v>
      </c>
      <c r="B149" s="4">
        <v>0.5005482285582777</v>
      </c>
      <c r="C149" s="4">
        <v>0.03143661013466041</v>
      </c>
      <c r="D149" s="4">
        <v>0.5259898076522707</v>
      </c>
      <c r="E149" s="4">
        <v>11.070155367793955</v>
      </c>
      <c r="F149" s="4">
        <v>810584.6641616812</v>
      </c>
      <c r="G149" s="4">
        <v>1684.609712993341</v>
      </c>
      <c r="H149" s="5">
        <v>0</v>
      </c>
      <c r="I149" s="5">
        <v>0</v>
      </c>
      <c r="J149" s="5">
        <v>0</v>
      </c>
      <c r="K149" s="5">
        <v>0</v>
      </c>
      <c r="L149" s="5">
        <v>0</v>
      </c>
      <c r="M149" s="4">
        <f>SUM(G149,L149,B149:E149)+(F149+H149+I149+J149+K149)/1000</f>
      </c>
      <c r="N149" s="15"/>
      <c r="O149" s="15"/>
    </row>
    <row x14ac:dyDescent="0.25" r="150" customHeight="1" ht="17.25">
      <c r="A150" s="3">
        <v>44525</v>
      </c>
      <c r="B150" s="4">
        <v>1.079999953508377</v>
      </c>
      <c r="C150" s="4">
        <v>6.618577107474183</v>
      </c>
      <c r="D150" s="4">
        <v>2.2884448994591366</v>
      </c>
      <c r="E150" s="4">
        <v>10.43136959630207</v>
      </c>
      <c r="F150" s="4">
        <v>1654334.1816248354</v>
      </c>
      <c r="G150" s="4">
        <v>3383.4281650850617</v>
      </c>
      <c r="H150" s="5">
        <v>0</v>
      </c>
      <c r="I150" s="5">
        <v>0</v>
      </c>
      <c r="J150" s="5">
        <v>0</v>
      </c>
      <c r="K150" s="5">
        <v>0</v>
      </c>
      <c r="L150" s="5">
        <v>0</v>
      </c>
      <c r="M150" s="4">
        <f>SUM(G150,L150,B150:E150)+(F150+H150+I150+J150+K150)/1000</f>
      </c>
      <c r="N150" s="15"/>
      <c r="O150" s="15"/>
    </row>
    <row x14ac:dyDescent="0.25" r="151" customHeight="1" ht="17.25">
      <c r="A151" s="3">
        <v>44526</v>
      </c>
      <c r="B151" s="4">
        <v>0.5606638572619014</v>
      </c>
      <c r="C151" s="4">
        <v>0.04650812807444125</v>
      </c>
      <c r="D151" s="4">
        <v>1.7053106795356143</v>
      </c>
      <c r="E151" s="4">
        <v>10.113957827459219</v>
      </c>
      <c r="F151" s="4">
        <v>1798176.2390778451</v>
      </c>
      <c r="G151" s="4">
        <v>2867.6959408591533</v>
      </c>
      <c r="H151" s="5">
        <v>0</v>
      </c>
      <c r="I151" s="5">
        <v>0</v>
      </c>
      <c r="J151" s="5">
        <v>0</v>
      </c>
      <c r="K151" s="5">
        <v>0</v>
      </c>
      <c r="L151" s="5">
        <v>0</v>
      </c>
      <c r="M151" s="4">
        <f>SUM(G151,L151,B151:E151)+(F151+H151+I151+J151+K151)/1000</f>
      </c>
      <c r="N151" s="15"/>
      <c r="O151" s="15"/>
    </row>
    <row x14ac:dyDescent="0.25" r="152" customHeight="1" ht="17.25">
      <c r="A152" s="3">
        <v>44527</v>
      </c>
      <c r="B152" s="5">
        <v>0</v>
      </c>
      <c r="C152" s="4">
        <v>6.394624005717388</v>
      </c>
      <c r="D152" s="4">
        <v>0.8151109438986168</v>
      </c>
      <c r="E152" s="4">
        <v>10.083492279052734</v>
      </c>
      <c r="F152" s="4">
        <v>1731925.1842848854</v>
      </c>
      <c r="G152" s="4">
        <v>1675.0763793573992</v>
      </c>
      <c r="H152" s="5">
        <v>0</v>
      </c>
      <c r="I152" s="5">
        <v>0</v>
      </c>
      <c r="J152" s="5">
        <v>0</v>
      </c>
      <c r="K152" s="5">
        <v>0</v>
      </c>
      <c r="L152" s="5">
        <v>0</v>
      </c>
      <c r="M152" s="4">
        <f>SUM(G152,L152,B152:E152)+(F152+H152+I152+J152+K152)/1000</f>
      </c>
      <c r="N152" s="15"/>
      <c r="O152" s="15"/>
    </row>
    <row x14ac:dyDescent="0.25" r="153" customHeight="1" ht="17.25">
      <c r="A153" s="3">
        <v>44528</v>
      </c>
      <c r="B153" s="4">
        <v>0.5413672296611998</v>
      </c>
      <c r="C153" s="4">
        <v>5.846665458886472</v>
      </c>
      <c r="D153" s="4">
        <v>0.11206388972641435</v>
      </c>
      <c r="E153" s="4">
        <v>10.57333038801185</v>
      </c>
      <c r="F153" s="4">
        <v>1771870.6536673536</v>
      </c>
      <c r="G153" s="4">
        <v>2517.996706765885</v>
      </c>
      <c r="H153" s="5">
        <v>0</v>
      </c>
      <c r="I153" s="5">
        <v>0</v>
      </c>
      <c r="J153" s="5">
        <v>0</v>
      </c>
      <c r="K153" s="5">
        <v>0</v>
      </c>
      <c r="L153" s="5">
        <v>0</v>
      </c>
      <c r="M153" s="4">
        <f>SUM(G153,L153,B153:E153)+(F153+H153+I153+J153+K153)/1000</f>
      </c>
      <c r="N153" s="15"/>
      <c r="O153" s="15"/>
    </row>
    <row x14ac:dyDescent="0.25" r="154" customHeight="1" ht="17.25">
      <c r="A154" s="3">
        <v>44529</v>
      </c>
      <c r="B154" s="4">
        <v>0.7235837720797469</v>
      </c>
      <c r="C154" s="4">
        <v>0.04553397871687395</v>
      </c>
      <c r="D154" s="4">
        <v>2.658507629392261</v>
      </c>
      <c r="E154" s="4">
        <v>11.472992066200824</v>
      </c>
      <c r="F154" s="4">
        <v>1689635.0946034065</v>
      </c>
      <c r="G154" s="4">
        <v>1326.9273960439473</v>
      </c>
      <c r="H154" s="4">
        <v>10355.338613001506</v>
      </c>
      <c r="I154" s="5">
        <v>0</v>
      </c>
      <c r="J154" s="5">
        <v>0</v>
      </c>
      <c r="K154" s="5">
        <v>0</v>
      </c>
      <c r="L154" s="4">
        <v>0.14235919713974</v>
      </c>
      <c r="M154" s="4">
        <f>SUM(G154,L154,B154:E154)+(F154+H154+I154+J154+K154)/1000</f>
      </c>
      <c r="N154" s="15"/>
      <c r="O154" s="15"/>
    </row>
    <row x14ac:dyDescent="0.25" r="155" customHeight="1" ht="17.25">
      <c r="A155" s="3">
        <v>44530</v>
      </c>
      <c r="B155" s="4">
        <v>1.1913431697942005</v>
      </c>
      <c r="C155" s="4">
        <v>3.541260538133936</v>
      </c>
      <c r="D155" s="4">
        <v>1.696183897438459</v>
      </c>
      <c r="E155" s="4">
        <v>10.825120274276966</v>
      </c>
      <c r="F155" s="4">
        <v>1829708.1776950425</v>
      </c>
      <c r="G155" s="4">
        <v>150.58975241246682</v>
      </c>
      <c r="H155" s="5">
        <v>0</v>
      </c>
      <c r="I155" s="5">
        <v>0</v>
      </c>
      <c r="J155" s="5">
        <v>0</v>
      </c>
      <c r="K155" s="5">
        <v>0</v>
      </c>
      <c r="L155" s="5">
        <v>0</v>
      </c>
      <c r="M155" s="4">
        <f>SUM(G155,L155,B155:E155)+(F155+H155+I155+J155+K155)/1000</f>
      </c>
      <c r="N155" s="15"/>
      <c r="O155" s="15"/>
    </row>
    <row x14ac:dyDescent="0.25" r="156" customHeight="1" ht="17.25">
      <c r="A156" s="3">
        <v>44531</v>
      </c>
      <c r="B156" s="4">
        <v>1.182456501214744</v>
      </c>
      <c r="C156" s="4">
        <v>6.915715928102067</v>
      </c>
      <c r="D156" s="4">
        <v>27.45682534761727</v>
      </c>
      <c r="E156" s="4">
        <v>10.083492279052734</v>
      </c>
      <c r="F156" s="4">
        <v>1987881.7910121325</v>
      </c>
      <c r="G156" s="4">
        <v>0.3202826076713525</v>
      </c>
      <c r="H156" s="5">
        <v>0</v>
      </c>
      <c r="I156" s="5">
        <v>0</v>
      </c>
      <c r="J156" s="5">
        <v>0</v>
      </c>
      <c r="K156" s="5">
        <v>0</v>
      </c>
      <c r="L156" s="5">
        <v>0</v>
      </c>
      <c r="M156" s="4">
        <f>SUM(G156,L156,B156:E156)+(F156+H156+I156+J156+K156)/1000</f>
      </c>
      <c r="N156" s="15"/>
      <c r="O156" s="15"/>
    </row>
    <row x14ac:dyDescent="0.25" r="157" customHeight="1" ht="17.25">
      <c r="A157" s="3">
        <v>44532</v>
      </c>
      <c r="B157" s="4">
        <v>1.1474131715150926</v>
      </c>
      <c r="C157" s="4">
        <v>2.518785126331987</v>
      </c>
      <c r="D157" s="4">
        <v>1.096862554550171</v>
      </c>
      <c r="E157" s="4">
        <v>10.083492279052734</v>
      </c>
      <c r="F157" s="4">
        <v>1650547.899062282</v>
      </c>
      <c r="G157" s="4">
        <v>-0.03280727678758203</v>
      </c>
      <c r="H157" s="5">
        <v>0</v>
      </c>
      <c r="I157" s="5">
        <v>0</v>
      </c>
      <c r="J157" s="5">
        <v>0</v>
      </c>
      <c r="K157" s="5">
        <v>0</v>
      </c>
      <c r="L157" s="5">
        <v>0</v>
      </c>
      <c r="M157" s="4">
        <f>SUM(G157,L157,B157:E157)+(F157+H157+I157+J157+K157)/1000</f>
      </c>
      <c r="N157" s="15"/>
      <c r="O157" s="15"/>
    </row>
    <row x14ac:dyDescent="0.25" r="158" customHeight="1" ht="17.25">
      <c r="A158" s="3">
        <v>44533</v>
      </c>
      <c r="B158" s="4">
        <v>0.8464629648757037</v>
      </c>
      <c r="C158" s="4">
        <v>0.02575822851738801</v>
      </c>
      <c r="D158" s="4">
        <v>1.096862554550171</v>
      </c>
      <c r="E158" s="4">
        <v>10.083492279052734</v>
      </c>
      <c r="F158" s="4">
        <v>1851241.580049933</v>
      </c>
      <c r="G158" s="4">
        <v>-0.01211647862887737</v>
      </c>
      <c r="H158" s="5">
        <v>0</v>
      </c>
      <c r="I158" s="5">
        <v>0</v>
      </c>
      <c r="J158" s="5">
        <v>0</v>
      </c>
      <c r="K158" s="5">
        <v>0</v>
      </c>
      <c r="L158" s="5">
        <v>0</v>
      </c>
      <c r="M158" s="4">
        <f>SUM(G158,L158,B158:E158)+(F158+H158+I158+J158+K158)/1000</f>
      </c>
      <c r="N158" s="15"/>
      <c r="O158" s="15"/>
    </row>
    <row x14ac:dyDescent="0.25" r="159" customHeight="1" ht="17.25">
      <c r="A159" s="3">
        <v>44534</v>
      </c>
      <c r="B159" s="4">
        <v>0.4917238912399624</v>
      </c>
      <c r="C159" s="4">
        <v>90.72936645987417</v>
      </c>
      <c r="D159" s="4">
        <v>2.1073715218517464</v>
      </c>
      <c r="E159" s="4">
        <v>10.335514243392714</v>
      </c>
      <c r="F159" s="4">
        <v>2138571.969438428</v>
      </c>
      <c r="G159" s="4">
        <v>0.004160032824964132</v>
      </c>
      <c r="H159" s="5">
        <v>0</v>
      </c>
      <c r="I159" s="5">
        <v>0</v>
      </c>
      <c r="J159" s="5">
        <v>0</v>
      </c>
      <c r="K159" s="5">
        <v>0</v>
      </c>
      <c r="L159" s="5">
        <v>0</v>
      </c>
      <c r="M159" s="4">
        <f>SUM(G159,L159,B159:E159)+(F159+H159+I159+J159+K159)/1000</f>
      </c>
      <c r="N159" s="15"/>
      <c r="O159" s="15"/>
    </row>
    <row x14ac:dyDescent="0.25" r="160" customHeight="1" ht="17.25">
      <c r="A160" s="3">
        <v>44535</v>
      </c>
      <c r="B160" s="4">
        <v>0.2621283074072065</v>
      </c>
      <c r="C160" s="4">
        <v>5.006568088711935</v>
      </c>
      <c r="D160" s="4">
        <v>1.8737509876445984</v>
      </c>
      <c r="E160" s="4">
        <v>10.825133481972282</v>
      </c>
      <c r="F160" s="4">
        <v>2059581.9314137083</v>
      </c>
      <c r="G160" s="4">
        <v>-0.01161427181224078</v>
      </c>
      <c r="H160" s="5">
        <v>0</v>
      </c>
      <c r="I160" s="5">
        <v>0</v>
      </c>
      <c r="J160" s="5">
        <v>0</v>
      </c>
      <c r="K160" s="5">
        <v>0</v>
      </c>
      <c r="L160" s="5">
        <v>0</v>
      </c>
      <c r="M160" s="4">
        <f>SUM(G160,L160,B160:E160)+(F160+H160+I160+J160+K160)/1000</f>
      </c>
      <c r="N160" s="15"/>
      <c r="O160" s="15"/>
    </row>
    <row x14ac:dyDescent="0.25" r="161" customHeight="1" ht="17.25">
      <c r="A161" s="3">
        <v>44536</v>
      </c>
      <c r="B161" s="4">
        <v>0.805082621726478</v>
      </c>
      <c r="C161" s="4">
        <v>101.31889558285559</v>
      </c>
      <c r="D161" s="4">
        <v>0.9000448501537903</v>
      </c>
      <c r="E161" s="4">
        <v>10.990897231125402</v>
      </c>
      <c r="F161" s="4">
        <v>2321444.1031609783</v>
      </c>
      <c r="G161" s="4">
        <v>1493.2981075640014</v>
      </c>
      <c r="H161" s="4">
        <v>324.0125429789225</v>
      </c>
      <c r="I161" s="4">
        <v>9149.246385339431</v>
      </c>
      <c r="J161" s="5">
        <v>0</v>
      </c>
      <c r="K161" s="5">
        <v>0</v>
      </c>
      <c r="L161" s="4">
        <v>0.08485858887434006</v>
      </c>
      <c r="M161" s="4">
        <f>SUM(G161,L161,B161:E161)+(F161+H161+I161+J161+K161)/1000</f>
      </c>
      <c r="N161" s="15"/>
      <c r="O161" s="15"/>
    </row>
    <row x14ac:dyDescent="0.25" r="162" customHeight="1" ht="17.25">
      <c r="A162" s="3">
        <v>44537</v>
      </c>
      <c r="B162" s="4">
        <v>0.2815453815377748</v>
      </c>
      <c r="C162" s="4">
        <v>134.62109621053412</v>
      </c>
      <c r="D162" s="4">
        <v>2.0386591973170556</v>
      </c>
      <c r="E162" s="4">
        <v>10.1914205186069</v>
      </c>
      <c r="F162" s="4">
        <v>1911864.6021055947</v>
      </c>
      <c r="G162" s="4">
        <v>2244.5332604346636</v>
      </c>
      <c r="H162" s="5">
        <v>0</v>
      </c>
      <c r="I162" s="5">
        <v>0</v>
      </c>
      <c r="J162" s="5">
        <v>0</v>
      </c>
      <c r="K162" s="5">
        <v>0</v>
      </c>
      <c r="L162" s="5">
        <v>0</v>
      </c>
      <c r="M162" s="4">
        <f>SUM(G162,L162,B162:E162)+(F162+H162+I162+J162+K162)/1000</f>
      </c>
      <c r="N162" s="15"/>
      <c r="O162" s="15"/>
    </row>
    <row x14ac:dyDescent="0.25" r="163" customHeight="1" ht="17.25">
      <c r="A163" s="3">
        <v>44538</v>
      </c>
      <c r="B163" s="4">
        <v>0.7894284910832152</v>
      </c>
      <c r="C163" s="4">
        <v>4.457097724404155</v>
      </c>
      <c r="D163" s="4">
        <v>457.1638826099128</v>
      </c>
      <c r="E163" s="4">
        <v>985.5447427031895</v>
      </c>
      <c r="F163" s="4">
        <v>1686029.532123513</v>
      </c>
      <c r="G163" s="4">
        <v>446.13930324992225</v>
      </c>
      <c r="H163" s="5">
        <v>0</v>
      </c>
      <c r="I163" s="5">
        <v>0</v>
      </c>
      <c r="J163" s="5">
        <v>0</v>
      </c>
      <c r="K163" s="5">
        <v>0</v>
      </c>
      <c r="L163" s="5">
        <v>0</v>
      </c>
      <c r="M163" s="4">
        <f>SUM(G163,L163,B163:E163)+(F163+H163+I163+J163+K163)/1000</f>
      </c>
      <c r="N163" s="15"/>
      <c r="O163" s="15"/>
    </row>
    <row x14ac:dyDescent="0.25" r="164" customHeight="1" ht="17.25">
      <c r="A164" s="3">
        <v>44539</v>
      </c>
      <c r="B164" s="4">
        <v>0.2813925081209105</v>
      </c>
      <c r="C164" s="4">
        <v>0.13745773859508315</v>
      </c>
      <c r="D164" s="4">
        <v>1.5350779802247416</v>
      </c>
      <c r="E164" s="4">
        <v>640.8971027201662</v>
      </c>
      <c r="F164" s="4">
        <v>1660103.8299001444</v>
      </c>
      <c r="G164" s="4">
        <v>71.25727044879055</v>
      </c>
      <c r="H164" s="5">
        <v>0</v>
      </c>
      <c r="I164" s="5">
        <v>0</v>
      </c>
      <c r="J164" s="5">
        <v>0</v>
      </c>
      <c r="K164" s="5">
        <v>0</v>
      </c>
      <c r="L164" s="4">
        <v>3.5273709297180176</v>
      </c>
      <c r="M164" s="4">
        <f>SUM(G164,L164,B164:E164)+(F164+H164+I164+J164+K164)/1000</f>
      </c>
      <c r="N164" s="15"/>
      <c r="O164" s="15"/>
    </row>
    <row x14ac:dyDescent="0.25" r="165" customHeight="1" ht="17.25">
      <c r="A165" s="3">
        <v>44540</v>
      </c>
      <c r="B165" s="4">
        <v>0.4570035116597716</v>
      </c>
      <c r="C165" s="4">
        <v>7.36220343421531</v>
      </c>
      <c r="D165" s="4">
        <v>1.6757053606852423</v>
      </c>
      <c r="E165" s="4">
        <v>11.077142238616943</v>
      </c>
      <c r="F165" s="4">
        <v>1653211.4764980855</v>
      </c>
      <c r="G165" s="4">
        <v>693.3317446591714</v>
      </c>
      <c r="H165" s="5">
        <v>0</v>
      </c>
      <c r="I165" s="5">
        <v>0</v>
      </c>
      <c r="J165" s="5">
        <v>0</v>
      </c>
      <c r="K165" s="5">
        <v>0</v>
      </c>
      <c r="L165" s="5">
        <v>0</v>
      </c>
      <c r="M165" s="4">
        <f>SUM(G165,L165,B165:E165)+(F165+H165+I165+J165+K165)/1000</f>
      </c>
      <c r="N165" s="15"/>
      <c r="O165" s="15"/>
    </row>
    <row x14ac:dyDescent="0.25" r="166" customHeight="1" ht="17.25">
      <c r="A166" s="3">
        <v>44541</v>
      </c>
      <c r="B166" s="4">
        <v>0.6250446183085412</v>
      </c>
      <c r="C166" s="4">
        <v>1.1369617204742926</v>
      </c>
      <c r="D166" s="4">
        <v>1.2798246360034682</v>
      </c>
      <c r="E166" s="4">
        <v>10.522871870547533</v>
      </c>
      <c r="F166" s="4">
        <v>2151079.454423674</v>
      </c>
      <c r="G166" s="4">
        <v>364.06146725556374</v>
      </c>
      <c r="H166" s="5">
        <v>0</v>
      </c>
      <c r="I166" s="5">
        <v>0</v>
      </c>
      <c r="J166" s="5">
        <v>0</v>
      </c>
      <c r="K166" s="5">
        <v>0</v>
      </c>
      <c r="L166" s="5">
        <v>0</v>
      </c>
      <c r="M166" s="4">
        <f>SUM(G166,L166,B166:E166)+(F166+H166+I166+J166+K166)/1000</f>
      </c>
      <c r="N166" s="15"/>
      <c r="O166" s="15"/>
    </row>
    <row x14ac:dyDescent="0.25" r="167" customHeight="1" ht="17.25">
      <c r="A167" s="3">
        <v>44542</v>
      </c>
      <c r="B167" s="4">
        <v>0.0633680254653875</v>
      </c>
      <c r="C167" s="4">
        <v>8.290566761943662</v>
      </c>
      <c r="D167" s="4">
        <v>1.5350779802247416</v>
      </c>
      <c r="E167" s="4">
        <v>10.637762647122145</v>
      </c>
      <c r="F167" s="4">
        <v>2043629.0388807084</v>
      </c>
      <c r="G167" s="4">
        <v>270.2560055490633</v>
      </c>
      <c r="H167" s="5">
        <v>0</v>
      </c>
      <c r="I167" s="5">
        <v>0</v>
      </c>
      <c r="J167" s="5">
        <v>0</v>
      </c>
      <c r="K167" s="5">
        <v>0</v>
      </c>
      <c r="L167" s="5">
        <v>0</v>
      </c>
      <c r="M167" s="4">
        <f>SUM(G167,L167,B167:E167)+(F167+H167+I167+J167+K167)/1000</f>
      </c>
      <c r="N167" s="15"/>
      <c r="O167" s="15"/>
    </row>
    <row x14ac:dyDescent="0.25" r="168" customHeight="1" ht="17.25">
      <c r="A168" s="3">
        <v>44543</v>
      </c>
      <c r="B168" s="5">
        <v>0</v>
      </c>
      <c r="C168" s="4">
        <v>0.043954992062566194</v>
      </c>
      <c r="D168" s="4">
        <v>2.2392568329232745</v>
      </c>
      <c r="E168" s="4">
        <v>11.71668934089442</v>
      </c>
      <c r="F168" s="4">
        <v>2074122.92076891</v>
      </c>
      <c r="G168" s="4">
        <v>544.2311053316647</v>
      </c>
      <c r="H168" s="5">
        <v>0</v>
      </c>
      <c r="I168" s="5">
        <v>0</v>
      </c>
      <c r="J168" s="4">
        <v>12450.905448150635</v>
      </c>
      <c r="K168" s="5">
        <v>0</v>
      </c>
      <c r="L168" s="4">
        <v>0.082428477704525</v>
      </c>
      <c r="M168" s="4">
        <f>SUM(G168,L168,B168:E168)+(F168+H168+I168+J168+K168)/1000</f>
      </c>
      <c r="N168" s="15"/>
      <c r="O168" s="15"/>
    </row>
    <row x14ac:dyDescent="0.25" r="169" customHeight="1" ht="17.25">
      <c r="A169" s="3">
        <v>44544</v>
      </c>
      <c r="B169" s="4">
        <v>0.2850060366173317</v>
      </c>
      <c r="C169" s="4">
        <v>3.73683212504572</v>
      </c>
      <c r="D169" s="4">
        <v>1.4688971177965868</v>
      </c>
      <c r="E169" s="4">
        <v>9.90053671668801</v>
      </c>
      <c r="F169" s="4">
        <v>1768138.7408086425</v>
      </c>
      <c r="G169" s="4">
        <v>328.15445503620043</v>
      </c>
      <c r="H169" s="5">
        <v>0</v>
      </c>
      <c r="I169" s="5">
        <v>0</v>
      </c>
      <c r="J169" s="5">
        <v>0</v>
      </c>
      <c r="K169" s="5">
        <v>0</v>
      </c>
      <c r="L169" s="5">
        <v>0</v>
      </c>
      <c r="M169" s="4">
        <f>SUM(G169,L169,B169:E169)+(F169+H169+I169+J169+K169)/1000</f>
      </c>
      <c r="N169" s="15"/>
      <c r="O169" s="15"/>
    </row>
    <row x14ac:dyDescent="0.25" r="170" customHeight="1" ht="17.25">
      <c r="A170" s="3">
        <v>44545</v>
      </c>
      <c r="B170" s="4">
        <v>0.7082826344756836</v>
      </c>
      <c r="C170" s="4">
        <v>0.03100189778596518</v>
      </c>
      <c r="D170" s="4">
        <v>1.899519696162315</v>
      </c>
      <c r="E170" s="4">
        <v>10.266506730806496</v>
      </c>
      <c r="F170" s="4">
        <v>1659610.770156359</v>
      </c>
      <c r="G170" s="4">
        <v>0.030148781941481972</v>
      </c>
      <c r="H170" s="4">
        <v>574.3665438334148</v>
      </c>
      <c r="I170" s="4">
        <v>147.1921672821045</v>
      </c>
      <c r="J170" s="4">
        <v>232.6584697723786</v>
      </c>
      <c r="K170" s="4">
        <v>97.58856480916342</v>
      </c>
      <c r="L170" s="5">
        <v>0</v>
      </c>
      <c r="M170" s="4">
        <f>SUM(G170,L170,B170:E170)+(F170+H170+I170+J170+K170)/1000</f>
      </c>
      <c r="N170" s="15"/>
      <c r="O170" s="15"/>
    </row>
    <row x14ac:dyDescent="0.25" r="171" customHeight="1" ht="17.25">
      <c r="A171" s="3">
        <v>44546</v>
      </c>
      <c r="B171" s="4">
        <v>0.08111115990498717</v>
      </c>
      <c r="C171" s="4">
        <v>7.189722523911561</v>
      </c>
      <c r="D171" s="4">
        <v>1.6968727111816406</v>
      </c>
      <c r="E171" s="4">
        <v>10.580784964056479</v>
      </c>
      <c r="F171" s="4">
        <v>1781983.9409297248</v>
      </c>
      <c r="G171" s="4">
        <v>1406.4002437315823</v>
      </c>
      <c r="H171" s="5">
        <v>0</v>
      </c>
      <c r="I171" s="5">
        <v>0</v>
      </c>
      <c r="J171" s="5">
        <v>0</v>
      </c>
      <c r="K171" s="5">
        <v>0</v>
      </c>
      <c r="L171" s="5">
        <v>0</v>
      </c>
      <c r="M171" s="4">
        <f>SUM(G171,L171,B171:E171)+(F171+H171+I171+J171+K171)/1000</f>
      </c>
      <c r="N171" s="15"/>
      <c r="O171" s="15"/>
    </row>
    <row x14ac:dyDescent="0.25" r="172" customHeight="1" ht="17.25">
      <c r="A172" s="3">
        <v>44547</v>
      </c>
      <c r="B172" s="5">
        <v>0</v>
      </c>
      <c r="C172" s="4">
        <v>6.337434060728864</v>
      </c>
      <c r="D172" s="4">
        <v>1.5037444420158863</v>
      </c>
      <c r="E172" s="4">
        <v>10.176241946725382</v>
      </c>
      <c r="F172" s="4">
        <v>1617660.1061155375</v>
      </c>
      <c r="G172" s="4">
        <v>1807.3403433571825</v>
      </c>
      <c r="H172" s="5">
        <v>0</v>
      </c>
      <c r="I172" s="5">
        <v>0</v>
      </c>
      <c r="J172" s="5">
        <v>0</v>
      </c>
      <c r="K172" s="5">
        <v>0</v>
      </c>
      <c r="L172" s="5">
        <v>0</v>
      </c>
      <c r="M172" s="4">
        <f>SUM(G172,L172,B172:E172)+(F172+H172+I172+J172+K172)/1000</f>
      </c>
      <c r="N172" s="15"/>
      <c r="O172" s="15"/>
    </row>
    <row x14ac:dyDescent="0.25" r="173" customHeight="1" ht="17.25">
      <c r="A173" s="3">
        <v>44548</v>
      </c>
      <c r="B173" s="5">
        <v>0</v>
      </c>
      <c r="C173" s="4">
        <v>0.7216761330228949</v>
      </c>
      <c r="D173" s="4">
        <v>2.2123695879417937</v>
      </c>
      <c r="E173" s="4">
        <v>10.16000820597013</v>
      </c>
      <c r="F173" s="4">
        <v>1615796.2555033977</v>
      </c>
      <c r="G173" s="4">
        <v>1869.940739352594</v>
      </c>
      <c r="H173" s="5">
        <v>0</v>
      </c>
      <c r="I173" s="5">
        <v>0</v>
      </c>
      <c r="J173" s="5">
        <v>0</v>
      </c>
      <c r="K173" s="5">
        <v>0</v>
      </c>
      <c r="L173" s="5">
        <v>0</v>
      </c>
      <c r="M173" s="4">
        <f>SUM(G173,L173,B173:E173)+(F173+H173+I173+J173+K173)/1000</f>
      </c>
      <c r="N173" s="15"/>
      <c r="O173" s="15"/>
    </row>
    <row x14ac:dyDescent="0.25" r="174" customHeight="1" ht="17.25">
      <c r="A174" s="3">
        <v>44549</v>
      </c>
      <c r="B174" s="5">
        <v>0</v>
      </c>
      <c r="C174" s="4">
        <v>8.874849849409394</v>
      </c>
      <c r="D174" s="4">
        <v>0.6192139783597668</v>
      </c>
      <c r="E174" s="4">
        <v>10.673066438806526</v>
      </c>
      <c r="F174" s="4">
        <v>1935289.3400045107</v>
      </c>
      <c r="G174" s="4">
        <v>2180.75480432936</v>
      </c>
      <c r="H174" s="5">
        <v>0</v>
      </c>
      <c r="I174" s="5">
        <v>0</v>
      </c>
      <c r="J174" s="5">
        <v>0</v>
      </c>
      <c r="K174" s="5">
        <v>0</v>
      </c>
      <c r="L174" s="5">
        <v>0</v>
      </c>
      <c r="M174" s="4">
        <f>SUM(G174,L174,B174:E174)+(F174+H174+I174+J174+K174)/1000</f>
      </c>
      <c r="N174" s="15"/>
      <c r="O174" s="15"/>
    </row>
    <row x14ac:dyDescent="0.25" r="175" customHeight="1" ht="17.25">
      <c r="A175" s="3">
        <v>44550</v>
      </c>
      <c r="B175" s="5">
        <v>0</v>
      </c>
      <c r="C175" s="4">
        <v>5.704101918120398</v>
      </c>
      <c r="D175" s="4">
        <v>2.532027023109549</v>
      </c>
      <c r="E175" s="4">
        <v>11.450962191491907</v>
      </c>
      <c r="F175" s="4">
        <v>1751931.9170581936</v>
      </c>
      <c r="G175" s="4">
        <v>1944.4422279569624</v>
      </c>
      <c r="H175" s="5">
        <v>0</v>
      </c>
      <c r="I175" s="5">
        <v>0</v>
      </c>
      <c r="J175" s="5">
        <v>0</v>
      </c>
      <c r="K175" s="4">
        <v>6247.802274449667</v>
      </c>
      <c r="L175" s="4">
        <v>1.4013643264770508</v>
      </c>
      <c r="M175" s="4">
        <f>SUM(G175,L175,B175:E175)+(F175+H175+I175+J175+K175)/1000</f>
      </c>
      <c r="N175" s="15"/>
      <c r="O175" s="15"/>
    </row>
    <row x14ac:dyDescent="0.25" r="176" customHeight="1" ht="17.25">
      <c r="A176" s="3">
        <v>44551</v>
      </c>
      <c r="B176" s="5">
        <v>0</v>
      </c>
      <c r="C176" s="4">
        <v>4.217070726193331</v>
      </c>
      <c r="D176" s="4">
        <v>1.6922792941331863</v>
      </c>
      <c r="E176" s="4">
        <v>10.626603057740075</v>
      </c>
      <c r="F176" s="4">
        <v>1827850.7700917297</v>
      </c>
      <c r="G176" s="4">
        <v>2385.7696724048055</v>
      </c>
      <c r="H176" s="5">
        <v>0</v>
      </c>
      <c r="I176" s="5">
        <v>0</v>
      </c>
      <c r="J176" s="5">
        <v>0</v>
      </c>
      <c r="K176" s="5">
        <v>0</v>
      </c>
      <c r="L176" s="4">
        <v>0.34112027287483215</v>
      </c>
      <c r="M176" s="4">
        <f>SUM(G176,L176,B176:E176)+(F176+H176+I176+J176+K176)/1000</f>
      </c>
      <c r="N176" s="15"/>
      <c r="O176" s="15"/>
    </row>
    <row x14ac:dyDescent="0.25" r="177" customHeight="1" ht="17.25">
      <c r="A177" s="3">
        <v>44552</v>
      </c>
      <c r="B177" s="5">
        <v>0</v>
      </c>
      <c r="C177" s="4">
        <v>0.027742147857826</v>
      </c>
      <c r="D177" s="4">
        <v>254.07230397395324</v>
      </c>
      <c r="E177" s="4">
        <v>10.130423853041785</v>
      </c>
      <c r="F177" s="4">
        <v>2248753.356630077</v>
      </c>
      <c r="G177" s="4">
        <v>2878.8382940899232</v>
      </c>
      <c r="H177" s="5">
        <v>0</v>
      </c>
      <c r="I177" s="5">
        <v>0</v>
      </c>
      <c r="J177" s="5">
        <v>0</v>
      </c>
      <c r="K177" s="5">
        <v>0</v>
      </c>
      <c r="L177" s="4">
        <v>111.8780746459961</v>
      </c>
      <c r="M177" s="4">
        <f>SUM(G177,L177,B177:E177)+(F177+H177+I177+J177+K177)/1000</f>
      </c>
      <c r="N177" s="15"/>
      <c r="O177" s="15"/>
    </row>
    <row x14ac:dyDescent="0.25" r="178" customHeight="1" ht="17.25">
      <c r="A178" s="3">
        <v>44553</v>
      </c>
      <c r="B178" s="5">
        <v>0</v>
      </c>
      <c r="C178" s="4">
        <v>5.902036810011978</v>
      </c>
      <c r="D178" s="4">
        <v>2.061568435630761</v>
      </c>
      <c r="E178" s="4">
        <v>10.626603057740075</v>
      </c>
      <c r="F178" s="4">
        <v>1922385.5672780313</v>
      </c>
      <c r="G178" s="4">
        <v>2389.3781928457656</v>
      </c>
      <c r="H178" s="5">
        <v>0</v>
      </c>
      <c r="I178" s="5">
        <v>0</v>
      </c>
      <c r="J178" s="5">
        <v>0</v>
      </c>
      <c r="K178" s="5">
        <v>0</v>
      </c>
      <c r="L178" s="5">
        <v>0</v>
      </c>
      <c r="M178" s="4">
        <f>SUM(G178,L178,B178:E178)+(F178+H178+I178+J178+K178)/1000</f>
      </c>
      <c r="N178" s="15"/>
      <c r="O178" s="15"/>
    </row>
    <row x14ac:dyDescent="0.25" r="179" customHeight="1" ht="17.25">
      <c r="A179" s="3">
        <v>44554</v>
      </c>
      <c r="B179" s="5">
        <v>0</v>
      </c>
      <c r="C179" s="4">
        <v>5.51780913173927</v>
      </c>
      <c r="D179" s="4">
        <v>2.223292381153442</v>
      </c>
      <c r="E179" s="4">
        <v>10.083492279052734</v>
      </c>
      <c r="F179" s="4">
        <v>1805819.7846349366</v>
      </c>
      <c r="G179" s="4">
        <v>1366.583156854609</v>
      </c>
      <c r="H179" s="5">
        <v>0</v>
      </c>
      <c r="I179" s="5">
        <v>0</v>
      </c>
      <c r="J179" s="5">
        <v>0</v>
      </c>
      <c r="K179" s="5">
        <v>0</v>
      </c>
      <c r="L179" s="5">
        <v>0</v>
      </c>
      <c r="M179" s="4">
        <f>SUM(G179,L179,B179:E179)+(F179+H179+I179+J179+K179)/1000</f>
      </c>
      <c r="N179" s="15"/>
      <c r="O179" s="15"/>
    </row>
    <row x14ac:dyDescent="0.25" r="180" customHeight="1" ht="17.25">
      <c r="A180" s="3">
        <v>44555</v>
      </c>
      <c r="B180" s="5">
        <v>0</v>
      </c>
      <c r="C180" s="4">
        <v>676.6758956048906</v>
      </c>
      <c r="D180" s="4">
        <v>1.7663543560774997</v>
      </c>
      <c r="E180" s="4">
        <v>10.083815166594642</v>
      </c>
      <c r="F180" s="4">
        <v>2036676.2811850505</v>
      </c>
      <c r="G180" s="4">
        <v>986.2210594752092</v>
      </c>
      <c r="H180" s="5">
        <v>0</v>
      </c>
      <c r="I180" s="5">
        <v>0</v>
      </c>
      <c r="J180" s="5">
        <v>0</v>
      </c>
      <c r="K180" s="5">
        <v>0</v>
      </c>
      <c r="L180" s="5">
        <v>0</v>
      </c>
      <c r="M180" s="4">
        <f>SUM(G180,L180,B180:E180)+(F180+H180+I180+J180+K180)/1000</f>
      </c>
      <c r="N180" s="15"/>
      <c r="O180" s="15"/>
    </row>
    <row x14ac:dyDescent="0.25" r="181" customHeight="1" ht="17.25">
      <c r="A181" s="3">
        <v>44556</v>
      </c>
      <c r="B181" s="4">
        <v>2.0090779646560435</v>
      </c>
      <c r="C181" s="4">
        <v>940.4518313061096</v>
      </c>
      <c r="D181" s="4">
        <v>1.6273910662857816</v>
      </c>
      <c r="E181" s="4">
        <v>10.12977807795797</v>
      </c>
      <c r="F181" s="4">
        <v>1931613.9079286372</v>
      </c>
      <c r="G181" s="4">
        <v>1639.8353409076628</v>
      </c>
      <c r="H181" s="5">
        <v>0</v>
      </c>
      <c r="I181" s="5">
        <v>0</v>
      </c>
      <c r="J181" s="5">
        <v>0</v>
      </c>
      <c r="K181" s="5">
        <v>0</v>
      </c>
      <c r="L181" s="5">
        <v>0</v>
      </c>
      <c r="M181" s="4">
        <f>SUM(G181,L181,B181:E181)+(F181+H181+I181+J181+K181)/1000</f>
      </c>
      <c r="N181" s="15"/>
      <c r="O181" s="15"/>
    </row>
    <row x14ac:dyDescent="0.25" r="182" customHeight="1" ht="17.25">
      <c r="A182" s="3">
        <v>44557</v>
      </c>
      <c r="B182" s="5">
        <v>0</v>
      </c>
      <c r="C182" s="4">
        <v>942.2645656329126</v>
      </c>
      <c r="D182" s="4">
        <v>2.209439393870222</v>
      </c>
      <c r="E182" s="4">
        <v>11.535849587495129</v>
      </c>
      <c r="F182" s="4">
        <v>1662044.8399291025</v>
      </c>
      <c r="G182" s="4">
        <v>2269.196715049249</v>
      </c>
      <c r="H182" s="4">
        <v>11782.053990046184</v>
      </c>
      <c r="I182" s="5">
        <v>0</v>
      </c>
      <c r="J182" s="5">
        <v>0</v>
      </c>
      <c r="K182" s="5">
        <v>0</v>
      </c>
      <c r="L182" s="4">
        <v>0.10330649465322495</v>
      </c>
      <c r="M182" s="4">
        <f>SUM(G182,L182,B182:E182)+(F182+H182+I182+J182+K182)/1000</f>
      </c>
      <c r="N182" s="15"/>
      <c r="O182" s="15"/>
    </row>
    <row x14ac:dyDescent="0.25" r="183" customHeight="1" ht="17.25">
      <c r="A183" s="3">
        <v>44558</v>
      </c>
      <c r="B183" s="5">
        <v>0</v>
      </c>
      <c r="C183" s="4">
        <v>874.3757721586412</v>
      </c>
      <c r="D183" s="4">
        <v>1.8868920686266697</v>
      </c>
      <c r="E183" s="4">
        <v>10.122332851092022</v>
      </c>
      <c r="F183" s="4">
        <v>1994743.6108734242</v>
      </c>
      <c r="G183" s="4">
        <v>2559.666538416735</v>
      </c>
      <c r="H183" s="5">
        <v>0</v>
      </c>
      <c r="I183" s="5">
        <v>0</v>
      </c>
      <c r="J183" s="5">
        <v>0</v>
      </c>
      <c r="K183" s="5">
        <v>0</v>
      </c>
      <c r="L183" s="5">
        <v>0</v>
      </c>
      <c r="M183" s="4">
        <f>SUM(G183,L183,B183:E183)+(F183+H183+I183+J183+K183)/1000</f>
      </c>
      <c r="N183" s="15"/>
      <c r="O183" s="15"/>
    </row>
    <row x14ac:dyDescent="0.25" r="184" customHeight="1" ht="17.25">
      <c r="A184" s="3">
        <v>44559</v>
      </c>
      <c r="B184" s="5">
        <v>0</v>
      </c>
      <c r="C184" s="4">
        <v>900.218378839523</v>
      </c>
      <c r="D184" s="4">
        <v>4.789747987214166</v>
      </c>
      <c r="E184" s="4">
        <v>10.130100965499878</v>
      </c>
      <c r="F184" s="4">
        <v>2444892.0815555286</v>
      </c>
      <c r="G184" s="4">
        <v>3532.0806958620738</v>
      </c>
      <c r="H184" s="5">
        <v>0</v>
      </c>
      <c r="I184" s="5">
        <v>0</v>
      </c>
      <c r="J184" s="5">
        <v>0</v>
      </c>
      <c r="K184" s="5">
        <v>0</v>
      </c>
      <c r="L184" s="5">
        <v>0</v>
      </c>
      <c r="M184" s="4">
        <f>SUM(G184,L184,B184:E184)+(F184+H184+I184+J184+K184)/1000</f>
      </c>
      <c r="N184" s="15"/>
      <c r="O184" s="15"/>
    </row>
    <row x14ac:dyDescent="0.25" r="185" customHeight="1" ht="17.25">
      <c r="A185" s="3">
        <v>44560</v>
      </c>
      <c r="B185" s="4">
        <v>171.09065434844348</v>
      </c>
      <c r="C185" s="4">
        <v>945.5692749023438</v>
      </c>
      <c r="D185" s="4">
        <v>19.952357831954334</v>
      </c>
      <c r="E185" s="4">
        <v>10.083492279052734</v>
      </c>
      <c r="F185" s="4">
        <v>2251361.736927445</v>
      </c>
      <c r="G185" s="4">
        <v>2641.3625545735</v>
      </c>
      <c r="H185" s="5">
        <v>0</v>
      </c>
      <c r="I185" s="5">
        <v>0</v>
      </c>
      <c r="J185" s="5">
        <v>0</v>
      </c>
      <c r="K185" s="5">
        <v>0</v>
      </c>
      <c r="L185" s="5">
        <v>0</v>
      </c>
      <c r="M185" s="4">
        <f>SUM(G185,L185,B185:E185)+(F185+H185+I185+J185+K185)/1000</f>
      </c>
      <c r="N185" s="15"/>
      <c r="O185" s="15"/>
    </row>
    <row x14ac:dyDescent="0.25" r="186" customHeight="1" ht="17.25">
      <c r="A186" s="3">
        <v>44561</v>
      </c>
      <c r="B186" s="4">
        <v>0.10923409204599001</v>
      </c>
      <c r="C186" s="4">
        <v>906.2062789789768</v>
      </c>
      <c r="D186" s="4">
        <v>0.9157819300889969</v>
      </c>
      <c r="E186" s="4">
        <v>10.093849764929878</v>
      </c>
      <c r="F186" s="4">
        <v>2138946.2486615856</v>
      </c>
      <c r="G186" s="4">
        <v>2763.732962995579</v>
      </c>
      <c r="H186" s="5">
        <v>0</v>
      </c>
      <c r="I186" s="5">
        <v>0</v>
      </c>
      <c r="J186" s="5">
        <v>0</v>
      </c>
      <c r="K186" s="5">
        <v>0</v>
      </c>
      <c r="L186" s="5">
        <v>0</v>
      </c>
      <c r="M186" s="4">
        <f>SUM(G186,L186,B186:E186)+(F186+H186+I186+J186+K186)/1000</f>
      </c>
      <c r="N186" s="15"/>
      <c r="O186" s="15"/>
    </row>
    <row x14ac:dyDescent="0.25" r="187" customHeight="1" ht="17.25">
      <c r="A187" s="3">
        <v>44562</v>
      </c>
      <c r="B187" s="5">
        <v>0</v>
      </c>
      <c r="C187" s="4">
        <v>878.5529395315085</v>
      </c>
      <c r="D187" s="4">
        <v>1.197808997783189</v>
      </c>
      <c r="E187" s="4">
        <v>471.1271001211503</v>
      </c>
      <c r="F187" s="4">
        <v>2325890.9915982476</v>
      </c>
      <c r="G187" s="4">
        <v>3588.546509459751</v>
      </c>
      <c r="H187" s="5">
        <v>0</v>
      </c>
      <c r="I187" s="5">
        <v>0</v>
      </c>
      <c r="J187" s="5">
        <v>0</v>
      </c>
      <c r="K187" s="5">
        <v>0</v>
      </c>
      <c r="L187" s="5">
        <v>0</v>
      </c>
      <c r="M187" s="4">
        <f>SUM(G187,L187,B187:E187)+(F187+H187+I187+J187+K187)/1000</f>
      </c>
      <c r="N187" s="15"/>
      <c r="O187" s="15"/>
    </row>
    <row x14ac:dyDescent="0.25" r="188" customHeight="1" ht="17.25">
      <c r="A188" s="3">
        <v>44563</v>
      </c>
      <c r="B188" s="5">
        <v>0</v>
      </c>
      <c r="C188" s="4">
        <v>950.665948381388</v>
      </c>
      <c r="D188" s="4">
        <v>1.8187390676078696</v>
      </c>
      <c r="E188" s="4">
        <v>1867.7159274479986</v>
      </c>
      <c r="F188" s="4">
        <v>2321937.73950473</v>
      </c>
      <c r="G188" s="4">
        <v>3280.9504621940973</v>
      </c>
      <c r="H188" s="5">
        <v>0</v>
      </c>
      <c r="I188" s="5">
        <v>0</v>
      </c>
      <c r="J188" s="5">
        <v>0</v>
      </c>
      <c r="K188" s="5">
        <v>0</v>
      </c>
      <c r="L188" s="5">
        <v>0</v>
      </c>
      <c r="M188" s="4">
        <f>SUM(G188,L188,B188:E188)+(F188+H188+I188+J188+K188)/1000</f>
      </c>
      <c r="N188" s="15"/>
      <c r="O188" s="15"/>
    </row>
    <row x14ac:dyDescent="0.25" r="189" customHeight="1" ht="17.25">
      <c r="A189" s="3">
        <v>44564</v>
      </c>
      <c r="B189" s="5">
        <v>0</v>
      </c>
      <c r="C189" s="4">
        <v>950.5448709463899</v>
      </c>
      <c r="D189" s="4">
        <v>4.0502190578457276</v>
      </c>
      <c r="E189" s="4">
        <v>1863.9782327114306</v>
      </c>
      <c r="F189" s="4">
        <v>2002141.4824566818</v>
      </c>
      <c r="G189" s="4">
        <v>3002.288983941761</v>
      </c>
      <c r="H189" s="5">
        <v>0</v>
      </c>
      <c r="I189" s="5">
        <v>0</v>
      </c>
      <c r="J189" s="5">
        <v>0</v>
      </c>
      <c r="K189" s="5">
        <v>0</v>
      </c>
      <c r="L189" s="4">
        <v>0.0697016641497612</v>
      </c>
      <c r="M189" s="4">
        <f>SUM(G189,L189,B189:E189)+(F189+H189+I189+J189+K189)/1000</f>
      </c>
      <c r="N189" s="15"/>
      <c r="O189" s="15"/>
    </row>
    <row x14ac:dyDescent="0.25" r="190" customHeight="1" ht="17.25">
      <c r="A190" s="3">
        <v>44565</v>
      </c>
      <c r="B190" s="5">
        <v>0</v>
      </c>
      <c r="C190" s="4">
        <v>888.1644831264985</v>
      </c>
      <c r="D190" s="4">
        <v>1.7671181425394025</v>
      </c>
      <c r="E190" s="4">
        <v>1277.9395375969243</v>
      </c>
      <c r="F190" s="4">
        <v>1664868.1694836419</v>
      </c>
      <c r="G190" s="4">
        <v>2361.9967900749325</v>
      </c>
      <c r="H190" s="5">
        <v>0</v>
      </c>
      <c r="I190" s="4">
        <v>8638.517260615032</v>
      </c>
      <c r="J190" s="5">
        <v>0</v>
      </c>
      <c r="K190" s="5">
        <v>0</v>
      </c>
      <c r="L190" s="5">
        <v>0</v>
      </c>
      <c r="M190" s="4">
        <f>SUM(G190,L190,B190:E190)+(F190+H190+I190+J190+K190)/1000</f>
      </c>
      <c r="N190" s="15"/>
      <c r="O190" s="15"/>
    </row>
    <row x14ac:dyDescent="0.25" r="191" customHeight="1" ht="17.25">
      <c r="A191" s="3">
        <v>44566</v>
      </c>
      <c r="B191" s="4">
        <v>630.2273760747721</v>
      </c>
      <c r="C191" s="4">
        <v>868.9654576140649</v>
      </c>
      <c r="D191" s="4">
        <v>2.2078750431828666</v>
      </c>
      <c r="E191" s="4">
        <v>660.4643652022532</v>
      </c>
      <c r="F191" s="4">
        <v>1927473.8356392626</v>
      </c>
      <c r="G191" s="4">
        <v>2577.144034879732</v>
      </c>
      <c r="H191" s="5">
        <v>0</v>
      </c>
      <c r="I191" s="5">
        <v>0</v>
      </c>
      <c r="J191" s="5">
        <v>0</v>
      </c>
      <c r="K191" s="5">
        <v>0</v>
      </c>
      <c r="L191" s="5">
        <v>0</v>
      </c>
      <c r="M191" s="4">
        <f>SUM(G191,L191,B191:E191)+(F191+H191+I191+J191+K191)/1000</f>
      </c>
      <c r="N191" s="15"/>
      <c r="O191" s="15"/>
    </row>
    <row x14ac:dyDescent="0.25" r="192" customHeight="1" ht="17.25">
      <c r="A192" s="3">
        <v>44567</v>
      </c>
      <c r="B192" s="4">
        <v>658.0126943895111</v>
      </c>
      <c r="C192" s="4">
        <v>903.7128520597396</v>
      </c>
      <c r="D192" s="4">
        <v>0.8807522833230905</v>
      </c>
      <c r="E192" s="4">
        <v>315.81097432706366</v>
      </c>
      <c r="F192" s="4">
        <v>2153014.904871898</v>
      </c>
      <c r="G192" s="4">
        <v>3461.3751831134164</v>
      </c>
      <c r="H192" s="5">
        <v>0</v>
      </c>
      <c r="I192" s="5">
        <v>0</v>
      </c>
      <c r="J192" s="5">
        <v>0</v>
      </c>
      <c r="K192" s="5">
        <v>0</v>
      </c>
      <c r="L192" s="5">
        <v>0</v>
      </c>
      <c r="M192" s="4">
        <f>SUM(G192,L192,B192:E192)+(F192+H192+I192+J192+K192)/1000</f>
      </c>
      <c r="N192" s="15"/>
      <c r="O192" s="15"/>
    </row>
    <row x14ac:dyDescent="0.25" r="193" customHeight="1" ht="17.25">
      <c r="A193" s="3">
        <v>44568</v>
      </c>
      <c r="B193" s="4">
        <v>789.30277705593</v>
      </c>
      <c r="C193" s="4">
        <v>953.6816943494307</v>
      </c>
      <c r="D193" s="4">
        <v>989.86763114154</v>
      </c>
      <c r="E193" s="4">
        <v>10.210572232946674</v>
      </c>
      <c r="F193" s="4">
        <v>2264708.441128181</v>
      </c>
      <c r="G193" s="4">
        <v>2477.7771003460234</v>
      </c>
      <c r="H193" s="5">
        <v>0</v>
      </c>
      <c r="I193" s="5">
        <v>0</v>
      </c>
      <c r="J193" s="5">
        <v>0</v>
      </c>
      <c r="K193" s="5">
        <v>0</v>
      </c>
      <c r="L193" s="5">
        <v>0</v>
      </c>
      <c r="M193" s="4">
        <f>SUM(G193,L193,B193:E193)+(F193+H193+I193+J193+K193)/1000</f>
      </c>
      <c r="N193" s="15"/>
      <c r="O193" s="15"/>
    </row>
    <row x14ac:dyDescent="0.25" r="194" customHeight="1" ht="17.25">
      <c r="A194" s="3">
        <v>44569</v>
      </c>
      <c r="B194" s="4">
        <v>779.6098927413086</v>
      </c>
      <c r="C194" s="4">
        <v>331.06638917421634</v>
      </c>
      <c r="D194" s="4">
        <v>341.4465117040312</v>
      </c>
      <c r="E194" s="4">
        <v>769.5668698881011</v>
      </c>
      <c r="F194" s="4">
        <v>1770146.5260078749</v>
      </c>
      <c r="G194" s="4">
        <v>1552.3148622442916</v>
      </c>
      <c r="H194" s="5">
        <v>0</v>
      </c>
      <c r="I194" s="5">
        <v>0</v>
      </c>
      <c r="J194" s="5">
        <v>0</v>
      </c>
      <c r="K194" s="5">
        <v>0</v>
      </c>
      <c r="L194" s="5">
        <v>0</v>
      </c>
      <c r="M194" s="4">
        <f>SUM(G194,L194,B194:E194)+(F194+H194+I194+J194+K194)/1000</f>
      </c>
      <c r="N194" s="15"/>
      <c r="O194" s="15"/>
    </row>
    <row x14ac:dyDescent="0.25" r="195" customHeight="1" ht="17.25">
      <c r="A195" s="3">
        <v>44570</v>
      </c>
      <c r="B195" s="4">
        <v>785.0655673033352</v>
      </c>
      <c r="C195" s="4">
        <v>0.01584281695771419</v>
      </c>
      <c r="D195" s="4">
        <v>1.8320674113929272</v>
      </c>
      <c r="E195" s="4">
        <v>1849.0840835201207</v>
      </c>
      <c r="F195" s="4">
        <v>1749578.6100291573</v>
      </c>
      <c r="G195" s="4">
        <v>1790.2570635228026</v>
      </c>
      <c r="H195" s="5">
        <v>0</v>
      </c>
      <c r="I195" s="5">
        <v>0</v>
      </c>
      <c r="J195" s="5">
        <v>0</v>
      </c>
      <c r="K195" s="5">
        <v>0</v>
      </c>
      <c r="L195" s="5">
        <v>0</v>
      </c>
      <c r="M195" s="4">
        <f>SUM(G195,L195,B195:E195)+(F195+H195+I195+J195+K195)/1000</f>
      </c>
      <c r="N195" s="15"/>
      <c r="O195" s="15"/>
    </row>
    <row x14ac:dyDescent="0.25" r="196" customHeight="1" ht="17.25">
      <c r="A196" s="3">
        <v>44571</v>
      </c>
      <c r="B196" s="4">
        <v>785.4895716751303</v>
      </c>
      <c r="C196" s="4">
        <v>0.020148326000203498</v>
      </c>
      <c r="D196" s="4">
        <v>1.448224177584052</v>
      </c>
      <c r="E196" s="4">
        <v>1842.8626830770288</v>
      </c>
      <c r="F196" s="4">
        <v>1827706.1938719535</v>
      </c>
      <c r="G196" s="4">
        <v>1941.381713450233</v>
      </c>
      <c r="H196" s="5">
        <v>0</v>
      </c>
      <c r="I196" s="5">
        <v>0</v>
      </c>
      <c r="J196" s="5">
        <v>0</v>
      </c>
      <c r="K196" s="5">
        <v>0</v>
      </c>
      <c r="L196" s="4">
        <v>0.0943484902381897</v>
      </c>
      <c r="M196" s="4">
        <f>SUM(G196,L196,B196:E196)+(F196+H196+I196+J196+K196)/1000</f>
      </c>
      <c r="N196" s="15"/>
      <c r="O196" s="15"/>
    </row>
    <row x14ac:dyDescent="0.25" r="197" customHeight="1" ht="17.25">
      <c r="A197" s="3">
        <v>44572</v>
      </c>
      <c r="B197" s="4">
        <v>779.7066084978926</v>
      </c>
      <c r="C197" s="4">
        <v>0.03231673534838772</v>
      </c>
      <c r="D197" s="4">
        <v>6.856481012655422</v>
      </c>
      <c r="E197" s="4">
        <v>837.761499537659</v>
      </c>
      <c r="F197" s="4">
        <v>1986653.393049533</v>
      </c>
      <c r="G197" s="4">
        <v>1395.6349848100203</v>
      </c>
      <c r="H197" s="5">
        <v>0</v>
      </c>
      <c r="I197" s="5">
        <v>0</v>
      </c>
      <c r="J197" s="5">
        <v>0</v>
      </c>
      <c r="K197" s="5">
        <v>0</v>
      </c>
      <c r="L197" s="5">
        <v>0</v>
      </c>
      <c r="M197" s="4">
        <f>SUM(G197,L197,B197:E197)+(F197+H197+I197+J197+K197)/1000</f>
      </c>
      <c r="N197" s="15"/>
      <c r="O197" s="15"/>
    </row>
    <row x14ac:dyDescent="0.25" r="198" customHeight="1" ht="17.25">
      <c r="A198" s="3">
        <v>44573</v>
      </c>
      <c r="B198" s="4">
        <v>773.7243403214725</v>
      </c>
      <c r="C198" s="4">
        <v>0.047157148159272036</v>
      </c>
      <c r="D198" s="4">
        <v>1.68270951253362</v>
      </c>
      <c r="E198" s="4">
        <v>10.62300051882294</v>
      </c>
      <c r="F198" s="4">
        <v>1966644.8265505256</v>
      </c>
      <c r="G198" s="4">
        <v>748.1839624151146</v>
      </c>
      <c r="H198" s="5">
        <v>0</v>
      </c>
      <c r="I198" s="5">
        <v>0</v>
      </c>
      <c r="J198" s="5">
        <v>0</v>
      </c>
      <c r="K198" s="5">
        <v>0</v>
      </c>
      <c r="L198" s="5">
        <v>0</v>
      </c>
      <c r="M198" s="4">
        <f>SUM(G198,L198,B198:E198)+(F198+H198+I198+J198+K198)/1000</f>
      </c>
      <c r="N198" s="15"/>
      <c r="O198" s="15"/>
    </row>
    <row x14ac:dyDescent="0.25" r="199" customHeight="1" ht="17.25">
      <c r="A199" s="3">
        <v>44574</v>
      </c>
      <c r="B199" s="4">
        <v>773.6553793496652</v>
      </c>
      <c r="C199" s="4">
        <v>9.675583416625077</v>
      </c>
      <c r="D199" s="4">
        <v>1.6360413457732648</v>
      </c>
      <c r="E199" s="4">
        <v>10.087417705511779</v>
      </c>
      <c r="F199" s="4">
        <v>2029568.273643697</v>
      </c>
      <c r="G199" s="4">
        <v>857.2103565937696</v>
      </c>
      <c r="H199" s="5">
        <v>0</v>
      </c>
      <c r="I199" s="5">
        <v>0</v>
      </c>
      <c r="J199" s="5">
        <v>0</v>
      </c>
      <c r="K199" s="5">
        <v>0</v>
      </c>
      <c r="L199" s="4">
        <v>46.19559860229492</v>
      </c>
      <c r="M199" s="4">
        <f>SUM(G199,L199,B199:E199)+(F199+H199+I199+J199+K199)/1000</f>
      </c>
      <c r="N199" s="15"/>
      <c r="O199" s="15"/>
    </row>
    <row x14ac:dyDescent="0.25" r="200" customHeight="1" ht="17.25">
      <c r="A200" s="3">
        <v>44575</v>
      </c>
      <c r="B200" s="4">
        <v>775.0320505462961</v>
      </c>
      <c r="C200" s="4">
        <v>0.02534614670730723</v>
      </c>
      <c r="D200" s="4">
        <v>1.0771292843855917</v>
      </c>
      <c r="E200" s="4">
        <v>10.083492279052734</v>
      </c>
      <c r="F200" s="4">
        <v>2110679.8741482124</v>
      </c>
      <c r="G200" s="4">
        <v>2354.611625117403</v>
      </c>
      <c r="H200" s="5">
        <v>0</v>
      </c>
      <c r="I200" s="5">
        <v>0</v>
      </c>
      <c r="J200" s="5">
        <v>0</v>
      </c>
      <c r="K200" s="5">
        <v>0</v>
      </c>
      <c r="L200" s="4">
        <v>7.591744422912598</v>
      </c>
      <c r="M200" s="4">
        <f>SUM(G200,L200,B200:E200)+(F200+H200+I200+J200+K200)/1000</f>
      </c>
      <c r="N200" s="15"/>
      <c r="O200" s="15"/>
    </row>
    <row x14ac:dyDescent="0.25" r="201" customHeight="1" ht="17.25">
      <c r="A201" s="3">
        <v>44576</v>
      </c>
      <c r="B201" s="4">
        <v>774.7417852256092</v>
      </c>
      <c r="C201" s="4">
        <v>188.859978998631</v>
      </c>
      <c r="D201" s="4">
        <v>0.8860420610290021</v>
      </c>
      <c r="E201" s="4">
        <v>10.126175539040835</v>
      </c>
      <c r="F201" s="4">
        <v>2328860.658040669</v>
      </c>
      <c r="G201" s="4">
        <v>3660.2333178300123</v>
      </c>
      <c r="H201" s="5">
        <v>0</v>
      </c>
      <c r="I201" s="5">
        <v>0</v>
      </c>
      <c r="J201" s="5">
        <v>0</v>
      </c>
      <c r="K201" s="5">
        <v>0</v>
      </c>
      <c r="L201" s="5">
        <v>0</v>
      </c>
      <c r="M201" s="4">
        <f>SUM(G201,L201,B201:E201)+(F201+H201+I201+J201+K201)/1000</f>
      </c>
      <c r="N201" s="15"/>
      <c r="O201" s="15"/>
    </row>
    <row x14ac:dyDescent="0.25" r="202" customHeight="1" ht="17.25">
      <c r="A202" s="3">
        <v>44577</v>
      </c>
      <c r="B202" s="4">
        <v>780.4493465665048</v>
      </c>
      <c r="C202" s="4">
        <v>578.9710558629474</v>
      </c>
      <c r="D202" s="4">
        <v>11.354580526676727</v>
      </c>
      <c r="E202" s="4">
        <v>28.26808874572886</v>
      </c>
      <c r="F202" s="4">
        <v>2312396.5102547305</v>
      </c>
      <c r="G202" s="4">
        <v>3266.428466370448</v>
      </c>
      <c r="H202" s="5">
        <v>0</v>
      </c>
      <c r="I202" s="5">
        <v>0</v>
      </c>
      <c r="J202" s="5">
        <v>0</v>
      </c>
      <c r="K202" s="5">
        <v>0</v>
      </c>
      <c r="L202" s="5">
        <v>0</v>
      </c>
      <c r="M202" s="4">
        <f>SUM(G202,L202,B202:E202)+(F202+H202+I202+J202+K202)/1000</f>
      </c>
      <c r="N202" s="15"/>
      <c r="O202" s="15"/>
    </row>
    <row x14ac:dyDescent="0.25" r="203" customHeight="1" ht="17.25">
      <c r="A203" s="3">
        <v>44578</v>
      </c>
      <c r="B203" s="4">
        <v>779.5017692403428</v>
      </c>
      <c r="C203" s="4">
        <v>0.0258691839869071</v>
      </c>
      <c r="D203" s="4">
        <v>4.664682245493168</v>
      </c>
      <c r="E203" s="4">
        <v>10.970006177201867</v>
      </c>
      <c r="F203" s="4">
        <v>2300548.6189766284</v>
      </c>
      <c r="G203" s="4">
        <v>2959.5643051854577</v>
      </c>
      <c r="H203" s="5">
        <v>0</v>
      </c>
      <c r="I203" s="5">
        <v>0</v>
      </c>
      <c r="J203" s="5">
        <v>0</v>
      </c>
      <c r="K203" s="4">
        <v>5207.547989145915</v>
      </c>
      <c r="L203" s="4">
        <v>1.118019938468933</v>
      </c>
      <c r="M203" s="4">
        <f>SUM(G203,L203,B203:E203)+(F203+H203+I203+J203+K203)/1000</f>
      </c>
      <c r="N203" s="15"/>
      <c r="O203" s="15"/>
    </row>
    <row x14ac:dyDescent="0.25" r="204" customHeight="1" ht="17.25">
      <c r="A204" s="3">
        <v>44579</v>
      </c>
      <c r="B204" s="4">
        <v>779.191975422342</v>
      </c>
      <c r="C204" s="4">
        <v>5.021446607949683</v>
      </c>
      <c r="D204" s="4">
        <v>2.2968828678131104</v>
      </c>
      <c r="E204" s="4">
        <v>10.083492279052734</v>
      </c>
      <c r="F204" s="4">
        <v>2298448.8124291757</v>
      </c>
      <c r="G204" s="4">
        <v>2274.7605999363827</v>
      </c>
      <c r="H204" s="5">
        <v>0</v>
      </c>
      <c r="I204" s="5">
        <v>0</v>
      </c>
      <c r="J204" s="5">
        <v>0</v>
      </c>
      <c r="K204" s="5">
        <v>0</v>
      </c>
      <c r="L204" s="4">
        <v>24.545915603637695</v>
      </c>
      <c r="M204" s="4">
        <f>SUM(G204,L204,B204:E204)+(F204+H204+I204+J204+K204)/1000</f>
      </c>
      <c r="N204" s="15"/>
      <c r="O204" s="15"/>
    </row>
    <row x14ac:dyDescent="0.25" r="205" customHeight="1" ht="17.25">
      <c r="A205" s="3">
        <v>44580</v>
      </c>
      <c r="B205" s="4">
        <v>316.22262085656337</v>
      </c>
      <c r="C205" s="4">
        <v>315.6670704646646</v>
      </c>
      <c r="D205" s="4">
        <v>1116.1504641323806</v>
      </c>
      <c r="E205" s="4">
        <v>12.270850254940903</v>
      </c>
      <c r="F205" s="4">
        <v>2194886.637132306</v>
      </c>
      <c r="G205" s="4">
        <v>3825.8421619609867</v>
      </c>
      <c r="H205" s="5">
        <v>0</v>
      </c>
      <c r="I205" s="5">
        <v>0</v>
      </c>
      <c r="J205" s="5">
        <v>0</v>
      </c>
      <c r="K205" s="5">
        <v>0</v>
      </c>
      <c r="L205" s="5">
        <v>0</v>
      </c>
      <c r="M205" s="4">
        <f>SUM(G205,L205,B205:E205)+(F205+H205+I205+J205+K205)/1000</f>
      </c>
      <c r="N205" s="15"/>
      <c r="O205" s="15"/>
    </row>
    <row x14ac:dyDescent="0.25" r="206" customHeight="1" ht="17.25">
      <c r="A206" s="3">
        <v>44581</v>
      </c>
      <c r="B206" s="5">
        <v>0</v>
      </c>
      <c r="C206" s="4">
        <v>714.8277168915915</v>
      </c>
      <c r="D206" s="4">
        <v>2612.648074185407</v>
      </c>
      <c r="E206" s="4">
        <v>865.2896716429811</v>
      </c>
      <c r="F206" s="4">
        <v>2027108.1075015964</v>
      </c>
      <c r="G206" s="4">
        <v>2578.4687124112215</v>
      </c>
      <c r="H206" s="5">
        <v>0</v>
      </c>
      <c r="I206" s="5">
        <v>0</v>
      </c>
      <c r="J206" s="5">
        <v>0</v>
      </c>
      <c r="K206" s="5">
        <v>0</v>
      </c>
      <c r="L206" s="5">
        <v>0</v>
      </c>
      <c r="M206" s="4">
        <f>SUM(G206,L206,B206:E206)+(F206+H206+I206+J206+K206)/1000</f>
      </c>
      <c r="N206" s="15"/>
      <c r="O206" s="15"/>
    </row>
    <row x14ac:dyDescent="0.25" r="207" customHeight="1" ht="17.25">
      <c r="A207" s="3">
        <v>44582</v>
      </c>
      <c r="B207" s="5">
        <v>0</v>
      </c>
      <c r="C207" s="4">
        <v>793.3338123944288</v>
      </c>
      <c r="D207" s="4">
        <v>2585.330066680908</v>
      </c>
      <c r="E207" s="4">
        <v>2031.7967544873557</v>
      </c>
      <c r="F207" s="4">
        <v>1974617.3678532292</v>
      </c>
      <c r="G207" s="4">
        <v>959.7311160878454</v>
      </c>
      <c r="H207" s="5">
        <v>0</v>
      </c>
      <c r="I207" s="5">
        <v>0</v>
      </c>
      <c r="J207" s="5">
        <v>0</v>
      </c>
      <c r="K207" s="5">
        <v>0</v>
      </c>
      <c r="L207" s="5">
        <v>0</v>
      </c>
      <c r="M207" s="4">
        <f>SUM(G207,L207,B207:E207)+(F207+H207+I207+J207+K207)/1000</f>
      </c>
      <c r="N207" s="15"/>
      <c r="O207" s="15"/>
    </row>
    <row x14ac:dyDescent="0.25" r="208" customHeight="1" ht="17.25">
      <c r="A208" s="3">
        <v>44583</v>
      </c>
      <c r="B208" s="5">
        <v>0</v>
      </c>
      <c r="C208" s="4">
        <v>761.9970578158642</v>
      </c>
      <c r="D208" s="4">
        <v>1484.69215798378</v>
      </c>
      <c r="E208" s="4">
        <v>1675.3209779580434</v>
      </c>
      <c r="F208" s="4">
        <v>1663252.3021137947</v>
      </c>
      <c r="G208" s="4">
        <v>911.634032001646</v>
      </c>
      <c r="H208" s="5">
        <v>0</v>
      </c>
      <c r="I208" s="5">
        <v>0</v>
      </c>
      <c r="J208" s="5">
        <v>0</v>
      </c>
      <c r="K208" s="5">
        <v>0</v>
      </c>
      <c r="L208" s="5">
        <v>0</v>
      </c>
      <c r="M208" s="4">
        <f>SUM(G208,L208,B208:E208)+(F208+H208+I208+J208+K208)/1000</f>
      </c>
      <c r="N208" s="15"/>
      <c r="O208" s="15"/>
    </row>
    <row x14ac:dyDescent="0.25" r="209" customHeight="1" ht="17.25">
      <c r="A209" s="3">
        <v>44584</v>
      </c>
      <c r="B209" s="5">
        <v>0</v>
      </c>
      <c r="C209" s="4">
        <v>807.9099002223277</v>
      </c>
      <c r="D209" s="4">
        <v>1685.2072389125824</v>
      </c>
      <c r="E209" s="4">
        <v>1675.23162244161</v>
      </c>
      <c r="F209" s="4">
        <v>1661699.487996215</v>
      </c>
      <c r="G209" s="4">
        <v>842.351451759952</v>
      </c>
      <c r="H209" s="5">
        <v>0</v>
      </c>
      <c r="I209" s="5">
        <v>0</v>
      </c>
      <c r="J209" s="5">
        <v>0</v>
      </c>
      <c r="K209" s="5">
        <v>0</v>
      </c>
      <c r="L209" s="5">
        <v>0</v>
      </c>
      <c r="M209" s="4">
        <f>SUM(G209,L209,B209:E209)+(F209+H209+I209+J209+K209)/1000</f>
      </c>
      <c r="N209" s="15"/>
      <c r="O209" s="15"/>
    </row>
    <row x14ac:dyDescent="0.25" r="210" customHeight="1" ht="17.25">
      <c r="A210" s="3">
        <v>44585</v>
      </c>
      <c r="B210" s="5">
        <v>0</v>
      </c>
      <c r="C210" s="4">
        <v>423.06366132267306</v>
      </c>
      <c r="D210" s="4">
        <v>780.5957824923098</v>
      </c>
      <c r="E210" s="4">
        <v>966.9049794188122</v>
      </c>
      <c r="F210" s="4">
        <v>1636268.4728400744</v>
      </c>
      <c r="G210" s="4">
        <v>2197.3161399784894</v>
      </c>
      <c r="H210" s="4">
        <v>10646.624810791016</v>
      </c>
      <c r="I210" s="5">
        <v>0</v>
      </c>
      <c r="J210" s="5">
        <v>0</v>
      </c>
      <c r="K210" s="5">
        <v>0</v>
      </c>
      <c r="L210" s="4">
        <v>0.09376651048660278</v>
      </c>
      <c r="M210" s="4">
        <f>SUM(G210,L210,B210:E210)+(F210+H210+I210+J210+K210)/1000</f>
      </c>
      <c r="N210" s="15"/>
      <c r="O210" s="15"/>
    </row>
    <row x14ac:dyDescent="0.25" r="211" customHeight="1" ht="17.25">
      <c r="A211" s="3">
        <v>44586</v>
      </c>
      <c r="B211" s="5">
        <v>0</v>
      </c>
      <c r="C211" s="4">
        <v>324.20906069193836</v>
      </c>
      <c r="D211" s="4">
        <v>1721.5104150772095</v>
      </c>
      <c r="E211" s="4">
        <v>202.19753139416272</v>
      </c>
      <c r="F211" s="4">
        <v>1590248.5369592765</v>
      </c>
      <c r="G211" s="4">
        <v>3751.6885087781384</v>
      </c>
      <c r="H211" s="5">
        <v>0</v>
      </c>
      <c r="I211" s="5">
        <v>0</v>
      </c>
      <c r="J211" s="5">
        <v>0</v>
      </c>
      <c r="K211" s="5">
        <v>0</v>
      </c>
      <c r="L211" s="4">
        <v>49.97775650024414</v>
      </c>
      <c r="M211" s="4">
        <f>SUM(G211,L211,B211:E211)+(F211+H211+I211+J211+K211)/1000</f>
      </c>
      <c r="N211" s="15"/>
      <c r="O211" s="15"/>
    </row>
    <row x14ac:dyDescent="0.25" r="212" customHeight="1" ht="17.25">
      <c r="A212" s="3">
        <v>44587</v>
      </c>
      <c r="B212" s="4">
        <v>266.06687674280386</v>
      </c>
      <c r="C212" s="4">
        <v>287.83231097854747</v>
      </c>
      <c r="D212" s="4">
        <v>2227.727469842901</v>
      </c>
      <c r="E212" s="4">
        <v>9.73692380312481</v>
      </c>
      <c r="F212" s="4">
        <v>1646068.4992721044</v>
      </c>
      <c r="G212" s="4">
        <v>2999.2816259656092</v>
      </c>
      <c r="H212" s="5">
        <v>0</v>
      </c>
      <c r="I212" s="5">
        <v>0</v>
      </c>
      <c r="J212" s="5">
        <v>0</v>
      </c>
      <c r="K212" s="5">
        <v>0</v>
      </c>
      <c r="L212" s="5">
        <v>0</v>
      </c>
      <c r="M212" s="4">
        <f>SUM(G212,L212,B212:E212)+(F212+H212+I212+J212+K212)/1000</f>
      </c>
      <c r="N212" s="15"/>
      <c r="O212" s="15"/>
    </row>
    <row x14ac:dyDescent="0.25" r="213" customHeight="1" ht="17.25">
      <c r="A213" s="3">
        <v>44588</v>
      </c>
      <c r="B213" s="4">
        <v>755.1760930457674</v>
      </c>
      <c r="C213" s="4">
        <v>0.014121643009372405</v>
      </c>
      <c r="D213" s="4">
        <v>1845.6286515382233</v>
      </c>
      <c r="E213" s="4">
        <v>10.094607585960766</v>
      </c>
      <c r="F213" s="4">
        <v>1642704.2159719022</v>
      </c>
      <c r="G213" s="4">
        <v>2224.9366597499097</v>
      </c>
      <c r="H213" s="5">
        <v>0</v>
      </c>
      <c r="I213" s="5">
        <v>0</v>
      </c>
      <c r="J213" s="5">
        <v>0</v>
      </c>
      <c r="K213" s="5">
        <v>0</v>
      </c>
      <c r="L213" s="4">
        <v>388.5220031738281</v>
      </c>
      <c r="M213" s="4">
        <f>SUM(G213,L213,B213:E213)+(F213+H213+I213+J213+K213)/1000</f>
      </c>
      <c r="N213" s="15"/>
      <c r="O213" s="15"/>
    </row>
    <row x14ac:dyDescent="0.25" r="214" customHeight="1" ht="17.25">
      <c r="A214" s="3">
        <v>44589</v>
      </c>
      <c r="B214" s="4">
        <v>756.8232847441486</v>
      </c>
      <c r="C214" s="4">
        <v>0.0476081483066082</v>
      </c>
      <c r="D214" s="4">
        <v>1935.2431911892359</v>
      </c>
      <c r="E214" s="4">
        <v>10.095212199353846</v>
      </c>
      <c r="F214" s="4">
        <v>1650026.3364629964</v>
      </c>
      <c r="G214" s="4">
        <v>3147.5800800511256</v>
      </c>
      <c r="H214" s="5">
        <v>0</v>
      </c>
      <c r="I214" s="5">
        <v>0</v>
      </c>
      <c r="J214" s="5">
        <v>0</v>
      </c>
      <c r="K214" s="5">
        <v>0</v>
      </c>
      <c r="L214" s="5">
        <v>0</v>
      </c>
      <c r="M214" s="4">
        <f>SUM(G214,L214,B214:E214)+(F214+H214+I214+J214+K214)/1000</f>
      </c>
      <c r="N214" s="15"/>
      <c r="O214" s="15"/>
    </row>
    <row x14ac:dyDescent="0.25" r="215" customHeight="1" ht="17.25">
      <c r="A215" s="3">
        <v>44590</v>
      </c>
      <c r="B215" s="4">
        <v>753.0157523847203</v>
      </c>
      <c r="C215" s="4">
        <v>9.654317472607596</v>
      </c>
      <c r="D215" s="4">
        <v>2012.949154112074</v>
      </c>
      <c r="E215" s="4">
        <v>9.6216149548057</v>
      </c>
      <c r="F215" s="4">
        <v>1646476.0834719664</v>
      </c>
      <c r="G215" s="4">
        <v>2287.7449519185893</v>
      </c>
      <c r="H215" s="5">
        <v>0</v>
      </c>
      <c r="I215" s="5">
        <v>0</v>
      </c>
      <c r="J215" s="5">
        <v>0</v>
      </c>
      <c r="K215" s="5">
        <v>0</v>
      </c>
      <c r="L215" s="5">
        <v>0</v>
      </c>
      <c r="M215" s="4">
        <f>SUM(G215,L215,B215:E215)+(F215+H215+I215+J215+K215)/1000</f>
      </c>
      <c r="N215" s="15"/>
      <c r="O215" s="15"/>
    </row>
    <row x14ac:dyDescent="0.25" r="216" customHeight="1" ht="17.25">
      <c r="A216" s="3">
        <v>44591</v>
      </c>
      <c r="B216" s="4">
        <v>753.828628992853</v>
      </c>
      <c r="C216" s="4">
        <v>0.04297901474540432</v>
      </c>
      <c r="D216" s="4">
        <v>2590.384567937543</v>
      </c>
      <c r="E216" s="4">
        <v>9.70742620993289</v>
      </c>
      <c r="F216" s="4">
        <v>1645775.7045337884</v>
      </c>
      <c r="G216" s="4">
        <v>1675.9384918327305</v>
      </c>
      <c r="H216" s="5">
        <v>0</v>
      </c>
      <c r="I216" s="5">
        <v>0</v>
      </c>
      <c r="J216" s="5">
        <v>0</v>
      </c>
      <c r="K216" s="5">
        <v>0</v>
      </c>
      <c r="L216" s="5">
        <v>0</v>
      </c>
      <c r="M216" s="4">
        <f>SUM(G216,L216,B216:E216)+(F216+H216+I216+J216+K216)/1000</f>
      </c>
      <c r="N216" s="15"/>
      <c r="O216" s="15"/>
    </row>
    <row x14ac:dyDescent="0.25" r="217" customHeight="1" ht="17.25">
      <c r="A217" s="3">
        <v>44592</v>
      </c>
      <c r="B217" s="4">
        <v>1113.5409573553231</v>
      </c>
      <c r="C217" s="4">
        <v>6.923250949761841</v>
      </c>
      <c r="D217" s="4">
        <v>1268.573005276144</v>
      </c>
      <c r="E217" s="4">
        <v>11.555071326408457</v>
      </c>
      <c r="F217" s="4">
        <v>1644429.511934138</v>
      </c>
      <c r="G217" s="4">
        <v>1719.4786515193182</v>
      </c>
      <c r="H217" s="5">
        <v>0</v>
      </c>
      <c r="I217" s="5">
        <v>0</v>
      </c>
      <c r="J217" s="5">
        <v>0</v>
      </c>
      <c r="K217" s="5">
        <v>0</v>
      </c>
      <c r="L217" s="5">
        <v>0</v>
      </c>
      <c r="M217" s="4">
        <f>SUM(G217,L217,B217:E217)+(F217+H217+I217+J217+K217)/1000</f>
      </c>
      <c r="N217" s="15"/>
      <c r="O217" s="15"/>
    </row>
    <row x14ac:dyDescent="0.25" r="218" customHeight="1" ht="17.25">
      <c r="A218" s="3">
        <v>44593</v>
      </c>
      <c r="B218" s="4">
        <v>996.779993585825</v>
      </c>
      <c r="C218" s="4">
        <v>0.01576595738780713</v>
      </c>
      <c r="D218" s="4">
        <v>1.0663895383331692</v>
      </c>
      <c r="E218" s="4">
        <v>9.71402249932289</v>
      </c>
      <c r="F218" s="4">
        <v>1643742.5962591525</v>
      </c>
      <c r="G218" s="4">
        <v>2006.1804841848912</v>
      </c>
      <c r="H218" s="5">
        <v>0</v>
      </c>
      <c r="I218" s="4">
        <v>8540.192809931437</v>
      </c>
      <c r="J218" s="5">
        <v>0</v>
      </c>
      <c r="K218" s="5">
        <v>0</v>
      </c>
      <c r="L218" s="5">
        <v>0</v>
      </c>
      <c r="M218" s="4">
        <f>SUM(G218,L218,B218:E218)+(F218+H218+I218+J218+K218)/1000</f>
      </c>
      <c r="N218" s="15"/>
      <c r="O218" s="15"/>
    </row>
    <row x14ac:dyDescent="0.25" r="219" customHeight="1" ht="17.25">
      <c r="A219" s="3">
        <v>44594</v>
      </c>
      <c r="B219" s="4">
        <v>731.5932000495826</v>
      </c>
      <c r="C219" s="4">
        <v>43.46629543717195</v>
      </c>
      <c r="D219" s="4">
        <v>560.6789517376092</v>
      </c>
      <c r="E219" s="4">
        <v>112.99580438799329</v>
      </c>
      <c r="F219" s="4">
        <v>1703360.3516355269</v>
      </c>
      <c r="G219" s="4">
        <v>3161.7467573468157</v>
      </c>
      <c r="H219" s="5">
        <v>0</v>
      </c>
      <c r="I219" s="5">
        <v>0</v>
      </c>
      <c r="J219" s="5">
        <v>0</v>
      </c>
      <c r="K219" s="5">
        <v>0</v>
      </c>
      <c r="L219" s="5">
        <v>0</v>
      </c>
      <c r="M219" s="4">
        <f>SUM(G219,L219,B219:E219)+(F219+H219+I219+J219+K219)/1000</f>
      </c>
      <c r="N219" s="15"/>
      <c r="O219" s="15"/>
    </row>
    <row x14ac:dyDescent="0.25" r="220" customHeight="1" ht="17.25">
      <c r="A220" s="3">
        <v>44595</v>
      </c>
      <c r="B220" s="4">
        <v>751.5945237827159</v>
      </c>
      <c r="C220" s="4">
        <v>129.4142837237486</v>
      </c>
      <c r="D220" s="4">
        <v>1.4138458867455483</v>
      </c>
      <c r="E220" s="4">
        <v>740.2711284167651</v>
      </c>
      <c r="F220" s="4">
        <v>1666133.4242456495</v>
      </c>
      <c r="G220" s="4">
        <v>3560.3634630699207</v>
      </c>
      <c r="H220" s="5">
        <v>0</v>
      </c>
      <c r="I220" s="5">
        <v>0</v>
      </c>
      <c r="J220" s="5">
        <v>0</v>
      </c>
      <c r="K220" s="5">
        <v>0</v>
      </c>
      <c r="L220" s="5">
        <v>0</v>
      </c>
      <c r="M220" s="4">
        <f>SUM(G220,L220,B220:E220)+(F220+H220+I220+J220+K220)/1000</f>
      </c>
      <c r="N220" s="15"/>
      <c r="O220" s="15"/>
    </row>
    <row x14ac:dyDescent="0.25" r="221" customHeight="1" ht="17.25">
      <c r="A221" s="3">
        <v>44596</v>
      </c>
      <c r="B221" s="4">
        <v>752.1749600154443</v>
      </c>
      <c r="C221" s="4">
        <v>217.28442015891233</v>
      </c>
      <c r="D221" s="4">
        <v>1.021851715631783</v>
      </c>
      <c r="E221" s="4">
        <v>794.1137313946667</v>
      </c>
      <c r="F221" s="4">
        <v>1765392.6664530372</v>
      </c>
      <c r="G221" s="4">
        <v>3396.741318415514</v>
      </c>
      <c r="H221" s="5">
        <v>0</v>
      </c>
      <c r="I221" s="5">
        <v>0</v>
      </c>
      <c r="J221" s="5">
        <v>0</v>
      </c>
      <c r="K221" s="5">
        <v>0</v>
      </c>
      <c r="L221" s="5">
        <v>0</v>
      </c>
      <c r="M221" s="4">
        <f>SUM(G221,L221,B221:E221)+(F221+H221+I221+J221+K221)/1000</f>
      </c>
      <c r="N221" s="15"/>
      <c r="O221" s="15"/>
    </row>
    <row x14ac:dyDescent="0.25" r="222" customHeight="1" ht="17.25">
      <c r="A222" s="3">
        <v>44597</v>
      </c>
      <c r="B222" s="4">
        <v>748.4033303499601</v>
      </c>
      <c r="C222" s="4">
        <v>4.2751400279768115</v>
      </c>
      <c r="D222" s="4">
        <v>0.6735649978509173</v>
      </c>
      <c r="E222" s="4">
        <v>1132.8611580259271</v>
      </c>
      <c r="F222" s="4">
        <v>1758526.7640728212</v>
      </c>
      <c r="G222" s="4">
        <v>2722.8676769196236</v>
      </c>
      <c r="H222" s="5">
        <v>0</v>
      </c>
      <c r="I222" s="5">
        <v>0</v>
      </c>
      <c r="J222" s="5">
        <v>0</v>
      </c>
      <c r="K222" s="5">
        <v>0</v>
      </c>
      <c r="L222" s="5">
        <v>0</v>
      </c>
      <c r="M222" s="4">
        <f>SUM(G222,L222,B222:E222)+(F222+H222+I222+J222+K222)/1000</f>
      </c>
      <c r="N222" s="15"/>
      <c r="O222" s="15"/>
    </row>
    <row x14ac:dyDescent="0.25" r="223" customHeight="1" ht="17.25">
      <c r="A223" s="3">
        <v>44598</v>
      </c>
      <c r="B223" s="4">
        <v>743.1284784880643</v>
      </c>
      <c r="C223" s="4">
        <v>5.589628181563237</v>
      </c>
      <c r="D223" s="4">
        <v>0.20886843117980075</v>
      </c>
      <c r="E223" s="4">
        <v>9.81236908689607</v>
      </c>
      <c r="F223" s="4">
        <v>1642827.8620545594</v>
      </c>
      <c r="G223" s="4">
        <v>2432.559173347907</v>
      </c>
      <c r="H223" s="5">
        <v>0</v>
      </c>
      <c r="I223" s="5">
        <v>0</v>
      </c>
      <c r="J223" s="5">
        <v>0</v>
      </c>
      <c r="K223" s="5">
        <v>0</v>
      </c>
      <c r="L223" s="5">
        <v>0</v>
      </c>
      <c r="M223" s="4">
        <f>SUM(G223,L223,B223:E223)+(F223+H223+I223+J223+K223)/1000</f>
      </c>
      <c r="N223" s="15"/>
      <c r="O223" s="15"/>
    </row>
    <row x14ac:dyDescent="0.25" r="224" customHeight="1" ht="17.25">
      <c r="A224" s="3">
        <v>44599</v>
      </c>
      <c r="B224" s="4">
        <v>101.22318917098963</v>
      </c>
      <c r="C224" s="4">
        <v>0.2651043217938427</v>
      </c>
      <c r="D224" s="4">
        <v>1251.3005959966101</v>
      </c>
      <c r="E224" s="4">
        <v>592.8174517904175</v>
      </c>
      <c r="F224" s="4">
        <v>1730822.9302302555</v>
      </c>
      <c r="G224" s="4">
        <v>2000.6989579065812</v>
      </c>
      <c r="H224" s="5">
        <v>0</v>
      </c>
      <c r="I224" s="5">
        <v>0</v>
      </c>
      <c r="J224" s="4">
        <v>1649.4871070861816</v>
      </c>
      <c r="K224" s="5">
        <v>0</v>
      </c>
      <c r="L224" s="5">
        <v>0</v>
      </c>
      <c r="M224" s="4">
        <f>SUM(G224,L224,B224:E224)+(F224+H224+I224+J224+K224)/1000</f>
      </c>
      <c r="N224" s="15"/>
      <c r="O224" s="15"/>
    </row>
    <row x14ac:dyDescent="0.25" r="225" customHeight="1" ht="17.25">
      <c r="A225" s="3">
        <v>44600</v>
      </c>
      <c r="B225" s="5">
        <v>0</v>
      </c>
      <c r="C225" s="4">
        <v>7.179634767020977</v>
      </c>
      <c r="D225" s="4">
        <v>1523.6692138692986</v>
      </c>
      <c r="E225" s="4">
        <v>750.693214103592</v>
      </c>
      <c r="F225" s="4">
        <v>1679044.159172766</v>
      </c>
      <c r="G225" s="4">
        <v>0.016302505043056685</v>
      </c>
      <c r="H225" s="5">
        <v>0</v>
      </c>
      <c r="I225" s="5">
        <v>0</v>
      </c>
      <c r="J225" s="4">
        <v>4691.285416996528</v>
      </c>
      <c r="K225" s="5">
        <v>0</v>
      </c>
      <c r="L225" s="5">
        <v>0</v>
      </c>
      <c r="M225" s="4">
        <f>SUM(G225,L225,B225:E225)+(F225+H225+I225+J225+K225)/1000</f>
      </c>
      <c r="N225" s="15"/>
      <c r="O225" s="15"/>
    </row>
    <row x14ac:dyDescent="0.25" r="226" customHeight="1" ht="17.25">
      <c r="A226" s="3">
        <v>44601</v>
      </c>
      <c r="B226" s="5">
        <v>0</v>
      </c>
      <c r="C226" s="4">
        <v>39.87423232675844</v>
      </c>
      <c r="D226" s="4">
        <v>1723.2612371444702</v>
      </c>
      <c r="E226" s="4">
        <v>10.07882507280757</v>
      </c>
      <c r="F226" s="4">
        <v>1619107.4059540043</v>
      </c>
      <c r="G226" s="4">
        <v>560.266364687733</v>
      </c>
      <c r="H226" s="5">
        <v>0</v>
      </c>
      <c r="I226" s="5">
        <v>0</v>
      </c>
      <c r="J226" s="5">
        <v>0</v>
      </c>
      <c r="K226" s="5">
        <v>0</v>
      </c>
      <c r="L226" s="5">
        <v>0</v>
      </c>
      <c r="M226" s="4">
        <f>SUM(G226,L226,B226:E226)+(F226+H226+I226+J226+K226)/1000</f>
      </c>
      <c r="N226" s="15"/>
      <c r="O226" s="15"/>
    </row>
    <row x14ac:dyDescent="0.25" r="227" customHeight="1" ht="17.25">
      <c r="A227" s="3">
        <v>44602</v>
      </c>
      <c r="B227" s="5">
        <v>0</v>
      </c>
      <c r="C227" s="4">
        <v>73.02673954910247</v>
      </c>
      <c r="D227" s="4">
        <v>1078.5274127870798</v>
      </c>
      <c r="E227" s="4">
        <v>10.033851547675829</v>
      </c>
      <c r="F227" s="4">
        <v>1611795.3997961148</v>
      </c>
      <c r="G227" s="4">
        <v>2125.766876053967</v>
      </c>
      <c r="H227" s="4">
        <v>2430.08890174425</v>
      </c>
      <c r="I227" s="4">
        <v>1880.3627001438413</v>
      </c>
      <c r="J227" s="5">
        <v>0</v>
      </c>
      <c r="K227" s="5">
        <v>0</v>
      </c>
      <c r="L227" s="5">
        <v>0</v>
      </c>
      <c r="M227" s="4">
        <f>SUM(G227,L227,B227:E227)+(F227+H227+I227+J227+K227)/1000</f>
      </c>
      <c r="N227" s="15"/>
      <c r="O227" s="15"/>
    </row>
    <row x14ac:dyDescent="0.25" r="228" customHeight="1" ht="17.25">
      <c r="A228" s="3">
        <v>44603</v>
      </c>
      <c r="B228" s="5">
        <v>0</v>
      </c>
      <c r="C228" s="4">
        <v>123.9024883702644</v>
      </c>
      <c r="D228" s="4">
        <v>0.6542704533785582</v>
      </c>
      <c r="E228" s="4">
        <v>491.2766403186942</v>
      </c>
      <c r="F228" s="4">
        <v>1435805.1191705877</v>
      </c>
      <c r="G228" s="4">
        <v>1808.2860795029565</v>
      </c>
      <c r="H228" s="5">
        <v>0</v>
      </c>
      <c r="I228" s="5">
        <v>0</v>
      </c>
      <c r="J228" s="4">
        <v>5787.7607658053585</v>
      </c>
      <c r="K228" s="5">
        <v>0</v>
      </c>
      <c r="L228" s="5">
        <v>0</v>
      </c>
      <c r="M228" s="4">
        <f>SUM(G228,L228,B228:E228)+(F228+H228+I228+J228+K228)/1000</f>
      </c>
      <c r="N228" s="15"/>
      <c r="O228" s="15"/>
    </row>
    <row x14ac:dyDescent="0.25" r="229" customHeight="1" ht="17.25">
      <c r="A229" s="3">
        <v>44604</v>
      </c>
      <c r="B229" s="5">
        <v>0</v>
      </c>
      <c r="C229" s="4">
        <v>627.7855448440655</v>
      </c>
      <c r="D229" s="4">
        <v>1.696678999636788</v>
      </c>
      <c r="E229" s="4">
        <v>1400.0642190282115</v>
      </c>
      <c r="F229" s="4">
        <v>1584191.8372349488</v>
      </c>
      <c r="G229" s="4">
        <v>2783.066063248648</v>
      </c>
      <c r="H229" s="5">
        <v>0</v>
      </c>
      <c r="I229" s="5">
        <v>0</v>
      </c>
      <c r="J229" s="5">
        <v>0</v>
      </c>
      <c r="K229" s="5">
        <v>0</v>
      </c>
      <c r="L229" s="5">
        <v>0</v>
      </c>
      <c r="M229" s="4">
        <f>SUM(G229,L229,B229:E229)+(F229+H229+I229+J229+K229)/1000</f>
      </c>
      <c r="N229" s="15"/>
      <c r="O229" s="15"/>
    </row>
    <row x14ac:dyDescent="0.25" r="230" customHeight="1" ht="17.25">
      <c r="A230" s="3">
        <v>44605</v>
      </c>
      <c r="B230" s="5">
        <v>0</v>
      </c>
      <c r="C230" s="4">
        <v>608.5513119620011</v>
      </c>
      <c r="D230" s="4">
        <v>1.0218679904937744</v>
      </c>
      <c r="E230" s="4">
        <v>1371.4408172432925</v>
      </c>
      <c r="F230" s="4">
        <v>1584083.942545258</v>
      </c>
      <c r="G230" s="4">
        <v>2502.3841046169305</v>
      </c>
      <c r="H230" s="5">
        <v>0</v>
      </c>
      <c r="I230" s="5">
        <v>0</v>
      </c>
      <c r="J230" s="5">
        <v>0</v>
      </c>
      <c r="K230" s="5">
        <v>0</v>
      </c>
      <c r="L230" s="5">
        <v>0</v>
      </c>
      <c r="M230" s="4">
        <f>SUM(G230,L230,B230:E230)+(F230+H230+I230+J230+K230)/1000</f>
      </c>
      <c r="N230" s="15"/>
      <c r="O230" s="15"/>
    </row>
    <row x14ac:dyDescent="0.25" r="231" customHeight="1" ht="17.25">
      <c r="A231" s="3">
        <v>44606</v>
      </c>
      <c r="B231" s="5">
        <v>0</v>
      </c>
      <c r="C231" s="4">
        <v>0.01972127294635061</v>
      </c>
      <c r="D231" s="4">
        <v>5.113393148581963</v>
      </c>
      <c r="E231" s="4">
        <v>1761.4763106429991</v>
      </c>
      <c r="F231" s="4">
        <v>1627291.6362424078</v>
      </c>
      <c r="G231" s="4">
        <v>2774.5906177552483</v>
      </c>
      <c r="H231" s="5">
        <v>0</v>
      </c>
      <c r="I231" s="5">
        <v>0</v>
      </c>
      <c r="J231" s="5">
        <v>0</v>
      </c>
      <c r="K231" s="4">
        <v>5222.443545231787</v>
      </c>
      <c r="L231" s="4">
        <v>0.2375754565000534</v>
      </c>
      <c r="M231" s="4">
        <f>SUM(G231,L231,B231:E231)+(F231+H231+I231+J231+K231)/1000</f>
      </c>
      <c r="N231" s="15"/>
      <c r="O231" s="15"/>
    </row>
    <row x14ac:dyDescent="0.25" r="232" customHeight="1" ht="17.25">
      <c r="A232" s="3">
        <v>44607</v>
      </c>
      <c r="B232" s="5">
        <v>0</v>
      </c>
      <c r="C232" s="4">
        <v>54.696850533656885</v>
      </c>
      <c r="D232" s="4">
        <v>1.0763240030258507</v>
      </c>
      <c r="E232" s="4">
        <v>413.312649414795</v>
      </c>
      <c r="F232" s="4">
        <v>577577.1194468302</v>
      </c>
      <c r="G232" s="4">
        <v>1557.369677722369</v>
      </c>
      <c r="H232" s="5">
        <v>0</v>
      </c>
      <c r="I232" s="5">
        <v>0</v>
      </c>
      <c r="J232" s="5">
        <v>0</v>
      </c>
      <c r="K232" s="5">
        <v>0</v>
      </c>
      <c r="L232" s="5">
        <v>0</v>
      </c>
      <c r="M232" s="4">
        <f>SUM(G232,L232,B232:E232)+(F232+H232+I232+J232+K232)/1000</f>
      </c>
      <c r="N232" s="15"/>
      <c r="O232" s="15"/>
    </row>
    <row x14ac:dyDescent="0.25" r="233" customHeight="1" ht="17.25">
      <c r="A233" s="3">
        <v>44608</v>
      </c>
      <c r="B233" s="5">
        <v>0</v>
      </c>
      <c r="C233" s="4">
        <v>222.77022276282514</v>
      </c>
      <c r="D233" s="4">
        <v>-0.32809390355638846</v>
      </c>
      <c r="E233" s="4">
        <v>9.939343420285732</v>
      </c>
      <c r="F233" s="4">
        <v>1236.5214939948069</v>
      </c>
      <c r="G233" s="4">
        <v>379.7695742922848</v>
      </c>
      <c r="H233" s="5">
        <v>0</v>
      </c>
      <c r="I233" s="5">
        <v>0</v>
      </c>
      <c r="J233" s="5">
        <v>0</v>
      </c>
      <c r="K233" s="5">
        <v>0</v>
      </c>
      <c r="L233" s="5">
        <v>0</v>
      </c>
      <c r="M233" s="4">
        <f>SUM(G233,L233,B233:E233)+(F233+H233+I233+J233+K233)/1000</f>
      </c>
      <c r="N233" s="15"/>
      <c r="O233" s="15"/>
    </row>
    <row x14ac:dyDescent="0.25" r="234" customHeight="1" ht="17.25">
      <c r="A234" s="3">
        <v>44609</v>
      </c>
      <c r="B234" s="5">
        <v>0</v>
      </c>
      <c r="C234" s="4">
        <v>28.920629735511056</v>
      </c>
      <c r="D234" s="4">
        <v>1.0026755966949472</v>
      </c>
      <c r="E234" s="4">
        <v>9.469576542624273</v>
      </c>
      <c r="F234" s="4">
        <v>1245.5370619697026</v>
      </c>
      <c r="G234" s="4">
        <v>3211.9389177232115</v>
      </c>
      <c r="H234" s="5">
        <v>0</v>
      </c>
      <c r="I234" s="5">
        <v>0</v>
      </c>
      <c r="J234" s="5">
        <v>0</v>
      </c>
      <c r="K234" s="5">
        <v>0</v>
      </c>
      <c r="L234" s="5">
        <v>0</v>
      </c>
      <c r="M234" s="4">
        <f>SUM(G234,L234,B234:E234)+(F234+H234+I234+J234+K234)/1000</f>
      </c>
      <c r="N234" s="15"/>
      <c r="O234" s="15"/>
    </row>
    <row x14ac:dyDescent="0.25" r="235" customHeight="1" ht="17.25">
      <c r="A235" s="3">
        <v>44610</v>
      </c>
      <c r="B235" s="5">
        <v>0</v>
      </c>
      <c r="C235" s="4">
        <v>216.90242375660443</v>
      </c>
      <c r="D235" s="4">
        <v>0.5740688407313428</v>
      </c>
      <c r="E235" s="4">
        <v>234.47456134820203</v>
      </c>
      <c r="F235" s="4">
        <v>1216.9160178478714</v>
      </c>
      <c r="G235" s="4">
        <v>2412.2951258985495</v>
      </c>
      <c r="H235" s="5">
        <v>0</v>
      </c>
      <c r="I235" s="5">
        <v>0</v>
      </c>
      <c r="J235" s="5">
        <v>0</v>
      </c>
      <c r="K235" s="5">
        <v>0</v>
      </c>
      <c r="L235" s="5">
        <v>0</v>
      </c>
      <c r="M235" s="4">
        <f>SUM(G235,L235,B235:E235)+(F235+H235+I235+J235+K235)/1000</f>
      </c>
      <c r="N235" s="15"/>
      <c r="O235" s="15"/>
    </row>
    <row x14ac:dyDescent="0.25" r="236" customHeight="1" ht="17.25">
      <c r="A236" s="3">
        <v>44611</v>
      </c>
      <c r="B236" s="5">
        <v>0</v>
      </c>
      <c r="C236" s="4">
        <v>514.8609999204268</v>
      </c>
      <c r="D236" s="4">
        <v>1.0309708869899623</v>
      </c>
      <c r="E236" s="4">
        <v>9.633275985717773</v>
      </c>
      <c r="F236" s="4">
        <v>1221.1017824600492</v>
      </c>
      <c r="G236" s="4">
        <v>2832.656568076187</v>
      </c>
      <c r="H236" s="5">
        <v>0</v>
      </c>
      <c r="I236" s="5">
        <v>0</v>
      </c>
      <c r="J236" s="5">
        <v>0</v>
      </c>
      <c r="K236" s="5">
        <v>0</v>
      </c>
      <c r="L236" s="5">
        <v>0</v>
      </c>
      <c r="M236" s="4">
        <f>SUM(G236,L236,B236:E236)+(F236+H236+I236+J236+K236)/1000</f>
      </c>
      <c r="N236" s="15"/>
      <c r="O236" s="15"/>
    </row>
    <row x14ac:dyDescent="0.25" r="237" customHeight="1" ht="17.25">
      <c r="A237" s="3">
        <v>44612</v>
      </c>
      <c r="B237" s="5">
        <v>0</v>
      </c>
      <c r="C237" s="4">
        <v>147.8885735262031</v>
      </c>
      <c r="D237" s="4">
        <v>0.1957609477394726</v>
      </c>
      <c r="E237" s="4">
        <v>10.083492279052734</v>
      </c>
      <c r="F237" s="4">
        <v>1250.2712014849371</v>
      </c>
      <c r="G237" s="4">
        <v>873.6187148637075</v>
      </c>
      <c r="H237" s="5">
        <v>0</v>
      </c>
      <c r="I237" s="5">
        <v>0</v>
      </c>
      <c r="J237" s="5">
        <v>0</v>
      </c>
      <c r="K237" s="5">
        <v>0</v>
      </c>
      <c r="L237" s="5">
        <v>0</v>
      </c>
      <c r="M237" s="4">
        <f>SUM(G237,L237,B237:E237)+(F237+H237+I237+J237+K237)/1000</f>
      </c>
      <c r="N237" s="15"/>
      <c r="O237" s="15"/>
    </row>
    <row x14ac:dyDescent="0.25" r="238" customHeight="1" ht="17.25">
      <c r="A238" s="3">
        <v>44613</v>
      </c>
      <c r="B238" s="5">
        <v>0</v>
      </c>
      <c r="C238" s="4">
        <v>0.039819858053496415</v>
      </c>
      <c r="D238" s="4">
        <v>1.383608001235795</v>
      </c>
      <c r="E238" s="4">
        <v>10.990367757760298</v>
      </c>
      <c r="F238" s="4">
        <v>1239792.8282991194</v>
      </c>
      <c r="G238" s="4">
        <v>906.584703346982</v>
      </c>
      <c r="H238" s="4">
        <v>12188.016366704305</v>
      </c>
      <c r="I238" s="5">
        <v>0</v>
      </c>
      <c r="J238" s="5">
        <v>0</v>
      </c>
      <c r="K238" s="5">
        <v>0</v>
      </c>
      <c r="L238" s="5">
        <v>0</v>
      </c>
      <c r="M238" s="4">
        <f>SUM(G238,L238,B238:E238)+(F238+H238+I238+J238+K238)/1000</f>
      </c>
      <c r="N238" s="15"/>
      <c r="O238" s="15"/>
    </row>
    <row x14ac:dyDescent="0.25" r="239" customHeight="1" ht="17.25">
      <c r="A239" s="3">
        <v>44614</v>
      </c>
      <c r="B239" s="5">
        <v>0</v>
      </c>
      <c r="C239" s="4">
        <v>300.63925523393584</v>
      </c>
      <c r="D239" s="4">
        <v>1.0079269830991202</v>
      </c>
      <c r="E239" s="4">
        <v>9.65464648854104</v>
      </c>
      <c r="F239" s="4">
        <v>1783295.3978138503</v>
      </c>
      <c r="G239" s="4">
        <v>2828.243114796553</v>
      </c>
      <c r="H239" s="5">
        <v>0</v>
      </c>
      <c r="I239" s="5">
        <v>0</v>
      </c>
      <c r="J239" s="5">
        <v>0</v>
      </c>
      <c r="K239" s="5">
        <v>0</v>
      </c>
      <c r="L239" s="5">
        <v>0</v>
      </c>
      <c r="M239" s="4">
        <f>SUM(G239,L239,B239:E239)+(F239+H239+I239+J239+K239)/1000</f>
      </c>
      <c r="N239" s="15"/>
      <c r="O239" s="15"/>
    </row>
    <row x14ac:dyDescent="0.25" r="240" customHeight="1" ht="17.25">
      <c r="A240" s="3">
        <v>44615</v>
      </c>
      <c r="B240" s="5">
        <v>0</v>
      </c>
      <c r="C240" s="4">
        <v>772.9775654473592</v>
      </c>
      <c r="D240" s="4">
        <v>1.5118132028534699</v>
      </c>
      <c r="E240" s="4">
        <v>730.7633533771494</v>
      </c>
      <c r="F240" s="4">
        <v>1909754.0189374504</v>
      </c>
      <c r="G240" s="4">
        <v>2969.9717067449533</v>
      </c>
      <c r="H240" s="5">
        <v>0</v>
      </c>
      <c r="I240" s="5">
        <v>0</v>
      </c>
      <c r="J240" s="5">
        <v>0</v>
      </c>
      <c r="K240" s="5">
        <v>0</v>
      </c>
      <c r="L240" s="5">
        <v>0</v>
      </c>
      <c r="M240" s="4">
        <f>SUM(G240,L240,B240:E240)+(F240+H240+I240+J240+K240)/1000</f>
      </c>
      <c r="N240" s="15"/>
      <c r="O240" s="15"/>
    </row>
    <row x14ac:dyDescent="0.25" r="241" customHeight="1" ht="17.25">
      <c r="A241" s="3">
        <v>44616</v>
      </c>
      <c r="B241" s="5">
        <v>0</v>
      </c>
      <c r="C241" s="4">
        <v>733.6456509424388</v>
      </c>
      <c r="D241" s="4">
        <v>1.022313636058243</v>
      </c>
      <c r="E241" s="4">
        <v>1139.0144974136197</v>
      </c>
      <c r="F241" s="4">
        <v>1579691.6556891059</v>
      </c>
      <c r="G241" s="4">
        <v>2268.0540656793037</v>
      </c>
      <c r="H241" s="5">
        <v>0</v>
      </c>
      <c r="I241" s="5">
        <v>0</v>
      </c>
      <c r="J241" s="5">
        <v>0</v>
      </c>
      <c r="K241" s="5">
        <v>0</v>
      </c>
      <c r="L241" s="5">
        <v>0</v>
      </c>
      <c r="M241" s="4">
        <f>SUM(G241,L241,B241:E241)+(F241+H241+I241+J241+K241)/1000</f>
      </c>
      <c r="N241" s="15"/>
      <c r="O241" s="15"/>
    </row>
    <row x14ac:dyDescent="0.25" r="242" customHeight="1" ht="17.25">
      <c r="A242" s="3">
        <v>44617</v>
      </c>
      <c r="B242" s="5">
        <v>0</v>
      </c>
      <c r="C242" s="4">
        <v>708.414042557632</v>
      </c>
      <c r="D242" s="4">
        <v>1.3440604091156274</v>
      </c>
      <c r="E242" s="4">
        <v>1271.5473537137643</v>
      </c>
      <c r="F242" s="4">
        <v>1581567.5754834055</v>
      </c>
      <c r="G242" s="4">
        <v>2589.502876325767</v>
      </c>
      <c r="H242" s="5">
        <v>0</v>
      </c>
      <c r="I242" s="5">
        <v>0</v>
      </c>
      <c r="J242" s="5">
        <v>0</v>
      </c>
      <c r="K242" s="5">
        <v>0</v>
      </c>
      <c r="L242" s="5">
        <v>0</v>
      </c>
      <c r="M242" s="4">
        <f>SUM(G242,L242,B242:E242)+(F242+H242+I242+J242+K242)/1000</f>
      </c>
      <c r="N242" s="15"/>
      <c r="O242" s="15"/>
    </row>
    <row x14ac:dyDescent="0.25" r="243" customHeight="1" ht="17.25">
      <c r="A243" s="3">
        <v>44618</v>
      </c>
      <c r="B243" s="5">
        <v>0</v>
      </c>
      <c r="C243" s="4">
        <v>287.7537982833393</v>
      </c>
      <c r="D243" s="4">
        <v>2.1469315590220504</v>
      </c>
      <c r="E243" s="4">
        <v>1549.3990118266502</v>
      </c>
      <c r="F243" s="4">
        <v>1579540.0708532296</v>
      </c>
      <c r="G243" s="4">
        <v>2813.145725277641</v>
      </c>
      <c r="H243" s="5">
        <v>0</v>
      </c>
      <c r="I243" s="5">
        <v>0</v>
      </c>
      <c r="J243" s="5">
        <v>0</v>
      </c>
      <c r="K243" s="5">
        <v>0</v>
      </c>
      <c r="L243" s="5">
        <v>0</v>
      </c>
      <c r="M243" s="4">
        <f>SUM(G243,L243,B243:E243)+(F243+H243+I243+J243+K243)/1000</f>
      </c>
      <c r="N243" s="15"/>
      <c r="O243" s="15"/>
    </row>
    <row x14ac:dyDescent="0.25" r="244" customHeight="1" ht="17.25">
      <c r="A244" s="3">
        <v>44619</v>
      </c>
      <c r="B244" s="5">
        <v>0</v>
      </c>
      <c r="C244" s="4">
        <v>0.015731385810580728</v>
      </c>
      <c r="D244" s="4">
        <v>1.2991376222053077</v>
      </c>
      <c r="E244" s="4">
        <v>751.3183579195064</v>
      </c>
      <c r="F244" s="4">
        <v>1218460.5839541228</v>
      </c>
      <c r="G244" s="4">
        <v>2378.911946834751</v>
      </c>
      <c r="H244" s="5">
        <v>0</v>
      </c>
      <c r="I244" s="5">
        <v>0</v>
      </c>
      <c r="J244" s="5">
        <v>0</v>
      </c>
      <c r="K244" s="5">
        <v>0</v>
      </c>
      <c r="L244" s="5">
        <v>0</v>
      </c>
      <c r="M244" s="4">
        <f>SUM(G244,L244,B244:E244)+(F244+H244+I244+J244+K244)/1000</f>
      </c>
      <c r="N244" s="15"/>
      <c r="O244" s="15"/>
    </row>
    <row x14ac:dyDescent="0.25" r="245" customHeight="1" ht="17.25">
      <c r="A245" s="3">
        <v>44620</v>
      </c>
      <c r="B245" s="5">
        <v>0</v>
      </c>
      <c r="C245" s="4">
        <v>8.21931095806302</v>
      </c>
      <c r="D245" s="4">
        <v>1.4930053131538443</v>
      </c>
      <c r="E245" s="4">
        <v>524.1867399093051</v>
      </c>
      <c r="F245" s="4">
        <v>1250.8776014808764</v>
      </c>
      <c r="G245" s="4">
        <v>2454.367889383153</v>
      </c>
      <c r="H245" s="5">
        <v>0</v>
      </c>
      <c r="I245" s="4">
        <v>9657.688744481406</v>
      </c>
      <c r="J245" s="5">
        <v>0</v>
      </c>
      <c r="K245" s="5">
        <v>0</v>
      </c>
      <c r="L245" s="4">
        <v>0.07965242862701416</v>
      </c>
      <c r="M245" s="4">
        <f>SUM(G245,L245,B245:E245)+(F245+H245+I245+J245+K245)/1000</f>
      </c>
      <c r="N245" s="15"/>
      <c r="O245" s="15"/>
    </row>
    <row x14ac:dyDescent="0.25" r="246" customHeight="1" ht="17.25">
      <c r="A246" s="3">
        <v>44621</v>
      </c>
      <c r="B246" s="5">
        <v>0</v>
      </c>
      <c r="C246" s="4">
        <v>0.03230817393294859</v>
      </c>
      <c r="D246" s="4">
        <v>0.5502041367581114</v>
      </c>
      <c r="E246" s="4">
        <v>107.36373825146092</v>
      </c>
      <c r="F246" s="4">
        <v>1171664.9371880502</v>
      </c>
      <c r="G246" s="4">
        <v>1363.8904476360913</v>
      </c>
      <c r="H246" s="5">
        <v>0</v>
      </c>
      <c r="I246" s="5">
        <v>0</v>
      </c>
      <c r="J246" s="5">
        <v>0</v>
      </c>
      <c r="K246" s="5">
        <v>0</v>
      </c>
      <c r="L246" s="5">
        <v>0</v>
      </c>
      <c r="M246" s="4">
        <f>SUM(G246,L246,B246:E246)+(F246+H246+I246+J246+K246)/1000</f>
      </c>
      <c r="N246" s="15"/>
      <c r="O246" s="15"/>
    </row>
    <row x14ac:dyDescent="0.25" r="247" customHeight="1" ht="17.25">
      <c r="A247" s="3">
        <v>44622</v>
      </c>
      <c r="B247" s="5">
        <v>0</v>
      </c>
      <c r="C247" s="4">
        <v>7.630080326288902</v>
      </c>
      <c r="D247" s="4">
        <v>0.9685296626994386</v>
      </c>
      <c r="E247" s="4">
        <v>130.04362940359337</v>
      </c>
      <c r="F247" s="4">
        <v>2089695.9840322256</v>
      </c>
      <c r="G247" s="4">
        <v>471.89021565217126</v>
      </c>
      <c r="H247" s="5">
        <v>0</v>
      </c>
      <c r="I247" s="5">
        <v>0</v>
      </c>
      <c r="J247" s="5">
        <v>0</v>
      </c>
      <c r="K247" s="5">
        <v>0</v>
      </c>
      <c r="L247" s="5">
        <v>0</v>
      </c>
      <c r="M247" s="4">
        <f>SUM(G247,L247,B247:E247)+(F247+H247+I247+J247+K247)/1000</f>
      </c>
      <c r="N247" s="15"/>
      <c r="O247" s="15"/>
    </row>
    <row x14ac:dyDescent="0.25" r="248" customHeight="1" ht="17.25">
      <c r="A248" s="3">
        <v>44623</v>
      </c>
      <c r="B248" s="5">
        <v>0</v>
      </c>
      <c r="C248" s="4">
        <v>0.0476081483066082</v>
      </c>
      <c r="D248" s="4">
        <v>133.74184962143045</v>
      </c>
      <c r="E248" s="4">
        <v>652.3895909779385</v>
      </c>
      <c r="F248" s="4">
        <v>646681.931402789</v>
      </c>
      <c r="G248" s="4">
        <v>1168.6358402809892</v>
      </c>
      <c r="H248" s="5">
        <v>0</v>
      </c>
      <c r="I248" s="5">
        <v>0</v>
      </c>
      <c r="J248" s="5">
        <v>0</v>
      </c>
      <c r="K248" s="5">
        <v>0</v>
      </c>
      <c r="L248" s="4">
        <v>8.266457557678223</v>
      </c>
      <c r="M248" s="4">
        <f>SUM(G248,L248,B248:E248)+(F248+H248+I248+J248+K248)/1000</f>
      </c>
      <c r="N248" s="15"/>
      <c r="O248" s="15"/>
    </row>
    <row x14ac:dyDescent="0.25" r="249" customHeight="1" ht="17.25">
      <c r="A249" s="3">
        <v>44624</v>
      </c>
      <c r="B249" s="5">
        <v>0</v>
      </c>
      <c r="C249" s="4">
        <v>7.315663198485457</v>
      </c>
      <c r="D249" s="4">
        <v>0.8037968896242091</v>
      </c>
      <c r="E249" s="4">
        <v>9.462835442405193</v>
      </c>
      <c r="F249" s="4">
        <v>1230.690160748608</v>
      </c>
      <c r="G249" s="4">
        <v>1786.9946781848473</v>
      </c>
      <c r="H249" s="5">
        <v>0</v>
      </c>
      <c r="I249" s="5">
        <v>0</v>
      </c>
      <c r="J249" s="5">
        <v>0</v>
      </c>
      <c r="K249" s="5">
        <v>0</v>
      </c>
      <c r="L249" s="5">
        <v>0</v>
      </c>
      <c r="M249" s="4">
        <f>SUM(G249,L249,B249:E249)+(F249+H249+I249+J249+K249)/1000</f>
      </c>
      <c r="N249" s="15"/>
      <c r="O249" s="15"/>
    </row>
    <row x14ac:dyDescent="0.25" r="250" customHeight="1" ht="17.25">
      <c r="A250" s="3">
        <v>44625</v>
      </c>
      <c r="B250" s="5">
        <v>0</v>
      </c>
      <c r="C250" s="4">
        <v>0.009957514551211733</v>
      </c>
      <c r="D250" s="4">
        <v>-0.023361673614999745</v>
      </c>
      <c r="E250" s="4">
        <v>9.565293448548763</v>
      </c>
      <c r="F250" s="4">
        <v>1256.7269543318023</v>
      </c>
      <c r="G250" s="4">
        <v>248.0367649517866</v>
      </c>
      <c r="H250" s="5">
        <v>0</v>
      </c>
      <c r="I250" s="5">
        <v>0</v>
      </c>
      <c r="J250" s="5">
        <v>0</v>
      </c>
      <c r="K250" s="5">
        <v>0</v>
      </c>
      <c r="L250" s="5">
        <v>0</v>
      </c>
      <c r="M250" s="4">
        <f>SUM(G250,L250,B250:E250)+(F250+H250+I250+J250+K250)/1000</f>
      </c>
      <c r="N250" s="15"/>
      <c r="O250" s="15"/>
    </row>
    <row x14ac:dyDescent="0.25" r="251" customHeight="1" ht="17.25">
      <c r="A251" s="3">
        <v>44626</v>
      </c>
      <c r="B251" s="5">
        <v>0</v>
      </c>
      <c r="C251" s="4">
        <v>6.104310683513603</v>
      </c>
      <c r="D251" s="4">
        <v>1.610900732979644</v>
      </c>
      <c r="E251" s="4">
        <v>8.626236012801527</v>
      </c>
      <c r="F251" s="4">
        <v>1227.6645898440288</v>
      </c>
      <c r="G251" s="4">
        <v>1822.804436376883</v>
      </c>
      <c r="H251" s="5">
        <v>0</v>
      </c>
      <c r="I251" s="5">
        <v>0</v>
      </c>
      <c r="J251" s="5">
        <v>0</v>
      </c>
      <c r="K251" s="5">
        <v>0</v>
      </c>
      <c r="L251" s="5">
        <v>0</v>
      </c>
      <c r="M251" s="4">
        <f>SUM(G251,L251,B251:E251)+(F251+H251+I251+J251+K251)/1000</f>
      </c>
      <c r="N251" s="15"/>
      <c r="O251" s="15"/>
    </row>
    <row x14ac:dyDescent="0.25" r="252" customHeight="1" ht="17.25">
      <c r="A252" s="3">
        <v>44627</v>
      </c>
      <c r="B252" s="5">
        <v>0</v>
      </c>
      <c r="C252" s="4">
        <v>0.025299652419644915</v>
      </c>
      <c r="D252" s="4">
        <v>1.3725127360667102</v>
      </c>
      <c r="E252" s="4">
        <v>10.092538121068953</v>
      </c>
      <c r="F252" s="4">
        <v>2115.540080328126</v>
      </c>
      <c r="G252" s="4">
        <v>3033.500463032736</v>
      </c>
      <c r="H252" s="5">
        <v>0</v>
      </c>
      <c r="I252" s="5">
        <v>0</v>
      </c>
      <c r="J252" s="4">
        <v>8997.86242535909</v>
      </c>
      <c r="K252" s="5">
        <v>0</v>
      </c>
      <c r="L252" s="4">
        <v>0.08765091747045517</v>
      </c>
      <c r="M252" s="4">
        <f>SUM(G252,L252,B252:E252)+(F252+H252+I252+J252+K252)/1000</f>
      </c>
      <c r="N252" s="15"/>
      <c r="O252" s="15"/>
    </row>
    <row x14ac:dyDescent="0.25" r="253" customHeight="1" ht="17.25">
      <c r="A253" s="3">
        <v>44628</v>
      </c>
      <c r="B253" s="5">
        <v>0</v>
      </c>
      <c r="C253" s="4">
        <v>8.631430161417635</v>
      </c>
      <c r="D253" s="4">
        <v>271.96479824814014</v>
      </c>
      <c r="E253" s="4">
        <v>9.6457508481237</v>
      </c>
      <c r="F253" s="4">
        <v>1148493.2826759801</v>
      </c>
      <c r="G253" s="4">
        <v>2337.0153759093473</v>
      </c>
      <c r="H253" s="5">
        <v>0</v>
      </c>
      <c r="I253" s="5">
        <v>0</v>
      </c>
      <c r="J253" s="5">
        <v>0</v>
      </c>
      <c r="K253" s="5">
        <v>0</v>
      </c>
      <c r="L253" s="5">
        <v>0</v>
      </c>
      <c r="M253" s="4">
        <f>SUM(G253,L253,B253:E253)+(F253+H253+I253+J253+K253)/1000</f>
      </c>
      <c r="N253" s="15"/>
      <c r="O253" s="15"/>
    </row>
    <row x14ac:dyDescent="0.25" r="254" customHeight="1" ht="17.25">
      <c r="A254" s="3">
        <v>44629</v>
      </c>
      <c r="B254" s="5">
        <v>0</v>
      </c>
      <c r="C254" s="4">
        <v>44.677170972641484</v>
      </c>
      <c r="D254" s="4">
        <v>0.38078068136625615</v>
      </c>
      <c r="E254" s="4">
        <v>124.14619080084324</v>
      </c>
      <c r="F254" s="4">
        <v>1737448.5379516706</v>
      </c>
      <c r="G254" s="4">
        <v>2620.154724233686</v>
      </c>
      <c r="H254" s="5">
        <v>0</v>
      </c>
      <c r="I254" s="5">
        <v>0</v>
      </c>
      <c r="J254" s="5">
        <v>0</v>
      </c>
      <c r="K254" s="5">
        <v>0</v>
      </c>
      <c r="L254" s="5">
        <v>0</v>
      </c>
      <c r="M254" s="4">
        <f>SUM(G254,L254,B254:E254)+(F254+H254+I254+J254+K254)/1000</f>
      </c>
      <c r="N254" s="15"/>
      <c r="O254" s="15"/>
    </row>
    <row x14ac:dyDescent="0.25" r="255" customHeight="1" ht="17.25">
      <c r="A255" s="3">
        <v>44630</v>
      </c>
      <c r="B255" s="5">
        <v>0</v>
      </c>
      <c r="C255" s="4">
        <v>518.36251660374</v>
      </c>
      <c r="D255" s="4">
        <v>0.8379703915173498</v>
      </c>
      <c r="E255" s="4">
        <v>9.095650177570061</v>
      </c>
      <c r="F255" s="4">
        <v>2025990.218444726</v>
      </c>
      <c r="G255" s="4">
        <v>2983.75508378294</v>
      </c>
      <c r="H255" s="5">
        <v>0</v>
      </c>
      <c r="I255" s="5">
        <v>0</v>
      </c>
      <c r="J255" s="5">
        <v>0</v>
      </c>
      <c r="K255" s="5">
        <v>0</v>
      </c>
      <c r="L255" s="5">
        <v>0</v>
      </c>
      <c r="M255" s="4">
        <f>SUM(G255,L255,B255:E255)+(F255+H255+I255+J255+K255)/1000</f>
      </c>
      <c r="N255" s="15"/>
      <c r="O255" s="15"/>
    </row>
    <row x14ac:dyDescent="0.25" r="256" customHeight="1" ht="17.25">
      <c r="A256" s="3">
        <v>44631</v>
      </c>
      <c r="B256" s="5">
        <v>0</v>
      </c>
      <c r="C256" s="4">
        <v>750.6027441771403</v>
      </c>
      <c r="D256" s="4">
        <v>0.9071800458768848</v>
      </c>
      <c r="E256" s="4">
        <v>9.135044477806012</v>
      </c>
      <c r="F256" s="4">
        <v>1954323.3344816405</v>
      </c>
      <c r="G256" s="4">
        <v>2910.2127318123767</v>
      </c>
      <c r="H256" s="5">
        <v>0</v>
      </c>
      <c r="I256" s="5">
        <v>0</v>
      </c>
      <c r="J256" s="5">
        <v>0</v>
      </c>
      <c r="K256" s="5">
        <v>0</v>
      </c>
      <c r="L256" s="5">
        <v>0</v>
      </c>
      <c r="M256" s="4">
        <f>SUM(G256,L256,B256:E256)+(F256+H256+I256+J256+K256)/1000</f>
      </c>
      <c r="N256" s="15"/>
      <c r="O256" s="15"/>
    </row>
    <row x14ac:dyDescent="0.25" r="257" customHeight="1" ht="17.25">
      <c r="A257" s="3">
        <v>44632</v>
      </c>
      <c r="B257" s="5">
        <v>0</v>
      </c>
      <c r="C257" s="4">
        <v>821.3661015564164</v>
      </c>
      <c r="D257" s="4">
        <v>1401.3379587005768</v>
      </c>
      <c r="E257" s="4">
        <v>9.178893919987086</v>
      </c>
      <c r="F257" s="4">
        <v>1836471.32232749</v>
      </c>
      <c r="G257" s="4">
        <v>2517.666123810096</v>
      </c>
      <c r="H257" s="5">
        <v>0</v>
      </c>
      <c r="I257" s="5">
        <v>0</v>
      </c>
      <c r="J257" s="5">
        <v>0</v>
      </c>
      <c r="K257" s="5">
        <v>0</v>
      </c>
      <c r="L257" s="5">
        <v>0</v>
      </c>
      <c r="M257" s="4">
        <f>SUM(G257,L257,B257:E257)+(F257+H257+I257+J257+K257)/1000</f>
      </c>
      <c r="N257" s="15"/>
      <c r="O257" s="15"/>
    </row>
    <row x14ac:dyDescent="0.25" r="258" customHeight="1" ht="17.25">
      <c r="A258" s="3">
        <v>44633</v>
      </c>
      <c r="B258" s="5">
        <v>0</v>
      </c>
      <c r="C258" s="4">
        <v>347.99072456936346</v>
      </c>
      <c r="D258" s="4">
        <v>106.42192544857971</v>
      </c>
      <c r="E258" s="4">
        <v>9.157480353858944</v>
      </c>
      <c r="F258" s="4">
        <v>1672261.3001220406</v>
      </c>
      <c r="G258" s="4">
        <v>2190.751881013822</v>
      </c>
      <c r="H258" s="5">
        <v>0</v>
      </c>
      <c r="I258" s="5">
        <v>0</v>
      </c>
      <c r="J258" s="5">
        <v>0</v>
      </c>
      <c r="K258" s="5">
        <v>0</v>
      </c>
      <c r="L258" s="5">
        <v>0</v>
      </c>
      <c r="M258" s="4">
        <f>SUM(G258,L258,B258:E258)+(F258+H258+I258+J258+K258)/1000</f>
      </c>
      <c r="N258" s="15"/>
      <c r="O258" s="15"/>
    </row>
    <row x14ac:dyDescent="0.25" r="259" customHeight="1" ht="17.25">
      <c r="A259" s="3">
        <v>44634</v>
      </c>
      <c r="B259" s="5">
        <v>0</v>
      </c>
      <c r="C259" s="4">
        <v>5.385747114151541</v>
      </c>
      <c r="D259" s="4">
        <v>-0.07251622408512048</v>
      </c>
      <c r="E259" s="4">
        <v>13.365874164452674</v>
      </c>
      <c r="F259" s="4">
        <v>1580153.3942213142</v>
      </c>
      <c r="G259" s="4">
        <v>1152.2926749182548</v>
      </c>
      <c r="H259" s="5">
        <v>0</v>
      </c>
      <c r="I259" s="5">
        <v>0</v>
      </c>
      <c r="J259" s="5">
        <v>0</v>
      </c>
      <c r="K259" s="4">
        <v>290.6080856323242</v>
      </c>
      <c r="L259" s="4">
        <v>5.211954593658447</v>
      </c>
      <c r="M259" s="4">
        <f>SUM(G259,L259,B259:E259)+(F259+H259+I259+J259+K259)/1000</f>
      </c>
      <c r="N259" s="15"/>
      <c r="O259" s="15"/>
    </row>
    <row x14ac:dyDescent="0.25" r="260" customHeight="1" ht="17.25">
      <c r="A260" s="3">
        <v>44635</v>
      </c>
      <c r="B260" s="5">
        <v>0</v>
      </c>
      <c r="C260" s="4">
        <v>0.016793692012046675</v>
      </c>
      <c r="D260" s="4">
        <v>1.904565185395768</v>
      </c>
      <c r="E260" s="4">
        <v>10.376643161773682</v>
      </c>
      <c r="F260" s="4">
        <v>1846047.0636477617</v>
      </c>
      <c r="G260" s="4">
        <v>1531.8334816055017</v>
      </c>
      <c r="H260" s="5">
        <v>0</v>
      </c>
      <c r="I260" s="5">
        <v>0</v>
      </c>
      <c r="J260" s="5">
        <v>0</v>
      </c>
      <c r="K260" s="5">
        <v>0</v>
      </c>
      <c r="L260" s="5">
        <v>0</v>
      </c>
      <c r="M260" s="4">
        <f>SUM(G260,L260,B260:E260)+(F260+H260+I260+J260+K260)/1000</f>
      </c>
      <c r="N260" s="15"/>
      <c r="O260" s="15"/>
    </row>
    <row x14ac:dyDescent="0.25" r="261" customHeight="1" ht="17.25">
      <c r="A261" s="3">
        <v>44636</v>
      </c>
      <c r="B261" s="5">
        <v>0</v>
      </c>
      <c r="C261" s="4">
        <v>6.510577818268722</v>
      </c>
      <c r="D261" s="4">
        <v>0.5139440196217038</v>
      </c>
      <c r="E261" s="4">
        <v>9.089960098266602</v>
      </c>
      <c r="F261" s="4">
        <v>1604271.0086086344</v>
      </c>
      <c r="G261" s="4">
        <v>614.8618629129179</v>
      </c>
      <c r="H261" s="5">
        <v>0</v>
      </c>
      <c r="I261" s="5">
        <v>0</v>
      </c>
      <c r="J261" s="5">
        <v>0</v>
      </c>
      <c r="K261" s="5">
        <v>0</v>
      </c>
      <c r="L261" s="5">
        <v>0</v>
      </c>
      <c r="M261" s="4">
        <f>SUM(G261,L261,B261:E261)+(F261+H261+I261+J261+K261)/1000</f>
      </c>
      <c r="N261" s="15"/>
      <c r="O261" s="15"/>
    </row>
    <row x14ac:dyDescent="0.25" r="262" customHeight="1" ht="17.25">
      <c r="A262" s="3">
        <v>44637</v>
      </c>
      <c r="B262" s="5">
        <v>0</v>
      </c>
      <c r="C262" s="4">
        <v>101.4176405789032</v>
      </c>
      <c r="D262" s="4">
        <v>1.455754230846651</v>
      </c>
      <c r="E262" s="4">
        <v>10.279466409683227</v>
      </c>
      <c r="F262" s="4">
        <v>1642684.3177768965</v>
      </c>
      <c r="G262" s="4">
        <v>-0.013578720277850292</v>
      </c>
      <c r="H262" s="5">
        <v>0</v>
      </c>
      <c r="I262" s="5">
        <v>0</v>
      </c>
      <c r="J262" s="5">
        <v>0</v>
      </c>
      <c r="K262" s="5">
        <v>0</v>
      </c>
      <c r="L262" s="5">
        <v>0</v>
      </c>
      <c r="M262" s="4">
        <f>SUM(G262,L262,B262:E262)+(F262+H262+I262+J262+K262)/1000</f>
      </c>
      <c r="N262" s="15"/>
      <c r="O262" s="15"/>
    </row>
    <row x14ac:dyDescent="0.25" r="263" customHeight="1" ht="17.25">
      <c r="A263" s="3">
        <v>44638</v>
      </c>
      <c r="B263" s="5">
        <v>0</v>
      </c>
      <c r="C263" s="4">
        <v>1.5721633099853007</v>
      </c>
      <c r="D263" s="4">
        <v>1.1270419308857527</v>
      </c>
      <c r="E263" s="4">
        <v>363.9783550666165</v>
      </c>
      <c r="F263" s="4">
        <v>1161249.8643325367</v>
      </c>
      <c r="G263" s="4">
        <v>1631.2006649340906</v>
      </c>
      <c r="H263" s="5">
        <v>0</v>
      </c>
      <c r="I263" s="5">
        <v>0</v>
      </c>
      <c r="J263" s="5">
        <v>0</v>
      </c>
      <c r="K263" s="4">
        <v>4110.785343678793</v>
      </c>
      <c r="L263" s="5">
        <v>0</v>
      </c>
      <c r="M263" s="4">
        <f>SUM(G263,L263,B263:E263)+(F263+H263+I263+J263+K263)/1000</f>
      </c>
      <c r="N263" s="15"/>
      <c r="O263" s="15"/>
    </row>
    <row x14ac:dyDescent="0.25" r="264" customHeight="1" ht="17.25">
      <c r="A264" s="3">
        <v>44639</v>
      </c>
      <c r="B264" s="5">
        <v>0</v>
      </c>
      <c r="C264" s="4">
        <v>5.122311320152021</v>
      </c>
      <c r="D264" s="4">
        <v>0.637130953691667</v>
      </c>
      <c r="E264" s="4">
        <v>1549.0724617929586</v>
      </c>
      <c r="F264" s="4">
        <v>1255.026422755892</v>
      </c>
      <c r="G264" s="4">
        <v>2098.0882734011984</v>
      </c>
      <c r="H264" s="5">
        <v>0</v>
      </c>
      <c r="I264" s="5">
        <v>0</v>
      </c>
      <c r="J264" s="5">
        <v>0</v>
      </c>
      <c r="K264" s="5">
        <v>0</v>
      </c>
      <c r="L264" s="4">
        <v>108.76996612548828</v>
      </c>
      <c r="M264" s="4">
        <f>SUM(G264,L264,B264:E264)+(F264+H264+I264+J264+K264)/1000</f>
      </c>
      <c r="N264" s="15"/>
      <c r="O264" s="15"/>
    </row>
    <row x14ac:dyDescent="0.25" r="265" customHeight="1" ht="17.25">
      <c r="A265" s="3">
        <v>44640</v>
      </c>
      <c r="B265" s="5">
        <v>0</v>
      </c>
      <c r="C265" s="4">
        <v>4.984875501115145</v>
      </c>
      <c r="D265" s="4">
        <v>0.5113072562380694</v>
      </c>
      <c r="E265" s="4">
        <v>724.400671886904</v>
      </c>
      <c r="F265" s="4">
        <v>1290.175163693388</v>
      </c>
      <c r="G265" s="4">
        <v>2064.906058079713</v>
      </c>
      <c r="H265" s="5">
        <v>0</v>
      </c>
      <c r="I265" s="5">
        <v>0</v>
      </c>
      <c r="J265" s="5">
        <v>0</v>
      </c>
      <c r="K265" s="5">
        <v>0</v>
      </c>
      <c r="L265" s="4">
        <v>88.00281524658203</v>
      </c>
      <c r="M265" s="4">
        <f>SUM(G265,L265,B265:E265)+(F265+H265+I265+J265+K265)/1000</f>
      </c>
      <c r="N265" s="15"/>
      <c r="O265" s="15"/>
    </row>
    <row x14ac:dyDescent="0.25" r="266" customHeight="1" ht="17.25">
      <c r="A266" s="3">
        <v>44641</v>
      </c>
      <c r="B266" s="5">
        <v>0</v>
      </c>
      <c r="C266" s="4">
        <v>0.04669068212036478</v>
      </c>
      <c r="D266" s="4">
        <v>3.417109169822652</v>
      </c>
      <c r="E266" s="4">
        <v>10.733652434746425</v>
      </c>
      <c r="F266" s="4">
        <v>1252.3800786218967</v>
      </c>
      <c r="G266" s="4">
        <v>2016.9311933763295</v>
      </c>
      <c r="H266" s="5">
        <v>0</v>
      </c>
      <c r="I266" s="5">
        <v>0</v>
      </c>
      <c r="J266" s="5">
        <v>0</v>
      </c>
      <c r="K266" s="5">
        <v>0</v>
      </c>
      <c r="L266" s="4">
        <v>0.10115121304988861</v>
      </c>
      <c r="M266" s="4">
        <f>SUM(G266,L266,B266:E266)+(F266+H266+I266+J266+K266)/1000</f>
      </c>
      <c r="N266" s="15"/>
      <c r="O266" s="15"/>
    </row>
    <row x14ac:dyDescent="0.25" r="267" customHeight="1" ht="17.25">
      <c r="A267" s="3">
        <v>44642</v>
      </c>
      <c r="B267" s="5">
        <v>0</v>
      </c>
      <c r="C267" s="4">
        <v>7.513265424009367</v>
      </c>
      <c r="D267" s="4">
        <v>1.3015691144391894</v>
      </c>
      <c r="E267" s="4">
        <v>10.083492279052734</v>
      </c>
      <c r="F267" s="4">
        <v>1167538.2910158013</v>
      </c>
      <c r="G267" s="4">
        <v>759.4950854691721</v>
      </c>
      <c r="H267" s="5">
        <v>0</v>
      </c>
      <c r="I267" s="5">
        <v>0</v>
      </c>
      <c r="J267" s="5">
        <v>0</v>
      </c>
      <c r="K267" s="5">
        <v>0</v>
      </c>
      <c r="L267" s="5">
        <v>0</v>
      </c>
      <c r="M267" s="4">
        <f>SUM(G267,L267,B267:E267)+(F267+H267+I267+J267+K267)/1000</f>
      </c>
      <c r="N267" s="15"/>
      <c r="O267" s="15"/>
    </row>
    <row x14ac:dyDescent="0.25" r="268" customHeight="1" ht="17.25">
      <c r="A268" s="3">
        <v>44643</v>
      </c>
      <c r="B268" s="5">
        <v>0</v>
      </c>
      <c r="C268" s="4">
        <v>0.027213253828417244</v>
      </c>
      <c r="D268" s="4">
        <v>2.0374022617470473</v>
      </c>
      <c r="E268" s="4">
        <v>9.579119457900523</v>
      </c>
      <c r="F268" s="4">
        <v>1741476.453206031</v>
      </c>
      <c r="G268" s="4">
        <v>775.6586019131526</v>
      </c>
      <c r="H268" s="5">
        <v>0</v>
      </c>
      <c r="I268" s="5">
        <v>0</v>
      </c>
      <c r="J268" s="5">
        <v>0</v>
      </c>
      <c r="K268" s="5">
        <v>0</v>
      </c>
      <c r="L268" s="5">
        <v>0</v>
      </c>
      <c r="M268" s="4">
        <f>SUM(G268,L268,B268:E268)+(F268+H268+I268+J268+K268)/1000</f>
      </c>
      <c r="N268" s="15"/>
      <c r="O268" s="15"/>
    </row>
    <row x14ac:dyDescent="0.25" r="269" customHeight="1" ht="17.25">
      <c r="A269" s="3">
        <v>44644</v>
      </c>
      <c r="B269" s="5">
        <v>0</v>
      </c>
      <c r="C269" s="4">
        <v>6.679654611435641</v>
      </c>
      <c r="D269" s="4">
        <v>-1.7732493423391134</v>
      </c>
      <c r="E269" s="4">
        <v>8.808799515068532</v>
      </c>
      <c r="F269" s="4">
        <v>1582638.6506209816</v>
      </c>
      <c r="G269" s="4">
        <v>1764.1588089073116</v>
      </c>
      <c r="H269" s="5">
        <v>0</v>
      </c>
      <c r="I269" s="5">
        <v>0</v>
      </c>
      <c r="J269" s="5">
        <v>0</v>
      </c>
      <c r="K269" s="5">
        <v>0</v>
      </c>
      <c r="L269" s="4">
        <v>18.32906150817871</v>
      </c>
      <c r="M269" s="4">
        <f>SUM(G269,L269,B269:E269)+(F269+H269+I269+J269+K269)/1000</f>
      </c>
      <c r="N269" s="15"/>
      <c r="O269" s="15"/>
    </row>
    <row x14ac:dyDescent="0.25" r="270" customHeight="1" ht="17.25">
      <c r="A270" s="3">
        <v>44645</v>
      </c>
      <c r="B270" s="5">
        <v>0</v>
      </c>
      <c r="C270" s="4">
        <v>0.03158009952885737</v>
      </c>
      <c r="D270" s="4">
        <v>1.1269208136945963</v>
      </c>
      <c r="E270" s="4">
        <v>9.791639329482699</v>
      </c>
      <c r="F270" s="4">
        <v>1772136.7890837234</v>
      </c>
      <c r="G270" s="4">
        <v>2167.9749085075255</v>
      </c>
      <c r="H270" s="4">
        <v>11588.356685849729</v>
      </c>
      <c r="I270" s="5">
        <v>0</v>
      </c>
      <c r="J270" s="5">
        <v>0</v>
      </c>
      <c r="K270" s="4">
        <v>403.8216077168783</v>
      </c>
      <c r="L270" s="5">
        <v>0</v>
      </c>
      <c r="M270" s="4">
        <f>SUM(G270,L270,B270:E270)+(F270+H270+I270+J270+K270)/1000</f>
      </c>
      <c r="N270" s="15"/>
      <c r="O270" s="15"/>
    </row>
    <row x14ac:dyDescent="0.25" r="271" customHeight="1" ht="17.25">
      <c r="A271" s="3">
        <v>44646</v>
      </c>
      <c r="B271" s="5">
        <v>0</v>
      </c>
      <c r="C271" s="4">
        <v>9.55693230172265</v>
      </c>
      <c r="D271" s="4">
        <v>0.9984879089752212</v>
      </c>
      <c r="E271" s="4">
        <v>8.674956685811695</v>
      </c>
      <c r="F271" s="4">
        <v>1872353.2456773175</v>
      </c>
      <c r="G271" s="4">
        <v>3147.595106444418</v>
      </c>
      <c r="H271" s="5">
        <v>0</v>
      </c>
      <c r="I271" s="5">
        <v>0</v>
      </c>
      <c r="J271" s="5">
        <v>0</v>
      </c>
      <c r="K271" s="5">
        <v>0</v>
      </c>
      <c r="L271" s="5">
        <v>0</v>
      </c>
      <c r="M271" s="4">
        <f>SUM(G271,L271,B271:E271)+(F271+H271+I271+J271+K271)/1000</f>
      </c>
      <c r="N271" s="15"/>
      <c r="O271" s="15"/>
    </row>
    <row x14ac:dyDescent="0.25" r="272" customHeight="1" ht="17.25">
      <c r="A272" s="3">
        <v>44647</v>
      </c>
      <c r="B272" s="5">
        <v>0</v>
      </c>
      <c r="C272" s="4">
        <v>261.17796044667364</v>
      </c>
      <c r="D272" s="4">
        <v>-0.07975085510406643</v>
      </c>
      <c r="E272" s="4">
        <v>8.63974380493164</v>
      </c>
      <c r="F272" s="4">
        <v>1911675.0198254199</v>
      </c>
      <c r="G272" s="4">
        <v>3086.9954627809884</v>
      </c>
      <c r="H272" s="5">
        <v>0</v>
      </c>
      <c r="I272" s="5">
        <v>0</v>
      </c>
      <c r="J272" s="5">
        <v>0</v>
      </c>
      <c r="K272" s="5">
        <v>0</v>
      </c>
      <c r="L272" s="5">
        <v>0</v>
      </c>
      <c r="M272" s="4">
        <f>SUM(G272,L272,B272:E272)+(F272+H272+I272+J272+K272)/1000</f>
      </c>
      <c r="N272" s="15"/>
      <c r="O272" s="15"/>
    </row>
    <row x14ac:dyDescent="0.25" r="273" customHeight="1" ht="17.25">
      <c r="A273" s="3">
        <v>44648</v>
      </c>
      <c r="B273" s="5">
        <v>0</v>
      </c>
      <c r="C273" s="4">
        <v>270.049488158343</v>
      </c>
      <c r="D273" s="4">
        <v>5.969811597758962</v>
      </c>
      <c r="E273" s="4">
        <v>12.1573447208686</v>
      </c>
      <c r="F273" s="4">
        <v>1882648.1991417217</v>
      </c>
      <c r="G273" s="4">
        <v>2737.466065863595</v>
      </c>
      <c r="H273" s="5">
        <v>0</v>
      </c>
      <c r="I273" s="5">
        <v>0</v>
      </c>
      <c r="J273" s="5">
        <v>0</v>
      </c>
      <c r="K273" s="5">
        <v>0</v>
      </c>
      <c r="L273" s="5">
        <v>0</v>
      </c>
      <c r="M273" s="4">
        <f>SUM(G273,L273,B273:E273)+(F273+H273+I273+J273+K273)/1000</f>
      </c>
      <c r="N273" s="15"/>
      <c r="O273" s="15"/>
    </row>
    <row x14ac:dyDescent="0.25" r="274" customHeight="1" ht="17.25">
      <c r="A274" s="3">
        <v>44649</v>
      </c>
      <c r="B274" s="5">
        <v>0</v>
      </c>
      <c r="C274" s="4">
        <v>7.272419486164717</v>
      </c>
      <c r="D274" s="4">
        <v>1057.9777377504724</v>
      </c>
      <c r="E274" s="4">
        <v>8.434228769658754</v>
      </c>
      <c r="F274" s="4">
        <v>1736140.5715254005</v>
      </c>
      <c r="G274" s="4">
        <v>2196.599521641534</v>
      </c>
      <c r="H274" s="5">
        <v>0</v>
      </c>
      <c r="I274" s="5">
        <v>0</v>
      </c>
      <c r="J274" s="5">
        <v>0</v>
      </c>
      <c r="K274" s="5">
        <v>0</v>
      </c>
      <c r="L274" s="4">
        <v>6.702742576599121</v>
      </c>
      <c r="M274" s="4">
        <f>SUM(G274,L274,B274:E274)+(F274+H274+I274+J274+K274)/1000</f>
      </c>
      <c r="N274" s="15"/>
      <c r="O274" s="15"/>
    </row>
    <row x14ac:dyDescent="0.25" r="275" customHeight="1" ht="17.25">
      <c r="A275" s="3">
        <v>44650</v>
      </c>
      <c r="B275" s="5">
        <v>0</v>
      </c>
      <c r="C275" s="4">
        <v>0.047225235404188326</v>
      </c>
      <c r="D275" s="4">
        <v>2012.3998322920368</v>
      </c>
      <c r="E275" s="4">
        <v>8.638400115087215</v>
      </c>
      <c r="F275" s="4">
        <v>1878817.2948491368</v>
      </c>
      <c r="G275" s="4">
        <v>2378.899772009018</v>
      </c>
      <c r="H275" s="5">
        <v>0</v>
      </c>
      <c r="I275" s="5">
        <v>0</v>
      </c>
      <c r="J275" s="5">
        <v>0</v>
      </c>
      <c r="K275" s="5">
        <v>0</v>
      </c>
      <c r="L275" s="5">
        <v>0</v>
      </c>
      <c r="M275" s="4">
        <f>SUM(G275,L275,B275:E275)+(F275+H275+I275+J275+K275)/1000</f>
      </c>
      <c r="N275" s="15"/>
      <c r="O275" s="15"/>
    </row>
    <row x14ac:dyDescent="0.25" r="276" customHeight="1" ht="17.25">
      <c r="A276" s="3">
        <v>44651</v>
      </c>
      <c r="B276" s="5">
        <v>0</v>
      </c>
      <c r="C276" s="4">
        <v>4.47382633372178</v>
      </c>
      <c r="D276" s="4">
        <v>1916.2727818055585</v>
      </c>
      <c r="E276" s="4">
        <v>8.659954983310566</v>
      </c>
      <c r="F276" s="4">
        <v>1779079.0732652065</v>
      </c>
      <c r="G276" s="4">
        <v>3599.9696274857033</v>
      </c>
      <c r="H276" s="5">
        <v>0</v>
      </c>
      <c r="I276" s="5">
        <v>0</v>
      </c>
      <c r="J276" s="5">
        <v>0</v>
      </c>
      <c r="K276" s="5">
        <v>0</v>
      </c>
      <c r="L276" s="5">
        <v>0</v>
      </c>
      <c r="M276" s="4">
        <f>SUM(G276,L276,B276:E276)+(F276+H276+I276+J276+K276)/1000</f>
      </c>
      <c r="N276" s="15"/>
      <c r="O276" s="15"/>
    </row>
    <row x14ac:dyDescent="0.25" r="277" customHeight="1" ht="17.25">
      <c r="A277" s="3">
        <v>44652</v>
      </c>
      <c r="B277" s="5">
        <v>0</v>
      </c>
      <c r="C277" s="4">
        <v>32.01652498970522</v>
      </c>
      <c r="D277" s="4">
        <v>2144.0221884942825</v>
      </c>
      <c r="E277" s="4">
        <v>8.732726620477107</v>
      </c>
      <c r="F277" s="4">
        <v>1807363.9745096555</v>
      </c>
      <c r="G277" s="4">
        <v>2788.643396991898</v>
      </c>
      <c r="H277" s="5">
        <v>0</v>
      </c>
      <c r="I277" s="4">
        <v>2991.382568105062</v>
      </c>
      <c r="J277" s="5">
        <v>0</v>
      </c>
      <c r="K277" s="5">
        <v>0</v>
      </c>
      <c r="L277" s="5">
        <v>0</v>
      </c>
      <c r="M277" s="4">
        <f>SUM(G277,L277,B277:E277)+(F277+H277+I277+J277+K277)/1000</f>
      </c>
      <c r="N277" s="15"/>
      <c r="O277" s="15"/>
    </row>
    <row x14ac:dyDescent="0.25" r="278" customHeight="1" ht="17.25">
      <c r="A278" s="3">
        <v>44653</v>
      </c>
      <c r="B278" s="5">
        <v>0</v>
      </c>
      <c r="C278" s="4">
        <v>5.0005110014716685</v>
      </c>
      <c r="D278" s="4">
        <v>2049.628066708965</v>
      </c>
      <c r="E278" s="4">
        <v>8.639860583502385</v>
      </c>
      <c r="F278" s="4">
        <v>1764523.5831915122</v>
      </c>
      <c r="G278" s="4">
        <v>2446.4866627839074</v>
      </c>
      <c r="H278" s="5">
        <v>0</v>
      </c>
      <c r="I278" s="5">
        <v>0</v>
      </c>
      <c r="J278" s="5">
        <v>0</v>
      </c>
      <c r="K278" s="5">
        <v>0</v>
      </c>
      <c r="L278" s="5">
        <v>0</v>
      </c>
      <c r="M278" s="4">
        <f>SUM(G278,L278,B278:E278)+(F278+H278+I278+J278+K278)/1000</f>
      </c>
      <c r="N278" s="15"/>
      <c r="O278" s="15"/>
    </row>
    <row x14ac:dyDescent="0.25" r="279" customHeight="1" ht="17.25">
      <c r="A279" s="3">
        <v>44654</v>
      </c>
      <c r="B279" s="5">
        <v>0</v>
      </c>
      <c r="C279" s="4">
        <v>0.04388102177510678</v>
      </c>
      <c r="D279" s="4">
        <v>2179.38150542123</v>
      </c>
      <c r="E279" s="4">
        <v>8.712632220668924</v>
      </c>
      <c r="F279" s="4">
        <v>1732752.1308027017</v>
      </c>
      <c r="G279" s="4">
        <v>2211.361537639858</v>
      </c>
      <c r="H279" s="5">
        <v>0</v>
      </c>
      <c r="I279" s="5">
        <v>0</v>
      </c>
      <c r="J279" s="5">
        <v>0</v>
      </c>
      <c r="K279" s="5">
        <v>0</v>
      </c>
      <c r="L279" s="5">
        <v>0</v>
      </c>
      <c r="M279" s="4">
        <f>SUM(G279,L279,B279:E279)+(F279+H279+I279+J279+K279)/1000</f>
      </c>
      <c r="N279" s="15"/>
      <c r="O279" s="15"/>
    </row>
    <row x14ac:dyDescent="0.25" r="280" customHeight="1" ht="17.25">
      <c r="A280" s="3">
        <v>44655</v>
      </c>
      <c r="B280" s="5">
        <v>0</v>
      </c>
      <c r="C280" s="4">
        <v>319.15347235195185</v>
      </c>
      <c r="D280" s="4">
        <v>1775.8319030489238</v>
      </c>
      <c r="E280" s="4">
        <v>8.639860583502385</v>
      </c>
      <c r="F280" s="4">
        <v>1666662.125041397</v>
      </c>
      <c r="G280" s="4">
        <v>2587.5031184163945</v>
      </c>
      <c r="H280" s="5">
        <v>0</v>
      </c>
      <c r="I280" s="5">
        <v>0</v>
      </c>
      <c r="J280" s="4">
        <v>9923.930512491863</v>
      </c>
      <c r="K280" s="5">
        <v>0</v>
      </c>
      <c r="L280" s="5">
        <v>0</v>
      </c>
      <c r="M280" s="4">
        <f>SUM(G280,L280,B280:E280)+(F280+H280+I280+J280+K280)/1000</f>
      </c>
      <c r="N280" s="15"/>
      <c r="O280" s="15"/>
    </row>
    <row x14ac:dyDescent="0.25" r="281" customHeight="1" ht="17.25">
      <c r="A281" s="3">
        <v>44656</v>
      </c>
      <c r="B281" s="5">
        <v>0</v>
      </c>
      <c r="C281" s="4">
        <v>491.93810190560566</v>
      </c>
      <c r="D281" s="4">
        <v>1613.0171835061278</v>
      </c>
      <c r="E281" s="4">
        <v>8.593194007873535</v>
      </c>
      <c r="F281" s="4">
        <v>1645202.189353619</v>
      </c>
      <c r="G281" s="4">
        <v>2449.928255704839</v>
      </c>
      <c r="H281" s="5">
        <v>0</v>
      </c>
      <c r="I281" s="5">
        <v>0</v>
      </c>
      <c r="J281" s="5">
        <v>0</v>
      </c>
      <c r="K281" s="5">
        <v>0</v>
      </c>
      <c r="L281" s="5">
        <v>0</v>
      </c>
      <c r="M281" s="4">
        <f>SUM(G281,L281,B281:E281)+(F281+H281+I281+J281+K281)/1000</f>
      </c>
      <c r="N281" s="15"/>
      <c r="O281" s="15"/>
    </row>
    <row x14ac:dyDescent="0.25" r="282" customHeight="1" ht="17.25">
      <c r="A282" s="3">
        <v>44657</v>
      </c>
      <c r="B282" s="5">
        <v>0</v>
      </c>
      <c r="C282" s="4">
        <v>491.913070772143</v>
      </c>
      <c r="D282" s="4">
        <v>1507.0109038610544</v>
      </c>
      <c r="E282" s="4">
        <v>8.63974380493164</v>
      </c>
      <c r="F282" s="4">
        <v>1647822.4386808325</v>
      </c>
      <c r="G282" s="4">
        <v>2484.320328039408</v>
      </c>
      <c r="H282" s="5">
        <v>0</v>
      </c>
      <c r="I282" s="5">
        <v>0</v>
      </c>
      <c r="J282" s="5">
        <v>0</v>
      </c>
      <c r="K282" s="5">
        <v>0</v>
      </c>
      <c r="L282" s="5">
        <v>0</v>
      </c>
      <c r="M282" s="4">
        <f>SUM(G282,L282,B282:E282)+(F282+H282+I282+J282+K282)/1000</f>
      </c>
      <c r="N282" s="15"/>
      <c r="O282" s="15"/>
    </row>
    <row x14ac:dyDescent="0.25" r="283" customHeight="1" ht="17.25">
      <c r="A283" s="3">
        <v>44658</v>
      </c>
      <c r="B283" s="5">
        <v>0</v>
      </c>
      <c r="C283" s="4">
        <v>320.64077191188835</v>
      </c>
      <c r="D283" s="4">
        <v>2109.7000691313183</v>
      </c>
      <c r="E283" s="4">
        <v>8.593194007873535</v>
      </c>
      <c r="F283" s="4">
        <v>1727705.9401997682</v>
      </c>
      <c r="G283" s="4">
        <v>2597.7802636209112</v>
      </c>
      <c r="H283" s="5">
        <v>0</v>
      </c>
      <c r="I283" s="5">
        <v>0</v>
      </c>
      <c r="J283" s="5">
        <v>0</v>
      </c>
      <c r="K283" s="5">
        <v>0</v>
      </c>
      <c r="L283" s="5">
        <v>0</v>
      </c>
      <c r="M283" s="4">
        <f>SUM(G283,L283,B283:E283)+(F283+H283+I283+J283+K283)/1000</f>
      </c>
      <c r="N283" s="15"/>
      <c r="O283" s="15"/>
    </row>
    <row x14ac:dyDescent="0.25" r="284" customHeight="1" ht="17.25">
      <c r="A284" s="3">
        <v>44659</v>
      </c>
      <c r="B284" s="5">
        <v>0</v>
      </c>
      <c r="C284" s="4">
        <v>0.02866580143403631</v>
      </c>
      <c r="D284" s="4">
        <v>2482.234710004149</v>
      </c>
      <c r="E284" s="4">
        <v>9.135263667893078</v>
      </c>
      <c r="F284" s="4">
        <v>1785728.4620371913</v>
      </c>
      <c r="G284" s="4">
        <v>2816.3040032379404</v>
      </c>
      <c r="H284" s="5">
        <v>0</v>
      </c>
      <c r="I284" s="5">
        <v>0</v>
      </c>
      <c r="J284" s="5">
        <v>0</v>
      </c>
      <c r="K284" s="5">
        <v>0</v>
      </c>
      <c r="L284" s="5">
        <v>0</v>
      </c>
      <c r="M284" s="4">
        <f>SUM(G284,L284,B284:E284)+(F284+H284+I284+J284+K284)/1000</f>
      </c>
      <c r="N284" s="15"/>
      <c r="O284" s="15"/>
    </row>
    <row x14ac:dyDescent="0.25" r="285" customHeight="1" ht="17.25">
      <c r="A285" s="3">
        <v>44660</v>
      </c>
      <c r="B285" s="5">
        <v>0</v>
      </c>
      <c r="C285" s="4">
        <v>9.913160924759719</v>
      </c>
      <c r="D285" s="4">
        <v>2076.2990286770987</v>
      </c>
      <c r="E285" s="4">
        <v>8.64099003236327</v>
      </c>
      <c r="F285" s="4">
        <v>1786191.8264407064</v>
      </c>
      <c r="G285" s="4">
        <v>2362.7224043470346</v>
      </c>
      <c r="H285" s="5">
        <v>0</v>
      </c>
      <c r="I285" s="5">
        <v>0</v>
      </c>
      <c r="J285" s="5">
        <v>0</v>
      </c>
      <c r="K285" s="5">
        <v>0</v>
      </c>
      <c r="L285" s="5">
        <v>0</v>
      </c>
      <c r="M285" s="4">
        <f>SUM(G285,L285,B285:E285)+(F285+H285+I285+J285+K285)/1000</f>
      </c>
      <c r="N285" s="15"/>
      <c r="O285" s="15"/>
    </row>
    <row x14ac:dyDescent="0.25" r="286" customHeight="1" ht="17.25">
      <c r="A286" s="3">
        <v>44661</v>
      </c>
      <c r="B286" s="5">
        <v>0</v>
      </c>
      <c r="C286" s="4">
        <v>0.02683990747785253</v>
      </c>
      <c r="D286" s="4">
        <v>1221.2397623062134</v>
      </c>
      <c r="E286" s="4">
        <v>8.363872889677683</v>
      </c>
      <c r="F286" s="4">
        <v>1780434.3183165549</v>
      </c>
      <c r="G286" s="4">
        <v>2235.7760704149464</v>
      </c>
      <c r="H286" s="5">
        <v>0</v>
      </c>
      <c r="I286" s="5">
        <v>0</v>
      </c>
      <c r="J286" s="5">
        <v>0</v>
      </c>
      <c r="K286" s="5">
        <v>0</v>
      </c>
      <c r="L286" s="5">
        <v>0</v>
      </c>
      <c r="M286" s="4">
        <f>SUM(G286,L286,B286:E286)+(F286+H286+I286+J286+K286)/1000</f>
      </c>
      <c r="N286" s="15"/>
      <c r="O286" s="15"/>
    </row>
    <row x14ac:dyDescent="0.25" r="287" customHeight="1" ht="17.25">
      <c r="A287" s="3">
        <v>44662</v>
      </c>
      <c r="B287" s="5">
        <v>0</v>
      </c>
      <c r="C287" s="4">
        <v>5.671919157997422</v>
      </c>
      <c r="D287" s="4">
        <v>1453.2323684557068</v>
      </c>
      <c r="E287" s="4">
        <v>10.144768053193886</v>
      </c>
      <c r="F287" s="4">
        <v>1975062.1529793965</v>
      </c>
      <c r="G287" s="4">
        <v>2323.815284178122</v>
      </c>
      <c r="H287" s="5">
        <v>0</v>
      </c>
      <c r="I287" s="5">
        <v>0</v>
      </c>
      <c r="J287" s="5">
        <v>0</v>
      </c>
      <c r="K287" s="4">
        <v>4704.031884765625</v>
      </c>
      <c r="L287" s="5">
        <v>0</v>
      </c>
      <c r="M287" s="4">
        <f>SUM(G287,L287,B287:E287)+(F287+H287+I287+J287+K287)/1000</f>
      </c>
      <c r="N287" s="15"/>
      <c r="O287" s="15"/>
    </row>
    <row x14ac:dyDescent="0.25" r="288" customHeight="1" ht="17.25">
      <c r="A288" s="3">
        <v>44663</v>
      </c>
      <c r="B288" s="5">
        <v>0</v>
      </c>
      <c r="C288" s="4">
        <v>3.83850765577864</v>
      </c>
      <c r="D288" s="4">
        <v>1770.850993044236</v>
      </c>
      <c r="E288" s="4">
        <v>9.179377994537354</v>
      </c>
      <c r="F288" s="4">
        <v>1750457.6669950834</v>
      </c>
      <c r="G288" s="4">
        <v>2377.3576563196866</v>
      </c>
      <c r="H288" s="5">
        <v>0</v>
      </c>
      <c r="I288" s="5">
        <v>0</v>
      </c>
      <c r="J288" s="5">
        <v>0</v>
      </c>
      <c r="K288" s="5">
        <v>0</v>
      </c>
      <c r="L288" s="5">
        <v>0</v>
      </c>
      <c r="M288" s="4">
        <f>SUM(G288,L288,B288:E288)+(F288+H288+I288+J288+K288)/1000</f>
      </c>
      <c r="N288" s="15"/>
      <c r="O288" s="15"/>
    </row>
    <row x14ac:dyDescent="0.25" r="289" customHeight="1" ht="17.25">
      <c r="A289" s="3">
        <v>44664</v>
      </c>
      <c r="B289" s="5">
        <v>0</v>
      </c>
      <c r="C289" s="4">
        <v>6.050150916524776</v>
      </c>
      <c r="D289" s="4">
        <v>1883.0420714158279</v>
      </c>
      <c r="E289" s="4">
        <v>8.635088825225829</v>
      </c>
      <c r="F289" s="4">
        <v>1766011.343001924</v>
      </c>
      <c r="G289" s="4">
        <v>2352.309347395061</v>
      </c>
      <c r="H289" s="5">
        <v>0</v>
      </c>
      <c r="I289" s="5">
        <v>0</v>
      </c>
      <c r="J289" s="5">
        <v>0</v>
      </c>
      <c r="K289" s="5">
        <v>0</v>
      </c>
      <c r="L289" s="5">
        <v>0</v>
      </c>
      <c r="M289" s="4">
        <f>SUM(G289,L289,B289:E289)+(F289+H289+I289+J289+K289)/1000</f>
      </c>
      <c r="N289" s="15"/>
      <c r="O289" s="15"/>
    </row>
    <row x14ac:dyDescent="0.25" r="290" customHeight="1" ht="17.25">
      <c r="A290" s="3">
        <v>44665</v>
      </c>
      <c r="B290" s="5">
        <v>0</v>
      </c>
      <c r="C290" s="4">
        <v>0.01683911638686056</v>
      </c>
      <c r="D290" s="4">
        <v>2082.668370650365</v>
      </c>
      <c r="E290" s="4">
        <v>8.64439878463745</v>
      </c>
      <c r="F290" s="4">
        <v>1946426.4623235937</v>
      </c>
      <c r="G290" s="4">
        <v>2589.2612292234544</v>
      </c>
      <c r="H290" s="5">
        <v>0</v>
      </c>
      <c r="I290" s="5">
        <v>0</v>
      </c>
      <c r="J290" s="23" t="s">
        <v>3</v>
      </c>
      <c r="K290" s="5">
        <v>0</v>
      </c>
      <c r="L290" s="5">
        <v>0</v>
      </c>
      <c r="M290" s="10">
        <f>SUM(G290,L290,B290:E290)+(F290+H290+I290+J290+K290)/1000</f>
      </c>
      <c r="N290" s="15"/>
      <c r="O290" s="15"/>
    </row>
    <row x14ac:dyDescent="0.25" r="291" customHeight="1" ht="17.25">
      <c r="A291" s="3">
        <v>44666</v>
      </c>
      <c r="B291" s="5">
        <v>0</v>
      </c>
      <c r="C291" s="4">
        <v>5.169895259117842</v>
      </c>
      <c r="D291" s="4">
        <v>2131.944658756256</v>
      </c>
      <c r="E291" s="4">
        <v>8.593194007873535</v>
      </c>
      <c r="F291" s="4">
        <v>1946560.345833212</v>
      </c>
      <c r="G291" s="4">
        <v>2407.7129475995966</v>
      </c>
      <c r="H291" s="5">
        <v>0</v>
      </c>
      <c r="I291" s="5">
        <v>0</v>
      </c>
      <c r="J291" s="4">
        <v>10617.906828864863</v>
      </c>
      <c r="K291" s="5">
        <v>0</v>
      </c>
      <c r="L291" s="5">
        <v>0</v>
      </c>
      <c r="M291" s="4">
        <f>SUM(G291,L291,B291:E291)+(F291+H291+I291+J291+K291)/1000</f>
      </c>
      <c r="N291" s="15"/>
      <c r="O291" s="15"/>
    </row>
    <row x14ac:dyDescent="0.25" r="292" customHeight="1" ht="17.25">
      <c r="A292" s="3">
        <v>44667</v>
      </c>
      <c r="B292" s="5">
        <v>0</v>
      </c>
      <c r="C292" s="4">
        <v>4.486810191494451</v>
      </c>
      <c r="D292" s="4">
        <v>2124.620475769043</v>
      </c>
      <c r="E292" s="4">
        <v>8.593194007873535</v>
      </c>
      <c r="F292" s="4">
        <v>1945510.3655721922</v>
      </c>
      <c r="G292" s="4">
        <v>2495.564175029007</v>
      </c>
      <c r="H292" s="5">
        <v>0</v>
      </c>
      <c r="I292" s="5">
        <v>0</v>
      </c>
      <c r="J292" s="5">
        <v>0</v>
      </c>
      <c r="K292" s="5">
        <v>0</v>
      </c>
      <c r="L292" s="5">
        <v>0</v>
      </c>
      <c r="M292" s="4">
        <f>SUM(G292,L292,B292:E292)+(F292+H292+I292+J292+K292)/1000</f>
      </c>
      <c r="N292" s="15"/>
      <c r="O292" s="15"/>
    </row>
    <row x14ac:dyDescent="0.25" r="293" customHeight="1" ht="17.25">
      <c r="A293" s="3">
        <v>44668</v>
      </c>
      <c r="B293" s="5">
        <v>0</v>
      </c>
      <c r="C293" s="4">
        <v>5.229997064677762</v>
      </c>
      <c r="D293" s="4">
        <v>2273.1718158721924</v>
      </c>
      <c r="E293" s="4">
        <v>8.593194007873535</v>
      </c>
      <c r="F293" s="4">
        <v>1956575.335560583</v>
      </c>
      <c r="G293" s="4">
        <v>2412.549801291895</v>
      </c>
      <c r="H293" s="5">
        <v>0</v>
      </c>
      <c r="I293" s="5">
        <v>0</v>
      </c>
      <c r="J293" s="5">
        <v>0</v>
      </c>
      <c r="K293" s="5">
        <v>0</v>
      </c>
      <c r="L293" s="5">
        <v>0</v>
      </c>
      <c r="M293" s="4">
        <f>SUM(G293,L293,B293:E293)+(F293+H293+I293+J293+K293)/1000</f>
      </c>
      <c r="N293" s="15"/>
      <c r="O293" s="15"/>
    </row>
    <row x14ac:dyDescent="0.25" r="294" customHeight="1" ht="17.25">
      <c r="A294" s="3">
        <v>44669</v>
      </c>
      <c r="B294" s="5">
        <v>0</v>
      </c>
      <c r="C294" s="4">
        <v>0.3401683283446042</v>
      </c>
      <c r="D294" s="4">
        <v>1993.9552640914917</v>
      </c>
      <c r="E294" s="4">
        <v>9.481162075882054</v>
      </c>
      <c r="F294" s="4">
        <v>1781463.44196944</v>
      </c>
      <c r="G294" s="4">
        <v>3161.6256121733495</v>
      </c>
      <c r="H294" s="4">
        <v>13067.96881790161</v>
      </c>
      <c r="I294" s="5">
        <v>0</v>
      </c>
      <c r="J294" s="5">
        <v>0</v>
      </c>
      <c r="K294" s="5">
        <v>0</v>
      </c>
      <c r="L294" s="5">
        <v>0</v>
      </c>
      <c r="M294" s="4">
        <f>SUM(G294,L294,B294:E294)+(F294+H294+I294+J294+K294)/1000</f>
      </c>
      <c r="N294" s="15"/>
      <c r="O294" s="15"/>
    </row>
    <row x14ac:dyDescent="0.25" r="295" customHeight="1" ht="17.25">
      <c r="A295" s="3">
        <v>44670</v>
      </c>
      <c r="B295" s="5">
        <v>0</v>
      </c>
      <c r="C295" s="4">
        <v>5.800663618547869</v>
      </c>
      <c r="D295" s="4">
        <v>2127.231981204106</v>
      </c>
      <c r="E295" s="4">
        <v>8.63868246854852</v>
      </c>
      <c r="F295" s="4">
        <v>1666088.062339623</v>
      </c>
      <c r="G295" s="4">
        <v>2974.9644757691617</v>
      </c>
      <c r="H295" s="5">
        <v>0</v>
      </c>
      <c r="I295" s="5">
        <v>0</v>
      </c>
      <c r="J295" s="5">
        <v>0</v>
      </c>
      <c r="K295" s="5">
        <v>0</v>
      </c>
      <c r="L295" s="5">
        <v>0</v>
      </c>
      <c r="M295" s="4">
        <f>SUM(G295,L295,B295:E295)+(F295+H295+I295+J295+K295)/1000</f>
      </c>
      <c r="N295" s="15"/>
      <c r="O295" s="15"/>
    </row>
    <row x14ac:dyDescent="0.25" r="296" customHeight="1" ht="17.25">
      <c r="A296" s="3">
        <v>44671</v>
      </c>
      <c r="B296" s="5">
        <v>0</v>
      </c>
      <c r="C296" s="4">
        <v>4.495935452384275</v>
      </c>
      <c r="D296" s="4">
        <v>2188.167357936809</v>
      </c>
      <c r="E296" s="4">
        <v>8.593194007873535</v>
      </c>
      <c r="F296" s="4">
        <v>1633679.8096913318</v>
      </c>
      <c r="G296" s="4">
        <v>2622.8049150443567</v>
      </c>
      <c r="H296" s="5">
        <v>0</v>
      </c>
      <c r="I296" s="5">
        <v>0</v>
      </c>
      <c r="J296" s="5">
        <v>0</v>
      </c>
      <c r="K296" s="5">
        <v>0</v>
      </c>
      <c r="L296" s="5">
        <v>0</v>
      </c>
      <c r="M296" s="4">
        <f>SUM(G296,L296,B296:E296)+(F296+H296+I296+J296+K296)/1000</f>
      </c>
      <c r="N296" s="15"/>
      <c r="O296" s="15"/>
    </row>
    <row x14ac:dyDescent="0.25" r="297" customHeight="1" ht="17.25">
      <c r="A297" s="3">
        <v>44672</v>
      </c>
      <c r="B297" s="5">
        <v>0</v>
      </c>
      <c r="C297" s="4">
        <v>4.489832473494332</v>
      </c>
      <c r="D297" s="4">
        <v>2199.0213847741848</v>
      </c>
      <c r="E297" s="4">
        <v>8.593194007873535</v>
      </c>
      <c r="F297" s="4">
        <v>1761044.943830744</v>
      </c>
      <c r="G297" s="4">
        <v>2174.4175446234276</v>
      </c>
      <c r="H297" s="5">
        <v>0</v>
      </c>
      <c r="I297" s="5">
        <v>0</v>
      </c>
      <c r="J297" s="5">
        <v>0</v>
      </c>
      <c r="K297" s="5">
        <v>0</v>
      </c>
      <c r="L297" s="5">
        <v>0</v>
      </c>
      <c r="M297" s="4">
        <f>SUM(G297,L297,B297:E297)+(F297+H297+I297+J297+K297)/1000</f>
      </c>
      <c r="N297" s="15"/>
      <c r="O297" s="15"/>
    </row>
    <row x14ac:dyDescent="0.25" r="298" customHeight="1" ht="17.25">
      <c r="A298" s="3">
        <v>44673</v>
      </c>
      <c r="B298" s="5">
        <v>0</v>
      </c>
      <c r="C298" s="4">
        <v>0.04505322086807263</v>
      </c>
      <c r="D298" s="4">
        <v>1700.637936592102</v>
      </c>
      <c r="E298" s="4">
        <v>8.593194007873535</v>
      </c>
      <c r="F298" s="4">
        <v>1771454.2449687338</v>
      </c>
      <c r="G298" s="4">
        <v>2407.41494377992</v>
      </c>
      <c r="H298" s="5">
        <v>0</v>
      </c>
      <c r="I298" s="5">
        <v>0</v>
      </c>
      <c r="J298" s="5">
        <v>0</v>
      </c>
      <c r="K298" s="5">
        <v>0</v>
      </c>
      <c r="L298" s="4">
        <v>92.63221740722656</v>
      </c>
      <c r="M298" s="4">
        <f>SUM(G298,L298,B298:E298)+(F298+H298+I298+J298+K298)/1000</f>
      </c>
      <c r="N298" s="15"/>
      <c r="O298" s="15"/>
    </row>
    <row x14ac:dyDescent="0.25" r="299" customHeight="1" ht="17.25">
      <c r="A299" s="3">
        <v>44674</v>
      </c>
      <c r="B299" s="5">
        <v>0</v>
      </c>
      <c r="C299" s="4">
        <v>4.953399817936503</v>
      </c>
      <c r="D299" s="4">
        <v>795.6004162412137</v>
      </c>
      <c r="E299" s="4">
        <v>8.998098729123335</v>
      </c>
      <c r="F299" s="4">
        <v>1687598.9370472727</v>
      </c>
      <c r="G299" s="4">
        <v>2929.697462802719</v>
      </c>
      <c r="H299" s="5">
        <v>0</v>
      </c>
      <c r="I299" s="5">
        <v>0</v>
      </c>
      <c r="J299" s="5">
        <v>0</v>
      </c>
      <c r="K299" s="5">
        <v>0</v>
      </c>
      <c r="L299" s="5">
        <v>0</v>
      </c>
      <c r="M299" s="4">
        <f>SUM(G299,L299,B299:E299)+(F299+H299+I299+J299+K299)/1000</f>
      </c>
      <c r="N299" s="15"/>
      <c r="O299" s="15"/>
    </row>
    <row x14ac:dyDescent="0.25" r="300" customHeight="1" ht="17.25">
      <c r="A300" s="3">
        <v>44675</v>
      </c>
      <c r="B300" s="5">
        <v>0</v>
      </c>
      <c r="C300" s="4">
        <v>0.0476081483066082</v>
      </c>
      <c r="D300" s="4">
        <v>461.5503008234025</v>
      </c>
      <c r="E300" s="4">
        <v>9.07314670277669</v>
      </c>
      <c r="F300" s="4">
        <v>1870194.923342641</v>
      </c>
      <c r="G300" s="4">
        <v>3308.4815478292167</v>
      </c>
      <c r="H300" s="5">
        <v>0</v>
      </c>
      <c r="I300" s="5">
        <v>0</v>
      </c>
      <c r="J300" s="5">
        <v>0</v>
      </c>
      <c r="K300" s="5">
        <v>0</v>
      </c>
      <c r="L300" s="5">
        <v>0</v>
      </c>
      <c r="M300" s="4">
        <f>SUM(G300,L300,B300:E300)+(F300+H300+I300+J300+K300)/1000</f>
      </c>
      <c r="N300" s="15"/>
      <c r="O300" s="15"/>
    </row>
    <row x14ac:dyDescent="0.25" r="301" customHeight="1" ht="17.25">
      <c r="A301" s="3">
        <v>44676</v>
      </c>
      <c r="B301" s="5">
        <v>0</v>
      </c>
      <c r="C301" s="4">
        <v>6.458688441464714</v>
      </c>
      <c r="D301" s="4">
        <v>1984.864699995267</v>
      </c>
      <c r="E301" s="4">
        <v>9.307454226414363</v>
      </c>
      <c r="F301" s="4">
        <v>2118455.068587437</v>
      </c>
      <c r="G301" s="4">
        <v>2858.608577128154</v>
      </c>
      <c r="H301" s="4">
        <v>173434.9891328176</v>
      </c>
      <c r="I301" s="4">
        <v>82110.48066851297</v>
      </c>
      <c r="J301" s="5">
        <v>0</v>
      </c>
      <c r="K301" s="5">
        <v>0</v>
      </c>
      <c r="L301" s="5">
        <v>0</v>
      </c>
      <c r="M301" s="4">
        <f>SUM(G301,L301,B301:E301)+(F301+H301+I301+J301+K301)/1000</f>
      </c>
      <c r="N301" s="15"/>
      <c r="O301" s="15"/>
    </row>
    <row x14ac:dyDescent="0.25" r="302" customHeight="1" ht="17.25">
      <c r="A302" s="3">
        <v>44677</v>
      </c>
      <c r="B302" s="5">
        <v>0</v>
      </c>
      <c r="C302" s="4">
        <v>5.4704879363460375</v>
      </c>
      <c r="D302" s="4">
        <v>2118.265650586078</v>
      </c>
      <c r="E302" s="4">
        <v>8.717596294865944</v>
      </c>
      <c r="F302" s="4">
        <v>2036452.0437880354</v>
      </c>
      <c r="G302" s="4">
        <v>2804.8520493772166</v>
      </c>
      <c r="H302" s="5">
        <v>0</v>
      </c>
      <c r="I302" s="5">
        <v>0</v>
      </c>
      <c r="J302" s="4">
        <v>99641.82842852276</v>
      </c>
      <c r="K302" s="4">
        <v>96898.24864654541</v>
      </c>
      <c r="L302" s="5">
        <v>0</v>
      </c>
      <c r="M302" s="4">
        <f>SUM(G302,L302,B302:E302)+(F302+H302+I302+J302+K302)/1000</f>
      </c>
      <c r="N302" s="15"/>
      <c r="O302" s="15"/>
    </row>
    <row x14ac:dyDescent="0.25" r="303" customHeight="1" ht="17.25">
      <c r="A303" s="3">
        <v>44678</v>
      </c>
      <c r="B303" s="5">
        <v>0</v>
      </c>
      <c r="C303" s="4">
        <v>0.030656680355463296</v>
      </c>
      <c r="D303" s="4">
        <v>2034.5824591607231</v>
      </c>
      <c r="E303" s="4">
        <v>8.655836669830606</v>
      </c>
      <c r="F303" s="4">
        <v>1843394.0767738377</v>
      </c>
      <c r="G303" s="4">
        <v>2608.068103286112</v>
      </c>
      <c r="H303" s="5">
        <v>0</v>
      </c>
      <c r="I303" s="5">
        <v>0</v>
      </c>
      <c r="J303" s="5">
        <v>0</v>
      </c>
      <c r="K303" s="5">
        <v>0</v>
      </c>
      <c r="L303" s="5">
        <v>0</v>
      </c>
      <c r="M303" s="4">
        <f>SUM(G303,L303,B303:E303)+(F303+H303+I303+J303+K303)/1000</f>
      </c>
      <c r="N303" s="15"/>
      <c r="O303" s="15"/>
    </row>
    <row x14ac:dyDescent="0.25" r="304" customHeight="1" ht="17.25">
      <c r="A304" s="3">
        <v>44679</v>
      </c>
      <c r="B304" s="5">
        <v>0</v>
      </c>
      <c r="C304" s="4">
        <v>0.03178299923866419</v>
      </c>
      <c r="D304" s="4">
        <v>855.450173342151</v>
      </c>
      <c r="E304" s="4">
        <v>9.158786872271449</v>
      </c>
      <c r="F304" s="4">
        <v>1723339.57052672</v>
      </c>
      <c r="G304" s="4">
        <v>2351.4009227680663</v>
      </c>
      <c r="H304" s="5">
        <v>0</v>
      </c>
      <c r="I304" s="5">
        <v>0</v>
      </c>
      <c r="J304" s="5">
        <v>0</v>
      </c>
      <c r="K304" s="5">
        <v>0</v>
      </c>
      <c r="L304" s="4">
        <v>171.36387634277344</v>
      </c>
      <c r="M304" s="4">
        <f>SUM(G304,L304,B304:E304)+(F304+H304+I304+J304+K304)/1000</f>
      </c>
      <c r="N304" s="15"/>
      <c r="O304" s="15"/>
    </row>
    <row x14ac:dyDescent="0.25" r="305" customHeight="1" ht="17.25">
      <c r="A305" s="3">
        <v>44680</v>
      </c>
      <c r="B305" s="5">
        <v>0</v>
      </c>
      <c r="C305" s="4">
        <v>7.245030810307332</v>
      </c>
      <c r="D305" s="4">
        <v>0.011735881523539621</v>
      </c>
      <c r="E305" s="4">
        <v>8.60221972380299</v>
      </c>
      <c r="F305" s="4">
        <v>1658127.2443888378</v>
      </c>
      <c r="G305" s="4">
        <v>1546.0626671060693</v>
      </c>
      <c r="H305" s="5">
        <v>0</v>
      </c>
      <c r="I305" s="5">
        <v>0</v>
      </c>
      <c r="J305" s="5">
        <v>0</v>
      </c>
      <c r="K305" s="5">
        <v>0</v>
      </c>
      <c r="L305" s="5">
        <v>0</v>
      </c>
      <c r="M305" s="4">
        <f>SUM(G305,L305,B305:E305)+(F305+H305+I305+J305+K305)/1000</f>
      </c>
      <c r="N305" s="15"/>
      <c r="O305" s="15"/>
    </row>
    <row x14ac:dyDescent="0.25" r="306" customHeight="1" ht="17.25">
      <c r="A306" s="3">
        <v>44681</v>
      </c>
      <c r="B306" s="5">
        <v>0</v>
      </c>
      <c r="C306" s="4">
        <v>4.8045699173119365</v>
      </c>
      <c r="D306" s="4">
        <v>1.1460619010031223</v>
      </c>
      <c r="E306" s="4">
        <v>8.593194007873535</v>
      </c>
      <c r="F306" s="4">
        <v>1555943.2243161052</v>
      </c>
      <c r="G306" s="4">
        <v>1525.1791244614133</v>
      </c>
      <c r="H306" s="5">
        <v>0</v>
      </c>
      <c r="I306" s="5">
        <v>0</v>
      </c>
      <c r="J306" s="5">
        <v>0</v>
      </c>
      <c r="K306" s="5">
        <v>0</v>
      </c>
      <c r="L306" s="5">
        <v>0</v>
      </c>
      <c r="M306" s="4">
        <f>SUM(G306,L306,B306:E306)+(F306+H306+I306+J306+K306)/1000</f>
      </c>
      <c r="N306" s="15"/>
      <c r="O306" s="15"/>
    </row>
    <row x14ac:dyDescent="0.25" r="307" customHeight="1" ht="17.25">
      <c r="A307" s="3">
        <v>44682</v>
      </c>
      <c r="B307" s="5">
        <v>0</v>
      </c>
      <c r="C307" s="4">
        <v>4.462586216497921</v>
      </c>
      <c r="D307" s="4">
        <v>-0.6984381962878008</v>
      </c>
      <c r="E307" s="4">
        <v>8.654145148396491</v>
      </c>
      <c r="F307" s="4">
        <v>1563744.8004248317</v>
      </c>
      <c r="G307" s="4">
        <v>1981.5155094390732</v>
      </c>
      <c r="H307" s="5">
        <v>0</v>
      </c>
      <c r="I307" s="5">
        <v>0</v>
      </c>
      <c r="J307" s="5">
        <v>0</v>
      </c>
      <c r="K307" s="5">
        <v>0</v>
      </c>
      <c r="L307" s="5">
        <v>0</v>
      </c>
      <c r="M307" s="4">
        <f>SUM(G307,L307,B307:E307)+(F307+H307+I307+J307+K307)/1000</f>
      </c>
      <c r="N307" s="15"/>
      <c r="O307" s="15"/>
    </row>
    <row x14ac:dyDescent="0.25" r="308" customHeight="1" ht="17.25">
      <c r="A308" s="3">
        <v>44683</v>
      </c>
      <c r="B308" s="5">
        <v>0</v>
      </c>
      <c r="C308" s="4">
        <v>0.03051105938554011</v>
      </c>
      <c r="D308" s="4">
        <v>0.2651632111519575</v>
      </c>
      <c r="E308" s="4">
        <v>9.305390424671998</v>
      </c>
      <c r="F308" s="4">
        <v>1949559.5769276288</v>
      </c>
      <c r="G308" s="4">
        <v>403.8551220107274</v>
      </c>
      <c r="H308" s="5">
        <v>0</v>
      </c>
      <c r="I308" s="5">
        <v>0</v>
      </c>
      <c r="J308" s="4">
        <v>12931.685015741983</v>
      </c>
      <c r="K308" s="5">
        <v>0</v>
      </c>
      <c r="L308" s="4">
        <v>0.09026632457971573</v>
      </c>
      <c r="M308" s="4">
        <f>SUM(G308,L308,B308:E308)+(F308+H308+I308+J308+K308)/1000</f>
      </c>
      <c r="N308" s="15"/>
      <c r="O308" s="15"/>
    </row>
    <row x14ac:dyDescent="0.25" r="309" customHeight="1" ht="17.25">
      <c r="A309" s="3">
        <v>44684</v>
      </c>
      <c r="B309" s="5">
        <v>0</v>
      </c>
      <c r="C309" s="4">
        <v>5.405495209380131</v>
      </c>
      <c r="D309" s="4">
        <v>1012.3609427013434</v>
      </c>
      <c r="E309" s="4">
        <v>9.13087479010897</v>
      </c>
      <c r="F309" s="4">
        <v>1855824.3126142328</v>
      </c>
      <c r="G309" s="4">
        <v>0.03789701267953401</v>
      </c>
      <c r="H309" s="5">
        <v>0</v>
      </c>
      <c r="I309" s="5">
        <v>0</v>
      </c>
      <c r="J309" s="5">
        <v>0</v>
      </c>
      <c r="K309" s="5">
        <v>0</v>
      </c>
      <c r="L309" s="5">
        <v>0</v>
      </c>
      <c r="M309" s="4">
        <f>SUM(G309,L309,B309:E309)+(F309+H309+I309+J309+K309)/1000</f>
      </c>
      <c r="N309" s="15"/>
      <c r="O309" s="15"/>
    </row>
    <row x14ac:dyDescent="0.25" r="310" customHeight="1" ht="17.25">
      <c r="A310" s="3">
        <v>44685</v>
      </c>
      <c r="B310" s="4">
        <v>0.33528985771032815</v>
      </c>
      <c r="C310" s="4">
        <v>4.976020121416186</v>
      </c>
      <c r="D310" s="4">
        <v>1615.697193145752</v>
      </c>
      <c r="E310" s="4">
        <v>8.593194007873535</v>
      </c>
      <c r="F310" s="4">
        <v>1491491.8470886336</v>
      </c>
      <c r="G310" s="4">
        <v>0.3962841874748446</v>
      </c>
      <c r="H310" s="5">
        <v>0</v>
      </c>
      <c r="I310" s="5">
        <v>0</v>
      </c>
      <c r="J310" s="5">
        <v>0</v>
      </c>
      <c r="K310" s="5">
        <v>0</v>
      </c>
      <c r="L310" s="5">
        <v>0</v>
      </c>
      <c r="M310" s="4">
        <f>SUM(G310,L310,B310:E310)+(F310+H310+I310+J310+K310)/1000</f>
      </c>
      <c r="N310" s="15"/>
      <c r="O310" s="15"/>
    </row>
    <row x14ac:dyDescent="0.25" r="311" customHeight="1" ht="17.25">
      <c r="A311" s="3">
        <v>44686</v>
      </c>
      <c r="B311" s="4">
        <v>0.020960576897416587</v>
      </c>
      <c r="C311" s="4">
        <v>5.6998975847652344</v>
      </c>
      <c r="D311" s="4">
        <v>447.467685742442</v>
      </c>
      <c r="E311" s="4">
        <v>8.593194007873535</v>
      </c>
      <c r="F311" s="4">
        <v>375345.78280162526</v>
      </c>
      <c r="G311" s="4">
        <v>1598.4285221085283</v>
      </c>
      <c r="H311" s="5">
        <v>0</v>
      </c>
      <c r="I311" s="5">
        <v>0</v>
      </c>
      <c r="J311" s="5">
        <v>0</v>
      </c>
      <c r="K311" s="5">
        <v>0</v>
      </c>
      <c r="L311" s="5">
        <v>0</v>
      </c>
      <c r="M311" s="4">
        <f>SUM(G311,L311,B311:E311)+(F311+H311+I311+J311+K311)/1000</f>
      </c>
      <c r="N311" s="15"/>
      <c r="O311" s="15"/>
    </row>
    <row x14ac:dyDescent="0.25" r="312" customHeight="1" ht="17.25">
      <c r="A312" s="3">
        <v>44687</v>
      </c>
      <c r="B312" s="4">
        <v>0.34417655404314257</v>
      </c>
      <c r="C312" s="4">
        <v>35.5300568581976</v>
      </c>
      <c r="D312" s="4">
        <v>293.7613751388635</v>
      </c>
      <c r="E312" s="4">
        <v>392.43674833973245</v>
      </c>
      <c r="F312" s="4">
        <v>1280.480615931217</v>
      </c>
      <c r="G312" s="4">
        <v>1799.099603577461</v>
      </c>
      <c r="H312" s="5">
        <v>0</v>
      </c>
      <c r="I312" s="5">
        <v>0</v>
      </c>
      <c r="J312" s="5">
        <v>0</v>
      </c>
      <c r="K312" s="5">
        <v>0</v>
      </c>
      <c r="L312" s="4">
        <v>157.17807006835938</v>
      </c>
      <c r="M312" s="4">
        <f>SUM(G312,L312,B312:E312)+(F312+H312+I312+J312+K312)/1000</f>
      </c>
      <c r="N312" s="15"/>
      <c r="O312" s="15"/>
    </row>
    <row x14ac:dyDescent="0.25" r="313" customHeight="1" ht="17.25">
      <c r="A313" s="3">
        <v>44688</v>
      </c>
      <c r="B313" s="4">
        <v>0.360702222606599</v>
      </c>
      <c r="C313" s="4">
        <v>8.059950736464444</v>
      </c>
      <c r="D313" s="4">
        <v>-0.4686506895571559</v>
      </c>
      <c r="E313" s="4">
        <v>8.593131594567353</v>
      </c>
      <c r="F313" s="4">
        <v>1232.3848607972263</v>
      </c>
      <c r="G313" s="4">
        <v>1942.3467319720794</v>
      </c>
      <c r="H313" s="5">
        <v>0</v>
      </c>
      <c r="I313" s="5">
        <v>0</v>
      </c>
      <c r="J313" s="5">
        <v>0</v>
      </c>
      <c r="K313" s="5">
        <v>0</v>
      </c>
      <c r="L313" s="5">
        <v>0</v>
      </c>
      <c r="M313" s="4">
        <f>SUM(G313,L313,B313:E313)+(F313+H313+I313+J313+K313)/1000</f>
      </c>
      <c r="N313" s="15"/>
      <c r="O313" s="15"/>
    </row>
    <row x14ac:dyDescent="0.25" r="314" customHeight="1" ht="17.25">
      <c r="A314" s="3">
        <v>44689</v>
      </c>
      <c r="B314" s="4">
        <v>0.008886680199756202</v>
      </c>
      <c r="C314" s="4">
        <v>5.789484076903654</v>
      </c>
      <c r="D314" s="4">
        <v>0.2356251064459987</v>
      </c>
      <c r="E314" s="4">
        <v>8.050393520984281</v>
      </c>
      <c r="F314" s="4">
        <v>1265.0656460076382</v>
      </c>
      <c r="G314" s="4">
        <v>2061.1699541840144</v>
      </c>
      <c r="H314" s="5">
        <v>0</v>
      </c>
      <c r="I314" s="5">
        <v>0</v>
      </c>
      <c r="J314" s="5">
        <v>0</v>
      </c>
      <c r="K314" s="5">
        <v>0</v>
      </c>
      <c r="L314" s="5">
        <v>0</v>
      </c>
      <c r="M314" s="4">
        <f>SUM(G314,L314,B314:E314)+(F314+H314+I314+J314+K314)/1000</f>
      </c>
      <c r="N314" s="15"/>
      <c r="O314" s="15"/>
    </row>
    <row x14ac:dyDescent="0.25" r="315" customHeight="1" ht="17.25">
      <c r="A315" s="3">
        <v>44690</v>
      </c>
      <c r="B315" s="4">
        <v>0.5076613258442577</v>
      </c>
      <c r="C315" s="4">
        <v>4.125826004633107</v>
      </c>
      <c r="D315" s="4">
        <v>-0.07005631046195049</v>
      </c>
      <c r="E315" s="4">
        <v>13.498867790001547</v>
      </c>
      <c r="F315" s="4">
        <v>1238.2186343344893</v>
      </c>
      <c r="G315" s="4">
        <v>2809.1510777148533</v>
      </c>
      <c r="H315" s="5">
        <v>0</v>
      </c>
      <c r="I315" s="5">
        <v>0</v>
      </c>
      <c r="J315" s="5">
        <v>0</v>
      </c>
      <c r="K315" s="4">
        <v>7047.111654663086</v>
      </c>
      <c r="L315" s="5">
        <v>0</v>
      </c>
      <c r="M315" s="4">
        <f>SUM(G315,L315,B315:E315)+(F315+H315+I315+J315+K315)/1000</f>
      </c>
      <c r="N315" s="15"/>
      <c r="O315" s="15"/>
    </row>
    <row x14ac:dyDescent="0.25" r="316" customHeight="1" ht="17.25">
      <c r="A316" s="3">
        <v>44691</v>
      </c>
      <c r="B316" s="4">
        <v>0.8614664250791952</v>
      </c>
      <c r="C316" s="4">
        <v>5.299303222437713</v>
      </c>
      <c r="D316" s="4">
        <v>2.5084066486233496</v>
      </c>
      <c r="E316" s="4">
        <v>484.9684690718784</v>
      </c>
      <c r="F316" s="4">
        <v>1237.1889748094234</v>
      </c>
      <c r="G316" s="4">
        <v>3190.7545384511004</v>
      </c>
      <c r="H316" s="5">
        <v>0</v>
      </c>
      <c r="I316" s="5">
        <v>0</v>
      </c>
      <c r="J316" s="5">
        <v>0</v>
      </c>
      <c r="K316" s="5">
        <v>0</v>
      </c>
      <c r="L316" s="4">
        <v>0.3382997214794159</v>
      </c>
      <c r="M316" s="4">
        <f>SUM(G316,L316,B316:E316)+(F316+H316+I316+J316+K316)/1000</f>
      </c>
      <c r="N316" s="15"/>
      <c r="O316" s="15"/>
    </row>
    <row x14ac:dyDescent="0.25" r="317" customHeight="1" ht="17.25">
      <c r="A317" s="3">
        <v>44692</v>
      </c>
      <c r="B317" s="4">
        <v>5.316788686722489</v>
      </c>
      <c r="C317" s="4">
        <v>3.4493722204186037</v>
      </c>
      <c r="D317" s="4">
        <v>0.8422192149664625</v>
      </c>
      <c r="E317" s="4">
        <v>867.919260310245</v>
      </c>
      <c r="F317" s="4">
        <v>1265.987724787397</v>
      </c>
      <c r="G317" s="4">
        <v>2912.81482321496</v>
      </c>
      <c r="H317" s="5">
        <v>0</v>
      </c>
      <c r="I317" s="5">
        <v>0</v>
      </c>
      <c r="J317" s="5">
        <v>0</v>
      </c>
      <c r="K317" s="5">
        <v>0</v>
      </c>
      <c r="L317" s="5">
        <v>0</v>
      </c>
      <c r="M317" s="4">
        <f>SUM(G317,L317,B317:E317)+(F317+H317+I317+J317+K317)/1000</f>
      </c>
      <c r="N317" s="15"/>
      <c r="O317" s="15"/>
    </row>
    <row x14ac:dyDescent="0.25" r="318" customHeight="1" ht="17.25">
      <c r="A318" s="3">
        <v>44693</v>
      </c>
      <c r="B318" s="4">
        <v>1.2255829697933682</v>
      </c>
      <c r="C318" s="4">
        <v>4.775380454147207</v>
      </c>
      <c r="D318" s="4">
        <v>-0.10313093662261963</v>
      </c>
      <c r="E318" s="4">
        <v>382.99798576214016</v>
      </c>
      <c r="F318" s="4">
        <v>1256.016316595562</v>
      </c>
      <c r="G318" s="4">
        <v>2515.5912718470363</v>
      </c>
      <c r="H318" s="5">
        <v>0</v>
      </c>
      <c r="I318" s="5">
        <v>0</v>
      </c>
      <c r="J318" s="5">
        <v>0</v>
      </c>
      <c r="K318" s="5">
        <v>0</v>
      </c>
      <c r="L318" s="5">
        <v>0</v>
      </c>
      <c r="M318" s="4">
        <f>SUM(G318,L318,B318:E318)+(F318+H318+I318+J318+K318)/1000</f>
      </c>
      <c r="N318" s="15"/>
      <c r="O318" s="15"/>
    </row>
    <row x14ac:dyDescent="0.25" r="319" customHeight="1" ht="17.25">
      <c r="A319" s="3">
        <v>44694</v>
      </c>
      <c r="B319" s="4">
        <v>1.2238242494543035</v>
      </c>
      <c r="C319" s="4">
        <v>4.018958391413789</v>
      </c>
      <c r="D319" s="4">
        <v>0.2510465042796568</v>
      </c>
      <c r="E319" s="4">
        <v>9.104093621783475</v>
      </c>
      <c r="F319" s="4">
        <v>1229.2649426489124</v>
      </c>
      <c r="G319" s="4">
        <v>2767.1484162508636</v>
      </c>
      <c r="H319" s="5">
        <v>0</v>
      </c>
      <c r="I319" s="5">
        <v>0</v>
      </c>
      <c r="J319" s="5">
        <v>0</v>
      </c>
      <c r="K319" s="5">
        <v>0</v>
      </c>
      <c r="L319" s="5">
        <v>0</v>
      </c>
      <c r="M319" s="4">
        <f>SUM(G319,L319,B319:E319)+(F319+H319+I319+J319+K319)/1000</f>
      </c>
      <c r="N319" s="15"/>
      <c r="O319" s="15"/>
    </row>
    <row x14ac:dyDescent="0.25" r="320" customHeight="1" ht="17.25">
      <c r="A320" s="3">
        <v>44695</v>
      </c>
      <c r="B320" s="4">
        <v>1.2951213821656251</v>
      </c>
      <c r="C320" s="4">
        <v>0.014783777310761779</v>
      </c>
      <c r="D320" s="4">
        <v>147.59120209608227</v>
      </c>
      <c r="E320" s="4">
        <v>152.48390046605104</v>
      </c>
      <c r="F320" s="4">
        <v>1260.1769013257046</v>
      </c>
      <c r="G320" s="4">
        <v>2778.7733603256743</v>
      </c>
      <c r="H320" s="5">
        <v>0</v>
      </c>
      <c r="I320" s="5">
        <v>0</v>
      </c>
      <c r="J320" s="5">
        <v>0</v>
      </c>
      <c r="K320" s="5">
        <v>0</v>
      </c>
      <c r="L320" s="4">
        <v>170.07876586914062</v>
      </c>
      <c r="M320" s="4">
        <f>SUM(G320,L320,B320:E320)+(F320+H320+I320+J320+K320)/1000</f>
      </c>
      <c r="N320" s="15"/>
      <c r="O320" s="15"/>
    </row>
    <row x14ac:dyDescent="0.25" r="321" customHeight="1" ht="17.25">
      <c r="A321" s="3">
        <v>44696</v>
      </c>
      <c r="B321" s="4">
        <v>1.2673342294088767</v>
      </c>
      <c r="C321" s="4">
        <v>8.960023983609823</v>
      </c>
      <c r="D321" s="4">
        <v>-0.7781267166137695</v>
      </c>
      <c r="E321" s="4">
        <v>9.215116174493838</v>
      </c>
      <c r="F321" s="4">
        <v>1247.9054138818628</v>
      </c>
      <c r="G321" s="4">
        <v>2598.363269806753</v>
      </c>
      <c r="H321" s="5">
        <v>0</v>
      </c>
      <c r="I321" s="5">
        <v>0</v>
      </c>
      <c r="J321" s="5">
        <v>0</v>
      </c>
      <c r="K321" s="5">
        <v>0</v>
      </c>
      <c r="L321" s="5">
        <v>0</v>
      </c>
      <c r="M321" s="4">
        <f>SUM(G321,L321,B321:E321)+(F321+H321+I321+J321+K321)/1000</f>
      </c>
      <c r="N321" s="15"/>
      <c r="O321" s="15"/>
    </row>
    <row x14ac:dyDescent="0.25" r="322" customHeight="1" ht="17.25">
      <c r="A322" s="3">
        <v>44697</v>
      </c>
      <c r="B322" s="4">
        <v>0.7229167588979994</v>
      </c>
      <c r="C322" s="4">
        <v>0.04522840583006218</v>
      </c>
      <c r="D322" s="4">
        <v>-0.25427987601142377</v>
      </c>
      <c r="E322" s="4">
        <v>8.560938863158096</v>
      </c>
      <c r="F322" s="4">
        <v>176349.3490172893</v>
      </c>
      <c r="G322" s="4">
        <v>1982.9285138049577</v>
      </c>
      <c r="H322" s="5">
        <v>0</v>
      </c>
      <c r="I322" s="5">
        <v>0</v>
      </c>
      <c r="J322" s="5">
        <v>0</v>
      </c>
      <c r="K322" s="5">
        <v>0</v>
      </c>
      <c r="L322" s="5">
        <v>0</v>
      </c>
      <c r="M322" s="4">
        <f>SUM(G322,L322,B322:E322)+(F322+H322+I322+J322+K322)/1000</f>
      </c>
      <c r="N322" s="15"/>
      <c r="O322" s="15"/>
    </row>
    <row x14ac:dyDescent="0.25" r="323" customHeight="1" ht="17.25">
      <c r="A323" s="3">
        <v>44698</v>
      </c>
      <c r="B323" s="4">
        <v>0.8276119687061843</v>
      </c>
      <c r="C323" s="4">
        <v>6.033107575757954</v>
      </c>
      <c r="D323" s="4">
        <v>2.4156429971335456</v>
      </c>
      <c r="E323" s="4">
        <v>8.19137508580267</v>
      </c>
      <c r="F323" s="4">
        <v>1275.7308265515358</v>
      </c>
      <c r="G323" s="4">
        <v>287.6612393254248</v>
      </c>
      <c r="H323" s="4">
        <v>10951.543740844727</v>
      </c>
      <c r="I323" s="5">
        <v>0</v>
      </c>
      <c r="J323" s="5">
        <v>0</v>
      </c>
      <c r="K323" s="5">
        <v>0</v>
      </c>
      <c r="L323" s="5">
        <v>0</v>
      </c>
      <c r="M323" s="4">
        <f>SUM(G323,L323,B323:E323)+(F323+H323+I323+J323+K323)/1000</f>
      </c>
      <c r="N323" s="15"/>
      <c r="O323" s="15"/>
    </row>
    <row x14ac:dyDescent="0.25" r="324" customHeight="1" ht="17.25">
      <c r="A324" s="3">
        <v>44699</v>
      </c>
      <c r="B324" s="4">
        <v>0.4368459368511528</v>
      </c>
      <c r="C324" s="4">
        <v>0.009020002141821538</v>
      </c>
      <c r="D324" s="4">
        <v>-1.5873076141360798</v>
      </c>
      <c r="E324" s="4">
        <v>8.64697238330781</v>
      </c>
      <c r="F324" s="4">
        <v>1184.531912301113</v>
      </c>
      <c r="G324" s="4">
        <v>-0.13853114080443027</v>
      </c>
      <c r="H324" s="5">
        <v>0</v>
      </c>
      <c r="I324" s="5">
        <v>0</v>
      </c>
      <c r="J324" s="5">
        <v>0</v>
      </c>
      <c r="K324" s="5">
        <v>0</v>
      </c>
      <c r="L324" s="5">
        <v>0</v>
      </c>
      <c r="M324" s="4">
        <f>SUM(G324,L324,B324:E324)+(F324+H324+I324+J324+K324)/1000</f>
      </c>
      <c r="N324" s="15"/>
      <c r="O324" s="15"/>
    </row>
    <row x14ac:dyDescent="0.25" r="325" customHeight="1" ht="17.25">
      <c r="A325" s="3">
        <v>44700</v>
      </c>
      <c r="B325" s="4">
        <v>0.7954703467055927</v>
      </c>
      <c r="C325" s="4">
        <v>36.26175967579902</v>
      </c>
      <c r="D325" s="4">
        <v>-0.4189623772617779</v>
      </c>
      <c r="E325" s="4">
        <v>8.593194007873535</v>
      </c>
      <c r="F325" s="4">
        <v>1240.6706873803898</v>
      </c>
      <c r="G325" s="4">
        <v>191.47336807838977</v>
      </c>
      <c r="H325" s="5">
        <v>0</v>
      </c>
      <c r="I325" s="5">
        <v>0</v>
      </c>
      <c r="J325" s="5">
        <v>0</v>
      </c>
      <c r="K325" s="5">
        <v>0</v>
      </c>
      <c r="L325" s="5">
        <v>0</v>
      </c>
      <c r="M325" s="4">
        <f>SUM(G325,L325,B325:E325)+(F325+H325+I325+J325+K325)/1000</f>
      </c>
      <c r="N325" s="15"/>
      <c r="O325" s="15"/>
    </row>
    <row x14ac:dyDescent="0.25" r="326" customHeight="1" ht="17.25">
      <c r="A326" s="3">
        <v>44701</v>
      </c>
      <c r="B326" s="4">
        <v>1.1872171433595522</v>
      </c>
      <c r="C326" s="4">
        <v>1.52994212580766</v>
      </c>
      <c r="D326" s="4">
        <v>-2.1875167498365045</v>
      </c>
      <c r="E326" s="4">
        <v>13.188850853457115</v>
      </c>
      <c r="F326" s="4">
        <v>1225.3755266940998</v>
      </c>
      <c r="G326" s="4">
        <v>39.759910268596</v>
      </c>
      <c r="H326" s="5">
        <v>0</v>
      </c>
      <c r="I326" s="5">
        <v>0</v>
      </c>
      <c r="J326" s="5">
        <v>0</v>
      </c>
      <c r="K326" s="5">
        <v>0</v>
      </c>
      <c r="L326" s="5">
        <v>0</v>
      </c>
      <c r="M326" s="4">
        <f>SUM(G326,L326,B326:E326)+(F326+H326+I326+J326+K326)/1000</f>
      </c>
      <c r="N326" s="15"/>
      <c r="O326" s="15"/>
    </row>
    <row x14ac:dyDescent="0.25" r="327" customHeight="1" ht="17.25">
      <c r="A327" s="3">
        <v>44702</v>
      </c>
      <c r="B327" s="4">
        <v>0.5218072101502604</v>
      </c>
      <c r="C327" s="4">
        <v>0.012664638332431716</v>
      </c>
      <c r="D327" s="4">
        <v>-0.4183520259781896</v>
      </c>
      <c r="E327" s="4">
        <v>8.620496327565052</v>
      </c>
      <c r="F327" s="4">
        <v>1251.8808143028643</v>
      </c>
      <c r="G327" s="4">
        <v>-0.0934782018441065</v>
      </c>
      <c r="H327" s="5">
        <v>0</v>
      </c>
      <c r="I327" s="5">
        <v>0</v>
      </c>
      <c r="J327" s="5">
        <v>0</v>
      </c>
      <c r="K327" s="5">
        <v>0</v>
      </c>
      <c r="L327" s="5">
        <v>0</v>
      </c>
      <c r="M327" s="4">
        <f>SUM(G327,L327,B327:E327)+(F327+H327+I327+J327+K327)/1000</f>
      </c>
      <c r="N327" s="15"/>
      <c r="O327" s="15"/>
    </row>
    <row x14ac:dyDescent="0.25" r="328" customHeight="1" ht="17.25">
      <c r="A328" s="3">
        <v>44703</v>
      </c>
      <c r="B328" s="4">
        <v>0.3583590446976339</v>
      </c>
      <c r="C328" s="4">
        <v>7.35453735736202</v>
      </c>
      <c r="D328" s="4">
        <v>0.21208121203623403</v>
      </c>
      <c r="E328" s="4">
        <v>8.639552650735713</v>
      </c>
      <c r="F328" s="4">
        <v>1246.4946912648468</v>
      </c>
      <c r="G328" s="4">
        <v>-0.15933435925486134</v>
      </c>
      <c r="H328" s="5">
        <v>0</v>
      </c>
      <c r="I328" s="5">
        <v>0</v>
      </c>
      <c r="J328" s="5">
        <v>0</v>
      </c>
      <c r="K328" s="5">
        <v>0</v>
      </c>
      <c r="L328" s="5">
        <v>0</v>
      </c>
      <c r="M328" s="4">
        <f>SUM(G328,L328,B328:E328)+(F328+H328+I328+J328+K328)/1000</f>
      </c>
      <c r="N328" s="15"/>
      <c r="O328" s="15"/>
    </row>
    <row x14ac:dyDescent="0.25" r="329" customHeight="1" ht="17.25">
      <c r="A329" s="3">
        <v>44704</v>
      </c>
      <c r="B329" s="4">
        <v>0.5786103836568575</v>
      </c>
      <c r="C329" s="4">
        <v>0.04187747640929794</v>
      </c>
      <c r="D329" s="4">
        <v>1.71187330968678</v>
      </c>
      <c r="E329" s="4">
        <v>9.350470384118251</v>
      </c>
      <c r="F329" s="4">
        <v>1397.7425663755494</v>
      </c>
      <c r="G329" s="4">
        <v>0.2101189214485839</v>
      </c>
      <c r="H329" s="5">
        <v>0</v>
      </c>
      <c r="I329" s="4">
        <v>16363.974654134114</v>
      </c>
      <c r="J329" s="5">
        <v>0</v>
      </c>
      <c r="K329" s="5">
        <v>0</v>
      </c>
      <c r="L329" s="4">
        <v>0.07907421141862869</v>
      </c>
      <c r="M329" s="4">
        <f>SUM(G329,L329,B329:E329)+(F329+H329+I329+J329+K329)/1000</f>
      </c>
      <c r="N329" s="15"/>
      <c r="O329" s="15"/>
    </row>
    <row x14ac:dyDescent="0.25" r="330" customHeight="1" ht="17.25">
      <c r="A330" s="3">
        <v>44705</v>
      </c>
      <c r="B330" s="4">
        <v>0.7210783660723216</v>
      </c>
      <c r="C330" s="4">
        <v>6.991207186210922</v>
      </c>
      <c r="D330" s="4">
        <v>-0.6700113089755177</v>
      </c>
      <c r="E330" s="4">
        <v>8.161746837652494</v>
      </c>
      <c r="F330" s="4">
        <v>1247.790934359999</v>
      </c>
      <c r="G330" s="4">
        <v>-0.16867094721938292</v>
      </c>
      <c r="H330" s="5">
        <v>0</v>
      </c>
      <c r="I330" s="5">
        <v>0</v>
      </c>
      <c r="J330" s="5">
        <v>0</v>
      </c>
      <c r="K330" s="5">
        <v>0</v>
      </c>
      <c r="L330" s="5">
        <v>0</v>
      </c>
      <c r="M330" s="4">
        <f>SUM(G330,L330,B330:E330)+(F330+H330+I330+J330+K330)/1000</f>
      </c>
      <c r="N330" s="15"/>
      <c r="O330" s="15"/>
    </row>
    <row x14ac:dyDescent="0.25" r="331" customHeight="1" ht="17.25">
      <c r="A331" s="3">
        <v>44706</v>
      </c>
      <c r="B331" s="4">
        <v>0.36902418056827446</v>
      </c>
      <c r="C331" s="4">
        <v>4.897268131072907</v>
      </c>
      <c r="D331" s="4">
        <v>-1.3031333684921265</v>
      </c>
      <c r="E331" s="4">
        <v>8.593194007873535</v>
      </c>
      <c r="F331" s="4">
        <v>1663300.123274542</v>
      </c>
      <c r="G331" s="4">
        <v>-0.057829524410615965</v>
      </c>
      <c r="H331" s="5">
        <v>0</v>
      </c>
      <c r="I331" s="5">
        <v>0</v>
      </c>
      <c r="J331" s="5">
        <v>0</v>
      </c>
      <c r="K331" s="5">
        <v>0</v>
      </c>
      <c r="L331" s="5">
        <v>0</v>
      </c>
      <c r="M331" s="4">
        <f>SUM(G331,L331,B331:E331)+(F331+H331+I331+J331+K331)/1000</f>
      </c>
      <c r="N331" s="15"/>
      <c r="O331" s="15"/>
    </row>
    <row x14ac:dyDescent="0.25" r="332" customHeight="1" ht="17.25">
      <c r="A332" s="3">
        <v>44707</v>
      </c>
      <c r="B332" s="4">
        <v>0.36282997455366467</v>
      </c>
      <c r="C332" s="4">
        <v>4.967613966629518</v>
      </c>
      <c r="D332" s="4">
        <v>-1.3146928306693249</v>
      </c>
      <c r="E332" s="4">
        <v>8.63974380493164</v>
      </c>
      <c r="F332" s="4">
        <v>1892009.8380097663</v>
      </c>
      <c r="G332" s="4">
        <v>1309.2891812422347</v>
      </c>
      <c r="H332" s="5">
        <v>0</v>
      </c>
      <c r="I332" s="5">
        <v>0</v>
      </c>
      <c r="J332" s="5">
        <v>0</v>
      </c>
      <c r="K332" s="5">
        <v>0</v>
      </c>
      <c r="L332" s="5">
        <v>0</v>
      </c>
      <c r="M332" s="4">
        <f>SUM(G332,L332,B332:E332)+(F332+H332+I332+J332+K332)/1000</f>
      </c>
      <c r="N332" s="15"/>
      <c r="O332" s="15"/>
    </row>
    <row x14ac:dyDescent="0.25" r="333" customHeight="1" ht="17.25">
      <c r="A333" s="3">
        <v>44708</v>
      </c>
      <c r="B333" s="4">
        <v>0.379593493688598</v>
      </c>
      <c r="C333" s="4">
        <v>5.153670420079813</v>
      </c>
      <c r="D333" s="4">
        <v>-0.22592207494502264</v>
      </c>
      <c r="E333" s="4">
        <v>8.598678256858967</v>
      </c>
      <c r="F333" s="4">
        <v>1687043.5736181336</v>
      </c>
      <c r="G333" s="4">
        <v>1526.8077597723172</v>
      </c>
      <c r="H333" s="5">
        <v>0</v>
      </c>
      <c r="I333" s="5">
        <v>0</v>
      </c>
      <c r="J333" s="5">
        <v>0</v>
      </c>
      <c r="K333" s="5">
        <v>0</v>
      </c>
      <c r="L333" s="5">
        <v>0</v>
      </c>
      <c r="M333" s="4">
        <f>SUM(G333,L333,B333:E333)+(F333+H333+I333+J333+K333)/1000</f>
      </c>
      <c r="N333" s="15"/>
      <c r="O333" s="15"/>
    </row>
    <row x14ac:dyDescent="0.25" r="334" customHeight="1" ht="17.25">
      <c r="A334" s="3">
        <v>44709</v>
      </c>
      <c r="B334" s="4">
        <v>0.7986948844411839</v>
      </c>
      <c r="C334" s="4">
        <v>0.032024440713015176</v>
      </c>
      <c r="D334" s="4">
        <v>-0.0437793705277727</v>
      </c>
      <c r="E334" s="4">
        <v>8.634259555946208</v>
      </c>
      <c r="F334" s="4">
        <v>1751392.079270399</v>
      </c>
      <c r="G334" s="4">
        <v>1888.8988051598458</v>
      </c>
      <c r="H334" s="5">
        <v>0</v>
      </c>
      <c r="I334" s="5">
        <v>0</v>
      </c>
      <c r="J334" s="5">
        <v>0</v>
      </c>
      <c r="K334" s="5">
        <v>0</v>
      </c>
      <c r="L334" s="5">
        <v>0</v>
      </c>
      <c r="M334" s="4">
        <f>SUM(G334,L334,B334:E334)+(F334+H334+I334+J334+K334)/1000</f>
      </c>
      <c r="N334" s="15"/>
      <c r="O334" s="15"/>
    </row>
    <row x14ac:dyDescent="0.25" r="335" customHeight="1" ht="17.25">
      <c r="A335" s="3">
        <v>44710</v>
      </c>
      <c r="B335" s="4">
        <v>0.3465795524949622</v>
      </c>
      <c r="C335" s="4">
        <v>5.164017197055196</v>
      </c>
      <c r="D335" s="4">
        <v>-0.7031276822090149</v>
      </c>
      <c r="E335" s="4">
        <v>8.593194007873535</v>
      </c>
      <c r="F335" s="4">
        <v>1861119.4041725888</v>
      </c>
      <c r="G335" s="4">
        <v>2181.021707320664</v>
      </c>
      <c r="H335" s="5">
        <v>0</v>
      </c>
      <c r="I335" s="5">
        <v>0</v>
      </c>
      <c r="J335" s="5">
        <v>0</v>
      </c>
      <c r="K335" s="5">
        <v>0</v>
      </c>
      <c r="L335" s="5">
        <v>0</v>
      </c>
      <c r="M335" s="4">
        <f>SUM(G335,L335,B335:E335)+(F335+H335+I335+J335+K335)/1000</f>
      </c>
      <c r="N335" s="15"/>
      <c r="O335" s="15"/>
    </row>
    <row x14ac:dyDescent="0.25" r="336" customHeight="1" ht="17.25">
      <c r="A336" s="3">
        <v>44711</v>
      </c>
      <c r="B336" s="4">
        <v>1.2242163295477608</v>
      </c>
      <c r="C336" s="4">
        <v>5.491476814227249</v>
      </c>
      <c r="D336" s="4">
        <v>210.8530615964585</v>
      </c>
      <c r="E336" s="4">
        <v>713.0544495716691</v>
      </c>
      <c r="F336" s="4">
        <v>1784952.6173707652</v>
      </c>
      <c r="G336" s="4">
        <v>1377.8711842177272</v>
      </c>
      <c r="H336" s="5">
        <v>0</v>
      </c>
      <c r="I336" s="5">
        <v>0</v>
      </c>
      <c r="J336" s="4">
        <v>18930.672361882527</v>
      </c>
      <c r="K336" s="5">
        <v>0</v>
      </c>
      <c r="L336" s="4">
        <v>0.2060418277978897</v>
      </c>
      <c r="M336" s="4">
        <f>SUM(G336,L336,B336:E336)+(F336+H336+I336+J336+K336)/1000</f>
      </c>
      <c r="N336" s="15"/>
      <c r="O336" s="15"/>
    </row>
    <row x14ac:dyDescent="0.25" r="337" customHeight="1" ht="17.25">
      <c r="A337" s="3">
        <v>44712</v>
      </c>
      <c r="B337" s="4">
        <v>0.79585232695868</v>
      </c>
      <c r="C337" s="4">
        <v>1.9158650204854206</v>
      </c>
      <c r="D337" s="4">
        <v>70.62680935760432</v>
      </c>
      <c r="E337" s="4">
        <v>1492.574670848747</v>
      </c>
      <c r="F337" s="4">
        <v>1843203.1965188566</v>
      </c>
      <c r="G337" s="4">
        <v>0.3822686044431739</v>
      </c>
      <c r="H337" s="5">
        <v>0</v>
      </c>
      <c r="I337" s="5">
        <v>0</v>
      </c>
      <c r="J337" s="5">
        <v>0</v>
      </c>
      <c r="K337" s="5">
        <v>0</v>
      </c>
      <c r="L337" s="5">
        <v>0</v>
      </c>
      <c r="M337" s="4">
        <f>SUM(G337,L337,B337:E337)+(F337+H337+I337+J337+K337)/1000</f>
      </c>
      <c r="N337" s="15"/>
      <c r="O337" s="15"/>
    </row>
    <row x14ac:dyDescent="0.25" r="338" customHeight="1" ht="17.25">
      <c r="A338" s="3">
        <v>44713</v>
      </c>
      <c r="B338" s="4">
        <v>0.43876972395323816</v>
      </c>
      <c r="C338" s="4">
        <v>4.960316055390759</v>
      </c>
      <c r="D338" s="4">
        <v>16.613322069907248</v>
      </c>
      <c r="E338" s="4">
        <v>8.63402165496515</v>
      </c>
      <c r="F338" s="4">
        <v>2012933.9138642666</v>
      </c>
      <c r="G338" s="4">
        <v>-0.06618383190191783</v>
      </c>
      <c r="H338" s="5">
        <v>0</v>
      </c>
      <c r="I338" s="5">
        <v>0</v>
      </c>
      <c r="J338" s="5">
        <v>0</v>
      </c>
      <c r="K338" s="5">
        <v>0</v>
      </c>
      <c r="L338" s="5">
        <v>0</v>
      </c>
      <c r="M338" s="4">
        <f>SUM(G338,L338,B338:E338)+(F338+H338+I338+J338+K338)/1000</f>
      </c>
      <c r="N338" s="15"/>
      <c r="O338" s="15"/>
    </row>
    <row x14ac:dyDescent="0.25" r="339" customHeight="1" ht="17.25">
      <c r="A339" s="3">
        <v>44714</v>
      </c>
      <c r="B339" s="4">
        <v>0.6276608415737047</v>
      </c>
      <c r="C339" s="4">
        <v>4.781305276031984</v>
      </c>
      <c r="D339" s="4">
        <v>68.88926168015071</v>
      </c>
      <c r="E339" s="4">
        <v>8.598916157840026</v>
      </c>
      <c r="F339" s="4">
        <v>1973695.272756028</v>
      </c>
      <c r="G339" s="4">
        <v>-0.0874480267190606</v>
      </c>
      <c r="H339" s="5">
        <v>0</v>
      </c>
      <c r="I339" s="5">
        <v>0</v>
      </c>
      <c r="J339" s="5">
        <v>0</v>
      </c>
      <c r="K339" s="5">
        <v>0</v>
      </c>
      <c r="L339" s="4">
        <v>21.38106918334961</v>
      </c>
      <c r="M339" s="4">
        <f>SUM(G339,L339,B339:E339)+(F339+H339+I339+J339+K339)/1000</f>
      </c>
      <c r="N339" s="15"/>
      <c r="O339" s="15"/>
    </row>
    <row x14ac:dyDescent="0.25" r="340" customHeight="1" ht="17.25">
      <c r="A340" s="3">
        <v>44715</v>
      </c>
      <c r="B340" s="4">
        <v>0.7596398376640112</v>
      </c>
      <c r="C340" s="4">
        <v>5.7801294499392</v>
      </c>
      <c r="D340" s="4">
        <v>0.46737345591100166</v>
      </c>
      <c r="E340" s="4">
        <v>8.593194007873535</v>
      </c>
      <c r="F340" s="4">
        <v>2083786.9267775943</v>
      </c>
      <c r="G340" s="4">
        <v>-0.0761454549286366</v>
      </c>
      <c r="H340" s="5">
        <v>0</v>
      </c>
      <c r="I340" s="5">
        <v>0</v>
      </c>
      <c r="J340" s="5">
        <v>0</v>
      </c>
      <c r="K340" s="5">
        <v>0</v>
      </c>
      <c r="L340" s="5">
        <v>0</v>
      </c>
      <c r="M340" s="4">
        <f>SUM(G340,L340,B340:E340)+(F340+H340+I340+J340+K340)/1000</f>
      </c>
      <c r="N340" s="15"/>
      <c r="O340" s="15"/>
    </row>
    <row x14ac:dyDescent="0.25" r="341" customHeight="1" ht="17.25">
      <c r="A341" s="3">
        <v>44716</v>
      </c>
      <c r="B341" s="4">
        <v>0.7219607377161914</v>
      </c>
      <c r="C341" s="4">
        <v>0.02337842148260323</v>
      </c>
      <c r="D341" s="4">
        <v>-1.2441482229138878</v>
      </c>
      <c r="E341" s="4">
        <v>8.170162405357178</v>
      </c>
      <c r="F341" s="4">
        <v>1884847.2134857667</v>
      </c>
      <c r="G341" s="4">
        <v>-0.07222222926150752</v>
      </c>
      <c r="H341" s="5">
        <v>0</v>
      </c>
      <c r="I341" s="5">
        <v>0</v>
      </c>
      <c r="J341" s="5">
        <v>0</v>
      </c>
      <c r="K341" s="5">
        <v>0</v>
      </c>
      <c r="L341" s="5">
        <v>0</v>
      </c>
      <c r="M341" s="4">
        <f>SUM(G341,L341,B341:E341)+(F341+H341+I341+J341+K341)/1000</f>
      </c>
      <c r="N341" s="15"/>
      <c r="O341" s="15"/>
    </row>
    <row x14ac:dyDescent="0.25" r="342" customHeight="1" ht="17.25">
      <c r="A342" s="3">
        <v>44717</v>
      </c>
      <c r="B342" s="4">
        <v>0.7228257627224414</v>
      </c>
      <c r="C342" s="4">
        <v>6.5949782447575895</v>
      </c>
      <c r="D342" s="4">
        <v>-0.1621160822008581</v>
      </c>
      <c r="E342" s="4">
        <v>8.573709045067016</v>
      </c>
      <c r="F342" s="4">
        <v>2036753.143413059</v>
      </c>
      <c r="G342" s="4">
        <v>-0.05511654230885364</v>
      </c>
      <c r="H342" s="5">
        <v>0</v>
      </c>
      <c r="I342" s="5">
        <v>0</v>
      </c>
      <c r="J342" s="5">
        <v>0</v>
      </c>
      <c r="K342" s="5">
        <v>0</v>
      </c>
      <c r="L342" s="5">
        <v>0</v>
      </c>
      <c r="M342" s="4">
        <f>SUM(G342,L342,B342:E342)+(F342+H342+I342+J342+K342)/1000</f>
      </c>
      <c r="N342" s="15"/>
      <c r="O342" s="15"/>
    </row>
    <row x14ac:dyDescent="0.25" r="343" customHeight="1" ht="17.25">
      <c r="A343" s="3">
        <v>44718</v>
      </c>
      <c r="B343" s="4">
        <v>0.709272107013935</v>
      </c>
      <c r="C343" s="4">
        <v>0.015742748126801223</v>
      </c>
      <c r="D343" s="4">
        <v>0.2585612777256756</v>
      </c>
      <c r="E343" s="4">
        <v>9.389947431242197</v>
      </c>
      <c r="F343" s="4">
        <v>2155374.6277239784</v>
      </c>
      <c r="G343" s="4">
        <v>-0.10515862884771354</v>
      </c>
      <c r="H343" s="5">
        <v>0</v>
      </c>
      <c r="I343" s="5">
        <v>0</v>
      </c>
      <c r="J343" s="5">
        <v>0</v>
      </c>
      <c r="K343" s="4">
        <v>5955.574725341798</v>
      </c>
      <c r="L343" s="4">
        <v>0.15314748883247375</v>
      </c>
      <c r="M343" s="4">
        <f>SUM(G343,L343,B343:E343)+(F343+H343+I343+J343+K343)/1000</f>
      </c>
      <c r="N343" s="15"/>
      <c r="O343" s="15"/>
    </row>
    <row x14ac:dyDescent="0.25" r="344" customHeight="1" ht="17.25">
      <c r="A344" s="3">
        <v>44719</v>
      </c>
      <c r="B344" s="4">
        <v>0.32454512337815833</v>
      </c>
      <c r="C344" s="4">
        <v>5.8485310006495705</v>
      </c>
      <c r="D344" s="4">
        <v>-0.6634791342439712</v>
      </c>
      <c r="E344" s="4">
        <v>8.155526570574795</v>
      </c>
      <c r="F344" s="4">
        <v>2066859.7314965723</v>
      </c>
      <c r="G344" s="4">
        <v>-0.09584141420537798</v>
      </c>
      <c r="H344" s="5">
        <v>0</v>
      </c>
      <c r="I344" s="5">
        <v>0</v>
      </c>
      <c r="J344" s="5">
        <v>0</v>
      </c>
      <c r="K344" s="5">
        <v>0</v>
      </c>
      <c r="L344" s="5">
        <v>0</v>
      </c>
      <c r="M344" s="4">
        <f>SUM(G344,L344,B344:E344)+(F344+H344+I344+J344+K344)/1000</f>
      </c>
      <c r="N344" s="15"/>
      <c r="O344" s="15"/>
    </row>
    <row x14ac:dyDescent="0.25" r="345" customHeight="1" ht="17.25">
      <c r="A345" s="3">
        <v>44720</v>
      </c>
      <c r="B345" s="4">
        <v>0.42448756303607904</v>
      </c>
      <c r="C345" s="4">
        <v>0.016123505664598716</v>
      </c>
      <c r="D345" s="4">
        <v>-0.14277948458766332</v>
      </c>
      <c r="E345" s="4">
        <v>8.661599052397328</v>
      </c>
      <c r="F345" s="4">
        <v>741004.8804997618</v>
      </c>
      <c r="G345" s="4">
        <v>-0.088465003739403</v>
      </c>
      <c r="H345" s="5">
        <v>0</v>
      </c>
      <c r="I345" s="5">
        <v>0</v>
      </c>
      <c r="J345" s="5">
        <v>0</v>
      </c>
      <c r="K345" s="5">
        <v>0</v>
      </c>
      <c r="L345" s="5">
        <v>0</v>
      </c>
      <c r="M345" s="4">
        <f>SUM(G345,L345,B345:E345)+(F345+H345+I345+J345+K345)/1000</f>
      </c>
      <c r="N345" s="15"/>
      <c r="O345" s="15"/>
    </row>
    <row x14ac:dyDescent="0.25" r="346" customHeight="1" ht="17.25">
      <c r="A346" s="3">
        <v>44721</v>
      </c>
      <c r="B346" s="4">
        <v>0.6524960666859259</v>
      </c>
      <c r="C346" s="4">
        <v>7.619546859758669</v>
      </c>
      <c r="D346" s="4">
        <v>1.7698420491069555</v>
      </c>
      <c r="E346" s="4">
        <v>8.064071940879026</v>
      </c>
      <c r="F346" s="4">
        <v>1252.0775335209996</v>
      </c>
      <c r="G346" s="4">
        <v>-0.03853629252784837</v>
      </c>
      <c r="H346" s="5">
        <v>0</v>
      </c>
      <c r="I346" s="5">
        <v>0</v>
      </c>
      <c r="J346" s="5">
        <v>0</v>
      </c>
      <c r="K346" s="5">
        <v>0</v>
      </c>
      <c r="L346" s="4">
        <v>19.9542293548584</v>
      </c>
      <c r="M346" s="4">
        <f>SUM(G346,L346,B346:E346)+(F346+H346+I346+J346+K346)/1000</f>
      </c>
      <c r="N346" s="15"/>
      <c r="O346" s="15"/>
    </row>
    <row x14ac:dyDescent="0.25" r="347" customHeight="1" ht="17.25">
      <c r="A347" s="3">
        <v>44722</v>
      </c>
      <c r="B347" s="4">
        <v>0.35994619382816584</v>
      </c>
      <c r="C347" s="4">
        <v>4.548448034509618</v>
      </c>
      <c r="D347" s="4">
        <v>0.1662426022812724</v>
      </c>
      <c r="E347" s="4">
        <v>7.7761420774299435</v>
      </c>
      <c r="F347" s="4">
        <v>1250.1075872191432</v>
      </c>
      <c r="G347" s="4">
        <v>-0.10243260182192593</v>
      </c>
      <c r="H347" s="5">
        <v>0</v>
      </c>
      <c r="I347" s="5">
        <v>0</v>
      </c>
      <c r="J347" s="5">
        <v>0</v>
      </c>
      <c r="K347" s="5">
        <v>0</v>
      </c>
      <c r="L347" s="5">
        <v>0</v>
      </c>
      <c r="M347" s="4">
        <f>SUM(G347,L347,B347:E347)+(F347+H347+I347+J347+K347)/1000</f>
      </c>
      <c r="N347" s="15"/>
      <c r="O347" s="15"/>
    </row>
    <row x14ac:dyDescent="0.25" r="348" customHeight="1" ht="17.25">
      <c r="A348" s="3">
        <v>44723</v>
      </c>
      <c r="B348" s="4">
        <v>0.017210445272249842</v>
      </c>
      <c r="C348" s="4">
        <v>0.027321259717689582</v>
      </c>
      <c r="D348" s="4">
        <v>0.2267106987783336</v>
      </c>
      <c r="E348" s="4">
        <v>8.230679671499981</v>
      </c>
      <c r="F348" s="4">
        <v>1250.015948455779</v>
      </c>
      <c r="G348" s="4">
        <v>-0.1315379071355684</v>
      </c>
      <c r="H348" s="5">
        <v>0</v>
      </c>
      <c r="I348" s="5">
        <v>0</v>
      </c>
      <c r="J348" s="5">
        <v>0</v>
      </c>
      <c r="K348" s="5">
        <v>0</v>
      </c>
      <c r="L348" s="5">
        <v>0</v>
      </c>
      <c r="M348" s="4">
        <f>SUM(G348,L348,B348:E348)+(F348+H348+I348+J348+K348)/1000</f>
      </c>
      <c r="N348" s="15"/>
      <c r="O348" s="15"/>
    </row>
    <row x14ac:dyDescent="0.25" r="349" customHeight="1" ht="17.25">
      <c r="A349" s="3">
        <v>44724</v>
      </c>
      <c r="B349" s="4">
        <v>0.527742838625065</v>
      </c>
      <c r="C349" s="4">
        <v>4.657088339738976</v>
      </c>
      <c r="D349" s="4">
        <v>212.2245758262772</v>
      </c>
      <c r="E349" s="4">
        <v>8.491759898942998</v>
      </c>
      <c r="F349" s="4">
        <v>2120632.314370911</v>
      </c>
      <c r="G349" s="4">
        <v>-0.04276420631846916</v>
      </c>
      <c r="H349" s="5">
        <v>0</v>
      </c>
      <c r="I349" s="5">
        <v>0</v>
      </c>
      <c r="J349" s="5">
        <v>0</v>
      </c>
      <c r="K349" s="5">
        <v>0</v>
      </c>
      <c r="L349" s="5">
        <v>0</v>
      </c>
      <c r="M349" s="4">
        <f>SUM(G349,L349,B349:E349)+(F349+H349+I349+J349+K349)/1000</f>
      </c>
      <c r="N349" s="15"/>
      <c r="O349" s="15"/>
    </row>
    <row x14ac:dyDescent="0.25" r="350" customHeight="1" ht="17.25">
      <c r="A350" s="3">
        <v>44725</v>
      </c>
      <c r="B350" s="4">
        <v>1.2039755500354155</v>
      </c>
      <c r="C350" s="4">
        <v>113.26964513855131</v>
      </c>
      <c r="D350" s="4">
        <v>957.3109379802129</v>
      </c>
      <c r="E350" s="4">
        <v>9.683621903260548</v>
      </c>
      <c r="F350" s="4">
        <v>1721101.2045093141</v>
      </c>
      <c r="G350" s="4">
        <v>-0.04889864840930078</v>
      </c>
      <c r="H350" s="4">
        <v>13472.343099594118</v>
      </c>
      <c r="I350" s="5">
        <v>0</v>
      </c>
      <c r="J350" s="5">
        <v>0</v>
      </c>
      <c r="K350" s="5">
        <v>0</v>
      </c>
      <c r="L350" s="4">
        <v>0.10727989673614502</v>
      </c>
      <c r="M350" s="4">
        <f>SUM(G350,L350,B350:E350)+(F350+H350+I350+J350+K350)/1000</f>
      </c>
      <c r="N350" s="15"/>
      <c r="O350" s="15"/>
    </row>
    <row x14ac:dyDescent="0.25" r="351" customHeight="1" ht="17.25">
      <c r="A351" s="3">
        <v>44726</v>
      </c>
      <c r="B351" s="4">
        <v>1.2212838844296416</v>
      </c>
      <c r="C351" s="4">
        <v>0.021572048586942158</v>
      </c>
      <c r="D351" s="4">
        <v>1450.3547298404533</v>
      </c>
      <c r="E351" s="4">
        <v>8.593194007873535</v>
      </c>
      <c r="F351" s="4">
        <v>1592241.7000584193</v>
      </c>
      <c r="G351" s="4">
        <v>0.5023443741515629</v>
      </c>
      <c r="H351" s="5">
        <v>0</v>
      </c>
      <c r="I351" s="5">
        <v>0</v>
      </c>
      <c r="J351" s="5">
        <v>0</v>
      </c>
      <c r="K351" s="5">
        <v>0</v>
      </c>
      <c r="L351" s="5">
        <v>0</v>
      </c>
      <c r="M351" s="4">
        <f>SUM(G351,L351,B351:E351)+(F351+H351+I351+J351+K351)/1000</f>
      </c>
      <c r="N351" s="15"/>
      <c r="O351" s="15"/>
    </row>
    <row x14ac:dyDescent="0.25" r="352" customHeight="1" ht="17.25">
      <c r="A352" s="3">
        <v>44727</v>
      </c>
      <c r="B352" s="4">
        <v>0.7251411038230746</v>
      </c>
      <c r="C352" s="4">
        <v>7.5385369138177065</v>
      </c>
      <c r="D352" s="4">
        <v>90.77615259409262</v>
      </c>
      <c r="E352" s="4">
        <v>122.38975110004347</v>
      </c>
      <c r="F352" s="4">
        <v>1966157.2710813377</v>
      </c>
      <c r="G352" s="4">
        <v>423.6943271403891</v>
      </c>
      <c r="H352" s="5">
        <v>0</v>
      </c>
      <c r="I352" s="5">
        <v>0</v>
      </c>
      <c r="J352" s="5">
        <v>0</v>
      </c>
      <c r="K352" s="5">
        <v>0</v>
      </c>
      <c r="L352" s="5">
        <v>0</v>
      </c>
      <c r="M352" s="4">
        <f>SUM(G352,L352,B352:E352)+(F352+H352+I352+J352+K352)/1000</f>
      </c>
      <c r="N352" s="15"/>
      <c r="O352" s="15"/>
    </row>
    <row x14ac:dyDescent="0.25" r="353" customHeight="1" ht="17.25">
      <c r="A353" s="3">
        <v>44728</v>
      </c>
      <c r="B353" s="4">
        <v>0.7251827624950928</v>
      </c>
      <c r="C353" s="4">
        <v>4.737829870388293</v>
      </c>
      <c r="D353" s="4">
        <v>65.28334508480188</v>
      </c>
      <c r="E353" s="4">
        <v>9.089960098266602</v>
      </c>
      <c r="F353" s="4">
        <v>1829985.899899194</v>
      </c>
      <c r="G353" s="4">
        <v>383.18761245811623</v>
      </c>
      <c r="H353" s="5">
        <v>0</v>
      </c>
      <c r="I353" s="5">
        <v>0</v>
      </c>
      <c r="J353" s="5">
        <v>0</v>
      </c>
      <c r="K353" s="5">
        <v>0</v>
      </c>
      <c r="L353" s="5">
        <v>0</v>
      </c>
      <c r="M353" s="4">
        <f>SUM(G353,L353,B353:E353)+(F353+H353+I353+J353+K353)/1000</f>
      </c>
      <c r="N353" s="15"/>
      <c r="O353" s="15"/>
    </row>
    <row x14ac:dyDescent="0.25" r="354" customHeight="1" ht="17.25">
      <c r="A354" s="3">
        <v>44729</v>
      </c>
      <c r="B354" s="4">
        <v>0.7245506688066353</v>
      </c>
      <c r="C354" s="4">
        <v>0.021043909107805438</v>
      </c>
      <c r="D354" s="4">
        <v>166.6001496596635</v>
      </c>
      <c r="E354" s="4">
        <v>8.593194007873535</v>
      </c>
      <c r="F354" s="4">
        <v>1650123.3548189471</v>
      </c>
      <c r="G354" s="4">
        <v>737.7617463389597</v>
      </c>
      <c r="H354" s="5">
        <v>0</v>
      </c>
      <c r="I354" s="5">
        <v>0</v>
      </c>
      <c r="J354" s="5">
        <v>0</v>
      </c>
      <c r="K354" s="5">
        <v>0</v>
      </c>
      <c r="L354" s="5">
        <v>0</v>
      </c>
      <c r="M354" s="4">
        <f>SUM(G354,L354,B354:E354)+(F354+H354+I354+J354+K354)/1000</f>
      </c>
      <c r="N354" s="15"/>
      <c r="O354" s="15"/>
    </row>
    <row x14ac:dyDescent="0.25" r="355" customHeight="1" ht="17.25">
      <c r="A355" s="3">
        <v>44730</v>
      </c>
      <c r="B355" s="4">
        <v>1.079999953508377</v>
      </c>
      <c r="C355" s="4">
        <v>7.7181630181036684</v>
      </c>
      <c r="D355" s="4">
        <v>0.8834887119010091</v>
      </c>
      <c r="E355" s="4">
        <v>9.089960098266602</v>
      </c>
      <c r="F355" s="4">
        <v>1250314.364150086</v>
      </c>
      <c r="G355" s="4">
        <v>708.8579686640568</v>
      </c>
      <c r="H355" s="5">
        <v>0</v>
      </c>
      <c r="I355" s="5">
        <v>0</v>
      </c>
      <c r="J355" s="5">
        <v>0</v>
      </c>
      <c r="K355" s="5">
        <v>0</v>
      </c>
      <c r="L355" s="5">
        <v>0</v>
      </c>
      <c r="M355" s="4">
        <f>SUM(G355,L355,B355:E355)+(F355+H355+I355+J355+K355)/1000</f>
      </c>
      <c r="N355" s="15"/>
      <c r="O355" s="15"/>
    </row>
    <row x14ac:dyDescent="0.25" r="356" customHeight="1" ht="17.25">
      <c r="A356" s="3">
        <v>44731</v>
      </c>
      <c r="B356" s="4">
        <v>1.1108993879965845</v>
      </c>
      <c r="C356" s="4">
        <v>0.04168328145297448</v>
      </c>
      <c r="D356" s="4">
        <v>-0.10313093662261963</v>
      </c>
      <c r="E356" s="4">
        <v>8.63974380493164</v>
      </c>
      <c r="F356" s="4">
        <v>199623.87607696193</v>
      </c>
      <c r="G356" s="4">
        <v>1664.6941614461757</v>
      </c>
      <c r="H356" s="5">
        <v>0</v>
      </c>
      <c r="I356" s="5">
        <v>0</v>
      </c>
      <c r="J356" s="5">
        <v>0</v>
      </c>
      <c r="K356" s="5">
        <v>0</v>
      </c>
      <c r="L356" s="5">
        <v>0</v>
      </c>
      <c r="M356" s="4">
        <f>SUM(G356,L356,B356:E356)+(F356+H356+I356+J356+K356)/1000</f>
      </c>
      <c r="N356" s="15"/>
      <c r="O356" s="15"/>
    </row>
    <row x14ac:dyDescent="0.25" r="357" customHeight="1" ht="17.25">
      <c r="A357" s="3">
        <v>44732</v>
      </c>
      <c r="B357" s="4">
        <v>0.8364469289276634</v>
      </c>
      <c r="C357" s="4">
        <v>21.462761844768238</v>
      </c>
      <c r="D357" s="4">
        <v>0.5587318006485779</v>
      </c>
      <c r="E357" s="4">
        <v>9.019224386413892</v>
      </c>
      <c r="F357" s="4">
        <v>1810629.5443164073</v>
      </c>
      <c r="G357" s="4">
        <v>660.6223759454767</v>
      </c>
      <c r="H357" s="5">
        <v>0</v>
      </c>
      <c r="I357" s="5">
        <v>0</v>
      </c>
      <c r="J357" s="5">
        <v>0</v>
      </c>
      <c r="K357" s="5">
        <v>0</v>
      </c>
      <c r="L357" s="5">
        <v>0</v>
      </c>
      <c r="M357" s="4">
        <f>SUM(G357,L357,B357:E357)+(F357+H357+I357+J357+K357)/1000</f>
      </c>
      <c r="N357" s="15"/>
      <c r="O357" s="15"/>
    </row>
    <row x14ac:dyDescent="0.25" r="358" customHeight="1" ht="17.25">
      <c r="A358" s="3">
        <v>44733</v>
      </c>
      <c r="B358" s="4">
        <v>1.2226050958899615</v>
      </c>
      <c r="C358" s="4">
        <v>4.525992511217398</v>
      </c>
      <c r="D358" s="4">
        <v>0.5251998593076681</v>
      </c>
      <c r="E358" s="4">
        <v>8.593194007873535</v>
      </c>
      <c r="F358" s="4">
        <v>1596975.5382607814</v>
      </c>
      <c r="G358" s="4">
        <v>902.6519338175049</v>
      </c>
      <c r="H358" s="5">
        <v>0</v>
      </c>
      <c r="I358" s="4">
        <v>8436.412659200032</v>
      </c>
      <c r="J358" s="5">
        <v>0</v>
      </c>
      <c r="K358" s="5">
        <v>0</v>
      </c>
      <c r="L358" s="5">
        <v>0</v>
      </c>
      <c r="M358" s="4">
        <f>SUM(G358,L358,B358:E358)+(F358+H358+I358+J358+K358)/1000</f>
      </c>
      <c r="N358" s="15"/>
      <c r="O358" s="15"/>
    </row>
    <row x14ac:dyDescent="0.25" r="359" customHeight="1" ht="17.25">
      <c r="A359" s="3">
        <v>44734</v>
      </c>
      <c r="B359" s="4">
        <v>0.7949458392399762</v>
      </c>
      <c r="C359" s="4">
        <v>5.765878800454213</v>
      </c>
      <c r="D359" s="4">
        <v>-0.09769620623167916</v>
      </c>
      <c r="E359" s="4">
        <v>8.593194007873535</v>
      </c>
      <c r="F359" s="4">
        <v>1649015.851137315</v>
      </c>
      <c r="G359" s="4">
        <v>468.9415609512886</v>
      </c>
      <c r="H359" s="5">
        <v>0</v>
      </c>
      <c r="I359" s="4">
        <v>7861.912192606472</v>
      </c>
      <c r="J359" s="5">
        <v>0</v>
      </c>
      <c r="K359" s="5">
        <v>0</v>
      </c>
      <c r="L359" s="5">
        <v>0</v>
      </c>
      <c r="M359" s="4">
        <f>SUM(G359,L359,B359:E359)+(F359+H359+I359+J359+K359)/1000</f>
      </c>
      <c r="N359" s="15"/>
      <c r="O359" s="15"/>
    </row>
    <row x14ac:dyDescent="0.25" r="360" customHeight="1" ht="17.25">
      <c r="A360" s="3">
        <v>44735</v>
      </c>
      <c r="B360" s="4">
        <v>1.1513429148315586</v>
      </c>
      <c r="C360" s="4">
        <v>0.005140919305515124</v>
      </c>
      <c r="D360" s="4">
        <v>-0.7031276822090149</v>
      </c>
      <c r="E360" s="4">
        <v>8.593194007873535</v>
      </c>
      <c r="F360" s="4">
        <v>1668332.3578654574</v>
      </c>
      <c r="G360" s="4">
        <v>697.6918737300552</v>
      </c>
      <c r="H360" s="5">
        <v>0</v>
      </c>
      <c r="I360" s="5">
        <v>0</v>
      </c>
      <c r="J360" s="5">
        <v>0</v>
      </c>
      <c r="K360" s="5">
        <v>0</v>
      </c>
      <c r="L360" s="5">
        <v>0</v>
      </c>
      <c r="M360" s="4">
        <f>SUM(G360,L360,B360:E360)+(F360+H360+I360+J360+K360)/1000</f>
      </c>
      <c r="N360" s="15"/>
      <c r="O360" s="15"/>
    </row>
    <row x14ac:dyDescent="0.25" r="361" customHeight="1" ht="17.25">
      <c r="A361" s="3">
        <v>44736</v>
      </c>
      <c r="B361" s="4">
        <v>1.0802131684225187</v>
      </c>
      <c r="C361" s="4">
        <v>0.010298041184700072</v>
      </c>
      <c r="D361" s="4">
        <v>4.461097278610396</v>
      </c>
      <c r="E361" s="4">
        <v>8.593194007873535</v>
      </c>
      <c r="F361" s="4">
        <v>1684726.755258644</v>
      </c>
      <c r="G361" s="4">
        <v>827.2719645529339</v>
      </c>
      <c r="H361" s="5">
        <v>0</v>
      </c>
      <c r="I361" s="5">
        <v>0</v>
      </c>
      <c r="J361" s="5">
        <v>0</v>
      </c>
      <c r="K361" s="5">
        <v>0</v>
      </c>
      <c r="L361" s="5">
        <v>0</v>
      </c>
      <c r="M361" s="4">
        <f>SUM(G361,L361,B361:E361)+(F361+H361+I361+J361+K361)/1000</f>
      </c>
      <c r="N361" s="15"/>
      <c r="O361" s="15"/>
    </row>
    <row x14ac:dyDescent="0.25" r="362" customHeight="1" ht="17.25">
      <c r="A362" s="3">
        <v>44737</v>
      </c>
      <c r="B362" s="4">
        <v>1.1941237734723809</v>
      </c>
      <c r="C362" s="5">
        <v>0</v>
      </c>
      <c r="D362" s="4">
        <v>-0.6441016218110841</v>
      </c>
      <c r="E362" s="4">
        <v>8.593194007873535</v>
      </c>
      <c r="F362" s="4">
        <v>1933448.551433107</v>
      </c>
      <c r="G362" s="4">
        <v>947.8254439618622</v>
      </c>
      <c r="H362" s="5">
        <v>0</v>
      </c>
      <c r="I362" s="5">
        <v>0</v>
      </c>
      <c r="J362" s="5">
        <v>0</v>
      </c>
      <c r="K362" s="5">
        <v>0</v>
      </c>
      <c r="L362" s="5">
        <v>0</v>
      </c>
      <c r="M362" s="4">
        <f>SUM(G362,L362,B362:E362)+(F362+H362+I362+J362+K362)/1000</f>
      </c>
      <c r="N362" s="15"/>
      <c r="O362" s="15"/>
    </row>
    <row x14ac:dyDescent="0.25" r="363" customHeight="1" ht="17.25">
      <c r="A363" s="3">
        <v>44738</v>
      </c>
      <c r="B363" s="4">
        <v>1.2214522330738757</v>
      </c>
      <c r="C363" s="4">
        <v>0.023969788801584326</v>
      </c>
      <c r="D363" s="4">
        <v>-0.7028405403082919</v>
      </c>
      <c r="E363" s="4">
        <v>8.593194007873535</v>
      </c>
      <c r="F363" s="4">
        <v>1740840.6224814893</v>
      </c>
      <c r="G363" s="4">
        <v>951.8212198044229</v>
      </c>
      <c r="H363" s="5">
        <v>0</v>
      </c>
      <c r="I363" s="5">
        <v>0</v>
      </c>
      <c r="J363" s="5">
        <v>0</v>
      </c>
      <c r="K363" s="5">
        <v>0</v>
      </c>
      <c r="L363" s="5">
        <v>0</v>
      </c>
      <c r="M363" s="4">
        <f>SUM(G363,L363,B363:E363)+(F363+H363+I363+J363+K363)/1000</f>
      </c>
      <c r="N363" s="15"/>
      <c r="O363" s="15"/>
    </row>
    <row x14ac:dyDescent="0.25" r="364" customHeight="1" ht="17.25">
      <c r="A364" s="3">
        <v>44739</v>
      </c>
      <c r="B364" s="4">
        <v>0.44590305802470076</v>
      </c>
      <c r="C364" s="4">
        <v>0.03183228104986274</v>
      </c>
      <c r="D364" s="4">
        <v>4.061761255463352</v>
      </c>
      <c r="E364" s="4">
        <v>10.531876954933008</v>
      </c>
      <c r="F364" s="4">
        <v>1925680.523661042</v>
      </c>
      <c r="G364" s="4">
        <v>750.1595377008554</v>
      </c>
      <c r="H364" s="5">
        <v>0</v>
      </c>
      <c r="I364" s="5">
        <v>0</v>
      </c>
      <c r="J364" s="4">
        <v>16262.905244572958</v>
      </c>
      <c r="K364" s="5">
        <v>0</v>
      </c>
      <c r="L364" s="4">
        <v>0.6509882807731628</v>
      </c>
      <c r="M364" s="4">
        <f>SUM(G364,L364,B364:E364)+(F364+H364+I364+J364+K364)/1000</f>
      </c>
      <c r="N364" s="15"/>
      <c r="O364" s="15"/>
    </row>
    <row x14ac:dyDescent="0.25" r="365" customHeight="1" ht="17.25">
      <c r="A365" s="3">
        <v>44740</v>
      </c>
      <c r="B365" s="4">
        <v>1.24673889663019</v>
      </c>
      <c r="C365" s="4">
        <v>0.010280856928641684</v>
      </c>
      <c r="D365" s="4">
        <v>0.2823627700951571</v>
      </c>
      <c r="E365" s="4">
        <v>8.593194007873535</v>
      </c>
      <c r="F365" s="4">
        <v>1886245.178330693</v>
      </c>
      <c r="G365" s="4">
        <v>795.2190684891557</v>
      </c>
      <c r="H365" s="5">
        <v>0</v>
      </c>
      <c r="I365" s="5">
        <v>0</v>
      </c>
      <c r="J365" s="5">
        <v>0</v>
      </c>
      <c r="K365" s="5">
        <v>0</v>
      </c>
      <c r="L365" s="5">
        <v>0</v>
      </c>
      <c r="M365" s="4">
        <f>SUM(G365,L365,B365:E365)+(F365+H365+I365+J365+K365)/1000</f>
      </c>
      <c r="N365" s="15"/>
      <c r="O365" s="15"/>
    </row>
    <row x14ac:dyDescent="0.25" r="366" customHeight="1" ht="17.25">
      <c r="A366" s="3">
        <v>44741</v>
      </c>
      <c r="B366" s="4">
        <v>1.1527040576018917</v>
      </c>
      <c r="C366" s="4">
        <v>0.012580746022875768</v>
      </c>
      <c r="D366" s="4">
        <v>-1.1441776854529355</v>
      </c>
      <c r="E366" s="4">
        <v>9.089960098266602</v>
      </c>
      <c r="F366" s="4">
        <v>1788086.4087051232</v>
      </c>
      <c r="G366" s="4">
        <v>1188.5347210995792</v>
      </c>
      <c r="H366" s="5">
        <v>0</v>
      </c>
      <c r="I366" s="5">
        <v>0</v>
      </c>
      <c r="J366" s="5">
        <v>0</v>
      </c>
      <c r="K366" s="5">
        <v>0</v>
      </c>
      <c r="L366" s="5">
        <v>0</v>
      </c>
      <c r="M366" s="4">
        <f>SUM(G366,L366,B366:E366)+(F366+H366+I366+J366+K366)/1000</f>
      </c>
      <c r="N366" s="15"/>
      <c r="O366" s="15"/>
    </row>
    <row x14ac:dyDescent="0.25" r="367" customHeight="1" ht="17.25">
      <c r="A367" s="3">
        <v>44742</v>
      </c>
      <c r="B367" s="4">
        <v>1.2213558613219915</v>
      </c>
      <c r="C367" s="4">
        <v>0.011191665382918542</v>
      </c>
      <c r="D367" s="4">
        <v>0.008666812597463528</v>
      </c>
      <c r="E367" s="4">
        <v>8.593194007873535</v>
      </c>
      <c r="F367" s="4">
        <v>1538225.3574333107</v>
      </c>
      <c r="G367" s="4">
        <v>1434.1868512193014</v>
      </c>
      <c r="H367" s="5">
        <v>0</v>
      </c>
      <c r="I367" s="5">
        <v>0</v>
      </c>
      <c r="J367" s="5">
        <v>0</v>
      </c>
      <c r="K367" s="5">
        <v>0</v>
      </c>
      <c r="L367" s="5">
        <v>0</v>
      </c>
      <c r="M367" s="4">
        <f>SUM(G367,L367,B367:E367)+(F367+H367+I367+J367+K367)/1000</f>
      </c>
      <c r="N367" s="15"/>
      <c r="O367" s="15"/>
    </row>
    <row x14ac:dyDescent="0.25" r="368" customHeight="1" ht="17.25">
      <c r="A368" s="3"/>
      <c r="B368" s="10"/>
      <c r="C368" s="10"/>
      <c r="D368" s="10"/>
      <c r="E368" s="10"/>
      <c r="F368" s="10"/>
      <c r="G368" s="10"/>
      <c r="H368" s="23"/>
      <c r="I368" s="23"/>
      <c r="J368" s="23"/>
      <c r="K368" s="23"/>
      <c r="L368" s="5">
        <v>0</v>
      </c>
      <c r="M368" s="10"/>
      <c r="N368" s="15"/>
      <c r="O368" s="15"/>
    </row>
    <row x14ac:dyDescent="0.25" r="369" customHeight="1" ht="17.25">
      <c r="A369" s="3"/>
      <c r="B369" s="10"/>
      <c r="C369" s="10"/>
      <c r="D369" s="10"/>
      <c r="E369" s="10"/>
      <c r="F369" s="10"/>
      <c r="G369" s="10"/>
      <c r="H369" s="23"/>
      <c r="I369" s="23"/>
      <c r="J369" s="23"/>
      <c r="K369" s="23"/>
      <c r="L369" s="23"/>
      <c r="M369" s="10"/>
      <c r="N369" s="15"/>
      <c r="O369" s="15"/>
    </row>
    <row x14ac:dyDescent="0.25" r="370" customHeight="1" ht="17.25">
      <c r="A370" s="3"/>
      <c r="B370" s="10"/>
      <c r="C370" s="10"/>
      <c r="D370" s="10"/>
      <c r="E370" s="10"/>
      <c r="F370" s="10"/>
      <c r="G370" s="10"/>
      <c r="H370" s="23"/>
      <c r="I370" s="23"/>
      <c r="J370" s="23"/>
      <c r="K370" s="23"/>
      <c r="L370" s="23"/>
      <c r="M370" s="10"/>
      <c r="N370" s="15"/>
      <c r="O370" s="15"/>
    </row>
    <row x14ac:dyDescent="0.25" r="371" customHeight="1" ht="17.25">
      <c r="A371" s="3"/>
      <c r="B371" s="10"/>
      <c r="C371" s="10"/>
      <c r="D371" s="10"/>
      <c r="E371" s="10"/>
      <c r="F371" s="10"/>
      <c r="G371" s="10"/>
      <c r="H371" s="23"/>
      <c r="I371" s="23"/>
      <c r="J371" s="23"/>
      <c r="K371" s="23"/>
      <c r="L371" s="23"/>
      <c r="M371" s="10"/>
      <c r="N371" s="15"/>
      <c r="O371" s="15"/>
    </row>
    <row x14ac:dyDescent="0.25" r="372" customHeight="1" ht="17.25">
      <c r="A372" s="3"/>
      <c r="B372" s="10"/>
      <c r="C372" s="10"/>
      <c r="D372" s="10"/>
      <c r="E372" s="10"/>
      <c r="F372" s="10"/>
      <c r="G372" s="10"/>
      <c r="H372" s="23"/>
      <c r="I372" s="23"/>
      <c r="J372" s="23"/>
      <c r="K372" s="23"/>
      <c r="L372" s="23"/>
      <c r="M372" s="10"/>
      <c r="N372" s="15"/>
      <c r="O372" s="15"/>
    </row>
    <row x14ac:dyDescent="0.25" r="373" customHeight="1" ht="17.25">
      <c r="A373" s="3"/>
      <c r="B373" s="10"/>
      <c r="C373" s="10"/>
      <c r="D373" s="10"/>
      <c r="E373" s="10"/>
      <c r="F373" s="10"/>
      <c r="G373" s="10"/>
      <c r="H373" s="23"/>
      <c r="I373" s="23"/>
      <c r="J373" s="23"/>
      <c r="K373" s="23"/>
      <c r="L373" s="23"/>
      <c r="M373" s="10"/>
      <c r="N373" s="15"/>
      <c r="O373" s="15"/>
    </row>
    <row x14ac:dyDescent="0.25" r="374" customHeight="1" ht="17.25">
      <c r="A374" s="3"/>
      <c r="B374" s="10"/>
      <c r="C374" s="10"/>
      <c r="D374" s="10"/>
      <c r="E374" s="10"/>
      <c r="F374" s="10"/>
      <c r="G374" s="10"/>
      <c r="H374" s="23"/>
      <c r="I374" s="23"/>
      <c r="J374" s="23"/>
      <c r="K374" s="23"/>
      <c r="L374" s="23"/>
      <c r="M374" s="10"/>
      <c r="N374" s="15"/>
      <c r="O374" s="15"/>
    </row>
    <row x14ac:dyDescent="0.25" r="375" customHeight="1" ht="17.25">
      <c r="A375" s="3"/>
      <c r="B375" s="10"/>
      <c r="C375" s="10"/>
      <c r="D375" s="10"/>
      <c r="E375" s="10"/>
      <c r="F375" s="10"/>
      <c r="G375" s="10"/>
      <c r="H375" s="23"/>
      <c r="I375" s="23"/>
      <c r="J375" s="23"/>
      <c r="K375" s="23"/>
      <c r="L375" s="23"/>
      <c r="M375" s="10"/>
      <c r="N375" s="15"/>
      <c r="O375" s="15"/>
    </row>
    <row x14ac:dyDescent="0.25" r="376" customHeight="1" ht="17.25">
      <c r="A376" s="3"/>
      <c r="B376" s="10"/>
      <c r="C376" s="10"/>
      <c r="D376" s="10"/>
      <c r="E376" s="10"/>
      <c r="F376" s="10"/>
      <c r="G376" s="10"/>
      <c r="H376" s="23"/>
      <c r="I376" s="23"/>
      <c r="J376" s="23"/>
      <c r="K376" s="23"/>
      <c r="L376" s="23"/>
      <c r="M376" s="10"/>
      <c r="N376" s="15"/>
      <c r="O376" s="15"/>
    </row>
    <row x14ac:dyDescent="0.25" r="377" customHeight="1" ht="17.25">
      <c r="A377" s="3"/>
      <c r="B377" s="10"/>
      <c r="C377" s="10"/>
      <c r="D377" s="10"/>
      <c r="E377" s="10"/>
      <c r="F377" s="10"/>
      <c r="G377" s="10"/>
      <c r="H377" s="23"/>
      <c r="I377" s="23"/>
      <c r="J377" s="23"/>
      <c r="K377" s="23"/>
      <c r="L377" s="23"/>
      <c r="M377" s="10"/>
      <c r="N377" s="15"/>
      <c r="O377" s="15"/>
    </row>
    <row x14ac:dyDescent="0.25" r="378" customHeight="1" ht="17.25">
      <c r="A378" s="3"/>
      <c r="B378" s="10"/>
      <c r="C378" s="10"/>
      <c r="D378" s="10"/>
      <c r="E378" s="10"/>
      <c r="F378" s="10"/>
      <c r="G378" s="10"/>
      <c r="H378" s="23"/>
      <c r="I378" s="23"/>
      <c r="J378" s="23"/>
      <c r="K378" s="23"/>
      <c r="L378" s="23"/>
      <c r="M378" s="10"/>
      <c r="N378" s="15"/>
      <c r="O378" s="15"/>
    </row>
    <row x14ac:dyDescent="0.25" r="379" customHeight="1" ht="17.25">
      <c r="A379" s="3"/>
      <c r="B379" s="10"/>
      <c r="C379" s="10"/>
      <c r="D379" s="10"/>
      <c r="E379" s="10"/>
      <c r="F379" s="10"/>
      <c r="G379" s="10"/>
      <c r="H379" s="23"/>
      <c r="I379" s="23"/>
      <c r="J379" s="23"/>
      <c r="K379" s="23"/>
      <c r="L379" s="23"/>
      <c r="M379" s="10"/>
      <c r="N379" s="15"/>
      <c r="O379" s="15"/>
    </row>
    <row x14ac:dyDescent="0.25" r="380" customHeight="1" ht="17.25">
      <c r="A380" s="3"/>
      <c r="B380" s="10"/>
      <c r="C380" s="10"/>
      <c r="D380" s="10"/>
      <c r="E380" s="10"/>
      <c r="F380" s="10"/>
      <c r="G380" s="10"/>
      <c r="H380" s="23"/>
      <c r="I380" s="23"/>
      <c r="J380" s="23"/>
      <c r="K380" s="23"/>
      <c r="L380" s="23"/>
      <c r="M380" s="10"/>
      <c r="N380" s="15"/>
      <c r="O380" s="15"/>
    </row>
    <row x14ac:dyDescent="0.25" r="381" customHeight="1" ht="17.25">
      <c r="A381" s="3"/>
      <c r="B381" s="10"/>
      <c r="C381" s="10"/>
      <c r="D381" s="10"/>
      <c r="E381" s="10"/>
      <c r="F381" s="10"/>
      <c r="G381" s="10"/>
      <c r="H381" s="23"/>
      <c r="I381" s="23"/>
      <c r="J381" s="23"/>
      <c r="K381" s="23"/>
      <c r="L381" s="23"/>
      <c r="M381" s="10"/>
      <c r="N381" s="15"/>
      <c r="O381" s="15"/>
    </row>
    <row x14ac:dyDescent="0.25" r="382" customHeight="1" ht="17.25">
      <c r="A382" s="3"/>
      <c r="B382" s="10"/>
      <c r="C382" s="10"/>
      <c r="D382" s="10"/>
      <c r="E382" s="10"/>
      <c r="F382" s="10"/>
      <c r="G382" s="10"/>
      <c r="H382" s="23"/>
      <c r="I382" s="23"/>
      <c r="J382" s="23"/>
      <c r="K382" s="23"/>
      <c r="L382" s="23"/>
      <c r="M382" s="10"/>
      <c r="N382" s="15"/>
      <c r="O382" s="15"/>
    </row>
    <row x14ac:dyDescent="0.25" r="383" customHeight="1" ht="17.25">
      <c r="A383" s="3"/>
      <c r="B383" s="10"/>
      <c r="C383" s="10"/>
      <c r="D383" s="10"/>
      <c r="E383" s="10"/>
      <c r="F383" s="10"/>
      <c r="G383" s="10"/>
      <c r="H383" s="23"/>
      <c r="I383" s="23"/>
      <c r="J383" s="23"/>
      <c r="K383" s="23"/>
      <c r="L383" s="23"/>
      <c r="M383" s="10"/>
      <c r="N383" s="15"/>
      <c r="O383" s="15"/>
    </row>
    <row x14ac:dyDescent="0.25" r="384" customHeight="1" ht="17.25">
      <c r="A384" s="3"/>
      <c r="B384" s="10"/>
      <c r="C384" s="10"/>
      <c r="D384" s="10"/>
      <c r="E384" s="10"/>
      <c r="F384" s="10"/>
      <c r="G384" s="10"/>
      <c r="H384" s="23"/>
      <c r="I384" s="23"/>
      <c r="J384" s="23"/>
      <c r="K384" s="23"/>
      <c r="L384" s="23"/>
      <c r="M384" s="10"/>
      <c r="N384" s="15"/>
      <c r="O384" s="15"/>
    </row>
    <row x14ac:dyDescent="0.25" r="385" customHeight="1" ht="17.25">
      <c r="A385" s="3"/>
      <c r="B385" s="10"/>
      <c r="C385" s="10"/>
      <c r="D385" s="10"/>
      <c r="E385" s="10"/>
      <c r="F385" s="10"/>
      <c r="G385" s="10"/>
      <c r="H385" s="23"/>
      <c r="I385" s="23"/>
      <c r="J385" s="23"/>
      <c r="K385" s="23"/>
      <c r="L385" s="23"/>
      <c r="M385" s="10"/>
      <c r="N385" s="15"/>
      <c r="O385" s="15"/>
    </row>
    <row x14ac:dyDescent="0.25" r="386" customHeight="1" ht="17.25">
      <c r="A386" s="3"/>
      <c r="B386" s="10"/>
      <c r="C386" s="10"/>
      <c r="D386" s="10"/>
      <c r="E386" s="10"/>
      <c r="F386" s="10"/>
      <c r="G386" s="10"/>
      <c r="H386" s="23"/>
      <c r="I386" s="23"/>
      <c r="J386" s="23"/>
      <c r="K386" s="23"/>
      <c r="L386" s="23"/>
      <c r="M386" s="10"/>
      <c r="N386" s="15"/>
      <c r="O386" s="15"/>
    </row>
    <row x14ac:dyDescent="0.25" r="387" customHeight="1" ht="17.25">
      <c r="A387" s="3"/>
      <c r="B387" s="10"/>
      <c r="C387" s="10"/>
      <c r="D387" s="10"/>
      <c r="E387" s="10"/>
      <c r="F387" s="10"/>
      <c r="G387" s="10"/>
      <c r="H387" s="23"/>
      <c r="I387" s="23"/>
      <c r="J387" s="23"/>
      <c r="K387" s="23"/>
      <c r="L387" s="23"/>
      <c r="M387" s="10"/>
      <c r="N387" s="15"/>
      <c r="O387" s="15"/>
    </row>
    <row x14ac:dyDescent="0.25" r="388" customHeight="1" ht="17.25">
      <c r="A388" s="3"/>
      <c r="B388" s="10"/>
      <c r="C388" s="10"/>
      <c r="D388" s="10"/>
      <c r="E388" s="10"/>
      <c r="F388" s="10"/>
      <c r="G388" s="10"/>
      <c r="H388" s="23"/>
      <c r="I388" s="23"/>
      <c r="J388" s="23"/>
      <c r="K388" s="23"/>
      <c r="L388" s="23"/>
      <c r="M388" s="10"/>
      <c r="N388" s="15"/>
      <c r="O388" s="15"/>
    </row>
    <row x14ac:dyDescent="0.25" r="389" customHeight="1" ht="17.25">
      <c r="A389" s="3"/>
      <c r="B389" s="10"/>
      <c r="C389" s="10"/>
      <c r="D389" s="10"/>
      <c r="E389" s="10"/>
      <c r="F389" s="10"/>
      <c r="G389" s="10"/>
      <c r="H389" s="23"/>
      <c r="I389" s="23"/>
      <c r="J389" s="23"/>
      <c r="K389" s="23"/>
      <c r="L389" s="23"/>
      <c r="M389" s="10"/>
      <c r="N389" s="15"/>
      <c r="O389" s="15"/>
    </row>
    <row x14ac:dyDescent="0.25" r="390" customHeight="1" ht="17.25">
      <c r="A390" s="3"/>
      <c r="B390" s="10"/>
      <c r="C390" s="10"/>
      <c r="D390" s="10"/>
      <c r="E390" s="10"/>
      <c r="F390" s="10"/>
      <c r="G390" s="10"/>
      <c r="H390" s="23"/>
      <c r="I390" s="23"/>
      <c r="J390" s="23"/>
      <c r="K390" s="23"/>
      <c r="L390" s="23"/>
      <c r="M390" s="10"/>
      <c r="N390" s="15"/>
      <c r="O390" s="15"/>
    </row>
    <row x14ac:dyDescent="0.25" r="391" customHeight="1" ht="17.25">
      <c r="A391" s="3"/>
      <c r="B391" s="10"/>
      <c r="C391" s="10"/>
      <c r="D391" s="10"/>
      <c r="E391" s="10"/>
      <c r="F391" s="10"/>
      <c r="G391" s="10"/>
      <c r="H391" s="23"/>
      <c r="I391" s="23"/>
      <c r="J391" s="23"/>
      <c r="K391" s="23"/>
      <c r="L391" s="23"/>
      <c r="M391" s="10"/>
      <c r="N391" s="15"/>
      <c r="O391" s="15"/>
    </row>
    <row x14ac:dyDescent="0.25" r="392" customHeight="1" ht="17.25">
      <c r="A392" s="3"/>
      <c r="B392" s="10"/>
      <c r="C392" s="10"/>
      <c r="D392" s="10"/>
      <c r="E392" s="10"/>
      <c r="F392" s="10"/>
      <c r="G392" s="10"/>
      <c r="H392" s="23"/>
      <c r="I392" s="23"/>
      <c r="J392" s="23"/>
      <c r="K392" s="23"/>
      <c r="L392" s="23"/>
      <c r="M392" s="10"/>
      <c r="N392" s="15"/>
      <c r="O392" s="15"/>
    </row>
    <row x14ac:dyDescent="0.25" r="393" customHeight="1" ht="17.25">
      <c r="A393" s="3"/>
      <c r="B393" s="10"/>
      <c r="C393" s="10"/>
      <c r="D393" s="10"/>
      <c r="E393" s="10"/>
      <c r="F393" s="10"/>
      <c r="G393" s="10"/>
      <c r="H393" s="23"/>
      <c r="I393" s="23"/>
      <c r="J393" s="23"/>
      <c r="K393" s="23"/>
      <c r="L393" s="23"/>
      <c r="M393" s="10"/>
      <c r="N393" s="15"/>
      <c r="O393" s="15"/>
    </row>
    <row x14ac:dyDescent="0.25" r="394" customHeight="1" ht="17.25">
      <c r="A394" s="3"/>
      <c r="B394" s="10"/>
      <c r="C394" s="10"/>
      <c r="D394" s="10"/>
      <c r="E394" s="10"/>
      <c r="F394" s="10"/>
      <c r="G394" s="10"/>
      <c r="H394" s="23"/>
      <c r="I394" s="23"/>
      <c r="J394" s="23"/>
      <c r="K394" s="23"/>
      <c r="L394" s="23"/>
      <c r="M394" s="10"/>
      <c r="N394" s="15"/>
      <c r="O394" s="15"/>
    </row>
    <row x14ac:dyDescent="0.25" r="395" customHeight="1" ht="17.25">
      <c r="A395" s="3"/>
      <c r="B395" s="10"/>
      <c r="C395" s="10"/>
      <c r="D395" s="10"/>
      <c r="E395" s="10"/>
      <c r="F395" s="10"/>
      <c r="G395" s="10"/>
      <c r="H395" s="23"/>
      <c r="I395" s="23"/>
      <c r="J395" s="23"/>
      <c r="K395" s="23"/>
      <c r="L395" s="23"/>
      <c r="M395" s="10"/>
      <c r="N395" s="15"/>
      <c r="O395" s="15"/>
    </row>
    <row x14ac:dyDescent="0.25" r="396" customHeight="1" ht="17.25">
      <c r="A396" s="3"/>
      <c r="B396" s="10"/>
      <c r="C396" s="10"/>
      <c r="D396" s="10"/>
      <c r="E396" s="10"/>
      <c r="F396" s="10"/>
      <c r="G396" s="10"/>
      <c r="H396" s="23"/>
      <c r="I396" s="23"/>
      <c r="J396" s="23"/>
      <c r="K396" s="23"/>
      <c r="L396" s="23"/>
      <c r="M396" s="10"/>
      <c r="N396" s="15"/>
      <c r="O396" s="15"/>
    </row>
    <row x14ac:dyDescent="0.25" r="397" customHeight="1" ht="17.25">
      <c r="A397" s="3"/>
      <c r="B397" s="10"/>
      <c r="C397" s="10"/>
      <c r="D397" s="10"/>
      <c r="E397" s="10"/>
      <c r="F397" s="10"/>
      <c r="G397" s="10"/>
      <c r="H397" s="23"/>
      <c r="I397" s="23"/>
      <c r="J397" s="23"/>
      <c r="K397" s="23"/>
      <c r="L397" s="23"/>
      <c r="M397" s="10"/>
      <c r="N397" s="15"/>
      <c r="O397" s="15"/>
    </row>
    <row x14ac:dyDescent="0.25" r="398" customHeight="1" ht="17.25">
      <c r="A398" s="3"/>
      <c r="B398" s="10"/>
      <c r="C398" s="10"/>
      <c r="D398" s="10"/>
      <c r="E398" s="10"/>
      <c r="F398" s="10"/>
      <c r="G398" s="10"/>
      <c r="H398" s="23"/>
      <c r="I398" s="23"/>
      <c r="J398" s="23"/>
      <c r="K398" s="23"/>
      <c r="L398" s="23"/>
      <c r="M398" s="10"/>
      <c r="N398" s="15"/>
      <c r="O398" s="15"/>
    </row>
    <row x14ac:dyDescent="0.25" r="399" customHeight="1" ht="17.25">
      <c r="A399" s="3"/>
      <c r="B399" s="10"/>
      <c r="C399" s="10"/>
      <c r="D399" s="10"/>
      <c r="E399" s="10"/>
      <c r="F399" s="10"/>
      <c r="G399" s="10"/>
      <c r="H399" s="23"/>
      <c r="I399" s="23"/>
      <c r="J399" s="23"/>
      <c r="K399" s="23"/>
      <c r="L399" s="23"/>
      <c r="M399" s="10"/>
      <c r="N399" s="15"/>
      <c r="O399" s="15"/>
    </row>
    <row x14ac:dyDescent="0.25" r="400" customHeight="1" ht="17.25">
      <c r="A400" s="3"/>
      <c r="B400" s="10"/>
      <c r="C400" s="10"/>
      <c r="D400" s="10"/>
      <c r="E400" s="10"/>
      <c r="F400" s="10"/>
      <c r="G400" s="10"/>
      <c r="H400" s="23"/>
      <c r="I400" s="23"/>
      <c r="J400" s="23"/>
      <c r="K400" s="23"/>
      <c r="L400" s="23"/>
      <c r="M400" s="10"/>
      <c r="N400" s="15"/>
      <c r="O400" s="15"/>
    </row>
    <row x14ac:dyDescent="0.25" r="401" customHeight="1" ht="17.25">
      <c r="A401" s="3"/>
      <c r="B401" s="10"/>
      <c r="C401" s="10"/>
      <c r="D401" s="10"/>
      <c r="E401" s="10"/>
      <c r="F401" s="10"/>
      <c r="G401" s="10"/>
      <c r="H401" s="23"/>
      <c r="I401" s="23"/>
      <c r="J401" s="23"/>
      <c r="K401" s="23"/>
      <c r="L401" s="23"/>
      <c r="M401" s="10"/>
      <c r="N401" s="15"/>
      <c r="O401" s="15"/>
    </row>
    <row x14ac:dyDescent="0.25" r="402" customHeight="1" ht="17.25">
      <c r="A402" s="3"/>
      <c r="B402" s="10"/>
      <c r="C402" s="10"/>
      <c r="D402" s="10"/>
      <c r="E402" s="10"/>
      <c r="F402" s="10"/>
      <c r="G402" s="10"/>
      <c r="H402" s="23"/>
      <c r="I402" s="23"/>
      <c r="J402" s="23"/>
      <c r="K402" s="23"/>
      <c r="L402" s="23"/>
      <c r="M402" s="10"/>
      <c r="N402" s="15"/>
      <c r="O402" s="15"/>
    </row>
    <row x14ac:dyDescent="0.25" r="403" customHeight="1" ht="17.25">
      <c r="A403" s="3"/>
      <c r="B403" s="10"/>
      <c r="C403" s="10"/>
      <c r="D403" s="10"/>
      <c r="E403" s="10"/>
      <c r="F403" s="10"/>
      <c r="G403" s="10"/>
      <c r="H403" s="23"/>
      <c r="I403" s="23"/>
      <c r="J403" s="23"/>
      <c r="K403" s="23"/>
      <c r="L403" s="23"/>
      <c r="M403" s="10"/>
      <c r="N403" s="15"/>
      <c r="O403" s="15"/>
    </row>
    <row x14ac:dyDescent="0.25" r="404" customHeight="1" ht="17.25">
      <c r="A404" s="3"/>
      <c r="B404" s="10"/>
      <c r="C404" s="10"/>
      <c r="D404" s="10"/>
      <c r="E404" s="10"/>
      <c r="F404" s="10"/>
      <c r="G404" s="10"/>
      <c r="H404" s="23"/>
      <c r="I404" s="23"/>
      <c r="J404" s="23"/>
      <c r="K404" s="23"/>
      <c r="L404" s="23"/>
      <c r="M404" s="10"/>
      <c r="N404" s="15"/>
      <c r="O404" s="15"/>
    </row>
    <row x14ac:dyDescent="0.25" r="405" customHeight="1" ht="17.25">
      <c r="A405" s="3"/>
      <c r="B405" s="10"/>
      <c r="C405" s="10"/>
      <c r="D405" s="10"/>
      <c r="E405" s="10"/>
      <c r="F405" s="10"/>
      <c r="G405" s="10"/>
      <c r="H405" s="23"/>
      <c r="I405" s="23"/>
      <c r="J405" s="23"/>
      <c r="K405" s="23"/>
      <c r="L405" s="23"/>
      <c r="M405" s="10"/>
      <c r="N405" s="15"/>
      <c r="O405" s="15"/>
    </row>
    <row x14ac:dyDescent="0.25" r="406" customHeight="1" ht="17.25">
      <c r="A406" s="3"/>
      <c r="B406" s="10"/>
      <c r="C406" s="10"/>
      <c r="D406" s="10"/>
      <c r="E406" s="10"/>
      <c r="F406" s="10"/>
      <c r="G406" s="10"/>
      <c r="H406" s="23"/>
      <c r="I406" s="23"/>
      <c r="J406" s="23"/>
      <c r="K406" s="23"/>
      <c r="L406" s="23"/>
      <c r="M406" s="10"/>
      <c r="N406" s="15"/>
      <c r="O406" s="15"/>
    </row>
    <row x14ac:dyDescent="0.25" r="407" customHeight="1" ht="17.25">
      <c r="A407" s="3"/>
      <c r="B407" s="10"/>
      <c r="C407" s="10"/>
      <c r="D407" s="10"/>
      <c r="E407" s="10"/>
      <c r="F407" s="10"/>
      <c r="G407" s="10"/>
      <c r="H407" s="23"/>
      <c r="I407" s="23"/>
      <c r="J407" s="23"/>
      <c r="K407" s="23"/>
      <c r="L407" s="23"/>
      <c r="M407" s="10"/>
      <c r="N407" s="15"/>
      <c r="O407" s="15"/>
    </row>
    <row x14ac:dyDescent="0.25" r="408" customHeight="1" ht="17.25">
      <c r="A408" s="3"/>
      <c r="B408" s="10"/>
      <c r="C408" s="10"/>
      <c r="D408" s="10"/>
      <c r="E408" s="10"/>
      <c r="F408" s="10"/>
      <c r="G408" s="10"/>
      <c r="H408" s="23"/>
      <c r="I408" s="23"/>
      <c r="J408" s="23"/>
      <c r="K408" s="23"/>
      <c r="L408" s="23"/>
      <c r="M408" s="10"/>
      <c r="N408" s="15"/>
      <c r="O408" s="15"/>
    </row>
    <row x14ac:dyDescent="0.25" r="409" customHeight="1" ht="17.25">
      <c r="A409" s="3"/>
      <c r="B409" s="10"/>
      <c r="C409" s="10"/>
      <c r="D409" s="10"/>
      <c r="E409" s="10"/>
      <c r="F409" s="10"/>
      <c r="G409" s="10"/>
      <c r="H409" s="23"/>
      <c r="I409" s="23"/>
      <c r="J409" s="23"/>
      <c r="K409" s="23"/>
      <c r="L409" s="23"/>
      <c r="M409" s="10"/>
      <c r="N409" s="15"/>
      <c r="O409" s="15"/>
    </row>
    <row x14ac:dyDescent="0.25" r="410" customHeight="1" ht="17.25">
      <c r="A410" s="3"/>
      <c r="B410" s="10"/>
      <c r="C410" s="10"/>
      <c r="D410" s="10"/>
      <c r="E410" s="10"/>
      <c r="F410" s="10"/>
      <c r="G410" s="10"/>
      <c r="H410" s="23"/>
      <c r="I410" s="23"/>
      <c r="J410" s="23"/>
      <c r="K410" s="23"/>
      <c r="L410" s="23"/>
      <c r="M410" s="10"/>
      <c r="N410" s="15"/>
      <c r="O410" s="15"/>
    </row>
    <row x14ac:dyDescent="0.25" r="411" customHeight="1" ht="17.25">
      <c r="A411" s="3"/>
      <c r="B411" s="10"/>
      <c r="C411" s="10"/>
      <c r="D411" s="10"/>
      <c r="E411" s="10"/>
      <c r="F411" s="10"/>
      <c r="G411" s="10"/>
      <c r="H411" s="23"/>
      <c r="I411" s="23"/>
      <c r="J411" s="23"/>
      <c r="K411" s="23"/>
      <c r="L411" s="23"/>
      <c r="M411" s="10"/>
      <c r="N411" s="15"/>
      <c r="O411" s="15"/>
    </row>
    <row x14ac:dyDescent="0.25" r="412" customHeight="1" ht="17.25">
      <c r="A412" s="3"/>
      <c r="B412" s="10"/>
      <c r="C412" s="10"/>
      <c r="D412" s="10"/>
      <c r="E412" s="10"/>
      <c r="F412" s="10"/>
      <c r="G412" s="10"/>
      <c r="H412" s="23"/>
      <c r="I412" s="23"/>
      <c r="J412" s="23"/>
      <c r="K412" s="23"/>
      <c r="L412" s="23"/>
      <c r="M412" s="10"/>
      <c r="N412" s="15"/>
      <c r="O412" s="15"/>
    </row>
    <row x14ac:dyDescent="0.25" r="413" customHeight="1" ht="17.25">
      <c r="A413" s="3"/>
      <c r="B413" s="10"/>
      <c r="C413" s="10"/>
      <c r="D413" s="10"/>
      <c r="E413" s="10"/>
      <c r="F413" s="10"/>
      <c r="G413" s="10"/>
      <c r="H413" s="23"/>
      <c r="I413" s="23"/>
      <c r="J413" s="23"/>
      <c r="K413" s="23"/>
      <c r="L413" s="23"/>
      <c r="M413" s="10"/>
      <c r="N413" s="15"/>
      <c r="O413" s="15"/>
    </row>
    <row x14ac:dyDescent="0.25" r="414" customHeight="1" ht="17.25">
      <c r="A414" s="3"/>
      <c r="B414" s="10"/>
      <c r="C414" s="10"/>
      <c r="D414" s="10"/>
      <c r="E414" s="10"/>
      <c r="F414" s="10"/>
      <c r="G414" s="10"/>
      <c r="H414" s="23"/>
      <c r="I414" s="23"/>
      <c r="J414" s="23"/>
      <c r="K414" s="23"/>
      <c r="L414" s="23"/>
      <c r="M414" s="10"/>
      <c r="N414" s="15"/>
      <c r="O414" s="15"/>
    </row>
    <row x14ac:dyDescent="0.25" r="415" customHeight="1" ht="17.25">
      <c r="A415" s="3"/>
      <c r="B415" s="10"/>
      <c r="C415" s="10"/>
      <c r="D415" s="10"/>
      <c r="E415" s="10"/>
      <c r="F415" s="10"/>
      <c r="G415" s="10"/>
      <c r="H415" s="23"/>
      <c r="I415" s="23"/>
      <c r="J415" s="23"/>
      <c r="K415" s="23"/>
      <c r="L415" s="23"/>
      <c r="M415" s="10"/>
      <c r="N415" s="15"/>
      <c r="O415" s="15"/>
    </row>
    <row x14ac:dyDescent="0.25" r="416" customHeight="1" ht="17.25">
      <c r="A416" s="3"/>
      <c r="B416" s="10"/>
      <c r="C416" s="10"/>
      <c r="D416" s="10"/>
      <c r="E416" s="10"/>
      <c r="F416" s="10"/>
      <c r="G416" s="10"/>
      <c r="H416" s="23"/>
      <c r="I416" s="23"/>
      <c r="J416" s="23"/>
      <c r="K416" s="23"/>
      <c r="L416" s="23"/>
      <c r="M416" s="10"/>
      <c r="N416" s="15"/>
      <c r="O416" s="15"/>
    </row>
    <row x14ac:dyDescent="0.25" r="417" customHeight="1" ht="17.25">
      <c r="A417" s="3"/>
      <c r="B417" s="10"/>
      <c r="C417" s="10"/>
      <c r="D417" s="10"/>
      <c r="E417" s="10"/>
      <c r="F417" s="10"/>
      <c r="G417" s="10"/>
      <c r="H417" s="23"/>
      <c r="I417" s="23"/>
      <c r="J417" s="23"/>
      <c r="K417" s="23"/>
      <c r="L417" s="23"/>
      <c r="M417" s="10"/>
      <c r="N417" s="15"/>
      <c r="O417" s="15"/>
    </row>
    <row x14ac:dyDescent="0.25" r="418" customHeight="1" ht="17.25">
      <c r="A418" s="3"/>
      <c r="B418" s="10"/>
      <c r="C418" s="10"/>
      <c r="D418" s="10"/>
      <c r="E418" s="10"/>
      <c r="F418" s="10"/>
      <c r="G418" s="10"/>
      <c r="H418" s="23"/>
      <c r="I418" s="23"/>
      <c r="J418" s="23"/>
      <c r="K418" s="23"/>
      <c r="L418" s="23"/>
      <c r="M418" s="10"/>
      <c r="N418" s="15"/>
      <c r="O418" s="15"/>
    </row>
    <row x14ac:dyDescent="0.25" r="419" customHeight="1" ht="17.25">
      <c r="A419" s="3"/>
      <c r="B419" s="10"/>
      <c r="C419" s="10"/>
      <c r="D419" s="10"/>
      <c r="E419" s="10"/>
      <c r="F419" s="10"/>
      <c r="G419" s="10"/>
      <c r="H419" s="23"/>
      <c r="I419" s="23"/>
      <c r="J419" s="23"/>
      <c r="K419" s="23"/>
      <c r="L419" s="23"/>
      <c r="M419" s="10"/>
      <c r="N419" s="15"/>
      <c r="O419" s="15"/>
    </row>
    <row x14ac:dyDescent="0.25" r="420" customHeight="1" ht="17.25">
      <c r="A420" s="3"/>
      <c r="B420" s="10"/>
      <c r="C420" s="10"/>
      <c r="D420" s="10"/>
      <c r="E420" s="10"/>
      <c r="F420" s="10"/>
      <c r="G420" s="10"/>
      <c r="H420" s="23"/>
      <c r="I420" s="23"/>
      <c r="J420" s="23"/>
      <c r="K420" s="23"/>
      <c r="L420" s="23"/>
      <c r="M420" s="10"/>
      <c r="N420" s="15"/>
      <c r="O420" s="15"/>
    </row>
    <row x14ac:dyDescent="0.25" r="421" customHeight="1" ht="17.25">
      <c r="A421" s="3"/>
      <c r="B421" s="10"/>
      <c r="C421" s="10"/>
      <c r="D421" s="10"/>
      <c r="E421" s="10"/>
      <c r="F421" s="10"/>
      <c r="G421" s="10"/>
      <c r="H421" s="23"/>
      <c r="I421" s="23"/>
      <c r="J421" s="23"/>
      <c r="K421" s="23"/>
      <c r="L421" s="23"/>
      <c r="M421" s="10"/>
      <c r="N421" s="15"/>
      <c r="O421" s="15"/>
    </row>
    <row x14ac:dyDescent="0.25" r="422" customHeight="1" ht="17.25">
      <c r="A422" s="3"/>
      <c r="B422" s="10"/>
      <c r="C422" s="10"/>
      <c r="D422" s="10"/>
      <c r="E422" s="10"/>
      <c r="F422" s="10"/>
      <c r="G422" s="10"/>
      <c r="H422" s="23"/>
      <c r="I422" s="23"/>
      <c r="J422" s="23"/>
      <c r="K422" s="23"/>
      <c r="L422" s="23"/>
      <c r="M422" s="10"/>
      <c r="N422" s="15"/>
      <c r="O422" s="15"/>
    </row>
    <row x14ac:dyDescent="0.25" r="423" customHeight="1" ht="17.25">
      <c r="A423" s="3"/>
      <c r="B423" s="10"/>
      <c r="C423" s="10"/>
      <c r="D423" s="10"/>
      <c r="E423" s="10"/>
      <c r="F423" s="10"/>
      <c r="G423" s="10"/>
      <c r="H423" s="23"/>
      <c r="I423" s="23"/>
      <c r="J423" s="23"/>
      <c r="K423" s="23"/>
      <c r="L423" s="23"/>
      <c r="M423" s="10"/>
      <c r="N423" s="15"/>
      <c r="O423" s="15"/>
    </row>
    <row x14ac:dyDescent="0.25" r="424" customHeight="1" ht="17.25">
      <c r="A424" s="3"/>
      <c r="B424" s="10"/>
      <c r="C424" s="10"/>
      <c r="D424" s="10"/>
      <c r="E424" s="10"/>
      <c r="F424" s="10"/>
      <c r="G424" s="10"/>
      <c r="H424" s="23"/>
      <c r="I424" s="23"/>
      <c r="J424" s="23"/>
      <c r="K424" s="23"/>
      <c r="L424" s="23"/>
      <c r="M424" s="10"/>
      <c r="N424" s="15"/>
      <c r="O424" s="15"/>
    </row>
    <row x14ac:dyDescent="0.25" r="425" customHeight="1" ht="17.25">
      <c r="A425" s="3"/>
      <c r="B425" s="10"/>
      <c r="C425" s="10"/>
      <c r="D425" s="10"/>
      <c r="E425" s="10"/>
      <c r="F425" s="10"/>
      <c r="G425" s="10"/>
      <c r="H425" s="23"/>
      <c r="I425" s="23"/>
      <c r="J425" s="23"/>
      <c r="K425" s="23"/>
      <c r="L425" s="23"/>
      <c r="M425" s="10"/>
      <c r="N425" s="15"/>
      <c r="O425" s="15"/>
    </row>
    <row x14ac:dyDescent="0.25" r="426" customHeight="1" ht="17.25">
      <c r="A426" s="3"/>
      <c r="B426" s="10"/>
      <c r="C426" s="10"/>
      <c r="D426" s="10"/>
      <c r="E426" s="10"/>
      <c r="F426" s="10"/>
      <c r="G426" s="10"/>
      <c r="H426" s="23"/>
      <c r="I426" s="23"/>
      <c r="J426" s="23"/>
      <c r="K426" s="23"/>
      <c r="L426" s="23"/>
      <c r="M426" s="10"/>
      <c r="N426" s="15"/>
      <c r="O426" s="15"/>
    </row>
    <row x14ac:dyDescent="0.25" r="427" customHeight="1" ht="17.25">
      <c r="A427" s="3"/>
      <c r="B427" s="10"/>
      <c r="C427" s="10"/>
      <c r="D427" s="10"/>
      <c r="E427" s="10"/>
      <c r="F427" s="10"/>
      <c r="G427" s="10"/>
      <c r="H427" s="23"/>
      <c r="I427" s="23"/>
      <c r="J427" s="23"/>
      <c r="K427" s="23"/>
      <c r="L427" s="23"/>
      <c r="M427" s="10"/>
      <c r="N427" s="15"/>
      <c r="O427" s="15"/>
    </row>
    <row x14ac:dyDescent="0.25" r="428" customHeight="1" ht="17.25">
      <c r="A428" s="3"/>
      <c r="B428" s="10"/>
      <c r="C428" s="10"/>
      <c r="D428" s="10"/>
      <c r="E428" s="10"/>
      <c r="F428" s="10"/>
      <c r="G428" s="10"/>
      <c r="H428" s="23"/>
      <c r="I428" s="23"/>
      <c r="J428" s="23"/>
      <c r="K428" s="23"/>
      <c r="L428" s="23"/>
      <c r="M428" s="10"/>
      <c r="N428" s="15"/>
      <c r="O428" s="15"/>
    </row>
    <row x14ac:dyDescent="0.25" r="429" customHeight="1" ht="17.25">
      <c r="A429" s="3"/>
      <c r="B429" s="10"/>
      <c r="C429" s="10"/>
      <c r="D429" s="10"/>
      <c r="E429" s="10"/>
      <c r="F429" s="10"/>
      <c r="G429" s="10"/>
      <c r="H429" s="23"/>
      <c r="I429" s="23"/>
      <c r="J429" s="23"/>
      <c r="K429" s="23"/>
      <c r="L429" s="23"/>
      <c r="M429" s="10"/>
      <c r="N429" s="15"/>
      <c r="O429" s="15"/>
    </row>
    <row x14ac:dyDescent="0.25" r="430" customHeight="1" ht="17.25">
      <c r="A430" s="3"/>
      <c r="B430" s="10"/>
      <c r="C430" s="10"/>
      <c r="D430" s="10"/>
      <c r="E430" s="10"/>
      <c r="F430" s="10"/>
      <c r="G430" s="10"/>
      <c r="H430" s="23"/>
      <c r="I430" s="23"/>
      <c r="J430" s="23"/>
      <c r="K430" s="23"/>
      <c r="L430" s="23"/>
      <c r="M430" s="10"/>
      <c r="N430" s="15"/>
      <c r="O430" s="15"/>
    </row>
    <row x14ac:dyDescent="0.25" r="431" customHeight="1" ht="17.25">
      <c r="A431" s="3"/>
      <c r="B431" s="10"/>
      <c r="C431" s="10"/>
      <c r="D431" s="10"/>
      <c r="E431" s="10"/>
      <c r="F431" s="10"/>
      <c r="G431" s="10"/>
      <c r="H431" s="23"/>
      <c r="I431" s="23"/>
      <c r="J431" s="23"/>
      <c r="K431" s="23"/>
      <c r="L431" s="23"/>
      <c r="M431" s="10"/>
      <c r="N431" s="15"/>
      <c r="O431" s="15"/>
    </row>
    <row x14ac:dyDescent="0.25" r="432" customHeight="1" ht="17.25">
      <c r="A432" s="3"/>
      <c r="B432" s="10"/>
      <c r="C432" s="10"/>
      <c r="D432" s="10"/>
      <c r="E432" s="10"/>
      <c r="F432" s="10"/>
      <c r="G432" s="10"/>
      <c r="H432" s="23"/>
      <c r="I432" s="23"/>
      <c r="J432" s="23"/>
      <c r="K432" s="23"/>
      <c r="L432" s="23"/>
      <c r="M432" s="10"/>
      <c r="N432" s="15"/>
      <c r="O432" s="15"/>
    </row>
    <row x14ac:dyDescent="0.25" r="433" customHeight="1" ht="17.25">
      <c r="A433" s="3"/>
      <c r="B433" s="10"/>
      <c r="C433" s="10"/>
      <c r="D433" s="10"/>
      <c r="E433" s="10"/>
      <c r="F433" s="10"/>
      <c r="G433" s="10"/>
      <c r="H433" s="23"/>
      <c r="I433" s="23"/>
      <c r="J433" s="23"/>
      <c r="K433" s="23"/>
      <c r="L433" s="23"/>
      <c r="M433" s="10"/>
      <c r="N433" s="15"/>
      <c r="O433" s="15"/>
    </row>
    <row x14ac:dyDescent="0.25" r="434" customHeight="1" ht="17.25">
      <c r="A434" s="3"/>
      <c r="B434" s="10"/>
      <c r="C434" s="10"/>
      <c r="D434" s="10"/>
      <c r="E434" s="10"/>
      <c r="F434" s="10"/>
      <c r="G434" s="10"/>
      <c r="H434" s="23"/>
      <c r="I434" s="23"/>
      <c r="J434" s="23"/>
      <c r="K434" s="23"/>
      <c r="L434" s="23"/>
      <c r="M434" s="10"/>
      <c r="N434" s="15"/>
      <c r="O434" s="15"/>
    </row>
    <row x14ac:dyDescent="0.25" r="435" customHeight="1" ht="17.25">
      <c r="A435" s="3"/>
      <c r="B435" s="10"/>
      <c r="C435" s="10"/>
      <c r="D435" s="10"/>
      <c r="E435" s="10"/>
      <c r="F435" s="10"/>
      <c r="G435" s="10"/>
      <c r="H435" s="23"/>
      <c r="I435" s="23"/>
      <c r="J435" s="23"/>
      <c r="K435" s="23"/>
      <c r="L435" s="23"/>
      <c r="M435" s="10"/>
      <c r="N435" s="15"/>
      <c r="O435" s="15"/>
    </row>
    <row x14ac:dyDescent="0.25" r="436" customHeight="1" ht="17.25">
      <c r="A436" s="3"/>
      <c r="B436" s="10"/>
      <c r="C436" s="10"/>
      <c r="D436" s="10"/>
      <c r="E436" s="10"/>
      <c r="F436" s="10"/>
      <c r="G436" s="10"/>
      <c r="H436" s="23"/>
      <c r="I436" s="23"/>
      <c r="J436" s="23"/>
      <c r="K436" s="23"/>
      <c r="L436" s="23"/>
      <c r="M436" s="10"/>
      <c r="N436" s="15"/>
      <c r="O436" s="15"/>
    </row>
    <row x14ac:dyDescent="0.25" r="437" customHeight="1" ht="17.25">
      <c r="A437" s="3"/>
      <c r="B437" s="10"/>
      <c r="C437" s="10"/>
      <c r="D437" s="10"/>
      <c r="E437" s="10"/>
      <c r="F437" s="10"/>
      <c r="G437" s="10"/>
      <c r="H437" s="23"/>
      <c r="I437" s="23"/>
      <c r="J437" s="23"/>
      <c r="K437" s="23"/>
      <c r="L437" s="23"/>
      <c r="M437" s="10"/>
      <c r="N437" s="15"/>
      <c r="O437" s="15"/>
    </row>
    <row x14ac:dyDescent="0.25" r="438" customHeight="1" ht="17.25">
      <c r="A438" s="3"/>
      <c r="B438" s="10"/>
      <c r="C438" s="10"/>
      <c r="D438" s="10"/>
      <c r="E438" s="10"/>
      <c r="F438" s="10"/>
      <c r="G438" s="10"/>
      <c r="H438" s="23"/>
      <c r="I438" s="23"/>
      <c r="J438" s="23"/>
      <c r="K438" s="23"/>
      <c r="L438" s="23"/>
      <c r="M438" s="10"/>
      <c r="N438" s="15"/>
      <c r="O438" s="15"/>
    </row>
    <row x14ac:dyDescent="0.25" r="439" customHeight="1" ht="17.25">
      <c r="A439" s="3"/>
      <c r="B439" s="10"/>
      <c r="C439" s="10"/>
      <c r="D439" s="10"/>
      <c r="E439" s="10"/>
      <c r="F439" s="10"/>
      <c r="G439" s="10"/>
      <c r="H439" s="23"/>
      <c r="I439" s="23"/>
      <c r="J439" s="23"/>
      <c r="K439" s="23"/>
      <c r="L439" s="23"/>
      <c r="M439" s="10"/>
      <c r="N439" s="15"/>
      <c r="O439" s="15"/>
    </row>
    <row x14ac:dyDescent="0.25" r="440" customHeight="1" ht="17.25">
      <c r="A440" s="3"/>
      <c r="B440" s="10"/>
      <c r="C440" s="10"/>
      <c r="D440" s="10"/>
      <c r="E440" s="10"/>
      <c r="F440" s="10"/>
      <c r="G440" s="10"/>
      <c r="H440" s="23"/>
      <c r="I440" s="23"/>
      <c r="J440" s="23"/>
      <c r="K440" s="23"/>
      <c r="L440" s="23"/>
      <c r="M440" s="10"/>
      <c r="N440" s="15"/>
      <c r="O440" s="15"/>
    </row>
    <row x14ac:dyDescent="0.25" r="441" customHeight="1" ht="17.25">
      <c r="A441" s="3"/>
      <c r="B441" s="10"/>
      <c r="C441" s="10"/>
      <c r="D441" s="10"/>
      <c r="E441" s="10"/>
      <c r="F441" s="10"/>
      <c r="G441" s="10"/>
      <c r="H441" s="23"/>
      <c r="I441" s="23"/>
      <c r="J441" s="23"/>
      <c r="K441" s="23"/>
      <c r="L441" s="23"/>
      <c r="M441" s="10"/>
      <c r="N441" s="15"/>
      <c r="O441" s="15"/>
    </row>
    <row x14ac:dyDescent="0.25" r="442" customHeight="1" ht="17.25">
      <c r="A442" s="3"/>
      <c r="B442" s="10"/>
      <c r="C442" s="10"/>
      <c r="D442" s="10"/>
      <c r="E442" s="10"/>
      <c r="F442" s="10"/>
      <c r="G442" s="10"/>
      <c r="H442" s="23"/>
      <c r="I442" s="23"/>
      <c r="J442" s="23"/>
      <c r="K442" s="23"/>
      <c r="L442" s="23"/>
      <c r="M442" s="10"/>
      <c r="N442" s="15"/>
      <c r="O442" s="15"/>
    </row>
    <row x14ac:dyDescent="0.25" r="443" customHeight="1" ht="17.25">
      <c r="A443" s="3"/>
      <c r="B443" s="10"/>
      <c r="C443" s="10"/>
      <c r="D443" s="10"/>
      <c r="E443" s="10"/>
      <c r="F443" s="10"/>
      <c r="G443" s="10"/>
      <c r="H443" s="23"/>
      <c r="I443" s="23"/>
      <c r="J443" s="23"/>
      <c r="K443" s="23"/>
      <c r="L443" s="23"/>
      <c r="M443" s="10"/>
      <c r="N443" s="15"/>
      <c r="O443" s="15"/>
    </row>
    <row x14ac:dyDescent="0.25" r="444" customHeight="1" ht="17.25">
      <c r="A444" s="3"/>
      <c r="B444" s="10"/>
      <c r="C444" s="10"/>
      <c r="D444" s="10"/>
      <c r="E444" s="10"/>
      <c r="F444" s="10"/>
      <c r="G444" s="10"/>
      <c r="H444" s="23"/>
      <c r="I444" s="23"/>
      <c r="J444" s="23"/>
      <c r="K444" s="23"/>
      <c r="L444" s="23"/>
      <c r="M444" s="10"/>
      <c r="N444" s="15"/>
      <c r="O444" s="15"/>
    </row>
    <row x14ac:dyDescent="0.25" r="445" customHeight="1" ht="17.25">
      <c r="A445" s="3"/>
      <c r="B445" s="10"/>
      <c r="C445" s="10"/>
      <c r="D445" s="10"/>
      <c r="E445" s="10"/>
      <c r="F445" s="10"/>
      <c r="G445" s="10"/>
      <c r="H445" s="23"/>
      <c r="I445" s="23"/>
      <c r="J445" s="23"/>
      <c r="K445" s="23"/>
      <c r="L445" s="23"/>
      <c r="M445" s="10"/>
      <c r="N445" s="15"/>
      <c r="O445" s="15"/>
    </row>
    <row x14ac:dyDescent="0.25" r="446" customHeight="1" ht="17.25">
      <c r="A446" s="3"/>
      <c r="B446" s="10"/>
      <c r="C446" s="10"/>
      <c r="D446" s="10"/>
      <c r="E446" s="10"/>
      <c r="F446" s="10"/>
      <c r="G446" s="10"/>
      <c r="H446" s="23"/>
      <c r="I446" s="23"/>
      <c r="J446" s="23"/>
      <c r="K446" s="23"/>
      <c r="L446" s="23"/>
      <c r="M446" s="10"/>
      <c r="N446" s="15"/>
      <c r="O446" s="15"/>
    </row>
    <row x14ac:dyDescent="0.25" r="447" customHeight="1" ht="17.25">
      <c r="A447" s="3"/>
      <c r="B447" s="10"/>
      <c r="C447" s="10"/>
      <c r="D447" s="10"/>
      <c r="E447" s="10"/>
      <c r="F447" s="10"/>
      <c r="G447" s="10"/>
      <c r="H447" s="23"/>
      <c r="I447" s="23"/>
      <c r="J447" s="23"/>
      <c r="K447" s="23"/>
      <c r="L447" s="23"/>
      <c r="M447" s="10"/>
      <c r="N447" s="15"/>
      <c r="O447" s="15"/>
    </row>
    <row x14ac:dyDescent="0.25" r="448" customHeight="1" ht="17.25">
      <c r="A448" s="3"/>
      <c r="B448" s="10"/>
      <c r="C448" s="10"/>
      <c r="D448" s="10"/>
      <c r="E448" s="10"/>
      <c r="F448" s="10"/>
      <c r="G448" s="10"/>
      <c r="H448" s="23"/>
      <c r="I448" s="23"/>
      <c r="J448" s="23"/>
      <c r="K448" s="23"/>
      <c r="L448" s="23"/>
      <c r="M448" s="10"/>
      <c r="N448" s="15"/>
      <c r="O448" s="15"/>
    </row>
    <row x14ac:dyDescent="0.25" r="449" customHeight="1" ht="17.25">
      <c r="A449" s="3"/>
      <c r="B449" s="10"/>
      <c r="C449" s="10"/>
      <c r="D449" s="10"/>
      <c r="E449" s="10"/>
      <c r="F449" s="10"/>
      <c r="G449" s="10"/>
      <c r="H449" s="23"/>
      <c r="I449" s="23"/>
      <c r="J449" s="23"/>
      <c r="K449" s="23"/>
      <c r="L449" s="23"/>
      <c r="M449" s="10"/>
      <c r="N449" s="15"/>
      <c r="O449" s="15"/>
    </row>
    <row x14ac:dyDescent="0.25" r="450" customHeight="1" ht="17.25">
      <c r="A450" s="3"/>
      <c r="B450" s="10"/>
      <c r="C450" s="10"/>
      <c r="D450" s="10"/>
      <c r="E450" s="10"/>
      <c r="F450" s="10"/>
      <c r="G450" s="10"/>
      <c r="H450" s="23"/>
      <c r="I450" s="23"/>
      <c r="J450" s="23"/>
      <c r="K450" s="23"/>
      <c r="L450" s="23"/>
      <c r="M450" s="10"/>
      <c r="N450" s="15"/>
      <c r="O450" s="15"/>
    </row>
    <row x14ac:dyDescent="0.25" r="451" customHeight="1" ht="17.25">
      <c r="A451" s="3"/>
      <c r="B451" s="10"/>
      <c r="C451" s="10"/>
      <c r="D451" s="10"/>
      <c r="E451" s="10"/>
      <c r="F451" s="10"/>
      <c r="G451" s="10"/>
      <c r="H451" s="23"/>
      <c r="I451" s="23"/>
      <c r="J451" s="23"/>
      <c r="K451" s="23"/>
      <c r="L451" s="23"/>
      <c r="M451" s="10"/>
      <c r="N451" s="15"/>
      <c r="O451" s="15"/>
    </row>
    <row x14ac:dyDescent="0.25" r="452" customHeight="1" ht="17.25">
      <c r="A452" s="3"/>
      <c r="B452" s="10"/>
      <c r="C452" s="10"/>
      <c r="D452" s="10"/>
      <c r="E452" s="10"/>
      <c r="F452" s="10"/>
      <c r="G452" s="10"/>
      <c r="H452" s="23"/>
      <c r="I452" s="23"/>
      <c r="J452" s="23"/>
      <c r="K452" s="23"/>
      <c r="L452" s="23"/>
      <c r="M452" s="10"/>
      <c r="N452" s="15"/>
      <c r="O452" s="15"/>
    </row>
    <row x14ac:dyDescent="0.25" r="453" customHeight="1" ht="17.25">
      <c r="A453" s="3"/>
      <c r="B453" s="10"/>
      <c r="C453" s="10"/>
      <c r="D453" s="10"/>
      <c r="E453" s="10"/>
      <c r="F453" s="10"/>
      <c r="G453" s="10"/>
      <c r="H453" s="23"/>
      <c r="I453" s="23"/>
      <c r="J453" s="23"/>
      <c r="K453" s="23"/>
      <c r="L453" s="23"/>
      <c r="M453" s="10"/>
      <c r="N453" s="15"/>
      <c r="O453" s="15"/>
    </row>
    <row x14ac:dyDescent="0.25" r="454" customHeight="1" ht="17.25">
      <c r="A454" s="3"/>
      <c r="B454" s="10"/>
      <c r="C454" s="10"/>
      <c r="D454" s="10"/>
      <c r="E454" s="10"/>
      <c r="F454" s="10"/>
      <c r="G454" s="10"/>
      <c r="H454" s="23"/>
      <c r="I454" s="23"/>
      <c r="J454" s="23"/>
      <c r="K454" s="23"/>
      <c r="L454" s="23"/>
      <c r="M454" s="10"/>
      <c r="N454" s="15"/>
      <c r="O454" s="15"/>
    </row>
    <row x14ac:dyDescent="0.25" r="455" customHeight="1" ht="17.25">
      <c r="A455" s="3"/>
      <c r="B455" s="10"/>
      <c r="C455" s="10"/>
      <c r="D455" s="10"/>
      <c r="E455" s="10"/>
      <c r="F455" s="10"/>
      <c r="G455" s="10"/>
      <c r="H455" s="23"/>
      <c r="I455" s="23"/>
      <c r="J455" s="23"/>
      <c r="K455" s="23"/>
      <c r="L455" s="23"/>
      <c r="M455" s="10"/>
      <c r="N455" s="15"/>
      <c r="O455" s="15"/>
    </row>
    <row x14ac:dyDescent="0.25" r="456" customHeight="1" ht="17.25">
      <c r="A456" s="3"/>
      <c r="B456" s="10"/>
      <c r="C456" s="10"/>
      <c r="D456" s="10"/>
      <c r="E456" s="10"/>
      <c r="F456" s="10"/>
      <c r="G456" s="10"/>
      <c r="H456" s="23"/>
      <c r="I456" s="23"/>
      <c r="J456" s="23"/>
      <c r="K456" s="23"/>
      <c r="L456" s="23"/>
      <c r="M456" s="10"/>
      <c r="N456" s="15"/>
      <c r="O456" s="15"/>
    </row>
    <row x14ac:dyDescent="0.25" r="457" customHeight="1" ht="17.25">
      <c r="A457" s="3"/>
      <c r="B457" s="10"/>
      <c r="C457" s="10"/>
      <c r="D457" s="10"/>
      <c r="E457" s="10"/>
      <c r="F457" s="10"/>
      <c r="G457" s="10"/>
      <c r="H457" s="23"/>
      <c r="I457" s="23"/>
      <c r="J457" s="23"/>
      <c r="K457" s="23"/>
      <c r="L457" s="23"/>
      <c r="M457" s="10"/>
      <c r="N457" s="15"/>
      <c r="O457" s="15"/>
    </row>
    <row x14ac:dyDescent="0.25" r="458" customHeight="1" ht="17.25">
      <c r="A458" s="3"/>
      <c r="B458" s="10"/>
      <c r="C458" s="10"/>
      <c r="D458" s="10"/>
      <c r="E458" s="10"/>
      <c r="F458" s="10"/>
      <c r="G458" s="10"/>
      <c r="H458" s="23"/>
      <c r="I458" s="23"/>
      <c r="J458" s="23"/>
      <c r="K458" s="23"/>
      <c r="L458" s="23"/>
      <c r="M458" s="10"/>
      <c r="N458" s="15"/>
      <c r="O458" s="15"/>
    </row>
    <row x14ac:dyDescent="0.25" r="459" customHeight="1" ht="17.25">
      <c r="A459" s="3"/>
      <c r="B459" s="10"/>
      <c r="C459" s="10"/>
      <c r="D459" s="10"/>
      <c r="E459" s="10"/>
      <c r="F459" s="10"/>
      <c r="G459" s="10"/>
      <c r="H459" s="23"/>
      <c r="I459" s="23"/>
      <c r="J459" s="23"/>
      <c r="K459" s="23"/>
      <c r="L459" s="23"/>
      <c r="M459" s="10"/>
      <c r="N459" s="15"/>
      <c r="O459" s="15"/>
    </row>
    <row x14ac:dyDescent="0.25" r="460" customHeight="1" ht="17.25">
      <c r="A460" s="3"/>
      <c r="B460" s="10"/>
      <c r="C460" s="10"/>
      <c r="D460" s="10"/>
      <c r="E460" s="10"/>
      <c r="F460" s="10"/>
      <c r="G460" s="10"/>
      <c r="H460" s="23"/>
      <c r="I460" s="23"/>
      <c r="J460" s="23"/>
      <c r="K460" s="23"/>
      <c r="L460" s="23"/>
      <c r="M460" s="10"/>
      <c r="N460" s="15"/>
      <c r="O460" s="15"/>
    </row>
    <row x14ac:dyDescent="0.25" r="461" customHeight="1" ht="17.25">
      <c r="A461" s="3"/>
      <c r="B461" s="10"/>
      <c r="C461" s="10"/>
      <c r="D461" s="10"/>
      <c r="E461" s="10"/>
      <c r="F461" s="10"/>
      <c r="G461" s="10"/>
      <c r="H461" s="23"/>
      <c r="I461" s="23"/>
      <c r="J461" s="23"/>
      <c r="K461" s="23"/>
      <c r="L461" s="23"/>
      <c r="M461" s="10"/>
      <c r="N461" s="15"/>
      <c r="O461" s="15"/>
    </row>
    <row x14ac:dyDescent="0.25" r="462" customHeight="1" ht="17.25">
      <c r="A462" s="3"/>
      <c r="B462" s="10"/>
      <c r="C462" s="10"/>
      <c r="D462" s="10"/>
      <c r="E462" s="10"/>
      <c r="F462" s="10"/>
      <c r="G462" s="10"/>
      <c r="H462" s="23"/>
      <c r="I462" s="23"/>
      <c r="J462" s="23"/>
      <c r="K462" s="23"/>
      <c r="L462" s="23"/>
      <c r="M462" s="10"/>
      <c r="N462" s="15"/>
      <c r="O462" s="15"/>
    </row>
    <row x14ac:dyDescent="0.25" r="463" customHeight="1" ht="17.25">
      <c r="A463" s="3"/>
      <c r="B463" s="10"/>
      <c r="C463" s="10"/>
      <c r="D463" s="10"/>
      <c r="E463" s="10"/>
      <c r="F463" s="10"/>
      <c r="G463" s="10"/>
      <c r="H463" s="23"/>
      <c r="I463" s="23"/>
      <c r="J463" s="23"/>
      <c r="K463" s="23"/>
      <c r="L463" s="23"/>
      <c r="M463" s="10"/>
      <c r="N463" s="15"/>
      <c r="O463" s="15"/>
    </row>
    <row x14ac:dyDescent="0.25" r="464" customHeight="1" ht="17.25">
      <c r="A464" s="3"/>
      <c r="B464" s="10"/>
      <c r="C464" s="10"/>
      <c r="D464" s="10"/>
      <c r="E464" s="10"/>
      <c r="F464" s="10"/>
      <c r="G464" s="10"/>
      <c r="H464" s="23"/>
      <c r="I464" s="23"/>
      <c r="J464" s="23"/>
      <c r="K464" s="23"/>
      <c r="L464" s="23"/>
      <c r="M464" s="10"/>
      <c r="N464" s="15"/>
      <c r="O464" s="15"/>
    </row>
    <row x14ac:dyDescent="0.25" r="465" customHeight="1" ht="17.25">
      <c r="A465" s="3"/>
      <c r="B465" s="10"/>
      <c r="C465" s="10"/>
      <c r="D465" s="10"/>
      <c r="E465" s="10"/>
      <c r="F465" s="10"/>
      <c r="G465" s="10"/>
      <c r="H465" s="23"/>
      <c r="I465" s="23"/>
      <c r="J465" s="23"/>
      <c r="K465" s="23"/>
      <c r="L465" s="23"/>
      <c r="M465" s="10"/>
      <c r="N465" s="15"/>
      <c r="O465" s="15"/>
    </row>
    <row x14ac:dyDescent="0.25" r="466" customHeight="1" ht="17.25">
      <c r="A466" s="3"/>
      <c r="B466" s="10"/>
      <c r="C466" s="10"/>
      <c r="D466" s="10"/>
      <c r="E466" s="10"/>
      <c r="F466" s="10"/>
      <c r="G466" s="10"/>
      <c r="H466" s="23"/>
      <c r="I466" s="23"/>
      <c r="J466" s="23"/>
      <c r="K466" s="23"/>
      <c r="L466" s="23"/>
      <c r="M466" s="10"/>
      <c r="N466" s="15"/>
      <c r="O466" s="15"/>
    </row>
    <row x14ac:dyDescent="0.25" r="467" customHeight="1" ht="17.25">
      <c r="A467" s="3"/>
      <c r="B467" s="10"/>
      <c r="C467" s="10"/>
      <c r="D467" s="10"/>
      <c r="E467" s="10"/>
      <c r="F467" s="10"/>
      <c r="G467" s="10"/>
      <c r="H467" s="23"/>
      <c r="I467" s="23"/>
      <c r="J467" s="23"/>
      <c r="K467" s="23"/>
      <c r="L467" s="23"/>
      <c r="M467" s="10"/>
      <c r="N467" s="15"/>
      <c r="O467" s="15"/>
    </row>
    <row x14ac:dyDescent="0.25" r="468" customHeight="1" ht="17.25">
      <c r="A468" s="3"/>
      <c r="B468" s="10"/>
      <c r="C468" s="10"/>
      <c r="D468" s="10"/>
      <c r="E468" s="10"/>
      <c r="F468" s="10"/>
      <c r="G468" s="10"/>
      <c r="H468" s="23"/>
      <c r="I468" s="23"/>
      <c r="J468" s="23"/>
      <c r="K468" s="23"/>
      <c r="L468" s="23"/>
      <c r="M468" s="10"/>
      <c r="N468" s="15"/>
      <c r="O468" s="15"/>
    </row>
    <row x14ac:dyDescent="0.25" r="469" customHeight="1" ht="17.25">
      <c r="A469" s="3"/>
      <c r="B469" s="10"/>
      <c r="C469" s="10"/>
      <c r="D469" s="10"/>
      <c r="E469" s="10"/>
      <c r="F469" s="10"/>
      <c r="G469" s="10"/>
      <c r="H469" s="23"/>
      <c r="I469" s="23"/>
      <c r="J469" s="23"/>
      <c r="K469" s="23"/>
      <c r="L469" s="23"/>
      <c r="M469" s="10"/>
      <c r="N469" s="15"/>
      <c r="O469" s="15"/>
    </row>
    <row x14ac:dyDescent="0.25" r="470" customHeight="1" ht="17.25">
      <c r="A470" s="3"/>
      <c r="B470" s="10"/>
      <c r="C470" s="10"/>
      <c r="D470" s="10"/>
      <c r="E470" s="10"/>
      <c r="F470" s="10"/>
      <c r="G470" s="10"/>
      <c r="H470" s="23"/>
      <c r="I470" s="23"/>
      <c r="J470" s="23"/>
      <c r="K470" s="23"/>
      <c r="L470" s="23"/>
      <c r="M470" s="10"/>
      <c r="N470" s="15"/>
      <c r="O470" s="15"/>
    </row>
    <row x14ac:dyDescent="0.25" r="471" customHeight="1" ht="17.25">
      <c r="A471" s="3"/>
      <c r="B471" s="10"/>
      <c r="C471" s="10"/>
      <c r="D471" s="10"/>
      <c r="E471" s="10"/>
      <c r="F471" s="10"/>
      <c r="G471" s="10"/>
      <c r="H471" s="23"/>
      <c r="I471" s="23"/>
      <c r="J471" s="23"/>
      <c r="K471" s="23"/>
      <c r="L471" s="23"/>
      <c r="M471" s="10"/>
      <c r="N471" s="15"/>
      <c r="O471" s="15"/>
    </row>
    <row x14ac:dyDescent="0.25" r="472" customHeight="1" ht="17.25">
      <c r="A472" s="3"/>
      <c r="B472" s="10"/>
      <c r="C472" s="10"/>
      <c r="D472" s="10"/>
      <c r="E472" s="10"/>
      <c r="F472" s="10"/>
      <c r="G472" s="10"/>
      <c r="H472" s="23"/>
      <c r="I472" s="23"/>
      <c r="J472" s="23"/>
      <c r="K472" s="23"/>
      <c r="L472" s="23"/>
      <c r="M472" s="10"/>
      <c r="N472" s="15"/>
      <c r="O472" s="15"/>
    </row>
    <row x14ac:dyDescent="0.25" r="473" customHeight="1" ht="17.25">
      <c r="A473" s="3"/>
      <c r="B473" s="10"/>
      <c r="C473" s="10"/>
      <c r="D473" s="10"/>
      <c r="E473" s="10"/>
      <c r="F473" s="10"/>
      <c r="G473" s="10"/>
      <c r="H473" s="23"/>
      <c r="I473" s="23"/>
      <c r="J473" s="23"/>
      <c r="K473" s="23"/>
      <c r="L473" s="23"/>
      <c r="M473" s="10"/>
      <c r="N473" s="15"/>
      <c r="O473" s="15"/>
    </row>
    <row x14ac:dyDescent="0.25" r="474" customHeight="1" ht="17.25">
      <c r="A474" s="3"/>
      <c r="B474" s="10"/>
      <c r="C474" s="10"/>
      <c r="D474" s="10"/>
      <c r="E474" s="10"/>
      <c r="F474" s="10"/>
      <c r="G474" s="10"/>
      <c r="H474" s="23"/>
      <c r="I474" s="23"/>
      <c r="J474" s="23"/>
      <c r="K474" s="23"/>
      <c r="L474" s="23"/>
      <c r="M474" s="10"/>
      <c r="N474" s="15"/>
      <c r="O474" s="15"/>
    </row>
    <row x14ac:dyDescent="0.25" r="475" customHeight="1" ht="17.25">
      <c r="A475" s="3"/>
      <c r="B475" s="10"/>
      <c r="C475" s="10"/>
      <c r="D475" s="10"/>
      <c r="E475" s="10"/>
      <c r="F475" s="10"/>
      <c r="G475" s="10"/>
      <c r="H475" s="23"/>
      <c r="I475" s="23"/>
      <c r="J475" s="23"/>
      <c r="K475" s="23"/>
      <c r="L475" s="23"/>
      <c r="M475" s="10"/>
      <c r="N475" s="15"/>
      <c r="O475" s="15"/>
    </row>
    <row x14ac:dyDescent="0.25" r="476" customHeight="1" ht="17.25">
      <c r="A476" s="3"/>
      <c r="B476" s="10"/>
      <c r="C476" s="10"/>
      <c r="D476" s="10"/>
      <c r="E476" s="10"/>
      <c r="F476" s="10"/>
      <c r="G476" s="10"/>
      <c r="H476" s="23"/>
      <c r="I476" s="23"/>
      <c r="J476" s="23"/>
      <c r="K476" s="23"/>
      <c r="L476" s="23"/>
      <c r="M476" s="10"/>
      <c r="N476" s="15"/>
      <c r="O476" s="15"/>
    </row>
    <row x14ac:dyDescent="0.25" r="477" customHeight="1" ht="17.25">
      <c r="A477" s="3"/>
      <c r="B477" s="10"/>
      <c r="C477" s="10"/>
      <c r="D477" s="10"/>
      <c r="E477" s="10"/>
      <c r="F477" s="10"/>
      <c r="G477" s="10"/>
      <c r="H477" s="23"/>
      <c r="I477" s="23"/>
      <c r="J477" s="23"/>
      <c r="K477" s="23"/>
      <c r="L477" s="23"/>
      <c r="M477" s="10"/>
      <c r="N477" s="15"/>
      <c r="O477" s="15"/>
    </row>
    <row x14ac:dyDescent="0.25" r="478" customHeight="1" ht="17.25">
      <c r="A478" s="3"/>
      <c r="B478" s="10"/>
      <c r="C478" s="10"/>
      <c r="D478" s="10"/>
      <c r="E478" s="10"/>
      <c r="F478" s="10"/>
      <c r="G478" s="10"/>
      <c r="H478" s="23"/>
      <c r="I478" s="23"/>
      <c r="J478" s="23"/>
      <c r="K478" s="23"/>
      <c r="L478" s="23"/>
      <c r="M478" s="10"/>
      <c r="N478" s="15"/>
      <c r="O478" s="15"/>
    </row>
    <row x14ac:dyDescent="0.25" r="479" customHeight="1" ht="17.25">
      <c r="A479" s="3"/>
      <c r="B479" s="10"/>
      <c r="C479" s="10"/>
      <c r="D479" s="10"/>
      <c r="E479" s="10"/>
      <c r="F479" s="10"/>
      <c r="G479" s="10"/>
      <c r="H479" s="23"/>
      <c r="I479" s="23"/>
      <c r="J479" s="23"/>
      <c r="K479" s="23"/>
      <c r="L479" s="23"/>
      <c r="M479" s="10"/>
      <c r="N479" s="15"/>
      <c r="O479" s="15"/>
    </row>
    <row x14ac:dyDescent="0.25" r="480" customHeight="1" ht="17.25">
      <c r="A480" s="3"/>
      <c r="B480" s="10"/>
      <c r="C480" s="10"/>
      <c r="D480" s="10"/>
      <c r="E480" s="10"/>
      <c r="F480" s="10"/>
      <c r="G480" s="10"/>
      <c r="H480" s="23"/>
      <c r="I480" s="23"/>
      <c r="J480" s="23"/>
      <c r="K480" s="23"/>
      <c r="L480" s="23"/>
      <c r="M480" s="10"/>
      <c r="N480" s="15"/>
      <c r="O480" s="15"/>
    </row>
    <row x14ac:dyDescent="0.25" r="481" customHeight="1" ht="17.25">
      <c r="A481" s="3"/>
      <c r="B481" s="10"/>
      <c r="C481" s="10"/>
      <c r="D481" s="10"/>
      <c r="E481" s="10"/>
      <c r="F481" s="10"/>
      <c r="G481" s="10"/>
      <c r="H481" s="23"/>
      <c r="I481" s="23"/>
      <c r="J481" s="23"/>
      <c r="K481" s="23"/>
      <c r="L481" s="23"/>
      <c r="M481" s="10"/>
      <c r="N481" s="15"/>
      <c r="O481" s="15"/>
    </row>
    <row x14ac:dyDescent="0.25" r="482" customHeight="1" ht="17.25">
      <c r="A482" s="3"/>
      <c r="B482" s="10"/>
      <c r="C482" s="10"/>
      <c r="D482" s="10"/>
      <c r="E482" s="10"/>
      <c r="F482" s="10"/>
      <c r="G482" s="10"/>
      <c r="H482" s="23"/>
      <c r="I482" s="23"/>
      <c r="J482" s="23"/>
      <c r="K482" s="23"/>
      <c r="L482" s="23"/>
      <c r="M482" s="10"/>
      <c r="N482" s="15"/>
      <c r="O482" s="15"/>
    </row>
    <row x14ac:dyDescent="0.25" r="483" customHeight="1" ht="17.25">
      <c r="A483" s="3"/>
      <c r="B483" s="10"/>
      <c r="C483" s="10"/>
      <c r="D483" s="10"/>
      <c r="E483" s="10"/>
      <c r="F483" s="10"/>
      <c r="G483" s="10"/>
      <c r="H483" s="23"/>
      <c r="I483" s="23"/>
      <c r="J483" s="23"/>
      <c r="K483" s="23"/>
      <c r="L483" s="23"/>
      <c r="M483" s="10"/>
      <c r="N483" s="15"/>
      <c r="O483" s="15"/>
    </row>
    <row x14ac:dyDescent="0.25" r="484" customHeight="1" ht="17.25">
      <c r="A484" s="3"/>
      <c r="B484" s="10"/>
      <c r="C484" s="10"/>
      <c r="D484" s="10"/>
      <c r="E484" s="10"/>
      <c r="F484" s="10"/>
      <c r="G484" s="10"/>
      <c r="H484" s="23"/>
      <c r="I484" s="23"/>
      <c r="J484" s="23"/>
      <c r="K484" s="23"/>
      <c r="L484" s="23"/>
      <c r="M484" s="10"/>
      <c r="N484" s="15"/>
      <c r="O484" s="15"/>
    </row>
    <row x14ac:dyDescent="0.25" r="485" customHeight="1" ht="17.25">
      <c r="A485" s="3"/>
      <c r="B485" s="10"/>
      <c r="C485" s="10"/>
      <c r="D485" s="10"/>
      <c r="E485" s="10"/>
      <c r="F485" s="10"/>
      <c r="G485" s="10"/>
      <c r="H485" s="23"/>
      <c r="I485" s="23"/>
      <c r="J485" s="23"/>
      <c r="K485" s="23"/>
      <c r="L485" s="23"/>
      <c r="M485" s="10"/>
      <c r="N485" s="15"/>
      <c r="O485" s="15"/>
    </row>
    <row x14ac:dyDescent="0.25" r="486" customHeight="1" ht="17.25">
      <c r="A486" s="3"/>
      <c r="B486" s="10"/>
      <c r="C486" s="10"/>
      <c r="D486" s="10"/>
      <c r="E486" s="10"/>
      <c r="F486" s="10"/>
      <c r="G486" s="10"/>
      <c r="H486" s="23"/>
      <c r="I486" s="23"/>
      <c r="J486" s="23"/>
      <c r="K486" s="23"/>
      <c r="L486" s="23"/>
      <c r="M486" s="10"/>
      <c r="N486" s="15"/>
      <c r="O486" s="15"/>
    </row>
    <row x14ac:dyDescent="0.25" r="487" customHeight="1" ht="17.25">
      <c r="A487" s="3"/>
      <c r="B487" s="10"/>
      <c r="C487" s="10"/>
      <c r="D487" s="10"/>
      <c r="E487" s="10"/>
      <c r="F487" s="10"/>
      <c r="G487" s="10"/>
      <c r="H487" s="23"/>
      <c r="I487" s="23"/>
      <c r="J487" s="23"/>
      <c r="K487" s="23"/>
      <c r="L487" s="23"/>
      <c r="M487" s="10"/>
      <c r="N487" s="15"/>
      <c r="O487" s="15"/>
    </row>
    <row x14ac:dyDescent="0.25" r="488" customHeight="1" ht="17.25">
      <c r="A488" s="3"/>
      <c r="B488" s="10"/>
      <c r="C488" s="10"/>
      <c r="D488" s="10"/>
      <c r="E488" s="10"/>
      <c r="F488" s="10"/>
      <c r="G488" s="10"/>
      <c r="H488" s="23"/>
      <c r="I488" s="23"/>
      <c r="J488" s="23"/>
      <c r="K488" s="23"/>
      <c r="L488" s="23"/>
      <c r="M488" s="10"/>
      <c r="N488" s="15"/>
      <c r="O488" s="15"/>
    </row>
    <row x14ac:dyDescent="0.25" r="489" customHeight="1" ht="17.25">
      <c r="A489" s="3"/>
      <c r="B489" s="10"/>
      <c r="C489" s="10"/>
      <c r="D489" s="10"/>
      <c r="E489" s="10"/>
      <c r="F489" s="10"/>
      <c r="G489" s="10"/>
      <c r="H489" s="23"/>
      <c r="I489" s="23"/>
      <c r="J489" s="23"/>
      <c r="K489" s="23"/>
      <c r="L489" s="23"/>
      <c r="M489" s="10"/>
      <c r="N489" s="15"/>
      <c r="O489" s="15"/>
    </row>
    <row x14ac:dyDescent="0.25" r="490" customHeight="1" ht="17.25">
      <c r="A490" s="3"/>
      <c r="B490" s="10"/>
      <c r="C490" s="10"/>
      <c r="D490" s="10"/>
      <c r="E490" s="10"/>
      <c r="F490" s="10"/>
      <c r="G490" s="10"/>
      <c r="H490" s="23"/>
      <c r="I490" s="23"/>
      <c r="J490" s="23"/>
      <c r="K490" s="23"/>
      <c r="L490" s="23"/>
      <c r="M490" s="10"/>
      <c r="N490" s="15"/>
      <c r="O490" s="15"/>
    </row>
    <row x14ac:dyDescent="0.25" r="491" customHeight="1" ht="17.25">
      <c r="A491" s="3"/>
      <c r="B491" s="10"/>
      <c r="C491" s="10"/>
      <c r="D491" s="10"/>
      <c r="E491" s="10"/>
      <c r="F491" s="10"/>
      <c r="G491" s="10"/>
      <c r="H491" s="23"/>
      <c r="I491" s="23"/>
      <c r="J491" s="23"/>
      <c r="K491" s="23"/>
      <c r="L491" s="23"/>
      <c r="M491" s="10"/>
      <c r="N491" s="15"/>
      <c r="O491" s="15"/>
    </row>
    <row x14ac:dyDescent="0.25" r="492" customHeight="1" ht="17.25">
      <c r="A492" s="3"/>
      <c r="B492" s="10"/>
      <c r="C492" s="10"/>
      <c r="D492" s="10"/>
      <c r="E492" s="10"/>
      <c r="F492" s="10"/>
      <c r="G492" s="10"/>
      <c r="H492" s="23"/>
      <c r="I492" s="23"/>
      <c r="J492" s="23"/>
      <c r="K492" s="23"/>
      <c r="L492" s="23"/>
      <c r="M492" s="10"/>
      <c r="N492" s="15"/>
      <c r="O492" s="15"/>
    </row>
    <row x14ac:dyDescent="0.25" r="493" customHeight="1" ht="17.25">
      <c r="A493" s="3"/>
      <c r="B493" s="10"/>
      <c r="C493" s="10"/>
      <c r="D493" s="10"/>
      <c r="E493" s="10"/>
      <c r="F493" s="10"/>
      <c r="G493" s="10"/>
      <c r="H493" s="23"/>
      <c r="I493" s="23"/>
      <c r="J493" s="23"/>
      <c r="K493" s="23"/>
      <c r="L493" s="23"/>
      <c r="M493" s="10"/>
      <c r="N493" s="15"/>
      <c r="O493" s="15"/>
    </row>
    <row x14ac:dyDescent="0.25" r="494" customHeight="1" ht="17.25">
      <c r="A494" s="3"/>
      <c r="B494" s="10"/>
      <c r="C494" s="10"/>
      <c r="D494" s="10"/>
      <c r="E494" s="10"/>
      <c r="F494" s="10"/>
      <c r="G494" s="10"/>
      <c r="H494" s="23"/>
      <c r="I494" s="23"/>
      <c r="J494" s="23"/>
      <c r="K494" s="23"/>
      <c r="L494" s="23"/>
      <c r="M494" s="10"/>
      <c r="N494" s="15"/>
      <c r="O494" s="15"/>
    </row>
    <row x14ac:dyDescent="0.25" r="495" customHeight="1" ht="17.25">
      <c r="A495" s="3"/>
      <c r="B495" s="10"/>
      <c r="C495" s="10"/>
      <c r="D495" s="10"/>
      <c r="E495" s="10"/>
      <c r="F495" s="10"/>
      <c r="G495" s="10"/>
      <c r="H495" s="23"/>
      <c r="I495" s="23"/>
      <c r="J495" s="23"/>
      <c r="K495" s="23"/>
      <c r="L495" s="23"/>
      <c r="M495" s="10"/>
      <c r="N495" s="15"/>
      <c r="O495" s="15"/>
    </row>
    <row x14ac:dyDescent="0.25" r="496" customHeight="1" ht="17.25">
      <c r="A496" s="3"/>
      <c r="B496" s="10"/>
      <c r="C496" s="10"/>
      <c r="D496" s="10"/>
      <c r="E496" s="10"/>
      <c r="F496" s="10"/>
      <c r="G496" s="10"/>
      <c r="H496" s="23"/>
      <c r="I496" s="23"/>
      <c r="J496" s="23"/>
      <c r="K496" s="23"/>
      <c r="L496" s="23"/>
      <c r="M496" s="10"/>
      <c r="N496" s="15"/>
      <c r="O496" s="15"/>
    </row>
    <row x14ac:dyDescent="0.25" r="497" customHeight="1" ht="17.25">
      <c r="A497" s="3"/>
      <c r="B497" s="10"/>
      <c r="C497" s="10"/>
      <c r="D497" s="10"/>
      <c r="E497" s="10"/>
      <c r="F497" s="10"/>
      <c r="G497" s="10"/>
      <c r="H497" s="23"/>
      <c r="I497" s="23"/>
      <c r="J497" s="23"/>
      <c r="K497" s="23"/>
      <c r="L497" s="23"/>
      <c r="M497" s="10"/>
      <c r="N497" s="15"/>
      <c r="O497" s="15"/>
    </row>
    <row x14ac:dyDescent="0.25" r="498" customHeight="1" ht="17.25">
      <c r="A498" s="3"/>
      <c r="B498" s="10"/>
      <c r="C498" s="10"/>
      <c r="D498" s="10"/>
      <c r="E498" s="10"/>
      <c r="F498" s="10"/>
      <c r="G498" s="10"/>
      <c r="H498" s="23"/>
      <c r="I498" s="23"/>
      <c r="J498" s="23"/>
      <c r="K498" s="23"/>
      <c r="L498" s="23"/>
      <c r="M498" s="10"/>
      <c r="N498" s="15"/>
      <c r="O498" s="15"/>
    </row>
    <row x14ac:dyDescent="0.25" r="499" customHeight="1" ht="17.25">
      <c r="A499" s="3"/>
      <c r="B499" s="10"/>
      <c r="C499" s="10"/>
      <c r="D499" s="10"/>
      <c r="E499" s="10"/>
      <c r="F499" s="10"/>
      <c r="G499" s="10"/>
      <c r="H499" s="23"/>
      <c r="I499" s="23"/>
      <c r="J499" s="23"/>
      <c r="K499" s="23"/>
      <c r="L499" s="23"/>
      <c r="M499" s="10"/>
      <c r="N499" s="15"/>
      <c r="O499" s="15"/>
    </row>
    <row x14ac:dyDescent="0.25" r="500" customHeight="1" ht="17.25">
      <c r="A500" s="3"/>
      <c r="B500" s="10"/>
      <c r="C500" s="10"/>
      <c r="D500" s="10"/>
      <c r="E500" s="10"/>
      <c r="F500" s="10"/>
      <c r="G500" s="10"/>
      <c r="H500" s="23"/>
      <c r="I500" s="23"/>
      <c r="J500" s="23"/>
      <c r="K500" s="23"/>
      <c r="L500" s="23"/>
      <c r="M500" s="10"/>
      <c r="N500" s="15"/>
      <c r="O500" s="15"/>
    </row>
    <row x14ac:dyDescent="0.25" r="501" customHeight="1" ht="17.25">
      <c r="A501" s="3"/>
      <c r="B501" s="10"/>
      <c r="C501" s="10"/>
      <c r="D501" s="10"/>
      <c r="E501" s="10"/>
      <c r="F501" s="10"/>
      <c r="G501" s="10"/>
      <c r="H501" s="23"/>
      <c r="I501" s="23"/>
      <c r="J501" s="23"/>
      <c r="K501" s="23"/>
      <c r="L501" s="23"/>
      <c r="M501" s="10"/>
      <c r="N501" s="15"/>
      <c r="O501" s="15"/>
    </row>
    <row x14ac:dyDescent="0.25" r="502" customHeight="1" ht="17.25">
      <c r="A502" s="3"/>
      <c r="B502" s="10"/>
      <c r="C502" s="10"/>
      <c r="D502" s="10"/>
      <c r="E502" s="10"/>
      <c r="F502" s="10"/>
      <c r="G502" s="10"/>
      <c r="H502" s="23"/>
      <c r="I502" s="23"/>
      <c r="J502" s="23"/>
      <c r="K502" s="23"/>
      <c r="L502" s="23"/>
      <c r="M502" s="10"/>
      <c r="N502" s="15"/>
      <c r="O502" s="15"/>
    </row>
    <row x14ac:dyDescent="0.25" r="503" customHeight="1" ht="17.25">
      <c r="A503" s="3"/>
      <c r="B503" s="10"/>
      <c r="C503" s="10"/>
      <c r="D503" s="10"/>
      <c r="E503" s="10"/>
      <c r="F503" s="10"/>
      <c r="G503" s="10"/>
      <c r="H503" s="23"/>
      <c r="I503" s="23"/>
      <c r="J503" s="23"/>
      <c r="K503" s="23"/>
      <c r="L503" s="23"/>
      <c r="M503" s="10"/>
      <c r="N503" s="15"/>
      <c r="O503" s="15"/>
    </row>
    <row x14ac:dyDescent="0.25" r="504" customHeight="1" ht="17.25">
      <c r="A504" s="3"/>
      <c r="B504" s="10"/>
      <c r="C504" s="10"/>
      <c r="D504" s="10"/>
      <c r="E504" s="10"/>
      <c r="F504" s="10"/>
      <c r="G504" s="10"/>
      <c r="H504" s="23"/>
      <c r="I504" s="23"/>
      <c r="J504" s="23"/>
      <c r="K504" s="23"/>
      <c r="L504" s="23"/>
      <c r="M504" s="10"/>
      <c r="N504" s="15"/>
      <c r="O504" s="15"/>
    </row>
    <row x14ac:dyDescent="0.25" r="505" customHeight="1" ht="17.25">
      <c r="A505" s="3"/>
      <c r="B505" s="10"/>
      <c r="C505" s="10"/>
      <c r="D505" s="10"/>
      <c r="E505" s="10"/>
      <c r="F505" s="10"/>
      <c r="G505" s="10"/>
      <c r="H505" s="23"/>
      <c r="I505" s="23"/>
      <c r="J505" s="23"/>
      <c r="K505" s="23"/>
      <c r="L505" s="23"/>
      <c r="M505" s="10"/>
      <c r="N505" s="15"/>
      <c r="O505" s="15"/>
    </row>
    <row x14ac:dyDescent="0.25" r="506" customHeight="1" ht="17.25">
      <c r="A506" s="3"/>
      <c r="B506" s="10"/>
      <c r="C506" s="10"/>
      <c r="D506" s="10"/>
      <c r="E506" s="10"/>
      <c r="F506" s="10"/>
      <c r="G506" s="10"/>
      <c r="H506" s="23"/>
      <c r="I506" s="23"/>
      <c r="J506" s="23"/>
      <c r="K506" s="23"/>
      <c r="L506" s="23"/>
      <c r="M506" s="10"/>
      <c r="N506" s="15"/>
      <c r="O506" s="15"/>
    </row>
    <row x14ac:dyDescent="0.25" r="507" customHeight="1" ht="17.25">
      <c r="A507" s="3"/>
      <c r="B507" s="10"/>
      <c r="C507" s="10"/>
      <c r="D507" s="10"/>
      <c r="E507" s="10"/>
      <c r="F507" s="10"/>
      <c r="G507" s="10"/>
      <c r="H507" s="23"/>
      <c r="I507" s="23"/>
      <c r="J507" s="23"/>
      <c r="K507" s="23"/>
      <c r="L507" s="23"/>
      <c r="M507" s="10"/>
      <c r="N507" s="15"/>
      <c r="O507" s="15"/>
    </row>
    <row x14ac:dyDescent="0.25" r="508" customHeight="1" ht="17.25">
      <c r="A508" s="3"/>
      <c r="B508" s="10"/>
      <c r="C508" s="10"/>
      <c r="D508" s="10"/>
      <c r="E508" s="10"/>
      <c r="F508" s="10"/>
      <c r="G508" s="10"/>
      <c r="H508" s="23"/>
      <c r="I508" s="23"/>
      <c r="J508" s="23"/>
      <c r="K508" s="23"/>
      <c r="L508" s="23"/>
      <c r="M508" s="10"/>
      <c r="N508" s="15"/>
      <c r="O508" s="15"/>
    </row>
    <row x14ac:dyDescent="0.25" r="509" customHeight="1" ht="17.25">
      <c r="A509" s="3"/>
      <c r="B509" s="10"/>
      <c r="C509" s="10"/>
      <c r="D509" s="10"/>
      <c r="E509" s="10"/>
      <c r="F509" s="10"/>
      <c r="G509" s="10"/>
      <c r="H509" s="23"/>
      <c r="I509" s="23"/>
      <c r="J509" s="23"/>
      <c r="K509" s="23"/>
      <c r="L509" s="23"/>
      <c r="M509" s="10"/>
      <c r="N509" s="15"/>
      <c r="O509" s="15"/>
    </row>
    <row x14ac:dyDescent="0.25" r="510" customHeight="1" ht="17.25">
      <c r="A510" s="3"/>
      <c r="B510" s="10"/>
      <c r="C510" s="10"/>
      <c r="D510" s="10"/>
      <c r="E510" s="10"/>
      <c r="F510" s="10"/>
      <c r="G510" s="10"/>
      <c r="H510" s="23"/>
      <c r="I510" s="23"/>
      <c r="J510" s="23"/>
      <c r="K510" s="23"/>
      <c r="L510" s="23"/>
      <c r="M510" s="10"/>
      <c r="N510" s="15"/>
      <c r="O510" s="15"/>
    </row>
    <row x14ac:dyDescent="0.25" r="511" customHeight="1" ht="17.25">
      <c r="A511" s="3"/>
      <c r="B511" s="10"/>
      <c r="C511" s="10"/>
      <c r="D511" s="10"/>
      <c r="E511" s="10"/>
      <c r="F511" s="10"/>
      <c r="G511" s="10"/>
      <c r="H511" s="23"/>
      <c r="I511" s="23"/>
      <c r="J511" s="23"/>
      <c r="K511" s="23"/>
      <c r="L511" s="23"/>
      <c r="M511" s="10"/>
      <c r="N511" s="15"/>
      <c r="O511" s="15"/>
    </row>
    <row x14ac:dyDescent="0.25" r="512" customHeight="1" ht="17.25">
      <c r="A512" s="3"/>
      <c r="B512" s="10"/>
      <c r="C512" s="10"/>
      <c r="D512" s="10"/>
      <c r="E512" s="10"/>
      <c r="F512" s="10"/>
      <c r="G512" s="10"/>
      <c r="H512" s="23"/>
      <c r="I512" s="23"/>
      <c r="J512" s="23"/>
      <c r="K512" s="23"/>
      <c r="L512" s="23"/>
      <c r="M512" s="10"/>
      <c r="N512" s="15"/>
      <c r="O512" s="15"/>
    </row>
    <row x14ac:dyDescent="0.25" r="513" customHeight="1" ht="17.25">
      <c r="A513" s="3"/>
      <c r="B513" s="10"/>
      <c r="C513" s="10"/>
      <c r="D513" s="10"/>
      <c r="E513" s="10"/>
      <c r="F513" s="10"/>
      <c r="G513" s="10"/>
      <c r="H513" s="23"/>
      <c r="I513" s="23"/>
      <c r="J513" s="23"/>
      <c r="K513" s="23"/>
      <c r="L513" s="23"/>
      <c r="M513" s="10"/>
      <c r="N513" s="15"/>
      <c r="O513" s="15"/>
    </row>
    <row x14ac:dyDescent="0.25" r="514" customHeight="1" ht="17.25">
      <c r="A514" s="3"/>
      <c r="B514" s="10"/>
      <c r="C514" s="10"/>
      <c r="D514" s="10"/>
      <c r="E514" s="10"/>
      <c r="F514" s="10"/>
      <c r="G514" s="10"/>
      <c r="H514" s="23"/>
      <c r="I514" s="23"/>
      <c r="J514" s="23"/>
      <c r="K514" s="23"/>
      <c r="L514" s="23"/>
      <c r="M514" s="10"/>
      <c r="N514" s="15"/>
      <c r="O514" s="15"/>
    </row>
    <row x14ac:dyDescent="0.25" r="515" customHeight="1" ht="17.25">
      <c r="A515" s="3"/>
      <c r="B515" s="10"/>
      <c r="C515" s="10"/>
      <c r="D515" s="10"/>
      <c r="E515" s="10"/>
      <c r="F515" s="10"/>
      <c r="G515" s="10"/>
      <c r="H515" s="23"/>
      <c r="I515" s="23"/>
      <c r="J515" s="23"/>
      <c r="K515" s="23"/>
      <c r="L515" s="23"/>
      <c r="M515" s="10"/>
      <c r="N515" s="15"/>
      <c r="O515" s="15"/>
    </row>
    <row x14ac:dyDescent="0.25" r="516" customHeight="1" ht="17.25">
      <c r="A516" s="3"/>
      <c r="B516" s="10"/>
      <c r="C516" s="10"/>
      <c r="D516" s="10"/>
      <c r="E516" s="10"/>
      <c r="F516" s="10"/>
      <c r="G516" s="10"/>
      <c r="H516" s="23"/>
      <c r="I516" s="23"/>
      <c r="J516" s="23"/>
      <c r="K516" s="23"/>
      <c r="L516" s="23"/>
      <c r="M516" s="10"/>
      <c r="N516" s="15"/>
      <c r="O516" s="15"/>
    </row>
    <row x14ac:dyDescent="0.25" r="517" customHeight="1" ht="17.25">
      <c r="A517" s="3"/>
      <c r="B517" s="10"/>
      <c r="C517" s="10"/>
      <c r="D517" s="10"/>
      <c r="E517" s="10"/>
      <c r="F517" s="10"/>
      <c r="G517" s="10"/>
      <c r="H517" s="23"/>
      <c r="I517" s="23"/>
      <c r="J517" s="23"/>
      <c r="K517" s="23"/>
      <c r="L517" s="23"/>
      <c r="M517" s="10"/>
      <c r="N517" s="15"/>
      <c r="O517" s="15"/>
    </row>
    <row x14ac:dyDescent="0.25" r="518" customHeight="1" ht="17.25">
      <c r="A518" s="3"/>
      <c r="B518" s="10"/>
      <c r="C518" s="10"/>
      <c r="D518" s="10"/>
      <c r="E518" s="10"/>
      <c r="F518" s="10"/>
      <c r="G518" s="10"/>
      <c r="H518" s="23"/>
      <c r="I518" s="23"/>
      <c r="J518" s="23"/>
      <c r="K518" s="23"/>
      <c r="L518" s="23"/>
      <c r="M518" s="10"/>
      <c r="N518" s="15"/>
      <c r="O518" s="15"/>
    </row>
    <row x14ac:dyDescent="0.25" r="519" customHeight="1" ht="17.25">
      <c r="A519" s="3"/>
      <c r="B519" s="10"/>
      <c r="C519" s="10"/>
      <c r="D519" s="10"/>
      <c r="E519" s="10"/>
      <c r="F519" s="10"/>
      <c r="G519" s="10"/>
      <c r="H519" s="23"/>
      <c r="I519" s="23"/>
      <c r="J519" s="23"/>
      <c r="K519" s="23"/>
      <c r="L519" s="23"/>
      <c r="M519" s="10"/>
      <c r="N519" s="15"/>
      <c r="O519" s="15"/>
    </row>
    <row x14ac:dyDescent="0.25" r="520" customHeight="1" ht="17.25">
      <c r="A520" s="3"/>
      <c r="B520" s="10"/>
      <c r="C520" s="10"/>
      <c r="D520" s="10"/>
      <c r="E520" s="10"/>
      <c r="F520" s="10"/>
      <c r="G520" s="10"/>
      <c r="H520" s="23"/>
      <c r="I520" s="23"/>
      <c r="J520" s="23"/>
      <c r="K520" s="23"/>
      <c r="L520" s="23"/>
      <c r="M520" s="10"/>
      <c r="N520" s="15"/>
      <c r="O520" s="15"/>
    </row>
    <row x14ac:dyDescent="0.25" r="521" customHeight="1" ht="17.25">
      <c r="A521" s="3"/>
      <c r="B521" s="10"/>
      <c r="C521" s="10"/>
      <c r="D521" s="10"/>
      <c r="E521" s="10"/>
      <c r="F521" s="10"/>
      <c r="G521" s="10"/>
      <c r="H521" s="23"/>
      <c r="I521" s="23"/>
      <c r="J521" s="23"/>
      <c r="K521" s="23"/>
      <c r="L521" s="23"/>
      <c r="M521" s="10"/>
      <c r="N521" s="15"/>
      <c r="O521" s="15"/>
    </row>
    <row x14ac:dyDescent="0.25" r="522" customHeight="1" ht="17.25">
      <c r="A522" s="3"/>
      <c r="B522" s="10"/>
      <c r="C522" s="10"/>
      <c r="D522" s="10"/>
      <c r="E522" s="10"/>
      <c r="F522" s="10"/>
      <c r="G522" s="10"/>
      <c r="H522" s="23"/>
      <c r="I522" s="23"/>
      <c r="J522" s="23"/>
      <c r="K522" s="23"/>
      <c r="L522" s="23"/>
      <c r="M522" s="10"/>
      <c r="N522" s="15"/>
      <c r="O522" s="15"/>
    </row>
    <row x14ac:dyDescent="0.25" r="523" customHeight="1" ht="17.25">
      <c r="A523" s="3"/>
      <c r="B523" s="10"/>
      <c r="C523" s="10"/>
      <c r="D523" s="10"/>
      <c r="E523" s="10"/>
      <c r="F523" s="10"/>
      <c r="G523" s="10"/>
      <c r="H523" s="23"/>
      <c r="I523" s="23"/>
      <c r="J523" s="23"/>
      <c r="K523" s="23"/>
      <c r="L523" s="23"/>
      <c r="M523" s="10"/>
      <c r="N523" s="15"/>
      <c r="O523" s="15"/>
    </row>
    <row x14ac:dyDescent="0.25" r="524" customHeight="1" ht="17.25">
      <c r="A524" s="3"/>
      <c r="B524" s="10"/>
      <c r="C524" s="10"/>
      <c r="D524" s="10"/>
      <c r="E524" s="10"/>
      <c r="F524" s="10"/>
      <c r="G524" s="10"/>
      <c r="H524" s="23"/>
      <c r="I524" s="23"/>
      <c r="J524" s="23"/>
      <c r="K524" s="23"/>
      <c r="L524" s="23"/>
      <c r="M524" s="10"/>
      <c r="N524" s="15"/>
      <c r="O524" s="15"/>
    </row>
    <row x14ac:dyDescent="0.25" r="525" customHeight="1" ht="17.25">
      <c r="A525" s="3"/>
      <c r="B525" s="10"/>
      <c r="C525" s="10"/>
      <c r="D525" s="10"/>
      <c r="E525" s="10"/>
      <c r="F525" s="10"/>
      <c r="G525" s="10"/>
      <c r="H525" s="23"/>
      <c r="I525" s="23"/>
      <c r="J525" s="23"/>
      <c r="K525" s="23"/>
      <c r="L525" s="23"/>
      <c r="M525" s="10"/>
      <c r="N525" s="15"/>
      <c r="O525" s="15"/>
    </row>
    <row x14ac:dyDescent="0.25" r="526" customHeight="1" ht="17.25">
      <c r="A526" s="3"/>
      <c r="B526" s="10"/>
      <c r="C526" s="10"/>
      <c r="D526" s="10"/>
      <c r="E526" s="10"/>
      <c r="F526" s="10"/>
      <c r="G526" s="10"/>
      <c r="H526" s="23"/>
      <c r="I526" s="23"/>
      <c r="J526" s="23"/>
      <c r="K526" s="23"/>
      <c r="L526" s="23"/>
      <c r="M526" s="10"/>
      <c r="N526" s="15"/>
      <c r="O526" s="15"/>
    </row>
    <row x14ac:dyDescent="0.25" r="527" customHeight="1" ht="17.25">
      <c r="A527" s="3"/>
      <c r="B527" s="10"/>
      <c r="C527" s="10"/>
      <c r="D527" s="10"/>
      <c r="E527" s="10"/>
      <c r="F527" s="10"/>
      <c r="G527" s="10"/>
      <c r="H527" s="23"/>
      <c r="I527" s="23"/>
      <c r="J527" s="23"/>
      <c r="K527" s="23"/>
      <c r="L527" s="23"/>
      <c r="M527" s="10"/>
      <c r="N527" s="15"/>
      <c r="O527" s="15"/>
    </row>
    <row x14ac:dyDescent="0.25" r="528" customHeight="1" ht="17.25">
      <c r="A528" s="3"/>
      <c r="B528" s="10"/>
      <c r="C528" s="10"/>
      <c r="D528" s="10"/>
      <c r="E528" s="10"/>
      <c r="F528" s="10"/>
      <c r="G528" s="10"/>
      <c r="H528" s="23"/>
      <c r="I528" s="23"/>
      <c r="J528" s="23"/>
      <c r="K528" s="23"/>
      <c r="L528" s="23"/>
      <c r="M528" s="10"/>
      <c r="N528" s="15"/>
      <c r="O528" s="15"/>
    </row>
    <row x14ac:dyDescent="0.25" r="529" customHeight="1" ht="17.25">
      <c r="A529" s="3"/>
      <c r="B529" s="10"/>
      <c r="C529" s="10"/>
      <c r="D529" s="10"/>
      <c r="E529" s="10"/>
      <c r="F529" s="10"/>
      <c r="G529" s="10"/>
      <c r="H529" s="23"/>
      <c r="I529" s="23"/>
      <c r="J529" s="23"/>
      <c r="K529" s="23"/>
      <c r="L529" s="23"/>
      <c r="M529" s="10"/>
      <c r="N529" s="15"/>
      <c r="O529" s="15"/>
    </row>
    <row x14ac:dyDescent="0.25" r="530" customHeight="1" ht="17.25">
      <c r="A530" s="3"/>
      <c r="B530" s="10"/>
      <c r="C530" s="10"/>
      <c r="D530" s="10"/>
      <c r="E530" s="10"/>
      <c r="F530" s="10"/>
      <c r="G530" s="10"/>
      <c r="H530" s="23"/>
      <c r="I530" s="23"/>
      <c r="J530" s="23"/>
      <c r="K530" s="23"/>
      <c r="L530" s="23"/>
      <c r="M530" s="10"/>
      <c r="N530" s="15"/>
      <c r="O530" s="15"/>
    </row>
    <row x14ac:dyDescent="0.25" r="531" customHeight="1" ht="17.25">
      <c r="A531" s="3"/>
      <c r="B531" s="10"/>
      <c r="C531" s="10"/>
      <c r="D531" s="10"/>
      <c r="E531" s="10"/>
      <c r="F531" s="10"/>
      <c r="G531" s="10"/>
      <c r="H531" s="23"/>
      <c r="I531" s="23"/>
      <c r="J531" s="23"/>
      <c r="K531" s="23"/>
      <c r="L531" s="23"/>
      <c r="M531" s="10"/>
      <c r="N531" s="15"/>
      <c r="O531" s="15"/>
    </row>
    <row x14ac:dyDescent="0.25" r="532" customHeight="1" ht="17.25">
      <c r="A532" s="3"/>
      <c r="B532" s="10"/>
      <c r="C532" s="10"/>
      <c r="D532" s="10"/>
      <c r="E532" s="10"/>
      <c r="F532" s="10"/>
      <c r="G532" s="10"/>
      <c r="H532" s="23"/>
      <c r="I532" s="23"/>
      <c r="J532" s="23"/>
      <c r="K532" s="23"/>
      <c r="L532" s="23"/>
      <c r="M532" s="10"/>
      <c r="N532" s="15"/>
      <c r="O532" s="15"/>
    </row>
    <row x14ac:dyDescent="0.25" r="533" customHeight="1" ht="17.25">
      <c r="A533" s="3"/>
      <c r="B533" s="10"/>
      <c r="C533" s="10"/>
      <c r="D533" s="10"/>
      <c r="E533" s="10"/>
      <c r="F533" s="10"/>
      <c r="G533" s="10"/>
      <c r="H533" s="23"/>
      <c r="I533" s="23"/>
      <c r="J533" s="23"/>
      <c r="K533" s="23"/>
      <c r="L533" s="23"/>
      <c r="M533" s="10"/>
      <c r="N533" s="15"/>
      <c r="O533" s="15"/>
    </row>
    <row x14ac:dyDescent="0.25" r="534" customHeight="1" ht="17.25">
      <c r="A534" s="3"/>
      <c r="B534" s="10"/>
      <c r="C534" s="10"/>
      <c r="D534" s="10"/>
      <c r="E534" s="10"/>
      <c r="F534" s="10"/>
      <c r="G534" s="10"/>
      <c r="H534" s="23"/>
      <c r="I534" s="23"/>
      <c r="J534" s="23"/>
      <c r="K534" s="23"/>
      <c r="L534" s="23"/>
      <c r="M534" s="10"/>
      <c r="N534" s="15"/>
      <c r="O534" s="15"/>
    </row>
    <row x14ac:dyDescent="0.25" r="535" customHeight="1" ht="17.25">
      <c r="A535" s="3"/>
      <c r="B535" s="10"/>
      <c r="C535" s="10"/>
      <c r="D535" s="10"/>
      <c r="E535" s="10"/>
      <c r="F535" s="10"/>
      <c r="G535" s="10"/>
      <c r="H535" s="23"/>
      <c r="I535" s="23"/>
      <c r="J535" s="23"/>
      <c r="K535" s="23"/>
      <c r="L535" s="23"/>
      <c r="M535" s="10"/>
      <c r="N535" s="15"/>
      <c r="O535" s="15"/>
    </row>
    <row x14ac:dyDescent="0.25" r="536" customHeight="1" ht="17.25">
      <c r="A536" s="3"/>
      <c r="B536" s="10"/>
      <c r="C536" s="10"/>
      <c r="D536" s="10"/>
      <c r="E536" s="10"/>
      <c r="F536" s="10"/>
      <c r="G536" s="10"/>
      <c r="H536" s="23"/>
      <c r="I536" s="23"/>
      <c r="J536" s="23"/>
      <c r="K536" s="23"/>
      <c r="L536" s="23"/>
      <c r="M536" s="10"/>
      <c r="N536" s="15"/>
      <c r="O536" s="15"/>
    </row>
    <row x14ac:dyDescent="0.25" r="537" customHeight="1" ht="17.25">
      <c r="A537" s="3"/>
      <c r="B537" s="10"/>
      <c r="C537" s="10"/>
      <c r="D537" s="10"/>
      <c r="E537" s="10"/>
      <c r="F537" s="10"/>
      <c r="G537" s="10"/>
      <c r="H537" s="23"/>
      <c r="I537" s="23"/>
      <c r="J537" s="23"/>
      <c r="K537" s="23"/>
      <c r="L537" s="23"/>
      <c r="M537" s="10"/>
      <c r="N537" s="15"/>
      <c r="O537" s="15"/>
    </row>
    <row x14ac:dyDescent="0.25" r="538" customHeight="1" ht="17.25">
      <c r="A538" s="3"/>
      <c r="B538" s="10"/>
      <c r="C538" s="10"/>
      <c r="D538" s="10"/>
      <c r="E538" s="10"/>
      <c r="F538" s="10"/>
      <c r="G538" s="10"/>
      <c r="H538" s="23"/>
      <c r="I538" s="23"/>
      <c r="J538" s="23"/>
      <c r="K538" s="23"/>
      <c r="L538" s="23"/>
      <c r="M538" s="10"/>
      <c r="N538" s="15"/>
      <c r="O538" s="15"/>
    </row>
    <row x14ac:dyDescent="0.25" r="539" customHeight="1" ht="17.25">
      <c r="A539" s="3"/>
      <c r="B539" s="10"/>
      <c r="C539" s="10"/>
      <c r="D539" s="10"/>
      <c r="E539" s="10"/>
      <c r="F539" s="10"/>
      <c r="G539" s="10"/>
      <c r="H539" s="23"/>
      <c r="I539" s="23"/>
      <c r="J539" s="23"/>
      <c r="K539" s="23"/>
      <c r="L539" s="23"/>
      <c r="M539" s="10"/>
      <c r="N539" s="15"/>
      <c r="O539" s="15"/>
    </row>
    <row x14ac:dyDescent="0.25" r="540" customHeight="1" ht="17.25">
      <c r="A540" s="3"/>
      <c r="B540" s="10"/>
      <c r="C540" s="10"/>
      <c r="D540" s="10"/>
      <c r="E540" s="10"/>
      <c r="F540" s="10"/>
      <c r="G540" s="10"/>
      <c r="H540" s="23"/>
      <c r="I540" s="23"/>
      <c r="J540" s="23"/>
      <c r="K540" s="23"/>
      <c r="L540" s="23"/>
      <c r="M540" s="10"/>
      <c r="N540" s="15"/>
      <c r="O540" s="15"/>
    </row>
    <row x14ac:dyDescent="0.25" r="541" customHeight="1" ht="17.25">
      <c r="A541" s="3"/>
      <c r="B541" s="10"/>
      <c r="C541" s="10"/>
      <c r="D541" s="10"/>
      <c r="E541" s="10"/>
      <c r="F541" s="10"/>
      <c r="G541" s="10"/>
      <c r="H541" s="23"/>
      <c r="I541" s="23"/>
      <c r="J541" s="23"/>
      <c r="K541" s="23"/>
      <c r="L541" s="23"/>
      <c r="M541" s="10"/>
      <c r="N541" s="15"/>
      <c r="O541" s="15"/>
    </row>
    <row x14ac:dyDescent="0.25" r="542" customHeight="1" ht="17.25">
      <c r="A542" s="3"/>
      <c r="B542" s="10"/>
      <c r="C542" s="10"/>
      <c r="D542" s="10"/>
      <c r="E542" s="10"/>
      <c r="F542" s="10"/>
      <c r="G542" s="10"/>
      <c r="H542" s="23"/>
      <c r="I542" s="23"/>
      <c r="J542" s="23"/>
      <c r="K542" s="23"/>
      <c r="L542" s="23"/>
      <c r="M542" s="10"/>
      <c r="N542" s="15"/>
      <c r="O542" s="15"/>
    </row>
    <row x14ac:dyDescent="0.25" r="543" customHeight="1" ht="17.25">
      <c r="A543" s="3"/>
      <c r="B543" s="10"/>
      <c r="C543" s="10"/>
      <c r="D543" s="10"/>
      <c r="E543" s="10"/>
      <c r="F543" s="10"/>
      <c r="G543" s="10"/>
      <c r="H543" s="23"/>
      <c r="I543" s="23"/>
      <c r="J543" s="23"/>
      <c r="K543" s="23"/>
      <c r="L543" s="23"/>
      <c r="M543" s="10"/>
      <c r="N543" s="15"/>
      <c r="O543" s="15"/>
    </row>
    <row x14ac:dyDescent="0.25" r="544" customHeight="1" ht="17.25">
      <c r="A544" s="3"/>
      <c r="B544" s="10"/>
      <c r="C544" s="10"/>
      <c r="D544" s="10"/>
      <c r="E544" s="10"/>
      <c r="F544" s="10"/>
      <c r="G544" s="10"/>
      <c r="H544" s="23"/>
      <c r="I544" s="23"/>
      <c r="J544" s="23"/>
      <c r="K544" s="23"/>
      <c r="L544" s="23"/>
      <c r="M544" s="10"/>
      <c r="N544" s="15"/>
      <c r="O544" s="15"/>
    </row>
    <row x14ac:dyDescent="0.25" r="545" customHeight="1" ht="17.25">
      <c r="A545" s="3"/>
      <c r="B545" s="10"/>
      <c r="C545" s="10"/>
      <c r="D545" s="10"/>
      <c r="E545" s="10"/>
      <c r="F545" s="10"/>
      <c r="G545" s="10"/>
      <c r="H545" s="23"/>
      <c r="I545" s="23"/>
      <c r="J545" s="23"/>
      <c r="K545" s="23"/>
      <c r="L545" s="23"/>
      <c r="M545" s="10"/>
      <c r="N545" s="15"/>
      <c r="O545" s="15"/>
    </row>
    <row x14ac:dyDescent="0.25" r="546" customHeight="1" ht="17.25">
      <c r="A546" s="3"/>
      <c r="B546" s="10"/>
      <c r="C546" s="10"/>
      <c r="D546" s="10"/>
      <c r="E546" s="10"/>
      <c r="F546" s="10"/>
      <c r="G546" s="10"/>
      <c r="H546" s="23"/>
      <c r="I546" s="23"/>
      <c r="J546" s="23"/>
      <c r="K546" s="23"/>
      <c r="L546" s="23"/>
      <c r="M546" s="10"/>
      <c r="N546" s="15"/>
      <c r="O546" s="15"/>
    </row>
    <row x14ac:dyDescent="0.25" r="547" customHeight="1" ht="17.25">
      <c r="A547" s="3"/>
      <c r="B547" s="10"/>
      <c r="C547" s="10"/>
      <c r="D547" s="10"/>
      <c r="E547" s="10"/>
      <c r="F547" s="10"/>
      <c r="G547" s="10"/>
      <c r="H547" s="23"/>
      <c r="I547" s="23"/>
      <c r="J547" s="23"/>
      <c r="K547" s="23"/>
      <c r="L547" s="23"/>
      <c r="M547" s="10"/>
      <c r="N547" s="15"/>
      <c r="O547" s="15"/>
    </row>
    <row x14ac:dyDescent="0.25" r="548" customHeight="1" ht="17.25">
      <c r="A548" s="3"/>
      <c r="B548" s="10"/>
      <c r="C548" s="10"/>
      <c r="D548" s="10"/>
      <c r="E548" s="10"/>
      <c r="F548" s="10"/>
      <c r="G548" s="10"/>
      <c r="H548" s="23"/>
      <c r="I548" s="23"/>
      <c r="J548" s="23"/>
      <c r="K548" s="23"/>
      <c r="L548" s="23"/>
      <c r="M548" s="10"/>
      <c r="N548" s="15"/>
      <c r="O548" s="15"/>
    </row>
    <row x14ac:dyDescent="0.25" r="549" customHeight="1" ht="17.25">
      <c r="A549" s="3"/>
      <c r="B549" s="10"/>
      <c r="C549" s="10"/>
      <c r="D549" s="10"/>
      <c r="E549" s="10"/>
      <c r="F549" s="10"/>
      <c r="G549" s="10"/>
      <c r="H549" s="23"/>
      <c r="I549" s="23"/>
      <c r="J549" s="23"/>
      <c r="K549" s="23"/>
      <c r="L549" s="23"/>
      <c r="M549" s="10"/>
      <c r="N549" s="15"/>
      <c r="O549" s="15"/>
    </row>
    <row x14ac:dyDescent="0.25" r="550" customHeight="1" ht="17.25">
      <c r="A550" s="3"/>
      <c r="B550" s="10"/>
      <c r="C550" s="10"/>
      <c r="D550" s="10"/>
      <c r="E550" s="10"/>
      <c r="F550" s="10"/>
      <c r="G550" s="10"/>
      <c r="H550" s="23"/>
      <c r="I550" s="23"/>
      <c r="J550" s="23"/>
      <c r="K550" s="23"/>
      <c r="L550" s="23"/>
      <c r="M550" s="10"/>
      <c r="N550" s="15"/>
      <c r="O550" s="15"/>
    </row>
    <row x14ac:dyDescent="0.25" r="551" customHeight="1" ht="17.25">
      <c r="A551" s="3"/>
      <c r="B551" s="10"/>
      <c r="C551" s="10"/>
      <c r="D551" s="10"/>
      <c r="E551" s="10"/>
      <c r="F551" s="10"/>
      <c r="G551" s="10"/>
      <c r="H551" s="23"/>
      <c r="I551" s="23"/>
      <c r="J551" s="23"/>
      <c r="K551" s="23"/>
      <c r="L551" s="23"/>
      <c r="M551" s="10"/>
      <c r="N551" s="15"/>
      <c r="O551" s="15"/>
    </row>
    <row x14ac:dyDescent="0.25" r="552" customHeight="1" ht="17.25">
      <c r="A552" s="3"/>
      <c r="B552" s="10"/>
      <c r="C552" s="10"/>
      <c r="D552" s="10"/>
      <c r="E552" s="10"/>
      <c r="F552" s="10"/>
      <c r="G552" s="10"/>
      <c r="H552" s="23"/>
      <c r="I552" s="23"/>
      <c r="J552" s="23"/>
      <c r="K552" s="23"/>
      <c r="L552" s="23"/>
      <c r="M552" s="10"/>
      <c r="N552" s="15"/>
      <c r="O552" s="15"/>
    </row>
    <row x14ac:dyDescent="0.25" r="553" customHeight="1" ht="17.25">
      <c r="A553" s="3"/>
      <c r="B553" s="10"/>
      <c r="C553" s="10"/>
      <c r="D553" s="10"/>
      <c r="E553" s="10"/>
      <c r="F553" s="10"/>
      <c r="G553" s="10"/>
      <c r="H553" s="23"/>
      <c r="I553" s="23"/>
      <c r="J553" s="23"/>
      <c r="K553" s="23"/>
      <c r="L553" s="23"/>
      <c r="M553" s="10"/>
      <c r="N553" s="15"/>
      <c r="O553" s="15"/>
    </row>
    <row x14ac:dyDescent="0.25" r="554" customHeight="1" ht="17.25">
      <c r="A554" s="3"/>
      <c r="B554" s="10"/>
      <c r="C554" s="10"/>
      <c r="D554" s="10"/>
      <c r="E554" s="10"/>
      <c r="F554" s="10"/>
      <c r="G554" s="10"/>
      <c r="H554" s="23"/>
      <c r="I554" s="23"/>
      <c r="J554" s="23"/>
      <c r="K554" s="23"/>
      <c r="L554" s="23"/>
      <c r="M554" s="10"/>
      <c r="N554" s="15"/>
      <c r="O554" s="15"/>
    </row>
    <row x14ac:dyDescent="0.25" r="555" customHeight="1" ht="17.25">
      <c r="A555" s="3"/>
      <c r="B555" s="10"/>
      <c r="C555" s="10"/>
      <c r="D555" s="10"/>
      <c r="E555" s="10"/>
      <c r="F555" s="10"/>
      <c r="G555" s="10"/>
      <c r="H555" s="23"/>
      <c r="I555" s="23"/>
      <c r="J555" s="23"/>
      <c r="K555" s="23"/>
      <c r="L555" s="23"/>
      <c r="M555" s="10"/>
      <c r="N555" s="15"/>
      <c r="O555" s="15"/>
    </row>
    <row x14ac:dyDescent="0.25" r="556" customHeight="1" ht="17.25">
      <c r="A556" s="3"/>
      <c r="B556" s="10"/>
      <c r="C556" s="10"/>
      <c r="D556" s="10"/>
      <c r="E556" s="10"/>
      <c r="F556" s="10"/>
      <c r="G556" s="10"/>
      <c r="H556" s="23"/>
      <c r="I556" s="23"/>
      <c r="J556" s="23"/>
      <c r="K556" s="23"/>
      <c r="L556" s="23"/>
      <c r="M556" s="10"/>
      <c r="N556" s="15"/>
      <c r="O556" s="15"/>
    </row>
    <row x14ac:dyDescent="0.25" r="557" customHeight="1" ht="17.25">
      <c r="A557" s="3"/>
      <c r="B557" s="10"/>
      <c r="C557" s="10"/>
      <c r="D557" s="10"/>
      <c r="E557" s="10"/>
      <c r="F557" s="10"/>
      <c r="G557" s="10"/>
      <c r="H557" s="23"/>
      <c r="I557" s="23"/>
      <c r="J557" s="23"/>
      <c r="K557" s="23"/>
      <c r="L557" s="23"/>
      <c r="M557" s="10"/>
      <c r="N557" s="15"/>
      <c r="O557" s="15"/>
    </row>
    <row x14ac:dyDescent="0.25" r="558" customHeight="1" ht="17.25">
      <c r="A558" s="3"/>
      <c r="B558" s="10"/>
      <c r="C558" s="10"/>
      <c r="D558" s="10"/>
      <c r="E558" s="10"/>
      <c r="F558" s="10"/>
      <c r="G558" s="10"/>
      <c r="H558" s="23"/>
      <c r="I558" s="23"/>
      <c r="J558" s="23"/>
      <c r="K558" s="23"/>
      <c r="L558" s="23"/>
      <c r="M558" s="10"/>
      <c r="N558" s="15"/>
      <c r="O558" s="15"/>
    </row>
    <row x14ac:dyDescent="0.25" r="559" customHeight="1" ht="17.25">
      <c r="A559" s="3"/>
      <c r="B559" s="10"/>
      <c r="C559" s="10"/>
      <c r="D559" s="10"/>
      <c r="E559" s="10"/>
      <c r="F559" s="10"/>
      <c r="G559" s="10"/>
      <c r="H559" s="23"/>
      <c r="I559" s="23"/>
      <c r="J559" s="23"/>
      <c r="K559" s="23"/>
      <c r="L559" s="23"/>
      <c r="M559" s="10"/>
      <c r="N559" s="15"/>
      <c r="O559" s="15"/>
    </row>
    <row x14ac:dyDescent="0.25" r="560" customHeight="1" ht="17.25">
      <c r="A560" s="3"/>
      <c r="B560" s="10"/>
      <c r="C560" s="10"/>
      <c r="D560" s="10"/>
      <c r="E560" s="10"/>
      <c r="F560" s="10"/>
      <c r="G560" s="10"/>
      <c r="H560" s="23"/>
      <c r="I560" s="23"/>
      <c r="J560" s="23"/>
      <c r="K560" s="23"/>
      <c r="L560" s="23"/>
      <c r="M560" s="10"/>
      <c r="N560" s="15"/>
      <c r="O560" s="15"/>
    </row>
    <row x14ac:dyDescent="0.25" r="561" customHeight="1" ht="17.25">
      <c r="A561" s="3"/>
      <c r="B561" s="10"/>
      <c r="C561" s="10"/>
      <c r="D561" s="10"/>
      <c r="E561" s="10"/>
      <c r="F561" s="10"/>
      <c r="G561" s="10"/>
      <c r="H561" s="23"/>
      <c r="I561" s="23"/>
      <c r="J561" s="23"/>
      <c r="K561" s="23"/>
      <c r="L561" s="23"/>
      <c r="M561" s="10"/>
      <c r="N561" s="15"/>
      <c r="O561" s="15"/>
    </row>
    <row x14ac:dyDescent="0.25" r="562" customHeight="1" ht="17.25">
      <c r="A562" s="3"/>
      <c r="B562" s="10"/>
      <c r="C562" s="10"/>
      <c r="D562" s="10"/>
      <c r="E562" s="10"/>
      <c r="F562" s="10"/>
      <c r="G562" s="10"/>
      <c r="H562" s="23"/>
      <c r="I562" s="23"/>
      <c r="J562" s="23"/>
      <c r="K562" s="23"/>
      <c r="L562" s="23"/>
      <c r="M562" s="10"/>
      <c r="N562" s="15"/>
      <c r="O562" s="15"/>
    </row>
    <row x14ac:dyDescent="0.25" r="563" customHeight="1" ht="17.25">
      <c r="A563" s="3"/>
      <c r="B563" s="10"/>
      <c r="C563" s="10"/>
      <c r="D563" s="10"/>
      <c r="E563" s="10"/>
      <c r="F563" s="10"/>
      <c r="G563" s="10"/>
      <c r="H563" s="23"/>
      <c r="I563" s="23"/>
      <c r="J563" s="23"/>
      <c r="K563" s="23"/>
      <c r="L563" s="23"/>
      <c r="M563" s="10"/>
      <c r="N563" s="15"/>
      <c r="O563" s="15"/>
    </row>
    <row x14ac:dyDescent="0.25" r="564" customHeight="1" ht="17.25">
      <c r="A564" s="3"/>
      <c r="B564" s="10"/>
      <c r="C564" s="10"/>
      <c r="D564" s="10"/>
      <c r="E564" s="10"/>
      <c r="F564" s="10"/>
      <c r="G564" s="10"/>
      <c r="H564" s="23"/>
      <c r="I564" s="23"/>
      <c r="J564" s="23"/>
      <c r="K564" s="23"/>
      <c r="L564" s="23"/>
      <c r="M564" s="10"/>
      <c r="N564" s="15"/>
      <c r="O564" s="15"/>
    </row>
    <row x14ac:dyDescent="0.25" r="565" customHeight="1" ht="17.25">
      <c r="A565" s="3"/>
      <c r="B565" s="10"/>
      <c r="C565" s="10"/>
      <c r="D565" s="10"/>
      <c r="E565" s="10"/>
      <c r="F565" s="10"/>
      <c r="G565" s="10"/>
      <c r="H565" s="23"/>
      <c r="I565" s="23"/>
      <c r="J565" s="23"/>
      <c r="K565" s="23"/>
      <c r="L565" s="23"/>
      <c r="M565" s="10"/>
      <c r="N565" s="15"/>
      <c r="O565" s="15"/>
    </row>
    <row x14ac:dyDescent="0.25" r="566" customHeight="1" ht="17.25">
      <c r="A566" s="3"/>
      <c r="B566" s="10"/>
      <c r="C566" s="10"/>
      <c r="D566" s="10"/>
      <c r="E566" s="10"/>
      <c r="F566" s="10"/>
      <c r="G566" s="10"/>
      <c r="H566" s="23"/>
      <c r="I566" s="23"/>
      <c r="J566" s="23"/>
      <c r="K566" s="23"/>
      <c r="L566" s="23"/>
      <c r="M566" s="10"/>
      <c r="N566" s="15"/>
      <c r="O566" s="15"/>
    </row>
    <row x14ac:dyDescent="0.25" r="567" customHeight="1" ht="17.25">
      <c r="A567" s="3"/>
      <c r="B567" s="10"/>
      <c r="C567" s="10"/>
      <c r="D567" s="10"/>
      <c r="E567" s="10"/>
      <c r="F567" s="10"/>
      <c r="G567" s="10"/>
      <c r="H567" s="23"/>
      <c r="I567" s="23"/>
      <c r="J567" s="23"/>
      <c r="K567" s="23"/>
      <c r="L567" s="23"/>
      <c r="M567" s="10"/>
      <c r="N567" s="15"/>
      <c r="O567" s="15"/>
    </row>
    <row x14ac:dyDescent="0.25" r="568" customHeight="1" ht="17.25">
      <c r="A568" s="3"/>
      <c r="B568" s="10"/>
      <c r="C568" s="10"/>
      <c r="D568" s="10"/>
      <c r="E568" s="10"/>
      <c r="F568" s="10"/>
      <c r="G568" s="10"/>
      <c r="H568" s="23"/>
      <c r="I568" s="23"/>
      <c r="J568" s="23"/>
      <c r="K568" s="23"/>
      <c r="L568" s="23"/>
      <c r="M568" s="10"/>
      <c r="N568" s="15"/>
      <c r="O568" s="15"/>
    </row>
    <row x14ac:dyDescent="0.25" r="569" customHeight="1" ht="17.25">
      <c r="A569" s="3"/>
      <c r="B569" s="10"/>
      <c r="C569" s="10"/>
      <c r="D569" s="10"/>
      <c r="E569" s="10"/>
      <c r="F569" s="10"/>
      <c r="G569" s="10"/>
      <c r="H569" s="23"/>
      <c r="I569" s="23"/>
      <c r="J569" s="23"/>
      <c r="K569" s="23"/>
      <c r="L569" s="23"/>
      <c r="M569" s="10"/>
      <c r="N569" s="15"/>
      <c r="O569" s="15"/>
    </row>
    <row x14ac:dyDescent="0.25" r="570" customHeight="1" ht="17.25">
      <c r="A570" s="3"/>
      <c r="B570" s="10"/>
      <c r="C570" s="10"/>
      <c r="D570" s="10"/>
      <c r="E570" s="10"/>
      <c r="F570" s="10"/>
      <c r="G570" s="10"/>
      <c r="H570" s="23"/>
      <c r="I570" s="23"/>
      <c r="J570" s="23"/>
      <c r="K570" s="23"/>
      <c r="L570" s="23"/>
      <c r="M570" s="10"/>
      <c r="N570" s="15"/>
      <c r="O570" s="15"/>
    </row>
    <row x14ac:dyDescent="0.25" r="571" customHeight="1" ht="17.25">
      <c r="A571" s="3"/>
      <c r="B571" s="10"/>
      <c r="C571" s="10"/>
      <c r="D571" s="10"/>
      <c r="E571" s="10"/>
      <c r="F571" s="10"/>
      <c r="G571" s="10"/>
      <c r="H571" s="23"/>
      <c r="I571" s="23"/>
      <c r="J571" s="23"/>
      <c r="K571" s="23"/>
      <c r="L571" s="23"/>
      <c r="M571" s="10"/>
      <c r="N571" s="15"/>
      <c r="O571" s="15"/>
    </row>
    <row x14ac:dyDescent="0.25" r="572" customHeight="1" ht="17.25">
      <c r="A572" s="3"/>
      <c r="B572" s="10"/>
      <c r="C572" s="10"/>
      <c r="D572" s="10"/>
      <c r="E572" s="10"/>
      <c r="F572" s="10"/>
      <c r="G572" s="10"/>
      <c r="H572" s="23"/>
      <c r="I572" s="23"/>
      <c r="J572" s="23"/>
      <c r="K572" s="23"/>
      <c r="L572" s="23"/>
      <c r="M572" s="10"/>
      <c r="N572" s="15"/>
      <c r="O572" s="15"/>
    </row>
    <row x14ac:dyDescent="0.25" r="573" customHeight="1" ht="17.25">
      <c r="A573" s="3"/>
      <c r="B573" s="10"/>
      <c r="C573" s="10"/>
      <c r="D573" s="10"/>
      <c r="E573" s="10"/>
      <c r="F573" s="10"/>
      <c r="G573" s="10"/>
      <c r="H573" s="23"/>
      <c r="I573" s="23"/>
      <c r="J573" s="23"/>
      <c r="K573" s="23"/>
      <c r="L573" s="23"/>
      <c r="M573" s="10"/>
      <c r="N573" s="15"/>
      <c r="O573" s="15"/>
    </row>
    <row x14ac:dyDescent="0.25" r="574" customHeight="1" ht="17.25">
      <c r="A574" s="3"/>
      <c r="B574" s="10"/>
      <c r="C574" s="10"/>
      <c r="D574" s="10"/>
      <c r="E574" s="10"/>
      <c r="F574" s="10"/>
      <c r="G574" s="10"/>
      <c r="H574" s="23"/>
      <c r="I574" s="23"/>
      <c r="J574" s="23"/>
      <c r="K574" s="23"/>
      <c r="L574" s="23"/>
      <c r="M574" s="10"/>
      <c r="N574" s="15"/>
      <c r="O574" s="15"/>
    </row>
    <row x14ac:dyDescent="0.25" r="575" customHeight="1" ht="17.25">
      <c r="A575" s="3"/>
      <c r="B575" s="10"/>
      <c r="C575" s="10"/>
      <c r="D575" s="10"/>
      <c r="E575" s="10"/>
      <c r="F575" s="10"/>
      <c r="G575" s="10"/>
      <c r="H575" s="23"/>
      <c r="I575" s="23"/>
      <c r="J575" s="23"/>
      <c r="K575" s="23"/>
      <c r="L575" s="23"/>
      <c r="M575" s="10"/>
      <c r="N575" s="15"/>
      <c r="O575" s="15"/>
    </row>
    <row x14ac:dyDescent="0.25" r="576" customHeight="1" ht="17.25">
      <c r="A576" s="3"/>
      <c r="B576" s="10"/>
      <c r="C576" s="10"/>
      <c r="D576" s="10"/>
      <c r="E576" s="10"/>
      <c r="F576" s="10"/>
      <c r="G576" s="10"/>
      <c r="H576" s="23"/>
      <c r="I576" s="23"/>
      <c r="J576" s="23"/>
      <c r="K576" s="23"/>
      <c r="L576" s="23"/>
      <c r="M576" s="10"/>
      <c r="N576" s="15"/>
      <c r="O576" s="15"/>
    </row>
    <row x14ac:dyDescent="0.25" r="577" customHeight="1" ht="17.25">
      <c r="A577" s="3"/>
      <c r="B577" s="10"/>
      <c r="C577" s="10"/>
      <c r="D577" s="10"/>
      <c r="E577" s="10"/>
      <c r="F577" s="10"/>
      <c r="G577" s="10"/>
      <c r="H577" s="23"/>
      <c r="I577" s="23"/>
      <c r="J577" s="23"/>
      <c r="K577" s="23"/>
      <c r="L577" s="23"/>
      <c r="M577" s="10"/>
      <c r="N577" s="15"/>
      <c r="O577" s="15"/>
    </row>
    <row x14ac:dyDescent="0.25" r="578" customHeight="1" ht="17.25">
      <c r="A578" s="3"/>
      <c r="B578" s="10"/>
      <c r="C578" s="10"/>
      <c r="D578" s="10"/>
      <c r="E578" s="10"/>
      <c r="F578" s="10"/>
      <c r="G578" s="10"/>
      <c r="H578" s="23"/>
      <c r="I578" s="23"/>
      <c r="J578" s="23"/>
      <c r="K578" s="23"/>
      <c r="L578" s="23"/>
      <c r="M578" s="10"/>
      <c r="N578" s="15"/>
      <c r="O578" s="15"/>
    </row>
    <row x14ac:dyDescent="0.25" r="579" customHeight="1" ht="17.25">
      <c r="A579" s="3"/>
      <c r="B579" s="10"/>
      <c r="C579" s="10"/>
      <c r="D579" s="10"/>
      <c r="E579" s="10"/>
      <c r="F579" s="10"/>
      <c r="G579" s="10"/>
      <c r="H579" s="23"/>
      <c r="I579" s="23"/>
      <c r="J579" s="23"/>
      <c r="K579" s="23"/>
      <c r="L579" s="23"/>
      <c r="M579" s="10"/>
      <c r="N579" s="15"/>
      <c r="O579" s="15"/>
    </row>
    <row x14ac:dyDescent="0.25" r="580" customHeight="1" ht="17.25">
      <c r="A580" s="3"/>
      <c r="B580" s="10"/>
      <c r="C580" s="10"/>
      <c r="D580" s="10"/>
      <c r="E580" s="10"/>
      <c r="F580" s="10"/>
      <c r="G580" s="10"/>
      <c r="H580" s="23"/>
      <c r="I580" s="23"/>
      <c r="J580" s="23"/>
      <c r="K580" s="23"/>
      <c r="L580" s="23"/>
      <c r="M580" s="10"/>
      <c r="N580" s="15"/>
      <c r="O580" s="15"/>
    </row>
    <row x14ac:dyDescent="0.25" r="581" customHeight="1" ht="17.25">
      <c r="A581" s="3"/>
      <c r="B581" s="10"/>
      <c r="C581" s="10"/>
      <c r="D581" s="10"/>
      <c r="E581" s="10"/>
      <c r="F581" s="10"/>
      <c r="G581" s="10"/>
      <c r="H581" s="23"/>
      <c r="I581" s="23"/>
      <c r="J581" s="23"/>
      <c r="K581" s="23"/>
      <c r="L581" s="23"/>
      <c r="M581" s="10"/>
      <c r="N581" s="15"/>
      <c r="O581" s="15"/>
    </row>
    <row x14ac:dyDescent="0.25" r="582" customHeight="1" ht="17.25">
      <c r="A582" s="3"/>
      <c r="B582" s="10"/>
      <c r="C582" s="10"/>
      <c r="D582" s="10"/>
      <c r="E582" s="10"/>
      <c r="F582" s="10"/>
      <c r="G582" s="10"/>
      <c r="H582" s="23"/>
      <c r="I582" s="23"/>
      <c r="J582" s="23"/>
      <c r="K582" s="23"/>
      <c r="L582" s="23"/>
      <c r="M582" s="10"/>
      <c r="N582" s="15"/>
      <c r="O582" s="15"/>
    </row>
    <row x14ac:dyDescent="0.25" r="583" customHeight="1" ht="17.25">
      <c r="A583" s="3"/>
      <c r="B583" s="10"/>
      <c r="C583" s="10"/>
      <c r="D583" s="10"/>
      <c r="E583" s="10"/>
      <c r="F583" s="10"/>
      <c r="G583" s="10"/>
      <c r="H583" s="23"/>
      <c r="I583" s="23"/>
      <c r="J583" s="23"/>
      <c r="K583" s="23"/>
      <c r="L583" s="23"/>
      <c r="M583" s="10"/>
      <c r="N583" s="15"/>
      <c r="O583" s="15"/>
    </row>
    <row x14ac:dyDescent="0.25" r="584" customHeight="1" ht="17.25">
      <c r="A584" s="3"/>
      <c r="B584" s="10"/>
      <c r="C584" s="10"/>
      <c r="D584" s="10"/>
      <c r="E584" s="10"/>
      <c r="F584" s="10"/>
      <c r="G584" s="10"/>
      <c r="H584" s="23"/>
      <c r="I584" s="23"/>
      <c r="J584" s="23"/>
      <c r="K584" s="23"/>
      <c r="L584" s="23"/>
      <c r="M584" s="10"/>
      <c r="N584" s="15"/>
      <c r="O584" s="15"/>
    </row>
    <row x14ac:dyDescent="0.25" r="585" customHeight="1" ht="17.25">
      <c r="A585" s="3"/>
      <c r="B585" s="10"/>
      <c r="C585" s="10"/>
      <c r="D585" s="10"/>
      <c r="E585" s="10"/>
      <c r="F585" s="10"/>
      <c r="G585" s="10"/>
      <c r="H585" s="23"/>
      <c r="I585" s="23"/>
      <c r="J585" s="23"/>
      <c r="K585" s="23"/>
      <c r="L585" s="23"/>
      <c r="M585" s="10"/>
      <c r="N585" s="15"/>
      <c r="O585" s="15"/>
    </row>
    <row x14ac:dyDescent="0.25" r="586" customHeight="1" ht="17.25">
      <c r="A586" s="3"/>
      <c r="B586" s="10"/>
      <c r="C586" s="10"/>
      <c r="D586" s="10"/>
      <c r="E586" s="10"/>
      <c r="F586" s="10"/>
      <c r="G586" s="10"/>
      <c r="H586" s="23"/>
      <c r="I586" s="23"/>
      <c r="J586" s="23"/>
      <c r="K586" s="23"/>
      <c r="L586" s="23"/>
      <c r="M586" s="10"/>
      <c r="N586" s="15"/>
      <c r="O586" s="15"/>
    </row>
    <row x14ac:dyDescent="0.25" r="587" customHeight="1" ht="17.25">
      <c r="A587" s="3"/>
      <c r="B587" s="10"/>
      <c r="C587" s="10"/>
      <c r="D587" s="10"/>
      <c r="E587" s="10"/>
      <c r="F587" s="10"/>
      <c r="G587" s="10"/>
      <c r="H587" s="23"/>
      <c r="I587" s="23"/>
      <c r="J587" s="23"/>
      <c r="K587" s="23"/>
      <c r="L587" s="23"/>
      <c r="M587" s="10"/>
      <c r="N587" s="15"/>
      <c r="O587" s="15"/>
    </row>
    <row x14ac:dyDescent="0.25" r="588" customHeight="1" ht="17.25">
      <c r="A588" s="3"/>
      <c r="B588" s="10"/>
      <c r="C588" s="10"/>
      <c r="D588" s="10"/>
      <c r="E588" s="10"/>
      <c r="F588" s="10"/>
      <c r="G588" s="10"/>
      <c r="H588" s="23"/>
      <c r="I588" s="23"/>
      <c r="J588" s="23"/>
      <c r="K588" s="23"/>
      <c r="L588" s="23"/>
      <c r="M588" s="10"/>
      <c r="N588" s="15"/>
      <c r="O588" s="15"/>
    </row>
    <row x14ac:dyDescent="0.25" r="589" customHeight="1" ht="17.25">
      <c r="A589" s="3"/>
      <c r="B589" s="10"/>
      <c r="C589" s="10"/>
      <c r="D589" s="10"/>
      <c r="E589" s="10"/>
      <c r="F589" s="10"/>
      <c r="G589" s="10"/>
      <c r="H589" s="23"/>
      <c r="I589" s="23"/>
      <c r="J589" s="23"/>
      <c r="K589" s="23"/>
      <c r="L589" s="23"/>
      <c r="M589" s="10"/>
      <c r="N589" s="15"/>
      <c r="O589" s="15"/>
    </row>
    <row x14ac:dyDescent="0.25" r="590" customHeight="1" ht="17.25">
      <c r="A590" s="3"/>
      <c r="B590" s="10"/>
      <c r="C590" s="10"/>
      <c r="D590" s="10"/>
      <c r="E590" s="10"/>
      <c r="F590" s="10"/>
      <c r="G590" s="10"/>
      <c r="H590" s="23"/>
      <c r="I590" s="23"/>
      <c r="J590" s="23"/>
      <c r="K590" s="23"/>
      <c r="L590" s="23"/>
      <c r="M590" s="10"/>
      <c r="N590" s="15"/>
      <c r="O590" s="15"/>
    </row>
    <row x14ac:dyDescent="0.25" r="591" customHeight="1" ht="17.25">
      <c r="A591" s="3"/>
      <c r="B591" s="10"/>
      <c r="C591" s="10"/>
      <c r="D591" s="10"/>
      <c r="E591" s="10"/>
      <c r="F591" s="10"/>
      <c r="G591" s="10"/>
      <c r="H591" s="23"/>
      <c r="I591" s="23"/>
      <c r="J591" s="23"/>
      <c r="K591" s="23"/>
      <c r="L591" s="23"/>
      <c r="M591" s="10"/>
      <c r="N591" s="15"/>
      <c r="O591" s="15"/>
    </row>
    <row x14ac:dyDescent="0.25" r="592" customHeight="1" ht="17.25">
      <c r="A592" s="3"/>
      <c r="B592" s="10"/>
      <c r="C592" s="10"/>
      <c r="D592" s="10"/>
      <c r="E592" s="10"/>
      <c r="F592" s="10"/>
      <c r="G592" s="10"/>
      <c r="H592" s="23"/>
      <c r="I592" s="23"/>
      <c r="J592" s="23"/>
      <c r="K592" s="23"/>
      <c r="L592" s="23"/>
      <c r="M592" s="10"/>
      <c r="N592" s="15"/>
      <c r="O592" s="15"/>
    </row>
    <row x14ac:dyDescent="0.25" r="593" customHeight="1" ht="17.25">
      <c r="A593" s="3"/>
      <c r="B593" s="10"/>
      <c r="C593" s="10"/>
      <c r="D593" s="10"/>
      <c r="E593" s="10"/>
      <c r="F593" s="10"/>
      <c r="G593" s="10"/>
      <c r="H593" s="23"/>
      <c r="I593" s="23"/>
      <c r="J593" s="23"/>
      <c r="K593" s="23"/>
      <c r="L593" s="23"/>
      <c r="M593" s="10"/>
      <c r="N593" s="15"/>
      <c r="O593" s="15"/>
    </row>
    <row x14ac:dyDescent="0.25" r="594" customHeight="1" ht="17.25">
      <c r="A594" s="3"/>
      <c r="B594" s="10"/>
      <c r="C594" s="10"/>
      <c r="D594" s="10"/>
      <c r="E594" s="10"/>
      <c r="F594" s="10"/>
      <c r="G594" s="10"/>
      <c r="H594" s="23"/>
      <c r="I594" s="23"/>
      <c r="J594" s="23"/>
      <c r="K594" s="23"/>
      <c r="L594" s="23"/>
      <c r="M594" s="10"/>
      <c r="N594" s="15"/>
      <c r="O594" s="15"/>
    </row>
    <row x14ac:dyDescent="0.25" r="595" customHeight="1" ht="17.25">
      <c r="A595" s="3"/>
      <c r="B595" s="10"/>
      <c r="C595" s="10"/>
      <c r="D595" s="10"/>
      <c r="E595" s="10"/>
      <c r="F595" s="10"/>
      <c r="G595" s="10"/>
      <c r="H595" s="23"/>
      <c r="I595" s="23"/>
      <c r="J595" s="23"/>
      <c r="K595" s="23"/>
      <c r="L595" s="23"/>
      <c r="M595" s="10"/>
      <c r="N595" s="15"/>
      <c r="O595" s="15"/>
    </row>
    <row x14ac:dyDescent="0.25" r="596" customHeight="1" ht="17.25">
      <c r="A596" s="3"/>
      <c r="B596" s="10"/>
      <c r="C596" s="10"/>
      <c r="D596" s="10"/>
      <c r="E596" s="10"/>
      <c r="F596" s="10"/>
      <c r="G596" s="10"/>
      <c r="H596" s="23"/>
      <c r="I596" s="23"/>
      <c r="J596" s="23"/>
      <c r="K596" s="23"/>
      <c r="L596" s="23"/>
      <c r="M596" s="10"/>
      <c r="N596" s="15"/>
      <c r="O596" s="15"/>
    </row>
    <row x14ac:dyDescent="0.25" r="597" customHeight="1" ht="17.25">
      <c r="A597" s="3"/>
      <c r="B597" s="10"/>
      <c r="C597" s="10"/>
      <c r="D597" s="10"/>
      <c r="E597" s="10"/>
      <c r="F597" s="10"/>
      <c r="G597" s="10"/>
      <c r="H597" s="23"/>
      <c r="I597" s="23"/>
      <c r="J597" s="23"/>
      <c r="K597" s="23"/>
      <c r="L597" s="23"/>
      <c r="M597" s="10"/>
      <c r="N597" s="15"/>
      <c r="O597" s="15"/>
    </row>
    <row x14ac:dyDescent="0.25" r="598" customHeight="1" ht="17.25">
      <c r="A598" s="3"/>
      <c r="B598" s="10"/>
      <c r="C598" s="10"/>
      <c r="D598" s="10"/>
      <c r="E598" s="10"/>
      <c r="F598" s="10"/>
      <c r="G598" s="10"/>
      <c r="H598" s="23"/>
      <c r="I598" s="23"/>
      <c r="J598" s="23"/>
      <c r="K598" s="23"/>
      <c r="L598" s="23"/>
      <c r="M598" s="10"/>
      <c r="N598" s="15"/>
      <c r="O598" s="15"/>
    </row>
    <row x14ac:dyDescent="0.25" r="599" customHeight="1" ht="17.25">
      <c r="A599" s="3"/>
      <c r="B599" s="10"/>
      <c r="C599" s="10"/>
      <c r="D599" s="10"/>
      <c r="E599" s="10"/>
      <c r="F599" s="10"/>
      <c r="G599" s="10"/>
      <c r="H599" s="23"/>
      <c r="I599" s="23"/>
      <c r="J599" s="23"/>
      <c r="K599" s="23"/>
      <c r="L599" s="23"/>
      <c r="M599" s="10"/>
      <c r="N599" s="15"/>
      <c r="O599" s="15"/>
    </row>
    <row x14ac:dyDescent="0.25" r="600" customHeight="1" ht="17.25">
      <c r="A600" s="3"/>
      <c r="B600" s="10"/>
      <c r="C600" s="10"/>
      <c r="D600" s="10"/>
      <c r="E600" s="10"/>
      <c r="F600" s="10"/>
      <c r="G600" s="10"/>
      <c r="H600" s="23"/>
      <c r="I600" s="23"/>
      <c r="J600" s="23"/>
      <c r="K600" s="23"/>
      <c r="L600" s="23"/>
      <c r="M600" s="10"/>
      <c r="N600" s="15"/>
      <c r="O600" s="15"/>
    </row>
    <row x14ac:dyDescent="0.25" r="601" customHeight="1" ht="17.25">
      <c r="A601" s="3"/>
      <c r="B601" s="10"/>
      <c r="C601" s="10"/>
      <c r="D601" s="10"/>
      <c r="E601" s="10"/>
      <c r="F601" s="10"/>
      <c r="G601" s="10"/>
      <c r="H601" s="23"/>
      <c r="I601" s="23"/>
      <c r="J601" s="23"/>
      <c r="K601" s="23"/>
      <c r="L601" s="23"/>
      <c r="M601" s="10"/>
      <c r="N601" s="15"/>
      <c r="O601" s="15"/>
    </row>
    <row x14ac:dyDescent="0.25" r="602" customHeight="1" ht="17.25">
      <c r="A602" s="3"/>
      <c r="B602" s="10"/>
      <c r="C602" s="10"/>
      <c r="D602" s="10"/>
      <c r="E602" s="10"/>
      <c r="F602" s="10"/>
      <c r="G602" s="10"/>
      <c r="H602" s="23"/>
      <c r="I602" s="23"/>
      <c r="J602" s="23"/>
      <c r="K602" s="23"/>
      <c r="L602" s="23"/>
      <c r="M602" s="10"/>
      <c r="N602" s="15"/>
      <c r="O602" s="15"/>
    </row>
    <row x14ac:dyDescent="0.25" r="603" customHeight="1" ht="17.25">
      <c r="A603" s="3"/>
      <c r="B603" s="10"/>
      <c r="C603" s="10"/>
      <c r="D603" s="10"/>
      <c r="E603" s="10"/>
      <c r="F603" s="10"/>
      <c r="G603" s="10"/>
      <c r="H603" s="23"/>
      <c r="I603" s="23"/>
      <c r="J603" s="23"/>
      <c r="K603" s="23"/>
      <c r="L603" s="23"/>
      <c r="M603" s="10"/>
      <c r="N603" s="15"/>
      <c r="O603" s="15"/>
    </row>
    <row x14ac:dyDescent="0.25" r="604" customHeight="1" ht="17.25">
      <c r="A604" s="3"/>
      <c r="B604" s="10"/>
      <c r="C604" s="10"/>
      <c r="D604" s="10"/>
      <c r="E604" s="10"/>
      <c r="F604" s="10"/>
      <c r="G604" s="10"/>
      <c r="H604" s="23"/>
      <c r="I604" s="23"/>
      <c r="J604" s="23"/>
      <c r="K604" s="23"/>
      <c r="L604" s="23"/>
      <c r="M604" s="10"/>
      <c r="N604" s="15"/>
      <c r="O604" s="15"/>
    </row>
    <row x14ac:dyDescent="0.25" r="605" customHeight="1" ht="17.25">
      <c r="A605" s="3"/>
      <c r="B605" s="10"/>
      <c r="C605" s="10"/>
      <c r="D605" s="10"/>
      <c r="E605" s="10"/>
      <c r="F605" s="10"/>
      <c r="G605" s="10"/>
      <c r="H605" s="23"/>
      <c r="I605" s="23"/>
      <c r="J605" s="23"/>
      <c r="K605" s="23"/>
      <c r="L605" s="23"/>
      <c r="M605" s="10"/>
      <c r="N605" s="15"/>
      <c r="O605" s="15"/>
    </row>
    <row x14ac:dyDescent="0.25" r="606" customHeight="1" ht="17.25">
      <c r="A606" s="3"/>
      <c r="B606" s="10"/>
      <c r="C606" s="10"/>
      <c r="D606" s="10"/>
      <c r="E606" s="10"/>
      <c r="F606" s="10"/>
      <c r="G606" s="10"/>
      <c r="H606" s="23"/>
      <c r="I606" s="23"/>
      <c r="J606" s="23"/>
      <c r="K606" s="23"/>
      <c r="L606" s="23"/>
      <c r="M606" s="10"/>
      <c r="N606" s="15"/>
      <c r="O606" s="15"/>
    </row>
    <row x14ac:dyDescent="0.25" r="607" customHeight="1" ht="17.25">
      <c r="A607" s="3"/>
      <c r="B607" s="10"/>
      <c r="C607" s="10"/>
      <c r="D607" s="10"/>
      <c r="E607" s="10"/>
      <c r="F607" s="10"/>
      <c r="G607" s="10"/>
      <c r="H607" s="23"/>
      <c r="I607" s="23"/>
      <c r="J607" s="23"/>
      <c r="K607" s="23"/>
      <c r="L607" s="23"/>
      <c r="M607" s="10"/>
      <c r="N607" s="15"/>
      <c r="O607" s="15"/>
    </row>
    <row x14ac:dyDescent="0.25" r="608" customHeight="1" ht="17.25">
      <c r="A608" s="3"/>
      <c r="B608" s="10"/>
      <c r="C608" s="10"/>
      <c r="D608" s="10"/>
      <c r="E608" s="10"/>
      <c r="F608" s="10"/>
      <c r="G608" s="10"/>
      <c r="H608" s="23"/>
      <c r="I608" s="23"/>
      <c r="J608" s="23"/>
      <c r="K608" s="23"/>
      <c r="L608" s="23"/>
      <c r="M608" s="10"/>
      <c r="N608" s="15"/>
      <c r="O608" s="15"/>
    </row>
    <row x14ac:dyDescent="0.25" r="609" customHeight="1" ht="17.25">
      <c r="A609" s="3"/>
      <c r="B609" s="10"/>
      <c r="C609" s="10"/>
      <c r="D609" s="10"/>
      <c r="E609" s="10"/>
      <c r="F609" s="10"/>
      <c r="G609" s="10"/>
      <c r="H609" s="23"/>
      <c r="I609" s="23"/>
      <c r="J609" s="23"/>
      <c r="K609" s="23"/>
      <c r="L609" s="23"/>
      <c r="M609" s="10"/>
      <c r="N609" s="15"/>
      <c r="O609" s="15"/>
    </row>
    <row x14ac:dyDescent="0.25" r="610" customHeight="1" ht="17.25">
      <c r="A610" s="3"/>
      <c r="B610" s="10"/>
      <c r="C610" s="10"/>
      <c r="D610" s="10"/>
      <c r="E610" s="10"/>
      <c r="F610" s="10"/>
      <c r="G610" s="10"/>
      <c r="H610" s="23"/>
      <c r="I610" s="23"/>
      <c r="J610" s="23"/>
      <c r="K610" s="23"/>
      <c r="L610" s="23"/>
      <c r="M610" s="10"/>
      <c r="N610" s="15"/>
      <c r="O610" s="15"/>
    </row>
    <row x14ac:dyDescent="0.25" r="611" customHeight="1" ht="17.25">
      <c r="A611" s="3"/>
      <c r="B611" s="10"/>
      <c r="C611" s="10"/>
      <c r="D611" s="10"/>
      <c r="E611" s="10"/>
      <c r="F611" s="10"/>
      <c r="G611" s="10"/>
      <c r="H611" s="23"/>
      <c r="I611" s="23"/>
      <c r="J611" s="23"/>
      <c r="K611" s="23"/>
      <c r="L611" s="23"/>
      <c r="M611" s="10"/>
      <c r="N611" s="15"/>
      <c r="O611" s="15"/>
    </row>
    <row x14ac:dyDescent="0.25" r="612" customHeight="1" ht="17.25">
      <c r="A612" s="3"/>
      <c r="B612" s="10"/>
      <c r="C612" s="10"/>
      <c r="D612" s="10"/>
      <c r="E612" s="10"/>
      <c r="F612" s="10"/>
      <c r="G612" s="10"/>
      <c r="H612" s="23"/>
      <c r="I612" s="23"/>
      <c r="J612" s="23"/>
      <c r="K612" s="23"/>
      <c r="L612" s="23"/>
      <c r="M612" s="10"/>
      <c r="N612" s="15"/>
      <c r="O612" s="15"/>
    </row>
    <row x14ac:dyDescent="0.25" r="613" customHeight="1" ht="17.25">
      <c r="A613" s="3"/>
      <c r="B613" s="10"/>
      <c r="C613" s="10"/>
      <c r="D613" s="10"/>
      <c r="E613" s="10"/>
      <c r="F613" s="10"/>
      <c r="G613" s="10"/>
      <c r="H613" s="23"/>
      <c r="I613" s="23"/>
      <c r="J613" s="23"/>
      <c r="K613" s="23"/>
      <c r="L613" s="23"/>
      <c r="M613" s="10"/>
      <c r="N613" s="15"/>
      <c r="O613" s="15"/>
    </row>
    <row x14ac:dyDescent="0.25" r="614" customHeight="1" ht="17.25">
      <c r="A614" s="3"/>
      <c r="B614" s="10"/>
      <c r="C614" s="10"/>
      <c r="D614" s="10"/>
      <c r="E614" s="10"/>
      <c r="F614" s="10"/>
      <c r="G614" s="10"/>
      <c r="H614" s="23"/>
      <c r="I614" s="23"/>
      <c r="J614" s="23"/>
      <c r="K614" s="23"/>
      <c r="L614" s="23"/>
      <c r="M614" s="10"/>
      <c r="N614" s="15"/>
      <c r="O614" s="15"/>
    </row>
    <row x14ac:dyDescent="0.25" r="615" customHeight="1" ht="17.25">
      <c r="A615" s="3"/>
      <c r="B615" s="10"/>
      <c r="C615" s="10"/>
      <c r="D615" s="10"/>
      <c r="E615" s="10"/>
      <c r="F615" s="10"/>
      <c r="G615" s="10"/>
      <c r="H615" s="23"/>
      <c r="I615" s="23"/>
      <c r="J615" s="23"/>
      <c r="K615" s="23"/>
      <c r="L615" s="23"/>
      <c r="M615" s="10"/>
      <c r="N615" s="15"/>
      <c r="O615" s="15"/>
    </row>
    <row x14ac:dyDescent="0.25" r="616" customHeight="1" ht="17.25">
      <c r="A616" s="3"/>
      <c r="B616" s="10"/>
      <c r="C616" s="10"/>
      <c r="D616" s="10"/>
      <c r="E616" s="10"/>
      <c r="F616" s="10"/>
      <c r="G616" s="10"/>
      <c r="H616" s="23"/>
      <c r="I616" s="23"/>
      <c r="J616" s="23"/>
      <c r="K616" s="23"/>
      <c r="L616" s="23"/>
      <c r="M616" s="10"/>
      <c r="N616" s="15"/>
      <c r="O616" s="15"/>
    </row>
    <row x14ac:dyDescent="0.25" r="617" customHeight="1" ht="17.25">
      <c r="A617" s="3"/>
      <c r="B617" s="10"/>
      <c r="C617" s="10"/>
      <c r="D617" s="10"/>
      <c r="E617" s="10"/>
      <c r="F617" s="10"/>
      <c r="G617" s="10"/>
      <c r="H617" s="23"/>
      <c r="I617" s="23"/>
      <c r="J617" s="23"/>
      <c r="K617" s="23"/>
      <c r="L617" s="23"/>
      <c r="M617" s="10"/>
      <c r="N617" s="15"/>
      <c r="O617" s="15"/>
    </row>
    <row x14ac:dyDescent="0.25" r="618" customHeight="1" ht="17.25">
      <c r="A618" s="3"/>
      <c r="B618" s="10"/>
      <c r="C618" s="10"/>
      <c r="D618" s="10"/>
      <c r="E618" s="10"/>
      <c r="F618" s="10"/>
      <c r="G618" s="10"/>
      <c r="H618" s="23"/>
      <c r="I618" s="23"/>
      <c r="J618" s="23"/>
      <c r="K618" s="23"/>
      <c r="L618" s="23"/>
      <c r="M618" s="10"/>
      <c r="N618" s="15"/>
      <c r="O618" s="15"/>
    </row>
    <row x14ac:dyDescent="0.25" r="619" customHeight="1" ht="17.25">
      <c r="A619" s="3"/>
      <c r="B619" s="10"/>
      <c r="C619" s="10"/>
      <c r="D619" s="10"/>
      <c r="E619" s="10"/>
      <c r="F619" s="10"/>
      <c r="G619" s="10"/>
      <c r="H619" s="23"/>
      <c r="I619" s="23"/>
      <c r="J619" s="23"/>
      <c r="K619" s="23"/>
      <c r="L619" s="23"/>
      <c r="M619" s="10"/>
      <c r="N619" s="15"/>
      <c r="O619" s="15"/>
    </row>
    <row x14ac:dyDescent="0.25" r="620" customHeight="1" ht="17.25">
      <c r="A620" s="3"/>
      <c r="B620" s="10"/>
      <c r="C620" s="10"/>
      <c r="D620" s="10"/>
      <c r="E620" s="10"/>
      <c r="F620" s="10"/>
      <c r="G620" s="10"/>
      <c r="H620" s="23"/>
      <c r="I620" s="23"/>
      <c r="J620" s="23"/>
      <c r="K620" s="23"/>
      <c r="L620" s="23"/>
      <c r="M620" s="10"/>
      <c r="N620" s="15"/>
      <c r="O620" s="15"/>
    </row>
    <row x14ac:dyDescent="0.25" r="621" customHeight="1" ht="17.25">
      <c r="A621" s="3"/>
      <c r="B621" s="10"/>
      <c r="C621" s="10"/>
      <c r="D621" s="10"/>
      <c r="E621" s="10"/>
      <c r="F621" s="10"/>
      <c r="G621" s="10"/>
      <c r="H621" s="23"/>
      <c r="I621" s="23"/>
      <c r="J621" s="23"/>
      <c r="K621" s="23"/>
      <c r="L621" s="23"/>
      <c r="M621" s="10"/>
      <c r="N621" s="15"/>
      <c r="O621" s="15"/>
    </row>
    <row x14ac:dyDescent="0.25" r="622" customHeight="1" ht="17.25">
      <c r="A622" s="3"/>
      <c r="B622" s="10"/>
      <c r="C622" s="10"/>
      <c r="D622" s="10"/>
      <c r="E622" s="10"/>
      <c r="F622" s="10"/>
      <c r="G622" s="10"/>
      <c r="H622" s="23"/>
      <c r="I622" s="23"/>
      <c r="J622" s="23"/>
      <c r="K622" s="23"/>
      <c r="L622" s="23"/>
      <c r="M622" s="10"/>
      <c r="N622" s="15"/>
      <c r="O622" s="15"/>
    </row>
    <row x14ac:dyDescent="0.25" r="623" customHeight="1" ht="17.25">
      <c r="A623" s="3"/>
      <c r="B623" s="10"/>
      <c r="C623" s="10"/>
      <c r="D623" s="10"/>
      <c r="E623" s="10"/>
      <c r="F623" s="10"/>
      <c r="G623" s="10"/>
      <c r="H623" s="23"/>
      <c r="I623" s="23"/>
      <c r="J623" s="23"/>
      <c r="K623" s="23"/>
      <c r="L623" s="23"/>
      <c r="M623" s="10"/>
      <c r="N623" s="15"/>
      <c r="O623" s="15"/>
    </row>
    <row x14ac:dyDescent="0.25" r="624" customHeight="1" ht="17.25">
      <c r="A624" s="3"/>
      <c r="B624" s="10"/>
      <c r="C624" s="10"/>
      <c r="D624" s="10"/>
      <c r="E624" s="10"/>
      <c r="F624" s="10"/>
      <c r="G624" s="10"/>
      <c r="H624" s="23"/>
      <c r="I624" s="23"/>
      <c r="J624" s="23"/>
      <c r="K624" s="23"/>
      <c r="L624" s="23"/>
      <c r="M624" s="10"/>
      <c r="N624" s="15"/>
      <c r="O624" s="15"/>
    </row>
    <row x14ac:dyDescent="0.25" r="625" customHeight="1" ht="17.25">
      <c r="A625" s="3"/>
      <c r="B625" s="10"/>
      <c r="C625" s="10"/>
      <c r="D625" s="10"/>
      <c r="E625" s="10"/>
      <c r="F625" s="10"/>
      <c r="G625" s="10"/>
      <c r="H625" s="23"/>
      <c r="I625" s="23"/>
      <c r="J625" s="23"/>
      <c r="K625" s="23"/>
      <c r="L625" s="23"/>
      <c r="M625" s="10"/>
      <c r="N625" s="15"/>
      <c r="O625" s="15"/>
    </row>
    <row x14ac:dyDescent="0.25" r="626" customHeight="1" ht="17.25">
      <c r="A626" s="3"/>
      <c r="B626" s="10"/>
      <c r="C626" s="10"/>
      <c r="D626" s="10"/>
      <c r="E626" s="10"/>
      <c r="F626" s="10"/>
      <c r="G626" s="10"/>
      <c r="H626" s="23"/>
      <c r="I626" s="23"/>
      <c r="J626" s="23"/>
      <c r="K626" s="23"/>
      <c r="L626" s="23"/>
      <c r="M626" s="10"/>
      <c r="N626" s="15"/>
      <c r="O626" s="15"/>
    </row>
    <row x14ac:dyDescent="0.25" r="627" customHeight="1" ht="17.25">
      <c r="A627" s="3"/>
      <c r="B627" s="10"/>
      <c r="C627" s="10"/>
      <c r="D627" s="10"/>
      <c r="E627" s="10"/>
      <c r="F627" s="10"/>
      <c r="G627" s="10"/>
      <c r="H627" s="23"/>
      <c r="I627" s="23"/>
      <c r="J627" s="23"/>
      <c r="K627" s="23"/>
      <c r="L627" s="23"/>
      <c r="M627" s="10"/>
      <c r="N627" s="15"/>
      <c r="O627" s="15"/>
    </row>
    <row x14ac:dyDescent="0.25" r="628" customHeight="1" ht="17.25">
      <c r="A628" s="3"/>
      <c r="B628" s="10"/>
      <c r="C628" s="10"/>
      <c r="D628" s="10"/>
      <c r="E628" s="10"/>
      <c r="F628" s="10"/>
      <c r="G628" s="10"/>
      <c r="H628" s="23"/>
      <c r="I628" s="23"/>
      <c r="J628" s="23"/>
      <c r="K628" s="23"/>
      <c r="L628" s="23"/>
      <c r="M628" s="10"/>
      <c r="N628" s="15"/>
      <c r="O628" s="15"/>
    </row>
    <row x14ac:dyDescent="0.25" r="629" customHeight="1" ht="17.25">
      <c r="A629" s="3"/>
      <c r="B629" s="10"/>
      <c r="C629" s="10"/>
      <c r="D629" s="10"/>
      <c r="E629" s="10"/>
      <c r="F629" s="10"/>
      <c r="G629" s="10"/>
      <c r="H629" s="23"/>
      <c r="I629" s="23"/>
      <c r="J629" s="23"/>
      <c r="K629" s="23"/>
      <c r="L629" s="23"/>
      <c r="M629" s="10"/>
      <c r="N629" s="15"/>
      <c r="O629" s="15"/>
    </row>
    <row x14ac:dyDescent="0.25" r="630" customHeight="1" ht="17.25">
      <c r="A630" s="3"/>
      <c r="B630" s="10"/>
      <c r="C630" s="10"/>
      <c r="D630" s="10"/>
      <c r="E630" s="10"/>
      <c r="F630" s="10"/>
      <c r="G630" s="10"/>
      <c r="H630" s="23"/>
      <c r="I630" s="23"/>
      <c r="J630" s="23"/>
      <c r="K630" s="23"/>
      <c r="L630" s="23"/>
      <c r="M630" s="10"/>
      <c r="N630" s="15"/>
      <c r="O630" s="15"/>
    </row>
    <row x14ac:dyDescent="0.25" r="631" customHeight="1" ht="17.25">
      <c r="A631" s="3"/>
      <c r="B631" s="10"/>
      <c r="C631" s="10"/>
      <c r="D631" s="10"/>
      <c r="E631" s="10"/>
      <c r="F631" s="10"/>
      <c r="G631" s="10"/>
      <c r="H631" s="23"/>
      <c r="I631" s="23"/>
      <c r="J631" s="23"/>
      <c r="K631" s="23"/>
      <c r="L631" s="23"/>
      <c r="M631" s="10"/>
      <c r="N631" s="15"/>
      <c r="O631" s="15"/>
    </row>
    <row x14ac:dyDescent="0.25" r="632" customHeight="1" ht="17.25">
      <c r="A632" s="3"/>
      <c r="B632" s="10"/>
      <c r="C632" s="10"/>
      <c r="D632" s="10"/>
      <c r="E632" s="10"/>
      <c r="F632" s="10"/>
      <c r="G632" s="10"/>
      <c r="H632" s="23"/>
      <c r="I632" s="23"/>
      <c r="J632" s="23"/>
      <c r="K632" s="23"/>
      <c r="L632" s="23"/>
      <c r="M632" s="10"/>
      <c r="N632" s="15"/>
      <c r="O632" s="15"/>
    </row>
    <row x14ac:dyDescent="0.25" r="633" customHeight="1" ht="17.25">
      <c r="A633" s="3"/>
      <c r="B633" s="10"/>
      <c r="C633" s="10"/>
      <c r="D633" s="10"/>
      <c r="E633" s="10"/>
      <c r="F633" s="10"/>
      <c r="G633" s="10"/>
      <c r="H633" s="23"/>
      <c r="I633" s="23"/>
      <c r="J633" s="23"/>
      <c r="K633" s="23"/>
      <c r="L633" s="23"/>
      <c r="M633" s="10"/>
      <c r="N633" s="15"/>
      <c r="O633" s="15"/>
    </row>
    <row x14ac:dyDescent="0.25" r="634" customHeight="1" ht="17.25">
      <c r="A634" s="3"/>
      <c r="B634" s="10"/>
      <c r="C634" s="10"/>
      <c r="D634" s="10"/>
      <c r="E634" s="10"/>
      <c r="F634" s="10"/>
      <c r="G634" s="10"/>
      <c r="H634" s="23"/>
      <c r="I634" s="23"/>
      <c r="J634" s="23"/>
      <c r="K634" s="23"/>
      <c r="L634" s="23"/>
      <c r="M634" s="10"/>
      <c r="N634" s="15"/>
      <c r="O634" s="15"/>
    </row>
    <row x14ac:dyDescent="0.25" r="635" customHeight="1" ht="17.25">
      <c r="A635" s="3"/>
      <c r="B635" s="10"/>
      <c r="C635" s="10"/>
      <c r="D635" s="10"/>
      <c r="E635" s="10"/>
      <c r="F635" s="10"/>
      <c r="G635" s="10"/>
      <c r="H635" s="23"/>
      <c r="I635" s="23"/>
      <c r="J635" s="23"/>
      <c r="K635" s="23"/>
      <c r="L635" s="23"/>
      <c r="M635" s="10"/>
      <c r="N635" s="15"/>
      <c r="O635" s="15"/>
    </row>
    <row x14ac:dyDescent="0.25" r="636" customHeight="1" ht="17.25">
      <c r="A636" s="3"/>
      <c r="B636" s="10"/>
      <c r="C636" s="10"/>
      <c r="D636" s="10"/>
      <c r="E636" s="10"/>
      <c r="F636" s="10"/>
      <c r="G636" s="10"/>
      <c r="H636" s="23"/>
      <c r="I636" s="23"/>
      <c r="J636" s="23"/>
      <c r="K636" s="23"/>
      <c r="L636" s="23"/>
      <c r="M636" s="10"/>
      <c r="N636" s="15"/>
      <c r="O636" s="15"/>
    </row>
    <row x14ac:dyDescent="0.25" r="637" customHeight="1" ht="17.25">
      <c r="A637" s="3"/>
      <c r="B637" s="10"/>
      <c r="C637" s="10"/>
      <c r="D637" s="10"/>
      <c r="E637" s="10"/>
      <c r="F637" s="10"/>
      <c r="G637" s="10"/>
      <c r="H637" s="23"/>
      <c r="I637" s="23"/>
      <c r="J637" s="23"/>
      <c r="K637" s="23"/>
      <c r="L637" s="23"/>
      <c r="M637" s="10"/>
      <c r="N637" s="15"/>
      <c r="O637" s="15"/>
    </row>
    <row x14ac:dyDescent="0.25" r="638" customHeight="1" ht="17.25">
      <c r="A638" s="3"/>
      <c r="B638" s="10"/>
      <c r="C638" s="10"/>
      <c r="D638" s="10"/>
      <c r="E638" s="10"/>
      <c r="F638" s="10"/>
      <c r="G638" s="10"/>
      <c r="H638" s="23"/>
      <c r="I638" s="23"/>
      <c r="J638" s="23"/>
      <c r="K638" s="23"/>
      <c r="L638" s="23"/>
      <c r="M638" s="10"/>
      <c r="N638" s="15"/>
      <c r="O638" s="15"/>
    </row>
    <row x14ac:dyDescent="0.25" r="639" customHeight="1" ht="17.25">
      <c r="A639" s="3"/>
      <c r="B639" s="10"/>
      <c r="C639" s="10"/>
      <c r="D639" s="10"/>
      <c r="E639" s="10"/>
      <c r="F639" s="10"/>
      <c r="G639" s="10"/>
      <c r="H639" s="23"/>
      <c r="I639" s="23"/>
      <c r="J639" s="23"/>
      <c r="K639" s="23"/>
      <c r="L639" s="23"/>
      <c r="M639" s="10"/>
      <c r="N639" s="15"/>
      <c r="O639" s="15"/>
    </row>
    <row x14ac:dyDescent="0.25" r="640" customHeight="1" ht="17.25">
      <c r="A640" s="3"/>
      <c r="B640" s="10"/>
      <c r="C640" s="10"/>
      <c r="D640" s="10"/>
      <c r="E640" s="10"/>
      <c r="F640" s="10"/>
      <c r="G640" s="10"/>
      <c r="H640" s="23"/>
      <c r="I640" s="23"/>
      <c r="J640" s="23"/>
      <c r="K640" s="23"/>
      <c r="L640" s="23"/>
      <c r="M640" s="10"/>
      <c r="N640" s="15"/>
      <c r="O640" s="15"/>
    </row>
    <row x14ac:dyDescent="0.25" r="641" customHeight="1" ht="17.25">
      <c r="A641" s="3"/>
      <c r="B641" s="10"/>
      <c r="C641" s="10"/>
      <c r="D641" s="10"/>
      <c r="E641" s="10"/>
      <c r="F641" s="10"/>
      <c r="G641" s="10"/>
      <c r="H641" s="23"/>
      <c r="I641" s="23"/>
      <c r="J641" s="23"/>
      <c r="K641" s="23"/>
      <c r="L641" s="23"/>
      <c r="M641" s="10"/>
      <c r="N641" s="15"/>
      <c r="O641" s="15"/>
    </row>
    <row x14ac:dyDescent="0.25" r="642" customHeight="1" ht="17.25">
      <c r="A642" s="3"/>
      <c r="B642" s="10"/>
      <c r="C642" s="10"/>
      <c r="D642" s="10"/>
      <c r="E642" s="10"/>
      <c r="F642" s="10"/>
      <c r="G642" s="10"/>
      <c r="H642" s="23"/>
      <c r="I642" s="23"/>
      <c r="J642" s="23"/>
      <c r="K642" s="23"/>
      <c r="L642" s="23"/>
      <c r="M642" s="10"/>
      <c r="N642" s="15"/>
      <c r="O642" s="15"/>
    </row>
    <row x14ac:dyDescent="0.25" r="643" customHeight="1" ht="17.25">
      <c r="A643" s="3"/>
      <c r="B643" s="10"/>
      <c r="C643" s="10"/>
      <c r="D643" s="10"/>
      <c r="E643" s="10"/>
      <c r="F643" s="10"/>
      <c r="G643" s="10"/>
      <c r="H643" s="23"/>
      <c r="I643" s="23"/>
      <c r="J643" s="23"/>
      <c r="K643" s="23"/>
      <c r="L643" s="23"/>
      <c r="M643" s="10"/>
      <c r="N643" s="15"/>
      <c r="O643" s="15"/>
    </row>
    <row x14ac:dyDescent="0.25" r="644" customHeight="1" ht="17.25">
      <c r="A644" s="3"/>
      <c r="B644" s="10"/>
      <c r="C644" s="10"/>
      <c r="D644" s="10"/>
      <c r="E644" s="10"/>
      <c r="F644" s="10"/>
      <c r="G644" s="10"/>
      <c r="H644" s="23"/>
      <c r="I644" s="23"/>
      <c r="J644" s="23"/>
      <c r="K644" s="23"/>
      <c r="L644" s="23"/>
      <c r="M644" s="10"/>
      <c r="N644" s="15"/>
      <c r="O644" s="15"/>
    </row>
    <row x14ac:dyDescent="0.25" r="645" customHeight="1" ht="17.25">
      <c r="A645" s="3"/>
      <c r="B645" s="10"/>
      <c r="C645" s="10"/>
      <c r="D645" s="10"/>
      <c r="E645" s="10"/>
      <c r="F645" s="10"/>
      <c r="G645" s="10"/>
      <c r="H645" s="23"/>
      <c r="I645" s="23"/>
      <c r="J645" s="23"/>
      <c r="K645" s="23"/>
      <c r="L645" s="23"/>
      <c r="M645" s="10"/>
      <c r="N645" s="15"/>
      <c r="O645" s="15"/>
    </row>
    <row x14ac:dyDescent="0.25" r="646" customHeight="1" ht="17.25">
      <c r="A646" s="3"/>
      <c r="B646" s="10"/>
      <c r="C646" s="10"/>
      <c r="D646" s="10"/>
      <c r="E646" s="10"/>
      <c r="F646" s="10"/>
      <c r="G646" s="10"/>
      <c r="H646" s="23"/>
      <c r="I646" s="23"/>
      <c r="J646" s="23"/>
      <c r="K646" s="23"/>
      <c r="L646" s="23"/>
      <c r="M646" s="10"/>
      <c r="N646" s="15"/>
      <c r="O646" s="15"/>
    </row>
    <row x14ac:dyDescent="0.25" r="647" customHeight="1" ht="17.25">
      <c r="A647" s="3"/>
      <c r="B647" s="10"/>
      <c r="C647" s="10"/>
      <c r="D647" s="10"/>
      <c r="E647" s="10"/>
      <c r="F647" s="10"/>
      <c r="G647" s="10"/>
      <c r="H647" s="23"/>
      <c r="I647" s="23"/>
      <c r="J647" s="23"/>
      <c r="K647" s="23"/>
      <c r="L647" s="23"/>
      <c r="M647" s="10"/>
      <c r="N647" s="15"/>
      <c r="O647" s="15"/>
    </row>
    <row x14ac:dyDescent="0.25" r="648" customHeight="1" ht="17.25">
      <c r="A648" s="3"/>
      <c r="B648" s="10"/>
      <c r="C648" s="10"/>
      <c r="D648" s="10"/>
      <c r="E648" s="10"/>
      <c r="F648" s="10"/>
      <c r="G648" s="10"/>
      <c r="H648" s="23"/>
      <c r="I648" s="23"/>
      <c r="J648" s="23"/>
      <c r="K648" s="23"/>
      <c r="L648" s="23"/>
      <c r="M648" s="10"/>
      <c r="N648" s="15"/>
      <c r="O648" s="15"/>
    </row>
    <row x14ac:dyDescent="0.25" r="649" customHeight="1" ht="17.25">
      <c r="A649" s="3"/>
      <c r="B649" s="10"/>
      <c r="C649" s="10"/>
      <c r="D649" s="10"/>
      <c r="E649" s="10"/>
      <c r="F649" s="10"/>
      <c r="G649" s="10"/>
      <c r="H649" s="23"/>
      <c r="I649" s="23"/>
      <c r="J649" s="23"/>
      <c r="K649" s="23"/>
      <c r="L649" s="23"/>
      <c r="M649" s="10"/>
      <c r="N649" s="15"/>
      <c r="O649" s="15"/>
    </row>
    <row x14ac:dyDescent="0.25" r="650" customHeight="1" ht="17.25">
      <c r="A650" s="3"/>
      <c r="B650" s="10"/>
      <c r="C650" s="10"/>
      <c r="D650" s="10"/>
      <c r="E650" s="10"/>
      <c r="F650" s="10"/>
      <c r="G650" s="10"/>
      <c r="H650" s="23"/>
      <c r="I650" s="23"/>
      <c r="J650" s="23"/>
      <c r="K650" s="23"/>
      <c r="L650" s="23"/>
      <c r="M650" s="10"/>
      <c r="N650" s="15"/>
      <c r="O650" s="15"/>
    </row>
    <row x14ac:dyDescent="0.25" r="651" customHeight="1" ht="17.25">
      <c r="A651" s="3"/>
      <c r="B651" s="10"/>
      <c r="C651" s="10"/>
      <c r="D651" s="10"/>
      <c r="E651" s="10"/>
      <c r="F651" s="10"/>
      <c r="G651" s="10"/>
      <c r="H651" s="23"/>
      <c r="I651" s="23"/>
      <c r="J651" s="23"/>
      <c r="K651" s="23"/>
      <c r="L651" s="23"/>
      <c r="M651" s="10"/>
      <c r="N651" s="15"/>
      <c r="O651" s="15"/>
    </row>
    <row x14ac:dyDescent="0.25" r="652" customHeight="1" ht="17.25">
      <c r="A652" s="3"/>
      <c r="B652" s="10"/>
      <c r="C652" s="10"/>
      <c r="D652" s="10"/>
      <c r="E652" s="10"/>
      <c r="F652" s="10"/>
      <c r="G652" s="10"/>
      <c r="H652" s="23"/>
      <c r="I652" s="23"/>
      <c r="J652" s="23"/>
      <c r="K652" s="23"/>
      <c r="L652" s="23"/>
      <c r="M652" s="10"/>
      <c r="N652" s="15"/>
      <c r="O652" s="15"/>
    </row>
    <row x14ac:dyDescent="0.25" r="653" customHeight="1" ht="17.25">
      <c r="A653" s="3"/>
      <c r="B653" s="10"/>
      <c r="C653" s="10"/>
      <c r="D653" s="10"/>
      <c r="E653" s="10"/>
      <c r="F653" s="10"/>
      <c r="G653" s="10"/>
      <c r="H653" s="23"/>
      <c r="I653" s="23"/>
      <c r="J653" s="23"/>
      <c r="K653" s="23"/>
      <c r="L653" s="23"/>
      <c r="M653" s="10"/>
      <c r="N653" s="15"/>
      <c r="O653" s="15"/>
    </row>
    <row x14ac:dyDescent="0.25" r="654" customHeight="1" ht="17.25">
      <c r="A654" s="3"/>
      <c r="B654" s="10"/>
      <c r="C654" s="10"/>
      <c r="D654" s="10"/>
      <c r="E654" s="10"/>
      <c r="F654" s="10"/>
      <c r="G654" s="10"/>
      <c r="H654" s="23"/>
      <c r="I654" s="23"/>
      <c r="J654" s="23"/>
      <c r="K654" s="23"/>
      <c r="L654" s="23"/>
      <c r="M654" s="10"/>
      <c r="N654" s="15"/>
      <c r="O654" s="15"/>
    </row>
    <row x14ac:dyDescent="0.25" r="655" customHeight="1" ht="17.25">
      <c r="A655" s="3"/>
      <c r="B655" s="10"/>
      <c r="C655" s="10"/>
      <c r="D655" s="10"/>
      <c r="E655" s="10"/>
      <c r="F655" s="10"/>
      <c r="G655" s="10"/>
      <c r="H655" s="23"/>
      <c r="I655" s="23"/>
      <c r="J655" s="23"/>
      <c r="K655" s="23"/>
      <c r="L655" s="23"/>
      <c r="M655" s="10"/>
      <c r="N655" s="15"/>
      <c r="O655" s="15"/>
    </row>
    <row x14ac:dyDescent="0.25" r="656" customHeight="1" ht="17.25">
      <c r="A656" s="3"/>
      <c r="B656" s="10"/>
      <c r="C656" s="10"/>
      <c r="D656" s="10"/>
      <c r="E656" s="10"/>
      <c r="F656" s="10"/>
      <c r="G656" s="10"/>
      <c r="H656" s="23"/>
      <c r="I656" s="23"/>
      <c r="J656" s="23"/>
      <c r="K656" s="23"/>
      <c r="L656" s="23"/>
      <c r="M656" s="10"/>
      <c r="N656" s="15"/>
      <c r="O656" s="15"/>
    </row>
    <row x14ac:dyDescent="0.25" r="657" customHeight="1" ht="17.25">
      <c r="A657" s="3"/>
      <c r="B657" s="10"/>
      <c r="C657" s="10"/>
      <c r="D657" s="10"/>
      <c r="E657" s="10"/>
      <c r="F657" s="10"/>
      <c r="G657" s="10"/>
      <c r="H657" s="23"/>
      <c r="I657" s="23"/>
      <c r="J657" s="23"/>
      <c r="K657" s="23"/>
      <c r="L657" s="23"/>
      <c r="M657" s="10"/>
      <c r="N657" s="15"/>
      <c r="O657" s="15"/>
    </row>
    <row x14ac:dyDescent="0.25" r="658" customHeight="1" ht="17.25">
      <c r="A658" s="3"/>
      <c r="B658" s="10"/>
      <c r="C658" s="10"/>
      <c r="D658" s="10"/>
      <c r="E658" s="10"/>
      <c r="F658" s="10"/>
      <c r="G658" s="10"/>
      <c r="H658" s="23"/>
      <c r="I658" s="23"/>
      <c r="J658" s="23"/>
      <c r="K658" s="23"/>
      <c r="L658" s="23"/>
      <c r="M658" s="10"/>
      <c r="N658" s="15"/>
      <c r="O658" s="15"/>
    </row>
    <row x14ac:dyDescent="0.25" r="659" customHeight="1" ht="17.25">
      <c r="A659" s="3"/>
      <c r="B659" s="10"/>
      <c r="C659" s="10"/>
      <c r="D659" s="10"/>
      <c r="E659" s="10"/>
      <c r="F659" s="10"/>
      <c r="G659" s="10"/>
      <c r="H659" s="23"/>
      <c r="I659" s="23"/>
      <c r="J659" s="23"/>
      <c r="K659" s="23"/>
      <c r="L659" s="23"/>
      <c r="M659" s="10"/>
      <c r="N659" s="15"/>
      <c r="O659" s="15"/>
    </row>
    <row x14ac:dyDescent="0.25" r="660" customHeight="1" ht="17.25">
      <c r="A660" s="3"/>
      <c r="B660" s="10"/>
      <c r="C660" s="10"/>
      <c r="D660" s="10"/>
      <c r="E660" s="10"/>
      <c r="F660" s="10"/>
      <c r="G660" s="10"/>
      <c r="H660" s="23"/>
      <c r="I660" s="23"/>
      <c r="J660" s="23"/>
      <c r="K660" s="23"/>
      <c r="L660" s="23"/>
      <c r="M660" s="10"/>
      <c r="N660" s="15"/>
      <c r="O660" s="15"/>
    </row>
    <row x14ac:dyDescent="0.25" r="661" customHeight="1" ht="17.25">
      <c r="A661" s="3"/>
      <c r="B661" s="10"/>
      <c r="C661" s="10"/>
      <c r="D661" s="10"/>
      <c r="E661" s="10"/>
      <c r="F661" s="10"/>
      <c r="G661" s="10"/>
      <c r="H661" s="23"/>
      <c r="I661" s="23"/>
      <c r="J661" s="23"/>
      <c r="K661" s="23"/>
      <c r="L661" s="23"/>
      <c r="M661" s="10"/>
      <c r="N661" s="15"/>
      <c r="O661" s="15"/>
    </row>
    <row x14ac:dyDescent="0.25" r="662" customHeight="1" ht="17.25">
      <c r="A662" s="3"/>
      <c r="B662" s="10"/>
      <c r="C662" s="10"/>
      <c r="D662" s="10"/>
      <c r="E662" s="10"/>
      <c r="F662" s="10"/>
      <c r="G662" s="10"/>
      <c r="H662" s="23"/>
      <c r="I662" s="23"/>
      <c r="J662" s="23"/>
      <c r="K662" s="23"/>
      <c r="L662" s="23"/>
      <c r="M662" s="10"/>
      <c r="N662" s="15"/>
      <c r="O662" s="15"/>
    </row>
    <row x14ac:dyDescent="0.25" r="663" customHeight="1" ht="17.25">
      <c r="A663" s="3"/>
      <c r="B663" s="10"/>
      <c r="C663" s="10"/>
      <c r="D663" s="10"/>
      <c r="E663" s="10"/>
      <c r="F663" s="10"/>
      <c r="G663" s="10"/>
      <c r="H663" s="23"/>
      <c r="I663" s="23"/>
      <c r="J663" s="23"/>
      <c r="K663" s="23"/>
      <c r="L663" s="23"/>
      <c r="M663" s="10"/>
      <c r="N663" s="15"/>
      <c r="O663" s="15"/>
    </row>
    <row x14ac:dyDescent="0.25" r="664" customHeight="1" ht="17.25">
      <c r="A664" s="3"/>
      <c r="B664" s="10"/>
      <c r="C664" s="10"/>
      <c r="D664" s="10"/>
      <c r="E664" s="10"/>
      <c r="F664" s="10"/>
      <c r="G664" s="10"/>
      <c r="H664" s="23"/>
      <c r="I664" s="23"/>
      <c r="J664" s="23"/>
      <c r="K664" s="23"/>
      <c r="L664" s="23"/>
      <c r="M664" s="10"/>
      <c r="N664" s="15"/>
      <c r="O664" s="15"/>
    </row>
    <row x14ac:dyDescent="0.25" r="665" customHeight="1" ht="17.25">
      <c r="A665" s="3"/>
      <c r="B665" s="10"/>
      <c r="C665" s="10"/>
      <c r="D665" s="10"/>
      <c r="E665" s="10"/>
      <c r="F665" s="10"/>
      <c r="G665" s="10"/>
      <c r="H665" s="23"/>
      <c r="I665" s="23"/>
      <c r="J665" s="23"/>
      <c r="K665" s="23"/>
      <c r="L665" s="23"/>
      <c r="M665" s="10"/>
      <c r="N665" s="15"/>
      <c r="O665" s="15"/>
    </row>
    <row x14ac:dyDescent="0.25" r="666" customHeight="1" ht="17.25">
      <c r="A666" s="3"/>
      <c r="B666" s="10"/>
      <c r="C666" s="10"/>
      <c r="D666" s="10"/>
      <c r="E666" s="10"/>
      <c r="F666" s="10"/>
      <c r="G666" s="10"/>
      <c r="H666" s="23"/>
      <c r="I666" s="23"/>
      <c r="J666" s="23"/>
      <c r="K666" s="23"/>
      <c r="L666" s="23"/>
      <c r="M666" s="10"/>
      <c r="N666" s="15"/>
      <c r="O666" s="15"/>
    </row>
    <row x14ac:dyDescent="0.25" r="667" customHeight="1" ht="17.25">
      <c r="A667" s="3"/>
      <c r="B667" s="10"/>
      <c r="C667" s="10"/>
      <c r="D667" s="10"/>
      <c r="E667" s="10"/>
      <c r="F667" s="10"/>
      <c r="G667" s="10"/>
      <c r="H667" s="23"/>
      <c r="I667" s="23"/>
      <c r="J667" s="23"/>
      <c r="K667" s="23"/>
      <c r="L667" s="23"/>
      <c r="M667" s="10"/>
      <c r="N667" s="15"/>
      <c r="O667" s="15"/>
    </row>
    <row x14ac:dyDescent="0.25" r="668" customHeight="1" ht="17.25">
      <c r="A668" s="3"/>
      <c r="B668" s="10"/>
      <c r="C668" s="10"/>
      <c r="D668" s="10"/>
      <c r="E668" s="10"/>
      <c r="F668" s="10"/>
      <c r="G668" s="10"/>
      <c r="H668" s="23"/>
      <c r="I668" s="23"/>
      <c r="J668" s="23"/>
      <c r="K668" s="23"/>
      <c r="L668" s="23"/>
      <c r="M668" s="10"/>
      <c r="N668" s="15"/>
      <c r="O668" s="15"/>
    </row>
    <row x14ac:dyDescent="0.25" r="669" customHeight="1" ht="17.25">
      <c r="A669" s="3"/>
      <c r="B669" s="10"/>
      <c r="C669" s="10"/>
      <c r="D669" s="10"/>
      <c r="E669" s="10"/>
      <c r="F669" s="10"/>
      <c r="G669" s="10"/>
      <c r="H669" s="23"/>
      <c r="I669" s="23"/>
      <c r="J669" s="23"/>
      <c r="K669" s="23"/>
      <c r="L669" s="23"/>
      <c r="M669" s="10"/>
      <c r="N669" s="15"/>
      <c r="O669" s="15"/>
    </row>
    <row x14ac:dyDescent="0.25" r="670" customHeight="1" ht="17.25">
      <c r="A670" s="3"/>
      <c r="B670" s="10"/>
      <c r="C670" s="10"/>
      <c r="D670" s="10"/>
      <c r="E670" s="10"/>
      <c r="F670" s="10"/>
      <c r="G670" s="10"/>
      <c r="H670" s="23"/>
      <c r="I670" s="23"/>
      <c r="J670" s="23"/>
      <c r="K670" s="23"/>
      <c r="L670" s="23"/>
      <c r="M670" s="10"/>
      <c r="N670" s="15"/>
      <c r="O670" s="15"/>
    </row>
    <row x14ac:dyDescent="0.25" r="671" customHeight="1" ht="17.25">
      <c r="A671" s="3"/>
      <c r="B671" s="10"/>
      <c r="C671" s="10"/>
      <c r="D671" s="10"/>
      <c r="E671" s="10"/>
      <c r="F671" s="10"/>
      <c r="G671" s="10"/>
      <c r="H671" s="23"/>
      <c r="I671" s="23"/>
      <c r="J671" s="23"/>
      <c r="K671" s="23"/>
      <c r="L671" s="23"/>
      <c r="M671" s="10"/>
      <c r="N671" s="15"/>
      <c r="O671" s="15"/>
    </row>
    <row x14ac:dyDescent="0.25" r="672" customHeight="1" ht="17.25">
      <c r="A672" s="3"/>
      <c r="B672" s="10"/>
      <c r="C672" s="10"/>
      <c r="D672" s="10"/>
      <c r="E672" s="10"/>
      <c r="F672" s="10"/>
      <c r="G672" s="10"/>
      <c r="H672" s="23"/>
      <c r="I672" s="23"/>
      <c r="J672" s="23"/>
      <c r="K672" s="23"/>
      <c r="L672" s="23"/>
      <c r="M672" s="10"/>
      <c r="N672" s="15"/>
      <c r="O672" s="15"/>
    </row>
    <row x14ac:dyDescent="0.25" r="673" customHeight="1" ht="17.25">
      <c r="A673" s="3"/>
      <c r="B673" s="10"/>
      <c r="C673" s="10"/>
      <c r="D673" s="10"/>
      <c r="E673" s="10"/>
      <c r="F673" s="10"/>
      <c r="G673" s="10"/>
      <c r="H673" s="23"/>
      <c r="I673" s="23"/>
      <c r="J673" s="23"/>
      <c r="K673" s="23"/>
      <c r="L673" s="23"/>
      <c r="M673" s="10"/>
      <c r="N673" s="15"/>
      <c r="O673" s="15"/>
    </row>
    <row x14ac:dyDescent="0.25" r="674" customHeight="1" ht="17.25">
      <c r="A674" s="3"/>
      <c r="B674" s="10"/>
      <c r="C674" s="10"/>
      <c r="D674" s="10"/>
      <c r="E674" s="10"/>
      <c r="F674" s="10"/>
      <c r="G674" s="10"/>
      <c r="H674" s="23"/>
      <c r="I674" s="23"/>
      <c r="J674" s="23"/>
      <c r="K674" s="23"/>
      <c r="L674" s="23"/>
      <c r="M674" s="10"/>
      <c r="N674" s="15"/>
      <c r="O674" s="15"/>
    </row>
    <row x14ac:dyDescent="0.25" r="675" customHeight="1" ht="17.25">
      <c r="A675" s="3"/>
      <c r="B675" s="10"/>
      <c r="C675" s="10"/>
      <c r="D675" s="10"/>
      <c r="E675" s="10"/>
      <c r="F675" s="10"/>
      <c r="G675" s="10"/>
      <c r="H675" s="23"/>
      <c r="I675" s="23"/>
      <c r="J675" s="23"/>
      <c r="K675" s="23"/>
      <c r="L675" s="23"/>
      <c r="M675" s="10"/>
      <c r="N675" s="15"/>
      <c r="O675" s="15"/>
    </row>
    <row x14ac:dyDescent="0.25" r="676" customHeight="1" ht="17.25">
      <c r="A676" s="3"/>
      <c r="B676" s="10"/>
      <c r="C676" s="10"/>
      <c r="D676" s="10"/>
      <c r="E676" s="10"/>
      <c r="F676" s="10"/>
      <c r="G676" s="10"/>
      <c r="H676" s="23"/>
      <c r="I676" s="23"/>
      <c r="J676" s="23"/>
      <c r="K676" s="23"/>
      <c r="L676" s="23"/>
      <c r="M676" s="10"/>
      <c r="N676" s="15"/>
      <c r="O676" s="15"/>
    </row>
    <row x14ac:dyDescent="0.25" r="677" customHeight="1" ht="17.25">
      <c r="A677" s="3"/>
      <c r="B677" s="10"/>
      <c r="C677" s="10"/>
      <c r="D677" s="10"/>
      <c r="E677" s="10"/>
      <c r="F677" s="10"/>
      <c r="G677" s="10"/>
      <c r="H677" s="23"/>
      <c r="I677" s="23"/>
      <c r="J677" s="23"/>
      <c r="K677" s="23"/>
      <c r="L677" s="23"/>
      <c r="M677" s="10"/>
      <c r="N677" s="15"/>
      <c r="O677" s="15"/>
    </row>
    <row x14ac:dyDescent="0.25" r="678" customHeight="1" ht="17.25">
      <c r="A678" s="3"/>
      <c r="B678" s="10"/>
      <c r="C678" s="10"/>
      <c r="D678" s="10"/>
      <c r="E678" s="10"/>
      <c r="F678" s="10"/>
      <c r="G678" s="10"/>
      <c r="H678" s="23"/>
      <c r="I678" s="23"/>
      <c r="J678" s="23"/>
      <c r="K678" s="23"/>
      <c r="L678" s="23"/>
      <c r="M678" s="10"/>
      <c r="N678" s="15"/>
      <c r="O678" s="15"/>
    </row>
    <row x14ac:dyDescent="0.25" r="679" customHeight="1" ht="17.25">
      <c r="A679" s="3"/>
      <c r="B679" s="10"/>
      <c r="C679" s="10"/>
      <c r="D679" s="10"/>
      <c r="E679" s="10"/>
      <c r="F679" s="10"/>
      <c r="G679" s="10"/>
      <c r="H679" s="23"/>
      <c r="I679" s="23"/>
      <c r="J679" s="23"/>
      <c r="K679" s="23"/>
      <c r="L679" s="23"/>
      <c r="M679" s="10"/>
      <c r="N679" s="15"/>
      <c r="O679" s="15"/>
    </row>
    <row x14ac:dyDescent="0.25" r="680" customHeight="1" ht="17.25">
      <c r="A680" s="3"/>
      <c r="B680" s="10"/>
      <c r="C680" s="10"/>
      <c r="D680" s="10"/>
      <c r="E680" s="10"/>
      <c r="F680" s="10"/>
      <c r="G680" s="10"/>
      <c r="H680" s="23"/>
      <c r="I680" s="23"/>
      <c r="J680" s="23"/>
      <c r="K680" s="23"/>
      <c r="L680" s="23"/>
      <c r="M680" s="10"/>
      <c r="N680" s="15"/>
      <c r="O680" s="15"/>
    </row>
    <row x14ac:dyDescent="0.25" r="681" customHeight="1" ht="17.25">
      <c r="A681" s="3"/>
      <c r="B681" s="10"/>
      <c r="C681" s="10"/>
      <c r="D681" s="10"/>
      <c r="E681" s="10"/>
      <c r="F681" s="10"/>
      <c r="G681" s="10"/>
      <c r="H681" s="23"/>
      <c r="I681" s="23"/>
      <c r="J681" s="23"/>
      <c r="K681" s="23"/>
      <c r="L681" s="23"/>
      <c r="M681" s="10"/>
      <c r="N681" s="15"/>
      <c r="O681" s="15"/>
    </row>
    <row x14ac:dyDescent="0.25" r="682" customHeight="1" ht="17.25">
      <c r="A682" s="3"/>
      <c r="B682" s="10"/>
      <c r="C682" s="10"/>
      <c r="D682" s="10"/>
      <c r="E682" s="10"/>
      <c r="F682" s="10"/>
      <c r="G682" s="10"/>
      <c r="H682" s="23"/>
      <c r="I682" s="23"/>
      <c r="J682" s="23"/>
      <c r="K682" s="23"/>
      <c r="L682" s="23"/>
      <c r="M682" s="10"/>
      <c r="N682" s="15"/>
      <c r="O682" s="15"/>
    </row>
    <row x14ac:dyDescent="0.25" r="683" customHeight="1" ht="17.25">
      <c r="A683" s="3"/>
      <c r="B683" s="10"/>
      <c r="C683" s="10"/>
      <c r="D683" s="10"/>
      <c r="E683" s="10"/>
      <c r="F683" s="10"/>
      <c r="G683" s="10"/>
      <c r="H683" s="23"/>
      <c r="I683" s="23"/>
      <c r="J683" s="23"/>
      <c r="K683" s="23"/>
      <c r="L683" s="23"/>
      <c r="M683" s="10"/>
      <c r="N683" s="15"/>
      <c r="O683" s="15"/>
    </row>
    <row x14ac:dyDescent="0.25" r="684" customHeight="1" ht="17.25">
      <c r="A684" s="3"/>
      <c r="B684" s="10"/>
      <c r="C684" s="10"/>
      <c r="D684" s="10"/>
      <c r="E684" s="10"/>
      <c r="F684" s="10"/>
      <c r="G684" s="10"/>
      <c r="H684" s="23"/>
      <c r="I684" s="23"/>
      <c r="J684" s="23"/>
      <c r="K684" s="23"/>
      <c r="L684" s="23"/>
      <c r="M684" s="10"/>
      <c r="N684" s="15"/>
      <c r="O684" s="15"/>
    </row>
    <row x14ac:dyDescent="0.25" r="685" customHeight="1" ht="17.25">
      <c r="A685" s="3"/>
      <c r="B685" s="10"/>
      <c r="C685" s="10"/>
      <c r="D685" s="10"/>
      <c r="E685" s="10"/>
      <c r="F685" s="10"/>
      <c r="G685" s="10"/>
      <c r="H685" s="23"/>
      <c r="I685" s="23"/>
      <c r="J685" s="23"/>
      <c r="K685" s="23"/>
      <c r="L685" s="23"/>
      <c r="M685" s="10"/>
      <c r="N685" s="15"/>
      <c r="O685" s="15"/>
    </row>
    <row x14ac:dyDescent="0.25" r="686" customHeight="1" ht="17.25">
      <c r="A686" s="3"/>
      <c r="B686" s="10"/>
      <c r="C686" s="10"/>
      <c r="D686" s="10"/>
      <c r="E686" s="10"/>
      <c r="F686" s="10"/>
      <c r="G686" s="10"/>
      <c r="H686" s="23"/>
      <c r="I686" s="23"/>
      <c r="J686" s="23"/>
      <c r="K686" s="23"/>
      <c r="L686" s="23"/>
      <c r="M686" s="10"/>
      <c r="N686" s="15"/>
      <c r="O686" s="15"/>
    </row>
    <row x14ac:dyDescent="0.25" r="687" customHeight="1" ht="17.25">
      <c r="A687" s="3"/>
      <c r="B687" s="10"/>
      <c r="C687" s="10"/>
      <c r="D687" s="10"/>
      <c r="E687" s="10"/>
      <c r="F687" s="10"/>
      <c r="G687" s="10"/>
      <c r="H687" s="23"/>
      <c r="I687" s="23"/>
      <c r="J687" s="23"/>
      <c r="K687" s="23"/>
      <c r="L687" s="23"/>
      <c r="M687" s="10"/>
      <c r="N687" s="15"/>
      <c r="O687" s="15"/>
    </row>
    <row x14ac:dyDescent="0.25" r="688" customHeight="1" ht="17.25">
      <c r="A688" s="3"/>
      <c r="B688" s="10"/>
      <c r="C688" s="10"/>
      <c r="D688" s="10"/>
      <c r="E688" s="10"/>
      <c r="F688" s="10"/>
      <c r="G688" s="10"/>
      <c r="H688" s="23"/>
      <c r="I688" s="23"/>
      <c r="J688" s="23"/>
      <c r="K688" s="23"/>
      <c r="L688" s="23"/>
      <c r="M688" s="10"/>
      <c r="N688" s="15"/>
      <c r="O688" s="15"/>
    </row>
    <row x14ac:dyDescent="0.25" r="689" customHeight="1" ht="17.25">
      <c r="A689" s="3"/>
      <c r="B689" s="10"/>
      <c r="C689" s="10"/>
      <c r="D689" s="10"/>
      <c r="E689" s="10"/>
      <c r="F689" s="10"/>
      <c r="G689" s="10"/>
      <c r="H689" s="23"/>
      <c r="I689" s="23"/>
      <c r="J689" s="23"/>
      <c r="K689" s="23"/>
      <c r="L689" s="23"/>
      <c r="M689" s="10"/>
      <c r="N689" s="15"/>
      <c r="O689" s="15"/>
    </row>
    <row x14ac:dyDescent="0.25" r="690" customHeight="1" ht="17.25">
      <c r="A690" s="3"/>
      <c r="B690" s="10"/>
      <c r="C690" s="10"/>
      <c r="D690" s="10"/>
      <c r="E690" s="10"/>
      <c r="F690" s="10"/>
      <c r="G690" s="10"/>
      <c r="H690" s="23"/>
      <c r="I690" s="23"/>
      <c r="J690" s="23"/>
      <c r="K690" s="23"/>
      <c r="L690" s="23"/>
      <c r="M690" s="10"/>
      <c r="N690" s="15"/>
      <c r="O690" s="15"/>
    </row>
    <row x14ac:dyDescent="0.25" r="691" customHeight="1" ht="17.25">
      <c r="A691" s="3"/>
      <c r="B691" s="10"/>
      <c r="C691" s="10"/>
      <c r="D691" s="10"/>
      <c r="E691" s="10"/>
      <c r="F691" s="10"/>
      <c r="G691" s="10"/>
      <c r="H691" s="23"/>
      <c r="I691" s="23"/>
      <c r="J691" s="23"/>
      <c r="K691" s="23"/>
      <c r="L691" s="23"/>
      <c r="M691" s="10"/>
      <c r="N691" s="15"/>
      <c r="O691" s="15"/>
    </row>
    <row x14ac:dyDescent="0.25" r="692" customHeight="1" ht="17.25">
      <c r="A692" s="3"/>
      <c r="B692" s="10"/>
      <c r="C692" s="10"/>
      <c r="D692" s="10"/>
      <c r="E692" s="10"/>
      <c r="F692" s="10"/>
      <c r="G692" s="10"/>
      <c r="H692" s="23"/>
      <c r="I692" s="23"/>
      <c r="J692" s="23"/>
      <c r="K692" s="23"/>
      <c r="L692" s="23"/>
      <c r="M692" s="10"/>
      <c r="N692" s="15"/>
      <c r="O692" s="15"/>
    </row>
    <row x14ac:dyDescent="0.25" r="693" customHeight="1" ht="17.25">
      <c r="A693" s="3"/>
      <c r="B693" s="10"/>
      <c r="C693" s="10"/>
      <c r="D693" s="10"/>
      <c r="E693" s="10"/>
      <c r="F693" s="10"/>
      <c r="G693" s="10"/>
      <c r="H693" s="23"/>
      <c r="I693" s="23"/>
      <c r="J693" s="23"/>
      <c r="K693" s="23"/>
      <c r="L693" s="23"/>
      <c r="M693" s="10"/>
      <c r="N693" s="15"/>
      <c r="O693" s="15"/>
    </row>
    <row x14ac:dyDescent="0.25" r="694" customHeight="1" ht="17.25">
      <c r="A694" s="3"/>
      <c r="B694" s="10"/>
      <c r="C694" s="10"/>
      <c r="D694" s="10"/>
      <c r="E694" s="10"/>
      <c r="F694" s="10"/>
      <c r="G694" s="10"/>
      <c r="H694" s="23"/>
      <c r="I694" s="23"/>
      <c r="J694" s="23"/>
      <c r="K694" s="23"/>
      <c r="L694" s="23"/>
      <c r="M694" s="10"/>
      <c r="N694" s="15"/>
      <c r="O694" s="15"/>
    </row>
    <row x14ac:dyDescent="0.25" r="695" customHeight="1" ht="17.25">
      <c r="A695" s="3"/>
      <c r="B695" s="10"/>
      <c r="C695" s="10"/>
      <c r="D695" s="10"/>
      <c r="E695" s="10"/>
      <c r="F695" s="10"/>
      <c r="G695" s="10"/>
      <c r="H695" s="23"/>
      <c r="I695" s="23"/>
      <c r="J695" s="23"/>
      <c r="K695" s="23"/>
      <c r="L695" s="23"/>
      <c r="M695" s="10"/>
      <c r="N695" s="15"/>
      <c r="O695" s="15"/>
    </row>
    <row x14ac:dyDescent="0.25" r="696" customHeight="1" ht="17.25">
      <c r="A696" s="3"/>
      <c r="B696" s="10"/>
      <c r="C696" s="10"/>
      <c r="D696" s="10"/>
      <c r="E696" s="10"/>
      <c r="F696" s="10"/>
      <c r="G696" s="10"/>
      <c r="H696" s="23"/>
      <c r="I696" s="23"/>
      <c r="J696" s="23"/>
      <c r="K696" s="23"/>
      <c r="L696" s="23"/>
      <c r="M696" s="10"/>
      <c r="N696" s="15"/>
      <c r="O696" s="15"/>
    </row>
    <row x14ac:dyDescent="0.25" r="697" customHeight="1" ht="17.25">
      <c r="A697" s="3"/>
      <c r="B697" s="10"/>
      <c r="C697" s="10"/>
      <c r="D697" s="10"/>
      <c r="E697" s="10"/>
      <c r="F697" s="10"/>
      <c r="G697" s="10"/>
      <c r="H697" s="23"/>
      <c r="I697" s="23"/>
      <c r="J697" s="23"/>
      <c r="K697" s="23"/>
      <c r="L697" s="23"/>
      <c r="M697" s="10"/>
      <c r="N697" s="15"/>
      <c r="O697" s="15"/>
    </row>
    <row x14ac:dyDescent="0.25" r="698" customHeight="1" ht="17.25">
      <c r="A698" s="3"/>
      <c r="B698" s="10"/>
      <c r="C698" s="10"/>
      <c r="D698" s="10"/>
      <c r="E698" s="10"/>
      <c r="F698" s="10"/>
      <c r="G698" s="10"/>
      <c r="H698" s="23"/>
      <c r="I698" s="23"/>
      <c r="J698" s="23"/>
      <c r="K698" s="23"/>
      <c r="L698" s="23"/>
      <c r="M698" s="10"/>
      <c r="N698" s="15"/>
      <c r="O698" s="15"/>
    </row>
    <row x14ac:dyDescent="0.25" r="699" customHeight="1" ht="17.25">
      <c r="A699" s="3"/>
      <c r="B699" s="10"/>
      <c r="C699" s="10"/>
      <c r="D699" s="10"/>
      <c r="E699" s="10"/>
      <c r="F699" s="10"/>
      <c r="G699" s="10"/>
      <c r="H699" s="23"/>
      <c r="I699" s="23"/>
      <c r="J699" s="23"/>
      <c r="K699" s="23"/>
      <c r="L699" s="23"/>
      <c r="M699" s="10"/>
      <c r="N699" s="15"/>
      <c r="O699" s="15"/>
    </row>
    <row x14ac:dyDescent="0.25" r="700" customHeight="1" ht="17.25">
      <c r="A700" s="3"/>
      <c r="B700" s="10"/>
      <c r="C700" s="10"/>
      <c r="D700" s="10"/>
      <c r="E700" s="10"/>
      <c r="F700" s="10"/>
      <c r="G700" s="10"/>
      <c r="H700" s="23"/>
      <c r="I700" s="23"/>
      <c r="J700" s="23"/>
      <c r="K700" s="23"/>
      <c r="L700" s="23"/>
      <c r="M700" s="10"/>
      <c r="N700" s="15"/>
      <c r="O700" s="15"/>
    </row>
    <row x14ac:dyDescent="0.25" r="701" customHeight="1" ht="17.25">
      <c r="A701" s="3"/>
      <c r="B701" s="10"/>
      <c r="C701" s="10"/>
      <c r="D701" s="10"/>
      <c r="E701" s="10"/>
      <c r="F701" s="10"/>
      <c r="G701" s="10"/>
      <c r="H701" s="23"/>
      <c r="I701" s="23"/>
      <c r="J701" s="23"/>
      <c r="K701" s="23"/>
      <c r="L701" s="23"/>
      <c r="M701" s="10"/>
      <c r="N701" s="15"/>
      <c r="O701" s="15"/>
    </row>
    <row x14ac:dyDescent="0.25" r="702" customHeight="1" ht="17.25">
      <c r="A702" s="3"/>
      <c r="B702" s="10"/>
      <c r="C702" s="10"/>
      <c r="D702" s="10"/>
      <c r="E702" s="10"/>
      <c r="F702" s="10"/>
      <c r="G702" s="10"/>
      <c r="H702" s="23"/>
      <c r="I702" s="23"/>
      <c r="J702" s="23"/>
      <c r="K702" s="23"/>
      <c r="L702" s="23"/>
      <c r="M702" s="10"/>
      <c r="N702" s="15"/>
      <c r="O702" s="15"/>
    </row>
    <row x14ac:dyDescent="0.25" r="703" customHeight="1" ht="17.25">
      <c r="A703" s="3"/>
      <c r="B703" s="10"/>
      <c r="C703" s="10"/>
      <c r="D703" s="10"/>
      <c r="E703" s="10"/>
      <c r="F703" s="10"/>
      <c r="G703" s="10"/>
      <c r="H703" s="23"/>
      <c r="I703" s="23"/>
      <c r="J703" s="23"/>
      <c r="K703" s="23"/>
      <c r="L703" s="23"/>
      <c r="M703" s="10"/>
      <c r="N703" s="15"/>
      <c r="O703" s="15"/>
    </row>
    <row x14ac:dyDescent="0.25" r="704" customHeight="1" ht="17.25">
      <c r="A704" s="3"/>
      <c r="B704" s="10"/>
      <c r="C704" s="10"/>
      <c r="D704" s="10"/>
      <c r="E704" s="10"/>
      <c r="F704" s="10"/>
      <c r="G704" s="10"/>
      <c r="H704" s="23"/>
      <c r="I704" s="23"/>
      <c r="J704" s="23"/>
      <c r="K704" s="23"/>
      <c r="L704" s="23"/>
      <c r="M704" s="10"/>
      <c r="N704" s="15"/>
      <c r="O704" s="15"/>
    </row>
    <row x14ac:dyDescent="0.25" r="705" customHeight="1" ht="17.25">
      <c r="A705" s="3"/>
      <c r="B705" s="10"/>
      <c r="C705" s="10"/>
      <c r="D705" s="10"/>
      <c r="E705" s="10"/>
      <c r="F705" s="10"/>
      <c r="G705" s="10"/>
      <c r="H705" s="23"/>
      <c r="I705" s="23"/>
      <c r="J705" s="23"/>
      <c r="K705" s="23"/>
      <c r="L705" s="23"/>
      <c r="M705" s="10"/>
      <c r="N705" s="15"/>
      <c r="O705" s="15"/>
    </row>
    <row x14ac:dyDescent="0.25" r="706" customHeight="1" ht="17.25">
      <c r="A706" s="3"/>
      <c r="B706" s="10"/>
      <c r="C706" s="10"/>
      <c r="D706" s="10"/>
      <c r="E706" s="10"/>
      <c r="F706" s="10"/>
      <c r="G706" s="10"/>
      <c r="H706" s="23"/>
      <c r="I706" s="23"/>
      <c r="J706" s="23"/>
      <c r="K706" s="23"/>
      <c r="L706" s="23"/>
      <c r="M706" s="10"/>
      <c r="N706" s="15"/>
      <c r="O706" s="15"/>
    </row>
    <row x14ac:dyDescent="0.25" r="707" customHeight="1" ht="17.25">
      <c r="A707" s="3"/>
      <c r="B707" s="10"/>
      <c r="C707" s="10"/>
      <c r="D707" s="10"/>
      <c r="E707" s="10"/>
      <c r="F707" s="10"/>
      <c r="G707" s="10"/>
      <c r="H707" s="23"/>
      <c r="I707" s="23"/>
      <c r="J707" s="23"/>
      <c r="K707" s="23"/>
      <c r="L707" s="23"/>
      <c r="M707" s="10"/>
      <c r="N707" s="15"/>
      <c r="O707" s="15"/>
    </row>
    <row x14ac:dyDescent="0.25" r="708" customHeight="1" ht="17.25">
      <c r="A708" s="3"/>
      <c r="B708" s="10"/>
      <c r="C708" s="10"/>
      <c r="D708" s="10"/>
      <c r="E708" s="10"/>
      <c r="F708" s="10"/>
      <c r="G708" s="10"/>
      <c r="H708" s="23"/>
      <c r="I708" s="23"/>
      <c r="J708" s="23"/>
      <c r="K708" s="23"/>
      <c r="L708" s="23"/>
      <c r="M708" s="10"/>
      <c r="N708" s="15"/>
      <c r="O708" s="15"/>
    </row>
    <row x14ac:dyDescent="0.25" r="709" customHeight="1" ht="17.25">
      <c r="A709" s="3"/>
      <c r="B709" s="10"/>
      <c r="C709" s="10"/>
      <c r="D709" s="10"/>
      <c r="E709" s="10"/>
      <c r="F709" s="10"/>
      <c r="G709" s="10"/>
      <c r="H709" s="23"/>
      <c r="I709" s="23"/>
      <c r="J709" s="23"/>
      <c r="K709" s="23"/>
      <c r="L709" s="23"/>
      <c r="M709" s="10"/>
      <c r="N709" s="15"/>
      <c r="O709" s="15"/>
    </row>
    <row x14ac:dyDescent="0.25" r="710" customHeight="1" ht="17.25">
      <c r="A710" s="3"/>
      <c r="B710" s="10"/>
      <c r="C710" s="10"/>
      <c r="D710" s="10"/>
      <c r="E710" s="10"/>
      <c r="F710" s="10"/>
      <c r="G710" s="10"/>
      <c r="H710" s="23"/>
      <c r="I710" s="23"/>
      <c r="J710" s="23"/>
      <c r="K710" s="23"/>
      <c r="L710" s="23"/>
      <c r="M710" s="10"/>
      <c r="N710" s="15"/>
      <c r="O710" s="15"/>
    </row>
    <row x14ac:dyDescent="0.25" r="711" customHeight="1" ht="17.25">
      <c r="A711" s="3"/>
      <c r="B711" s="10"/>
      <c r="C711" s="10"/>
      <c r="D711" s="10"/>
      <c r="E711" s="10"/>
      <c r="F711" s="10"/>
      <c r="G711" s="10"/>
      <c r="H711" s="23"/>
      <c r="I711" s="23"/>
      <c r="J711" s="23"/>
      <c r="K711" s="23"/>
      <c r="L711" s="23"/>
      <c r="M711" s="10"/>
      <c r="N711" s="15"/>
      <c r="O711" s="15"/>
    </row>
    <row x14ac:dyDescent="0.25" r="712" customHeight="1" ht="17.25">
      <c r="A712" s="3"/>
      <c r="B712" s="10"/>
      <c r="C712" s="10"/>
      <c r="D712" s="10"/>
      <c r="E712" s="10"/>
      <c r="F712" s="10"/>
      <c r="G712" s="10"/>
      <c r="H712" s="23"/>
      <c r="I712" s="23"/>
      <c r="J712" s="23"/>
      <c r="K712" s="23"/>
      <c r="L712" s="23"/>
      <c r="M712" s="10"/>
      <c r="N712" s="15"/>
      <c r="O712" s="15"/>
    </row>
    <row x14ac:dyDescent="0.25" r="713" customHeight="1" ht="17.25">
      <c r="A713" s="3"/>
      <c r="B713" s="10"/>
      <c r="C713" s="10"/>
      <c r="D713" s="10"/>
      <c r="E713" s="10"/>
      <c r="F713" s="10"/>
      <c r="G713" s="10"/>
      <c r="H713" s="23"/>
      <c r="I713" s="23"/>
      <c r="J713" s="23"/>
      <c r="K713" s="23"/>
      <c r="L713" s="23"/>
      <c r="M713" s="10"/>
      <c r="N713" s="15"/>
      <c r="O713" s="15"/>
    </row>
    <row x14ac:dyDescent="0.25" r="714" customHeight="1" ht="17.25">
      <c r="A714" s="3"/>
      <c r="B714" s="10"/>
      <c r="C714" s="10"/>
      <c r="D714" s="10"/>
      <c r="E714" s="10"/>
      <c r="F714" s="10"/>
      <c r="G714" s="10"/>
      <c r="H714" s="23"/>
      <c r="I714" s="23"/>
      <c r="J714" s="23"/>
      <c r="K714" s="23"/>
      <c r="L714" s="23"/>
      <c r="M714" s="10"/>
      <c r="N714" s="15"/>
      <c r="O714" s="15"/>
    </row>
    <row x14ac:dyDescent="0.25" r="715" customHeight="1" ht="17.25">
      <c r="A715" s="3"/>
      <c r="B715" s="10"/>
      <c r="C715" s="10"/>
      <c r="D715" s="10"/>
      <c r="E715" s="10"/>
      <c r="F715" s="10"/>
      <c r="G715" s="10"/>
      <c r="H715" s="23"/>
      <c r="I715" s="23"/>
      <c r="J715" s="23"/>
      <c r="K715" s="23"/>
      <c r="L715" s="23"/>
      <c r="M715" s="10"/>
      <c r="N715" s="15"/>
      <c r="O715" s="15"/>
    </row>
    <row x14ac:dyDescent="0.25" r="716" customHeight="1" ht="17.25">
      <c r="A716" s="3"/>
      <c r="B716" s="10"/>
      <c r="C716" s="10"/>
      <c r="D716" s="10"/>
      <c r="E716" s="10"/>
      <c r="F716" s="10"/>
      <c r="G716" s="10"/>
      <c r="H716" s="23"/>
      <c r="I716" s="23"/>
      <c r="J716" s="23"/>
      <c r="K716" s="23"/>
      <c r="L716" s="23"/>
      <c r="M716" s="10"/>
      <c r="N716" s="15"/>
      <c r="O716" s="15"/>
    </row>
    <row x14ac:dyDescent="0.25" r="717" customHeight="1" ht="17.25">
      <c r="A717" s="3"/>
      <c r="B717" s="10"/>
      <c r="C717" s="10"/>
      <c r="D717" s="10"/>
      <c r="E717" s="10"/>
      <c r="F717" s="10"/>
      <c r="G717" s="10"/>
      <c r="H717" s="23"/>
      <c r="I717" s="23"/>
      <c r="J717" s="23"/>
      <c r="K717" s="23"/>
      <c r="L717" s="23"/>
      <c r="M717" s="10"/>
      <c r="N717" s="15"/>
      <c r="O717" s="15"/>
    </row>
    <row x14ac:dyDescent="0.25" r="718" customHeight="1" ht="17.25">
      <c r="A718" s="3"/>
      <c r="B718" s="10"/>
      <c r="C718" s="10"/>
      <c r="D718" s="10"/>
      <c r="E718" s="10"/>
      <c r="F718" s="10"/>
      <c r="G718" s="10"/>
      <c r="H718" s="23"/>
      <c r="I718" s="23"/>
      <c r="J718" s="23"/>
      <c r="K718" s="23"/>
      <c r="L718" s="23"/>
      <c r="M718" s="10"/>
      <c r="N718" s="15"/>
      <c r="O718" s="15"/>
    </row>
    <row x14ac:dyDescent="0.25" r="719" customHeight="1" ht="17.25">
      <c r="A719" s="3"/>
      <c r="B719" s="10"/>
      <c r="C719" s="10"/>
      <c r="D719" s="10"/>
      <c r="E719" s="10"/>
      <c r="F719" s="10"/>
      <c r="G719" s="10"/>
      <c r="H719" s="23"/>
      <c r="I719" s="23"/>
      <c r="J719" s="23"/>
      <c r="K719" s="23"/>
      <c r="L719" s="23"/>
      <c r="M719" s="10"/>
      <c r="N719" s="15"/>
      <c r="O719" s="15"/>
    </row>
    <row x14ac:dyDescent="0.25" r="720" customHeight="1" ht="17.25">
      <c r="A720" s="3"/>
      <c r="B720" s="10"/>
      <c r="C720" s="10"/>
      <c r="D720" s="10"/>
      <c r="E720" s="10"/>
      <c r="F720" s="10"/>
      <c r="G720" s="10"/>
      <c r="H720" s="23"/>
      <c r="I720" s="23"/>
      <c r="J720" s="23"/>
      <c r="K720" s="23"/>
      <c r="L720" s="23"/>
      <c r="M720" s="10"/>
      <c r="N720" s="15"/>
      <c r="O720" s="15"/>
    </row>
    <row x14ac:dyDescent="0.25" r="721" customHeight="1" ht="17.25">
      <c r="A721" s="3"/>
      <c r="B721" s="10"/>
      <c r="C721" s="10"/>
      <c r="D721" s="10"/>
      <c r="E721" s="10"/>
      <c r="F721" s="10"/>
      <c r="G721" s="10"/>
      <c r="H721" s="23"/>
      <c r="I721" s="23"/>
      <c r="J721" s="23"/>
      <c r="K721" s="23"/>
      <c r="L721" s="23"/>
      <c r="M721" s="10"/>
      <c r="N721" s="15"/>
      <c r="O721" s="15"/>
    </row>
    <row x14ac:dyDescent="0.25" r="722" customHeight="1" ht="17.25">
      <c r="A722" s="3"/>
      <c r="B722" s="10"/>
      <c r="C722" s="10"/>
      <c r="D722" s="10"/>
      <c r="E722" s="10"/>
      <c r="F722" s="10"/>
      <c r="G722" s="10"/>
      <c r="H722" s="23"/>
      <c r="I722" s="23"/>
      <c r="J722" s="23"/>
      <c r="K722" s="23"/>
      <c r="L722" s="23"/>
      <c r="M722" s="10"/>
      <c r="N722" s="15"/>
      <c r="O722" s="15"/>
    </row>
    <row x14ac:dyDescent="0.25" r="723" customHeight="1" ht="17.25">
      <c r="A723" s="3"/>
      <c r="B723" s="10"/>
      <c r="C723" s="10"/>
      <c r="D723" s="10"/>
      <c r="E723" s="10"/>
      <c r="F723" s="10"/>
      <c r="G723" s="10"/>
      <c r="H723" s="23"/>
      <c r="I723" s="23"/>
      <c r="J723" s="23"/>
      <c r="K723" s="23"/>
      <c r="L723" s="23"/>
      <c r="M723" s="10"/>
      <c r="N723" s="15"/>
      <c r="O723" s="15"/>
    </row>
    <row x14ac:dyDescent="0.25" r="724" customHeight="1" ht="17.25">
      <c r="A724" s="3"/>
      <c r="B724" s="10"/>
      <c r="C724" s="10"/>
      <c r="D724" s="10"/>
      <c r="E724" s="10"/>
      <c r="F724" s="10"/>
      <c r="G724" s="10"/>
      <c r="H724" s="23"/>
      <c r="I724" s="23"/>
      <c r="J724" s="23"/>
      <c r="K724" s="23"/>
      <c r="L724" s="23"/>
      <c r="M724" s="10"/>
      <c r="N724" s="15"/>
      <c r="O724" s="15"/>
    </row>
    <row x14ac:dyDescent="0.25" r="725" customHeight="1" ht="17.25">
      <c r="A725" s="3"/>
      <c r="B725" s="10"/>
      <c r="C725" s="10"/>
      <c r="D725" s="10"/>
      <c r="E725" s="10"/>
      <c r="F725" s="10"/>
      <c r="G725" s="10"/>
      <c r="H725" s="23"/>
      <c r="I725" s="23"/>
      <c r="J725" s="23"/>
      <c r="K725" s="23"/>
      <c r="L725" s="23"/>
      <c r="M725" s="10"/>
      <c r="N725" s="15"/>
      <c r="O725" s="15"/>
    </row>
    <row x14ac:dyDescent="0.25" r="726" customHeight="1" ht="17.25">
      <c r="A726" s="3"/>
      <c r="B726" s="10"/>
      <c r="C726" s="10"/>
      <c r="D726" s="10"/>
      <c r="E726" s="10"/>
      <c r="F726" s="10"/>
      <c r="G726" s="10"/>
      <c r="H726" s="23"/>
      <c r="I726" s="23"/>
      <c r="J726" s="23"/>
      <c r="K726" s="23"/>
      <c r="L726" s="23"/>
      <c r="M726" s="10"/>
      <c r="N726" s="15"/>
      <c r="O726" s="15"/>
    </row>
    <row x14ac:dyDescent="0.25" r="727" customHeight="1" ht="17.25">
      <c r="A727" s="3"/>
      <c r="B727" s="10"/>
      <c r="C727" s="10"/>
      <c r="D727" s="10"/>
      <c r="E727" s="10"/>
      <c r="F727" s="10"/>
      <c r="G727" s="10"/>
      <c r="H727" s="23"/>
      <c r="I727" s="23"/>
      <c r="J727" s="23"/>
      <c r="K727" s="23"/>
      <c r="L727" s="23"/>
      <c r="M727" s="10"/>
      <c r="N727" s="15"/>
      <c r="O727" s="15"/>
    </row>
    <row x14ac:dyDescent="0.25" r="728" customHeight="1" ht="17.25">
      <c r="A728" s="3"/>
      <c r="B728" s="10"/>
      <c r="C728" s="10"/>
      <c r="D728" s="10"/>
      <c r="E728" s="10"/>
      <c r="F728" s="10"/>
      <c r="G728" s="10"/>
      <c r="H728" s="23"/>
      <c r="I728" s="23"/>
      <c r="J728" s="23"/>
      <c r="K728" s="23"/>
      <c r="L728" s="23"/>
      <c r="M728" s="10"/>
      <c r="N728" s="15"/>
      <c r="O728" s="15"/>
    </row>
    <row x14ac:dyDescent="0.25" r="729" customHeight="1" ht="17.25">
      <c r="A729" s="3"/>
      <c r="B729" s="10"/>
      <c r="C729" s="10"/>
      <c r="D729" s="10"/>
      <c r="E729" s="10"/>
      <c r="F729" s="10"/>
      <c r="G729" s="10"/>
      <c r="H729" s="23"/>
      <c r="I729" s="23"/>
      <c r="J729" s="23"/>
      <c r="K729" s="23"/>
      <c r="L729" s="23"/>
      <c r="M729" s="10"/>
      <c r="N729" s="15"/>
      <c r="O729" s="15"/>
    </row>
    <row x14ac:dyDescent="0.25" r="730" customHeight="1" ht="17.25">
      <c r="A730" s="3"/>
      <c r="B730" s="10"/>
      <c r="C730" s="10"/>
      <c r="D730" s="10"/>
      <c r="E730" s="10"/>
      <c r="F730" s="10"/>
      <c r="G730" s="10"/>
      <c r="H730" s="23"/>
      <c r="I730" s="23"/>
      <c r="J730" s="23"/>
      <c r="K730" s="23"/>
      <c r="L730" s="23"/>
      <c r="M730" s="10"/>
      <c r="N730" s="15"/>
      <c r="O730" s="15"/>
    </row>
    <row x14ac:dyDescent="0.25" r="731" customHeight="1" ht="17.25">
      <c r="A731" s="3"/>
      <c r="B731" s="10"/>
      <c r="C731" s="10"/>
      <c r="D731" s="10"/>
      <c r="E731" s="10"/>
      <c r="F731" s="10"/>
      <c r="G731" s="10"/>
      <c r="H731" s="23"/>
      <c r="I731" s="23"/>
      <c r="J731" s="23"/>
      <c r="K731" s="23"/>
      <c r="L731" s="23"/>
      <c r="M731" s="10"/>
      <c r="N731" s="15"/>
      <c r="O731" s="15"/>
    </row>
    <row x14ac:dyDescent="0.25" r="732" customHeight="1" ht="17.25">
      <c r="A732" s="3"/>
      <c r="B732" s="10"/>
      <c r="C732" s="10"/>
      <c r="D732" s="10"/>
      <c r="E732" s="10"/>
      <c r="F732" s="10"/>
      <c r="G732" s="10"/>
      <c r="H732" s="23"/>
      <c r="I732" s="23"/>
      <c r="J732" s="23"/>
      <c r="K732" s="23"/>
      <c r="L732" s="23"/>
      <c r="M732" s="10"/>
      <c r="N732" s="15"/>
      <c r="O732" s="15"/>
    </row>
    <row x14ac:dyDescent="0.25" r="733" customHeight="1" ht="17.25">
      <c r="A733" s="3"/>
      <c r="B733" s="10"/>
      <c r="C733" s="10"/>
      <c r="D733" s="10"/>
      <c r="E733" s="10"/>
      <c r="F733" s="10"/>
      <c r="G733" s="10"/>
      <c r="H733" s="23"/>
      <c r="I733" s="23"/>
      <c r="J733" s="23"/>
      <c r="K733" s="23"/>
      <c r="L733" s="23"/>
      <c r="M733" s="10"/>
      <c r="N733" s="15"/>
      <c r="O733" s="15"/>
    </row>
    <row x14ac:dyDescent="0.25" r="734" customHeight="1" ht="17.25">
      <c r="A734" s="3"/>
      <c r="B734" s="10"/>
      <c r="C734" s="10"/>
      <c r="D734" s="10"/>
      <c r="E734" s="10"/>
      <c r="F734" s="10"/>
      <c r="G734" s="10"/>
      <c r="H734" s="23"/>
      <c r="I734" s="23"/>
      <c r="J734" s="23"/>
      <c r="K734" s="23"/>
      <c r="L734" s="23"/>
      <c r="M734" s="10"/>
      <c r="N734" s="15"/>
      <c r="O734" s="15"/>
    </row>
    <row x14ac:dyDescent="0.25" r="735" customHeight="1" ht="17.25">
      <c r="A735" s="3"/>
      <c r="B735" s="10"/>
      <c r="C735" s="10"/>
      <c r="D735" s="10"/>
      <c r="E735" s="10"/>
      <c r="F735" s="10"/>
      <c r="G735" s="10"/>
      <c r="H735" s="23"/>
      <c r="I735" s="23"/>
      <c r="J735" s="23"/>
      <c r="K735" s="23"/>
      <c r="L735" s="23"/>
      <c r="M735" s="10"/>
      <c r="N735" s="15"/>
      <c r="O735" s="15"/>
    </row>
    <row x14ac:dyDescent="0.25" r="736" customHeight="1" ht="17.25">
      <c r="A736" s="3"/>
      <c r="B736" s="10"/>
      <c r="C736" s="10"/>
      <c r="D736" s="10"/>
      <c r="E736" s="10"/>
      <c r="F736" s="10"/>
      <c r="G736" s="10"/>
      <c r="H736" s="23"/>
      <c r="I736" s="23"/>
      <c r="J736" s="23"/>
      <c r="K736" s="23"/>
      <c r="L736" s="23"/>
      <c r="M736" s="10"/>
      <c r="N736" s="15"/>
      <c r="O736" s="15"/>
    </row>
    <row x14ac:dyDescent="0.25" r="737" customHeight="1" ht="17.25">
      <c r="A737" s="3"/>
      <c r="B737" s="10"/>
      <c r="C737" s="10"/>
      <c r="D737" s="10"/>
      <c r="E737" s="10"/>
      <c r="F737" s="10"/>
      <c r="G737" s="10"/>
      <c r="H737" s="23"/>
      <c r="I737" s="23"/>
      <c r="J737" s="23"/>
      <c r="K737" s="23"/>
      <c r="L737" s="23"/>
      <c r="M737" s="10"/>
      <c r="N737" s="15"/>
      <c r="O737" s="15"/>
    </row>
    <row x14ac:dyDescent="0.25" r="738" customHeight="1" ht="17.25">
      <c r="A738" s="3"/>
      <c r="B738" s="10"/>
      <c r="C738" s="10"/>
      <c r="D738" s="10"/>
      <c r="E738" s="10"/>
      <c r="F738" s="10"/>
      <c r="G738" s="10"/>
      <c r="H738" s="23"/>
      <c r="I738" s="23"/>
      <c r="J738" s="23"/>
      <c r="K738" s="23"/>
      <c r="L738" s="23"/>
      <c r="M738" s="10"/>
      <c r="N738" s="15"/>
      <c r="O738" s="15"/>
    </row>
    <row x14ac:dyDescent="0.25" r="739" customHeight="1" ht="17.25">
      <c r="A739" s="3"/>
      <c r="B739" s="10"/>
      <c r="C739" s="10"/>
      <c r="D739" s="10"/>
      <c r="E739" s="10"/>
      <c r="F739" s="10"/>
      <c r="G739" s="10"/>
      <c r="H739" s="23"/>
      <c r="I739" s="23"/>
      <c r="J739" s="23"/>
      <c r="K739" s="23"/>
      <c r="L739" s="23"/>
      <c r="M739" s="10"/>
      <c r="N739" s="15"/>
      <c r="O739" s="15"/>
    </row>
    <row x14ac:dyDescent="0.25" r="740" customHeight="1" ht="17.25">
      <c r="A740" s="3"/>
      <c r="B740" s="10"/>
      <c r="C740" s="10"/>
      <c r="D740" s="10"/>
      <c r="E740" s="10"/>
      <c r="F740" s="10"/>
      <c r="G740" s="10"/>
      <c r="H740" s="23"/>
      <c r="I740" s="23"/>
      <c r="J740" s="23"/>
      <c r="K740" s="23"/>
      <c r="L740" s="23"/>
      <c r="M740" s="10"/>
      <c r="N740" s="15"/>
      <c r="O740" s="15"/>
    </row>
    <row x14ac:dyDescent="0.25" r="741" customHeight="1" ht="17.25">
      <c r="A741" s="3"/>
      <c r="B741" s="10"/>
      <c r="C741" s="10"/>
      <c r="D741" s="10"/>
      <c r="E741" s="10"/>
      <c r="F741" s="10"/>
      <c r="G741" s="10"/>
      <c r="H741" s="23"/>
      <c r="I741" s="23"/>
      <c r="J741" s="23"/>
      <c r="K741" s="23"/>
      <c r="L741" s="23"/>
      <c r="M741" s="10"/>
      <c r="N741" s="15"/>
      <c r="O741" s="15"/>
    </row>
    <row x14ac:dyDescent="0.25" r="742" customHeight="1" ht="17.25">
      <c r="A742" s="3"/>
      <c r="B742" s="10"/>
      <c r="C742" s="10"/>
      <c r="D742" s="10"/>
      <c r="E742" s="10"/>
      <c r="F742" s="10"/>
      <c r="G742" s="10"/>
      <c r="H742" s="23"/>
      <c r="I742" s="23"/>
      <c r="J742" s="23"/>
      <c r="K742" s="23"/>
      <c r="L742" s="23"/>
      <c r="M742" s="10"/>
      <c r="N742" s="15"/>
      <c r="O742" s="15"/>
    </row>
    <row x14ac:dyDescent="0.25" r="743" customHeight="1" ht="17.25">
      <c r="A743" s="3"/>
      <c r="B743" s="10"/>
      <c r="C743" s="10"/>
      <c r="D743" s="10"/>
      <c r="E743" s="10"/>
      <c r="F743" s="10"/>
      <c r="G743" s="10"/>
      <c r="H743" s="23"/>
      <c r="I743" s="23"/>
      <c r="J743" s="23"/>
      <c r="K743" s="23"/>
      <c r="L743" s="23"/>
      <c r="M743" s="10"/>
      <c r="N743" s="15"/>
      <c r="O743" s="15"/>
    </row>
    <row x14ac:dyDescent="0.25" r="744" customHeight="1" ht="17.25">
      <c r="A744" s="3"/>
      <c r="B744" s="10"/>
      <c r="C744" s="10"/>
      <c r="D744" s="10"/>
      <c r="E744" s="10"/>
      <c r="F744" s="10"/>
      <c r="G744" s="10"/>
      <c r="H744" s="23"/>
      <c r="I744" s="23"/>
      <c r="J744" s="23"/>
      <c r="K744" s="23"/>
      <c r="L744" s="23"/>
      <c r="M744" s="10"/>
      <c r="N744" s="15"/>
      <c r="O744" s="15"/>
    </row>
    <row x14ac:dyDescent="0.25" r="745" customHeight="1" ht="17.25">
      <c r="A745" s="3"/>
      <c r="B745" s="10"/>
      <c r="C745" s="10"/>
      <c r="D745" s="10"/>
      <c r="E745" s="10"/>
      <c r="F745" s="10"/>
      <c r="G745" s="10"/>
      <c r="H745" s="23"/>
      <c r="I745" s="23"/>
      <c r="J745" s="23"/>
      <c r="K745" s="23"/>
      <c r="L745" s="23"/>
      <c r="M745" s="10"/>
      <c r="N745" s="15"/>
      <c r="O745" s="15"/>
    </row>
    <row x14ac:dyDescent="0.25" r="746" customHeight="1" ht="17.25">
      <c r="A746" s="3"/>
      <c r="B746" s="10"/>
      <c r="C746" s="10"/>
      <c r="D746" s="10"/>
      <c r="E746" s="10"/>
      <c r="F746" s="10"/>
      <c r="G746" s="10"/>
      <c r="H746" s="23"/>
      <c r="I746" s="23"/>
      <c r="J746" s="23"/>
      <c r="K746" s="23"/>
      <c r="L746" s="23"/>
      <c r="M746" s="10"/>
      <c r="N746" s="15"/>
      <c r="O746" s="15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367"/>
  <sheetViews>
    <sheetView workbookViewId="0"/>
  </sheetViews>
  <sheetFormatPr defaultRowHeight="15" x14ac:dyDescent="0.25"/>
  <cols>
    <col min="1" max="1" style="6" width="18.005" customWidth="1" bestFit="1"/>
    <col min="2" max="2" style="9" width="12.43357142857143" customWidth="1" bestFit="1"/>
  </cols>
  <sheetData>
    <row x14ac:dyDescent="0.25" r="1" customHeight="1" ht="17.25">
      <c r="A1" s="1"/>
      <c r="B1" s="8" t="s">
        <v>0</v>
      </c>
    </row>
    <row x14ac:dyDescent="0.25" r="2" customHeight="1" ht="17.25">
      <c r="A2" s="1"/>
      <c r="B2" s="8" t="s">
        <v>2</v>
      </c>
    </row>
    <row x14ac:dyDescent="0.25" r="3" customHeight="1" ht="17.25">
      <c r="A3" s="3">
        <f>_xll.PIAdvCalcDat('Blr 11 Coal and Pellets'!$B$2,"7/1/21","7/1/22","1d","total","time-weighted",0,24,65,"")</f>
        <v>25568.75</v>
      </c>
      <c r="B3" s="4">
        <v>141.61135048308512</v>
      </c>
    </row>
    <row x14ac:dyDescent="0.25" r="4" customHeight="1" ht="17.25">
      <c r="A4" s="3">
        <v>44379</v>
      </c>
      <c r="B4" s="4">
        <v>169.7996213099856</v>
      </c>
    </row>
    <row x14ac:dyDescent="0.25" r="5" customHeight="1" ht="17.25">
      <c r="A5" s="3">
        <v>44380</v>
      </c>
      <c r="B5" s="4">
        <v>234.72403523355626</v>
      </c>
    </row>
    <row x14ac:dyDescent="0.25" r="6" customHeight="1" ht="17.25">
      <c r="A6" s="3">
        <v>44381</v>
      </c>
      <c r="B6" s="4">
        <v>243.95610671454494</v>
      </c>
    </row>
    <row x14ac:dyDescent="0.25" r="7" customHeight="1" ht="17.25">
      <c r="A7" s="3">
        <v>44382</v>
      </c>
      <c r="B7" s="4">
        <v>243.9021781177184</v>
      </c>
    </row>
    <row x14ac:dyDescent="0.25" r="8" customHeight="1" ht="17.25">
      <c r="A8" s="3">
        <v>44383</v>
      </c>
      <c r="B8" s="4">
        <v>283.6186959209633</v>
      </c>
    </row>
    <row x14ac:dyDescent="0.25" r="9" customHeight="1" ht="17.25">
      <c r="A9" s="3">
        <v>44384</v>
      </c>
      <c r="B9" s="4">
        <v>248.2002762799593</v>
      </c>
    </row>
    <row x14ac:dyDescent="0.25" r="10" customHeight="1" ht="17.25">
      <c r="A10" s="3">
        <v>44385</v>
      </c>
      <c r="B10" s="4">
        <v>239.27752110427414</v>
      </c>
    </row>
    <row x14ac:dyDescent="0.25" r="11" customHeight="1" ht="17.25">
      <c r="A11" s="3">
        <v>44386</v>
      </c>
      <c r="B11" s="4">
        <v>242.64747789760003</v>
      </c>
    </row>
    <row x14ac:dyDescent="0.25" r="12" customHeight="1" ht="17.25">
      <c r="A12" s="3">
        <v>44387</v>
      </c>
      <c r="B12" s="4">
        <v>244.21816140954158</v>
      </c>
    </row>
    <row x14ac:dyDescent="0.25" r="13" customHeight="1" ht="17.25">
      <c r="A13" s="3">
        <v>44388</v>
      </c>
      <c r="B13" s="4">
        <v>245.52521229419563</v>
      </c>
    </row>
    <row x14ac:dyDescent="0.25" r="14" customHeight="1" ht="17.25">
      <c r="A14" s="3">
        <v>44389</v>
      </c>
      <c r="B14" s="4">
        <v>241.30598249525866</v>
      </c>
    </row>
    <row x14ac:dyDescent="0.25" r="15" customHeight="1" ht="17.25">
      <c r="A15" s="3">
        <v>44390</v>
      </c>
      <c r="B15" s="4">
        <v>240.0489635579091</v>
      </c>
    </row>
    <row x14ac:dyDescent="0.25" r="16" customHeight="1" ht="17.25">
      <c r="A16" s="3">
        <v>44391</v>
      </c>
      <c r="B16" s="4">
        <v>144.62736401429225</v>
      </c>
    </row>
    <row x14ac:dyDescent="0.25" r="17" customHeight="1" ht="17.25">
      <c r="A17" s="3">
        <v>44392</v>
      </c>
      <c r="B17" s="4">
        <v>155.1062446499177</v>
      </c>
    </row>
    <row x14ac:dyDescent="0.25" r="18" customHeight="1" ht="17.25">
      <c r="A18" s="3">
        <v>44393</v>
      </c>
      <c r="B18" s="4">
        <v>210.70516209448806</v>
      </c>
    </row>
    <row x14ac:dyDescent="0.25" r="19" customHeight="1" ht="17.25">
      <c r="A19" s="3">
        <v>44394</v>
      </c>
      <c r="B19" s="4">
        <v>221.91246709625585</v>
      </c>
    </row>
    <row x14ac:dyDescent="0.25" r="20" customHeight="1" ht="17.25">
      <c r="A20" s="3">
        <v>44395</v>
      </c>
      <c r="B20" s="4">
        <v>236.44118245672897</v>
      </c>
    </row>
    <row x14ac:dyDescent="0.25" r="21" customHeight="1" ht="17.25">
      <c r="A21" s="3">
        <v>44396</v>
      </c>
      <c r="B21" s="4">
        <v>209.17190404296983</v>
      </c>
    </row>
    <row x14ac:dyDescent="0.25" r="22" customHeight="1" ht="17.25">
      <c r="A22" s="3">
        <v>44397</v>
      </c>
      <c r="B22" s="4">
        <v>147.9759563955322</v>
      </c>
    </row>
    <row x14ac:dyDescent="0.25" r="23" customHeight="1" ht="17.25">
      <c r="A23" s="3">
        <v>44398</v>
      </c>
      <c r="B23" s="4">
        <v>146.0165039193038</v>
      </c>
    </row>
    <row x14ac:dyDescent="0.25" r="24" customHeight="1" ht="17.25">
      <c r="A24" s="3">
        <v>44399</v>
      </c>
      <c r="B24" s="4">
        <v>192.3611495162869</v>
      </c>
    </row>
    <row x14ac:dyDescent="0.25" r="25" customHeight="1" ht="17.25">
      <c r="A25" s="3">
        <v>44400</v>
      </c>
      <c r="B25" s="4">
        <v>240.0969299116342</v>
      </c>
    </row>
    <row x14ac:dyDescent="0.25" r="26" customHeight="1" ht="17.25">
      <c r="A26" s="3">
        <v>44401</v>
      </c>
      <c r="B26" s="4">
        <v>249.56697971129077</v>
      </c>
    </row>
    <row x14ac:dyDescent="0.25" r="27" customHeight="1" ht="17.25">
      <c r="A27" s="3">
        <v>44402</v>
      </c>
      <c r="B27" s="4">
        <v>251.30217442556642</v>
      </c>
    </row>
    <row x14ac:dyDescent="0.25" r="28" customHeight="1" ht="17.25">
      <c r="A28" s="3">
        <v>44403</v>
      </c>
      <c r="B28" s="4">
        <v>306.943218133281</v>
      </c>
    </row>
    <row x14ac:dyDescent="0.25" r="29" customHeight="1" ht="17.25">
      <c r="A29" s="3">
        <v>44404</v>
      </c>
      <c r="B29" s="4">
        <v>240.1655991244305</v>
      </c>
    </row>
    <row x14ac:dyDescent="0.25" r="30" customHeight="1" ht="17.25">
      <c r="A30" s="3">
        <v>44405</v>
      </c>
      <c r="B30" s="4">
        <v>266.31371169463824</v>
      </c>
    </row>
    <row x14ac:dyDescent="0.25" r="31" customHeight="1" ht="17.25">
      <c r="A31" s="3">
        <v>44406</v>
      </c>
      <c r="B31" s="4">
        <v>245.35378106542254</v>
      </c>
    </row>
    <row x14ac:dyDescent="0.25" r="32" customHeight="1" ht="17.25">
      <c r="A32" s="3">
        <v>44407</v>
      </c>
      <c r="B32" s="4">
        <v>183.06104913839062</v>
      </c>
    </row>
    <row x14ac:dyDescent="0.25" r="33" customHeight="1" ht="17.25">
      <c r="A33" s="3">
        <v>44408</v>
      </c>
      <c r="B33" s="4">
        <v>158.16070494898932</v>
      </c>
    </row>
    <row x14ac:dyDescent="0.25" r="34" customHeight="1" ht="17.25">
      <c r="A34" s="3">
        <v>44409</v>
      </c>
      <c r="B34" s="4">
        <v>221.16105793702963</v>
      </c>
    </row>
    <row x14ac:dyDescent="0.25" r="35" customHeight="1" ht="17.25">
      <c r="A35" s="3">
        <v>44410</v>
      </c>
      <c r="B35" s="4">
        <v>177.19227444779847</v>
      </c>
    </row>
    <row x14ac:dyDescent="0.25" r="36" customHeight="1" ht="17.25">
      <c r="A36" s="3">
        <v>44411</v>
      </c>
      <c r="B36" s="4">
        <v>174.60384301351607</v>
      </c>
    </row>
    <row x14ac:dyDescent="0.25" r="37" customHeight="1" ht="17.25">
      <c r="A37" s="3">
        <v>44412</v>
      </c>
      <c r="B37" s="4">
        <v>232.4891705569071</v>
      </c>
    </row>
    <row x14ac:dyDescent="0.25" r="38" customHeight="1" ht="17.25">
      <c r="A38" s="3">
        <v>44413</v>
      </c>
      <c r="B38" s="4">
        <v>204.59421669461986</v>
      </c>
    </row>
    <row x14ac:dyDescent="0.25" r="39" customHeight="1" ht="17.25">
      <c r="A39" s="3">
        <v>44414</v>
      </c>
      <c r="B39" s="4">
        <v>139.71259010973057</v>
      </c>
    </row>
    <row x14ac:dyDescent="0.25" r="40" customHeight="1" ht="17.25">
      <c r="A40" s="3">
        <v>44415</v>
      </c>
      <c r="B40" s="4">
        <v>144.11852877048207</v>
      </c>
    </row>
    <row x14ac:dyDescent="0.25" r="41" customHeight="1" ht="17.25">
      <c r="A41" s="3">
        <v>44416</v>
      </c>
      <c r="B41" s="4">
        <v>220.02011534925492</v>
      </c>
    </row>
    <row x14ac:dyDescent="0.25" r="42" customHeight="1" ht="17.25">
      <c r="A42" s="3">
        <v>44417</v>
      </c>
      <c r="B42" s="4">
        <v>173.69023534303278</v>
      </c>
    </row>
    <row x14ac:dyDescent="0.25" r="43" customHeight="1" ht="17.25">
      <c r="A43" s="3">
        <v>44418</v>
      </c>
      <c r="B43" s="4">
        <v>137.35954155016182</v>
      </c>
    </row>
    <row x14ac:dyDescent="0.25" r="44" customHeight="1" ht="17.25">
      <c r="A44" s="3">
        <v>44419</v>
      </c>
      <c r="B44" s="4">
        <v>143.054450985492</v>
      </c>
    </row>
    <row x14ac:dyDescent="0.25" r="45" customHeight="1" ht="17.25">
      <c r="A45" s="3">
        <v>44420</v>
      </c>
      <c r="B45" s="4">
        <v>134.57611992329166</v>
      </c>
    </row>
    <row x14ac:dyDescent="0.25" r="46" customHeight="1" ht="17.25">
      <c r="A46" s="3">
        <v>44421</v>
      </c>
      <c r="B46" s="4">
        <v>155.3290152293668</v>
      </c>
    </row>
    <row x14ac:dyDescent="0.25" r="47" customHeight="1" ht="17.25">
      <c r="A47" s="3">
        <v>44422</v>
      </c>
      <c r="B47" s="4">
        <v>227.6092791187447</v>
      </c>
    </row>
    <row x14ac:dyDescent="0.25" r="48" customHeight="1" ht="17.25">
      <c r="A48" s="3">
        <v>44423</v>
      </c>
      <c r="B48" s="4">
        <v>232.91764436472266</v>
      </c>
    </row>
    <row x14ac:dyDescent="0.25" r="49" customHeight="1" ht="17.25">
      <c r="A49" s="3">
        <v>44424</v>
      </c>
      <c r="B49" s="4">
        <v>203.80449212243732</v>
      </c>
    </row>
    <row x14ac:dyDescent="0.25" r="50" customHeight="1" ht="17.25">
      <c r="A50" s="3">
        <v>44425</v>
      </c>
      <c r="B50" s="4">
        <v>142.0022026769979</v>
      </c>
    </row>
    <row x14ac:dyDescent="0.25" r="51" customHeight="1" ht="17.25">
      <c r="A51" s="3">
        <v>44426</v>
      </c>
      <c r="B51" s="4">
        <v>155.52153742892796</v>
      </c>
    </row>
    <row x14ac:dyDescent="0.25" r="52" customHeight="1" ht="17.25">
      <c r="A52" s="3">
        <v>44427</v>
      </c>
      <c r="B52" s="4">
        <v>144.40438142614542</v>
      </c>
    </row>
    <row x14ac:dyDescent="0.25" r="53" customHeight="1" ht="17.25">
      <c r="A53" s="3">
        <v>44428</v>
      </c>
      <c r="B53" s="4">
        <v>173.9813171881638</v>
      </c>
    </row>
    <row x14ac:dyDescent="0.25" r="54" customHeight="1" ht="17.25">
      <c r="A54" s="3">
        <v>44429</v>
      </c>
      <c r="B54" s="4">
        <v>245.3045129140691</v>
      </c>
    </row>
    <row x14ac:dyDescent="0.25" r="55" customHeight="1" ht="17.25">
      <c r="A55" s="3">
        <v>44430</v>
      </c>
      <c r="B55" s="4">
        <v>244.59274872405047</v>
      </c>
    </row>
    <row x14ac:dyDescent="0.25" r="56" customHeight="1" ht="17.25">
      <c r="A56" s="3">
        <v>44431</v>
      </c>
      <c r="B56" s="4">
        <v>186.65378301486402</v>
      </c>
    </row>
    <row x14ac:dyDescent="0.25" r="57" customHeight="1" ht="17.25">
      <c r="A57" s="3">
        <v>44432</v>
      </c>
      <c r="B57" s="4">
        <v>138.84691508434742</v>
      </c>
    </row>
    <row x14ac:dyDescent="0.25" r="58" customHeight="1" ht="17.25">
      <c r="A58" s="3">
        <v>44433</v>
      </c>
      <c r="B58" s="4">
        <v>139.36485785471277</v>
      </c>
    </row>
    <row x14ac:dyDescent="0.25" r="59" customHeight="1" ht="17.25">
      <c r="A59" s="3">
        <v>44434</v>
      </c>
      <c r="B59" s="4">
        <v>182.18803327984318</v>
      </c>
    </row>
    <row x14ac:dyDescent="0.25" r="60" customHeight="1" ht="17.25">
      <c r="A60" s="3">
        <v>44435</v>
      </c>
      <c r="B60" s="4">
        <v>237.080040648299</v>
      </c>
    </row>
    <row x14ac:dyDescent="0.25" r="61" customHeight="1" ht="17.25">
      <c r="A61" s="3">
        <v>44436</v>
      </c>
      <c r="B61" s="4">
        <v>234.6802907721652</v>
      </c>
    </row>
    <row x14ac:dyDescent="0.25" r="62" customHeight="1" ht="17.25">
      <c r="A62" s="3">
        <v>44437</v>
      </c>
      <c r="B62" s="4">
        <v>171.65162401538356</v>
      </c>
    </row>
    <row x14ac:dyDescent="0.25" r="63" customHeight="1" ht="17.25">
      <c r="A63" s="3">
        <v>44438</v>
      </c>
      <c r="B63" s="4">
        <v>140.1811565157354</v>
      </c>
    </row>
    <row x14ac:dyDescent="0.25" r="64" customHeight="1" ht="17.25">
      <c r="A64" s="3">
        <v>44439</v>
      </c>
      <c r="B64" s="4">
        <v>139.27628274115574</v>
      </c>
    </row>
    <row x14ac:dyDescent="0.25" r="65" customHeight="1" ht="17.25">
      <c r="A65" s="3">
        <v>44440</v>
      </c>
      <c r="B65" s="4">
        <v>131.28327989566276</v>
      </c>
    </row>
    <row x14ac:dyDescent="0.25" r="66" customHeight="1" ht="17.25">
      <c r="A66" s="3">
        <v>44441</v>
      </c>
      <c r="B66" s="4">
        <v>164.27794041496588</v>
      </c>
    </row>
    <row x14ac:dyDescent="0.25" r="67" customHeight="1" ht="17.25">
      <c r="A67" s="3">
        <v>44442</v>
      </c>
      <c r="B67" s="4">
        <v>231.68411615932388</v>
      </c>
    </row>
    <row x14ac:dyDescent="0.25" r="68" customHeight="1" ht="17.25">
      <c r="A68" s="3">
        <v>44443</v>
      </c>
      <c r="B68" s="4">
        <v>237.80116063621966</v>
      </c>
    </row>
    <row x14ac:dyDescent="0.25" r="69" customHeight="1" ht="17.25">
      <c r="A69" s="3">
        <v>44444</v>
      </c>
      <c r="B69" s="4">
        <v>240.51180628732328</v>
      </c>
    </row>
    <row x14ac:dyDescent="0.25" r="70" customHeight="1" ht="17.25">
      <c r="A70" s="3">
        <v>44445</v>
      </c>
      <c r="B70" s="4">
        <v>239.86112807627947</v>
      </c>
    </row>
    <row x14ac:dyDescent="0.25" r="71" customHeight="1" ht="17.25">
      <c r="A71" s="3">
        <v>44446</v>
      </c>
      <c r="B71" s="4">
        <v>162.08639018170533</v>
      </c>
    </row>
    <row x14ac:dyDescent="0.25" r="72" customHeight="1" ht="17.25">
      <c r="A72" s="3">
        <v>44447</v>
      </c>
      <c r="B72" s="4">
        <v>138.02984163170544</v>
      </c>
    </row>
    <row x14ac:dyDescent="0.25" r="73" customHeight="1" ht="17.25">
      <c r="A73" s="3">
        <v>44448</v>
      </c>
      <c r="B73" s="4">
        <v>135.3240946056933</v>
      </c>
    </row>
    <row x14ac:dyDescent="0.25" r="74" customHeight="1" ht="17.25">
      <c r="A74" s="3">
        <v>44449</v>
      </c>
      <c r="B74" s="4">
        <v>138.71922175101201</v>
      </c>
    </row>
    <row x14ac:dyDescent="0.25" r="75" customHeight="1" ht="17.25">
      <c r="A75" s="3">
        <v>44450</v>
      </c>
      <c r="B75" s="4">
        <v>145.7004030651774</v>
      </c>
    </row>
    <row x14ac:dyDescent="0.25" r="76" customHeight="1" ht="17.25">
      <c r="A76" s="3">
        <v>44451</v>
      </c>
      <c r="B76" s="4">
        <v>136.96444784481116</v>
      </c>
    </row>
    <row x14ac:dyDescent="0.25" r="77" customHeight="1" ht="17.25">
      <c r="A77" s="3">
        <v>44452</v>
      </c>
      <c r="B77" s="4">
        <v>130.59698060423605</v>
      </c>
    </row>
    <row x14ac:dyDescent="0.25" r="78" customHeight="1" ht="17.25">
      <c r="A78" s="3">
        <v>44453</v>
      </c>
      <c r="B78" s="4">
        <v>134.7137031992114</v>
      </c>
    </row>
    <row x14ac:dyDescent="0.25" r="79" customHeight="1" ht="17.25">
      <c r="A79" s="3">
        <v>44454</v>
      </c>
      <c r="B79" s="4">
        <v>144.83749323954288</v>
      </c>
    </row>
    <row x14ac:dyDescent="0.25" r="80" customHeight="1" ht="17.25">
      <c r="A80" s="3">
        <v>44455</v>
      </c>
      <c r="B80" s="4">
        <v>132.86217293946802</v>
      </c>
    </row>
    <row x14ac:dyDescent="0.25" r="81" customHeight="1" ht="17.25">
      <c r="A81" s="3">
        <v>44456</v>
      </c>
      <c r="B81" s="4">
        <v>136.34518089797473</v>
      </c>
    </row>
    <row x14ac:dyDescent="0.25" r="82" customHeight="1" ht="17.25">
      <c r="A82" s="3">
        <v>44457</v>
      </c>
      <c r="B82" s="4">
        <v>202.4261848420633</v>
      </c>
    </row>
    <row x14ac:dyDescent="0.25" r="83" customHeight="1" ht="17.25">
      <c r="A83" s="3">
        <v>44458</v>
      </c>
      <c r="B83" s="4">
        <v>154.59210953399335</v>
      </c>
    </row>
    <row x14ac:dyDescent="0.25" r="84" customHeight="1" ht="17.25">
      <c r="A84" s="3">
        <v>44459</v>
      </c>
      <c r="B84" s="4">
        <v>141.51933491657525</v>
      </c>
    </row>
    <row x14ac:dyDescent="0.25" r="85" customHeight="1" ht="17.25">
      <c r="A85" s="3">
        <v>44460</v>
      </c>
      <c r="B85" s="4">
        <v>200.91505625005928</v>
      </c>
    </row>
    <row x14ac:dyDescent="0.25" r="86" customHeight="1" ht="17.25">
      <c r="A86" s="3">
        <v>44461</v>
      </c>
      <c r="B86" s="4">
        <v>131.60924150764578</v>
      </c>
    </row>
    <row x14ac:dyDescent="0.25" r="87" customHeight="1" ht="17.25">
      <c r="A87" s="3">
        <v>44462</v>
      </c>
      <c r="B87" s="4">
        <v>133.0035413810199</v>
      </c>
    </row>
    <row x14ac:dyDescent="0.25" r="88" customHeight="1" ht="17.25">
      <c r="A88" s="3">
        <v>44463</v>
      </c>
      <c r="B88" s="4">
        <v>124.51393996467787</v>
      </c>
    </row>
    <row x14ac:dyDescent="0.25" r="89" customHeight="1" ht="17.25">
      <c r="A89" s="3">
        <v>44464</v>
      </c>
      <c r="B89" s="4">
        <v>113.56175067785713</v>
      </c>
    </row>
    <row x14ac:dyDescent="0.25" r="90" customHeight="1" ht="17.25">
      <c r="A90" s="3">
        <v>44465</v>
      </c>
      <c r="B90" s="4">
        <v>115.43909244313659</v>
      </c>
    </row>
    <row x14ac:dyDescent="0.25" r="91" customHeight="1" ht="17.25">
      <c r="A91" s="3">
        <v>44466</v>
      </c>
      <c r="B91" s="4">
        <v>124.06986653298759</v>
      </c>
    </row>
    <row x14ac:dyDescent="0.25" r="92" customHeight="1" ht="17.25">
      <c r="A92" s="3">
        <v>44467</v>
      </c>
      <c r="B92" s="4">
        <v>126.26755818627915</v>
      </c>
    </row>
    <row x14ac:dyDescent="0.25" r="93" customHeight="1" ht="17.25">
      <c r="A93" s="3">
        <v>44468</v>
      </c>
      <c r="B93" s="4">
        <v>120.26150526130054</v>
      </c>
    </row>
    <row x14ac:dyDescent="0.25" r="94" customHeight="1" ht="17.25">
      <c r="A94" s="3">
        <v>44469</v>
      </c>
      <c r="B94" s="4">
        <v>112.98004890117113</v>
      </c>
    </row>
    <row x14ac:dyDescent="0.25" r="95" customHeight="1" ht="17.25">
      <c r="A95" s="3">
        <v>44470</v>
      </c>
      <c r="B95" s="4">
        <v>118.67484727485106</v>
      </c>
    </row>
    <row x14ac:dyDescent="0.25" r="96" customHeight="1" ht="17.25">
      <c r="A96" s="3">
        <v>44471</v>
      </c>
      <c r="B96" s="4">
        <v>126.85514610480517</v>
      </c>
    </row>
    <row x14ac:dyDescent="0.25" r="97" customHeight="1" ht="17.25">
      <c r="A97" s="3">
        <v>44472</v>
      </c>
      <c r="B97" s="4">
        <v>124.08484647124044</v>
      </c>
    </row>
    <row x14ac:dyDescent="0.25" r="98" customHeight="1" ht="17.25">
      <c r="A98" s="3">
        <v>44473</v>
      </c>
      <c r="B98" s="4">
        <v>123.82625723179649</v>
      </c>
    </row>
    <row x14ac:dyDescent="0.25" r="99" customHeight="1" ht="17.25">
      <c r="A99" s="3">
        <v>44474</v>
      </c>
      <c r="B99" s="4">
        <v>123.7085933885372</v>
      </c>
    </row>
    <row x14ac:dyDescent="0.25" r="100" customHeight="1" ht="17.25">
      <c r="A100" s="3">
        <v>44475</v>
      </c>
      <c r="B100" s="4">
        <v>135.36276942850475</v>
      </c>
    </row>
    <row x14ac:dyDescent="0.25" r="101" customHeight="1" ht="17.25">
      <c r="A101" s="3">
        <v>44476</v>
      </c>
      <c r="B101" s="4">
        <v>132.06907919676547</v>
      </c>
    </row>
    <row x14ac:dyDescent="0.25" r="102" customHeight="1" ht="17.25">
      <c r="A102" s="3">
        <v>44477</v>
      </c>
      <c r="B102" s="4">
        <v>135.72479290239988</v>
      </c>
    </row>
    <row x14ac:dyDescent="0.25" r="103" customHeight="1" ht="17.25">
      <c r="A103" s="3">
        <v>44478</v>
      </c>
      <c r="B103" s="4">
        <v>3.8397921317870662</v>
      </c>
    </row>
    <row x14ac:dyDescent="0.25" r="104" customHeight="1" ht="17.25">
      <c r="A104" s="3">
        <v>44479</v>
      </c>
      <c r="B104" s="8" t="s">
        <v>3</v>
      </c>
    </row>
    <row x14ac:dyDescent="0.25" r="105" customHeight="1" ht="17.25">
      <c r="A105" s="3">
        <v>44480</v>
      </c>
      <c r="B105" s="8" t="s">
        <v>3</v>
      </c>
    </row>
    <row x14ac:dyDescent="0.25" r="106" customHeight="1" ht="17.25">
      <c r="A106" s="3">
        <v>44481</v>
      </c>
      <c r="B106" s="8" t="s">
        <v>3</v>
      </c>
    </row>
    <row x14ac:dyDescent="0.25" r="107" customHeight="1" ht="17.25">
      <c r="A107" s="3">
        <v>44482</v>
      </c>
      <c r="B107" s="8" t="s">
        <v>3</v>
      </c>
    </row>
    <row x14ac:dyDescent="0.25" r="108" customHeight="1" ht="17.25">
      <c r="A108" s="3">
        <v>44483</v>
      </c>
      <c r="B108" s="8" t="s">
        <v>3</v>
      </c>
    </row>
    <row x14ac:dyDescent="0.25" r="109" customHeight="1" ht="17.25">
      <c r="A109" s="3">
        <v>44484</v>
      </c>
      <c r="B109" s="8" t="s">
        <v>3</v>
      </c>
    </row>
    <row x14ac:dyDescent="0.25" r="110" customHeight="1" ht="17.25">
      <c r="A110" s="3">
        <v>44485</v>
      </c>
      <c r="B110" s="8" t="s">
        <v>3</v>
      </c>
    </row>
    <row x14ac:dyDescent="0.25" r="111" customHeight="1" ht="17.25">
      <c r="A111" s="3">
        <v>44486</v>
      </c>
      <c r="B111" s="8" t="s">
        <v>3</v>
      </c>
    </row>
    <row x14ac:dyDescent="0.25" r="112" customHeight="1" ht="17.25">
      <c r="A112" s="3">
        <v>44487</v>
      </c>
      <c r="B112" s="8" t="s">
        <v>3</v>
      </c>
    </row>
    <row x14ac:dyDescent="0.25" r="113" customHeight="1" ht="17.25">
      <c r="A113" s="3">
        <v>44488</v>
      </c>
      <c r="B113" s="8" t="s">
        <v>3</v>
      </c>
    </row>
    <row x14ac:dyDescent="0.25" r="114" customHeight="1" ht="17.25">
      <c r="A114" s="3">
        <v>44489</v>
      </c>
      <c r="B114" s="8" t="s">
        <v>3</v>
      </c>
    </row>
    <row x14ac:dyDescent="0.25" r="115" customHeight="1" ht="17.25">
      <c r="A115" s="3">
        <v>44490</v>
      </c>
      <c r="B115" s="8" t="s">
        <v>3</v>
      </c>
    </row>
    <row x14ac:dyDescent="0.25" r="116" customHeight="1" ht="17.25">
      <c r="A116" s="3">
        <v>44491</v>
      </c>
      <c r="B116" s="8" t="s">
        <v>3</v>
      </c>
    </row>
    <row x14ac:dyDescent="0.25" r="117" customHeight="1" ht="17.25">
      <c r="A117" s="3">
        <v>44492</v>
      </c>
      <c r="B117" s="8" t="s">
        <v>3</v>
      </c>
    </row>
    <row x14ac:dyDescent="0.25" r="118" customHeight="1" ht="17.25">
      <c r="A118" s="3">
        <v>44493</v>
      </c>
      <c r="B118" s="8" t="s">
        <v>3</v>
      </c>
    </row>
    <row x14ac:dyDescent="0.25" r="119" customHeight="1" ht="17.25">
      <c r="A119" s="3">
        <v>44494</v>
      </c>
      <c r="B119" s="8" t="s">
        <v>3</v>
      </c>
    </row>
    <row x14ac:dyDescent="0.25" r="120" customHeight="1" ht="17.25">
      <c r="A120" s="3">
        <v>44495</v>
      </c>
      <c r="B120" s="8" t="s">
        <v>3</v>
      </c>
    </row>
    <row x14ac:dyDescent="0.25" r="121" customHeight="1" ht="17.25">
      <c r="A121" s="3">
        <v>44496</v>
      </c>
      <c r="B121" s="8" t="s">
        <v>3</v>
      </c>
    </row>
    <row x14ac:dyDescent="0.25" r="122" customHeight="1" ht="17.25">
      <c r="A122" s="3">
        <v>44497</v>
      </c>
      <c r="B122" s="8" t="s">
        <v>3</v>
      </c>
    </row>
    <row x14ac:dyDescent="0.25" r="123" customHeight="1" ht="17.25">
      <c r="A123" s="3">
        <v>44498</v>
      </c>
      <c r="B123" s="8" t="s">
        <v>3</v>
      </c>
    </row>
    <row x14ac:dyDescent="0.25" r="124" customHeight="1" ht="17.25">
      <c r="A124" s="3">
        <v>44499</v>
      </c>
      <c r="B124" s="8" t="s">
        <v>3</v>
      </c>
    </row>
    <row x14ac:dyDescent="0.25" r="125" customHeight="1" ht="17.25">
      <c r="A125" s="3">
        <v>44500</v>
      </c>
      <c r="B125" s="8" t="s">
        <v>3</v>
      </c>
    </row>
    <row x14ac:dyDescent="0.25" r="126" customHeight="1" ht="17.25">
      <c r="A126" s="3">
        <v>44501</v>
      </c>
      <c r="B126" s="8" t="s">
        <v>3</v>
      </c>
    </row>
    <row x14ac:dyDescent="0.25" r="127" customHeight="1" ht="17.25">
      <c r="A127" s="3">
        <v>44502</v>
      </c>
      <c r="B127" s="4">
        <v>-0.10390700218965088</v>
      </c>
    </row>
    <row x14ac:dyDescent="0.25" r="128" customHeight="1" ht="17.25">
      <c r="A128" s="3">
        <v>44503</v>
      </c>
      <c r="B128" s="4">
        <v>-0.016100631723695753</v>
      </c>
    </row>
    <row x14ac:dyDescent="0.25" r="129" customHeight="1" ht="17.25">
      <c r="A129" s="3">
        <v>44504</v>
      </c>
      <c r="B129" s="4">
        <v>70.45533131163721</v>
      </c>
    </row>
    <row x14ac:dyDescent="0.25" r="130" customHeight="1" ht="17.25">
      <c r="A130" s="3">
        <v>44505</v>
      </c>
      <c r="B130" s="4">
        <v>205.5774686723654</v>
      </c>
    </row>
    <row x14ac:dyDescent="0.25" r="131" customHeight="1" ht="17.25">
      <c r="A131" s="3">
        <v>44506</v>
      </c>
      <c r="B131" s="4">
        <v>113.31958585403234</v>
      </c>
    </row>
    <row x14ac:dyDescent="0.25" r="132" customHeight="1" ht="17.25">
      <c r="A132" s="3">
        <v>44507</v>
      </c>
      <c r="B132" s="4">
        <v>111.77152346590404</v>
      </c>
    </row>
    <row x14ac:dyDescent="0.25" r="133" customHeight="1" ht="17.25">
      <c r="A133" s="3">
        <v>44508</v>
      </c>
      <c r="B133" s="4">
        <v>121.12507185839647</v>
      </c>
    </row>
    <row x14ac:dyDescent="0.25" r="134" customHeight="1" ht="17.25">
      <c r="A134" s="3">
        <v>44509</v>
      </c>
      <c r="B134" s="4">
        <v>119.26377187099334</v>
      </c>
    </row>
    <row x14ac:dyDescent="0.25" r="135" customHeight="1" ht="17.25">
      <c r="A135" s="3">
        <v>44510</v>
      </c>
      <c r="B135" s="4">
        <v>121.16119744505536</v>
      </c>
    </row>
    <row x14ac:dyDescent="0.25" r="136" customHeight="1" ht="17.25">
      <c r="A136" s="3">
        <v>44511</v>
      </c>
      <c r="B136" s="4">
        <v>115.35507316688216</v>
      </c>
    </row>
    <row x14ac:dyDescent="0.25" r="137" customHeight="1" ht="17.25">
      <c r="A137" s="3">
        <v>44512</v>
      </c>
      <c r="B137" s="4">
        <v>42.57603270438534</v>
      </c>
    </row>
    <row x14ac:dyDescent="0.25" r="138" customHeight="1" ht="17.25">
      <c r="A138" s="3">
        <v>44513</v>
      </c>
      <c r="B138" s="4">
        <v>151.43990758064194</v>
      </c>
    </row>
    <row x14ac:dyDescent="0.25" r="139" customHeight="1" ht="17.25">
      <c r="A139" s="3">
        <v>44514</v>
      </c>
      <c r="B139" s="4">
        <v>145.94667446191386</v>
      </c>
    </row>
    <row x14ac:dyDescent="0.25" r="140" customHeight="1" ht="17.25">
      <c r="A140" s="3">
        <v>44515</v>
      </c>
      <c r="B140" s="4">
        <v>156.77513408154553</v>
      </c>
    </row>
    <row x14ac:dyDescent="0.25" r="141" customHeight="1" ht="17.25">
      <c r="A141" s="3">
        <v>44516</v>
      </c>
      <c r="B141" s="4">
        <v>138.87338405122273</v>
      </c>
    </row>
    <row x14ac:dyDescent="0.25" r="142" customHeight="1" ht="17.25">
      <c r="A142" s="3">
        <v>44517</v>
      </c>
      <c r="B142" s="4">
        <v>141.53999161479936</v>
      </c>
    </row>
    <row x14ac:dyDescent="0.25" r="143" customHeight="1" ht="17.25">
      <c r="A143" s="3">
        <v>44518</v>
      </c>
      <c r="B143" s="4">
        <v>133.91113624457273</v>
      </c>
    </row>
    <row x14ac:dyDescent="0.25" r="144" customHeight="1" ht="17.25">
      <c r="A144" s="3">
        <v>44519</v>
      </c>
      <c r="B144" s="4">
        <v>133.46477560740354</v>
      </c>
    </row>
    <row x14ac:dyDescent="0.25" r="145" customHeight="1" ht="17.25">
      <c r="A145" s="3">
        <v>44520</v>
      </c>
      <c r="B145" s="4">
        <v>120.30353678179048</v>
      </c>
    </row>
    <row x14ac:dyDescent="0.25" r="146" customHeight="1" ht="17.25">
      <c r="A146" s="3">
        <v>44521</v>
      </c>
      <c r="B146" s="4">
        <v>120.65974298981934</v>
      </c>
    </row>
    <row x14ac:dyDescent="0.25" r="147" customHeight="1" ht="17.25">
      <c r="A147" s="3">
        <v>44522</v>
      </c>
      <c r="B147" s="4">
        <v>143.87420317069586</v>
      </c>
    </row>
    <row x14ac:dyDescent="0.25" r="148" customHeight="1" ht="17.25">
      <c r="A148" s="3">
        <v>44523</v>
      </c>
      <c r="B148" s="4">
        <v>149.35628483522322</v>
      </c>
    </row>
    <row x14ac:dyDescent="0.25" r="149" customHeight="1" ht="17.25">
      <c r="A149" s="3">
        <v>44524</v>
      </c>
      <c r="B149" s="4">
        <v>156.7243790467676</v>
      </c>
    </row>
    <row x14ac:dyDescent="0.25" r="150" customHeight="1" ht="17.25">
      <c r="A150" s="3">
        <v>44525</v>
      </c>
      <c r="B150" s="4">
        <v>218.56949767253042</v>
      </c>
    </row>
    <row x14ac:dyDescent="0.25" r="151" customHeight="1" ht="17.25">
      <c r="A151" s="3">
        <v>44526</v>
      </c>
      <c r="B151" s="4">
        <v>217.0946202086654</v>
      </c>
    </row>
    <row x14ac:dyDescent="0.25" r="152" customHeight="1" ht="17.25">
      <c r="A152" s="3">
        <v>44527</v>
      </c>
      <c r="B152" s="4">
        <v>233.82860491740735</v>
      </c>
    </row>
    <row x14ac:dyDescent="0.25" r="153" customHeight="1" ht="17.25">
      <c r="A153" s="3">
        <v>44528</v>
      </c>
      <c r="B153" s="4">
        <v>237.7133646032447</v>
      </c>
    </row>
    <row x14ac:dyDescent="0.25" r="154" customHeight="1" ht="17.25">
      <c r="A154" s="3">
        <v>44529</v>
      </c>
      <c r="B154" s="4">
        <v>185.5241077522948</v>
      </c>
    </row>
    <row x14ac:dyDescent="0.25" r="155" customHeight="1" ht="17.25">
      <c r="A155" s="3">
        <v>44530</v>
      </c>
      <c r="B155" s="4">
        <v>131.4397297741077</v>
      </c>
    </row>
    <row x14ac:dyDescent="0.25" r="156" customHeight="1" ht="17.25">
      <c r="A156" s="3">
        <v>44531</v>
      </c>
      <c r="B156" s="4">
        <v>186.5688384386358</v>
      </c>
    </row>
    <row x14ac:dyDescent="0.25" r="157" customHeight="1" ht="17.25">
      <c r="A157" s="3">
        <v>44532</v>
      </c>
      <c r="B157" s="4">
        <v>130.74191215246526</v>
      </c>
    </row>
    <row x14ac:dyDescent="0.25" r="158" customHeight="1" ht="17.25">
      <c r="A158" s="3">
        <v>44533</v>
      </c>
      <c r="B158" s="4">
        <v>124.12580366022738</v>
      </c>
    </row>
    <row x14ac:dyDescent="0.25" r="159" customHeight="1" ht="17.25">
      <c r="A159" s="3">
        <v>44534</v>
      </c>
      <c r="B159" s="4">
        <v>138.0566445288596</v>
      </c>
    </row>
    <row x14ac:dyDescent="0.25" r="160" customHeight="1" ht="17.25">
      <c r="A160" s="3">
        <v>44535</v>
      </c>
      <c r="B160" s="4">
        <v>136.17180180315975</v>
      </c>
    </row>
    <row x14ac:dyDescent="0.25" r="161" customHeight="1" ht="17.25">
      <c r="A161" s="3">
        <v>44536</v>
      </c>
      <c r="B161" s="4">
        <v>136.86256144703802</v>
      </c>
    </row>
    <row x14ac:dyDescent="0.25" r="162" customHeight="1" ht="17.25">
      <c r="A162" s="3">
        <v>44537</v>
      </c>
      <c r="B162" s="4">
        <v>151.57236411266038</v>
      </c>
    </row>
    <row x14ac:dyDescent="0.25" r="163" customHeight="1" ht="17.25">
      <c r="A163" s="3">
        <v>44538</v>
      </c>
      <c r="B163" s="4">
        <v>141.0892174407689</v>
      </c>
    </row>
    <row x14ac:dyDescent="0.25" r="164" customHeight="1" ht="17.25">
      <c r="A164" s="3">
        <v>44539</v>
      </c>
      <c r="B164" s="4">
        <v>155.03226618513537</v>
      </c>
    </row>
    <row x14ac:dyDescent="0.25" r="165" customHeight="1" ht="17.25">
      <c r="A165" s="3">
        <v>44540</v>
      </c>
      <c r="B165" s="4">
        <v>157.7081436683979</v>
      </c>
    </row>
    <row x14ac:dyDescent="0.25" r="166" customHeight="1" ht="17.25">
      <c r="A166" s="3">
        <v>44541</v>
      </c>
      <c r="B166" s="4">
        <v>145.3039507710865</v>
      </c>
    </row>
    <row x14ac:dyDescent="0.25" r="167" customHeight="1" ht="17.25">
      <c r="A167" s="3">
        <v>44542</v>
      </c>
      <c r="B167" s="4">
        <v>159.81507743985975</v>
      </c>
    </row>
    <row x14ac:dyDescent="0.25" r="168" customHeight="1" ht="17.25">
      <c r="A168" s="3">
        <v>44543</v>
      </c>
      <c r="B168" s="4">
        <v>307.42735757814546</v>
      </c>
    </row>
    <row x14ac:dyDescent="0.25" r="169" customHeight="1" ht="17.25">
      <c r="A169" s="3">
        <v>44544</v>
      </c>
      <c r="B169" s="4">
        <v>282.29284794637704</v>
      </c>
    </row>
    <row x14ac:dyDescent="0.25" r="170" customHeight="1" ht="17.25">
      <c r="A170" s="3">
        <v>44545</v>
      </c>
      <c r="B170" s="4">
        <v>265.17179040224363</v>
      </c>
    </row>
    <row x14ac:dyDescent="0.25" r="171" customHeight="1" ht="17.25">
      <c r="A171" s="3">
        <v>44546</v>
      </c>
      <c r="B171" s="4">
        <v>244.41195455487764</v>
      </c>
    </row>
    <row x14ac:dyDescent="0.25" r="172" customHeight="1" ht="17.25">
      <c r="A172" s="3">
        <v>44547</v>
      </c>
      <c r="B172" s="4">
        <v>281.8079052631914</v>
      </c>
    </row>
    <row x14ac:dyDescent="0.25" r="173" customHeight="1" ht="17.25">
      <c r="A173" s="3">
        <v>44548</v>
      </c>
      <c r="B173" s="4">
        <v>354.3728639774922</v>
      </c>
    </row>
    <row x14ac:dyDescent="0.25" r="174" customHeight="1" ht="17.25">
      <c r="A174" s="3">
        <v>44549</v>
      </c>
      <c r="B174" s="4">
        <v>144.58597747221205</v>
      </c>
    </row>
    <row x14ac:dyDescent="0.25" r="175" customHeight="1" ht="17.25">
      <c r="A175" s="3">
        <v>44550</v>
      </c>
      <c r="B175" s="4">
        <v>161.73929810149227</v>
      </c>
    </row>
    <row x14ac:dyDescent="0.25" r="176" customHeight="1" ht="17.25">
      <c r="A176" s="3">
        <v>44551</v>
      </c>
      <c r="B176" s="4">
        <v>141.09699006734684</v>
      </c>
    </row>
    <row x14ac:dyDescent="0.25" r="177" customHeight="1" ht="17.25">
      <c r="A177" s="3">
        <v>44552</v>
      </c>
      <c r="B177" s="4">
        <v>174.35513863586124</v>
      </c>
    </row>
    <row x14ac:dyDescent="0.25" r="178" customHeight="1" ht="17.25">
      <c r="A178" s="3">
        <v>44553</v>
      </c>
      <c r="B178" s="4">
        <v>232.32163712600294</v>
      </c>
    </row>
    <row x14ac:dyDescent="0.25" r="179" customHeight="1" ht="17.25">
      <c r="A179" s="3">
        <v>44554</v>
      </c>
      <c r="B179" s="4">
        <v>231.49925993167915</v>
      </c>
    </row>
    <row x14ac:dyDescent="0.25" r="180" customHeight="1" ht="17.25">
      <c r="A180" s="3">
        <v>44555</v>
      </c>
      <c r="B180" s="4">
        <v>233.349933051609</v>
      </c>
    </row>
    <row x14ac:dyDescent="0.25" r="181" customHeight="1" ht="17.25">
      <c r="A181" s="3">
        <v>44556</v>
      </c>
      <c r="B181" s="4">
        <v>238.29613130759054</v>
      </c>
    </row>
    <row x14ac:dyDescent="0.25" r="182" customHeight="1" ht="17.25">
      <c r="A182" s="3">
        <v>44557</v>
      </c>
      <c r="B182" s="4">
        <v>230.32952054448592</v>
      </c>
    </row>
    <row x14ac:dyDescent="0.25" r="183" customHeight="1" ht="17.25">
      <c r="A183" s="3">
        <v>44558</v>
      </c>
      <c r="B183" s="4">
        <v>220.2278439431297</v>
      </c>
    </row>
    <row x14ac:dyDescent="0.25" r="184" customHeight="1" ht="17.25">
      <c r="A184" s="3">
        <v>44559</v>
      </c>
      <c r="B184" s="4">
        <v>227.6580102121505</v>
      </c>
    </row>
    <row x14ac:dyDescent="0.25" r="185" customHeight="1" ht="17.25">
      <c r="A185" s="3">
        <v>44560</v>
      </c>
      <c r="B185" s="4">
        <v>220.33329213296085</v>
      </c>
    </row>
    <row x14ac:dyDescent="0.25" r="186" customHeight="1" ht="17.25">
      <c r="A186" s="3">
        <v>44561</v>
      </c>
      <c r="B186" s="4">
        <v>223.11007847216425</v>
      </c>
    </row>
    <row x14ac:dyDescent="0.25" r="187" customHeight="1" ht="17.25">
      <c r="A187" s="3">
        <v>44562</v>
      </c>
      <c r="B187" s="4">
        <v>225.9977350998512</v>
      </c>
    </row>
    <row x14ac:dyDescent="0.25" r="188" customHeight="1" ht="17.25">
      <c r="A188" s="3">
        <v>44563</v>
      </c>
      <c r="B188" s="4">
        <v>219.68770062061628</v>
      </c>
    </row>
    <row x14ac:dyDescent="0.25" r="189" customHeight="1" ht="17.25">
      <c r="A189" s="3">
        <v>44564</v>
      </c>
      <c r="B189" s="4">
        <v>221.5587713904749</v>
      </c>
    </row>
    <row x14ac:dyDescent="0.25" r="190" customHeight="1" ht="17.25">
      <c r="A190" s="3">
        <v>44565</v>
      </c>
      <c r="B190" s="4">
        <v>223.81316558677798</v>
      </c>
    </row>
    <row x14ac:dyDescent="0.25" r="191" customHeight="1" ht="17.25">
      <c r="A191" s="3">
        <v>44566</v>
      </c>
      <c r="B191" s="4">
        <v>202.86950341696246</v>
      </c>
    </row>
    <row x14ac:dyDescent="0.25" r="192" customHeight="1" ht="17.25">
      <c r="A192" s="3">
        <v>44567</v>
      </c>
      <c r="B192" s="4">
        <v>193.93078195139077</v>
      </c>
    </row>
    <row x14ac:dyDescent="0.25" r="193" customHeight="1" ht="17.25">
      <c r="A193" s="3">
        <v>44568</v>
      </c>
      <c r="B193" s="4">
        <v>178.38327417518423</v>
      </c>
    </row>
    <row x14ac:dyDescent="0.25" r="194" customHeight="1" ht="17.25">
      <c r="A194" s="3">
        <v>44569</v>
      </c>
      <c r="B194" s="4">
        <v>142.85656118265533</v>
      </c>
    </row>
    <row x14ac:dyDescent="0.25" r="195" customHeight="1" ht="17.25">
      <c r="A195" s="3">
        <v>44570</v>
      </c>
      <c r="B195" s="4">
        <v>143.2369895667449</v>
      </c>
    </row>
    <row x14ac:dyDescent="0.25" r="196" customHeight="1" ht="17.25">
      <c r="A196" s="3">
        <v>44571</v>
      </c>
      <c r="B196" s="4">
        <v>159.0838037478208</v>
      </c>
    </row>
    <row x14ac:dyDescent="0.25" r="197" customHeight="1" ht="17.25">
      <c r="A197" s="3">
        <v>44572</v>
      </c>
      <c r="B197" s="4">
        <v>156.6986990875207</v>
      </c>
    </row>
    <row x14ac:dyDescent="0.25" r="198" customHeight="1" ht="17.25">
      <c r="A198" s="3">
        <v>44573</v>
      </c>
      <c r="B198" s="4">
        <v>145.95452863895525</v>
      </c>
    </row>
    <row x14ac:dyDescent="0.25" r="199" customHeight="1" ht="17.25">
      <c r="A199" s="3">
        <v>44574</v>
      </c>
      <c r="B199" s="4">
        <v>132.72813753263526</v>
      </c>
    </row>
    <row x14ac:dyDescent="0.25" r="200" customHeight="1" ht="17.25">
      <c r="A200" s="3">
        <v>44575</v>
      </c>
      <c r="B200" s="4">
        <v>217.34721008845224</v>
      </c>
    </row>
    <row x14ac:dyDescent="0.25" r="201" customHeight="1" ht="17.25">
      <c r="A201" s="3">
        <v>44576</v>
      </c>
      <c r="B201" s="4">
        <v>223.5115856925059</v>
      </c>
    </row>
    <row x14ac:dyDescent="0.25" r="202" customHeight="1" ht="17.25">
      <c r="A202" s="3">
        <v>44577</v>
      </c>
      <c r="B202" s="4">
        <v>220.38605537288606</v>
      </c>
    </row>
    <row x14ac:dyDescent="0.25" r="203" customHeight="1" ht="17.25">
      <c r="A203" s="3">
        <v>44578</v>
      </c>
      <c r="B203" s="4">
        <v>236.3443611375181</v>
      </c>
    </row>
    <row x14ac:dyDescent="0.25" r="204" customHeight="1" ht="17.25">
      <c r="A204" s="3">
        <v>44579</v>
      </c>
      <c r="B204" s="4">
        <v>241.6249963293125</v>
      </c>
    </row>
    <row x14ac:dyDescent="0.25" r="205" customHeight="1" ht="17.25">
      <c r="A205" s="3">
        <v>44580</v>
      </c>
      <c r="B205" s="4">
        <v>256.33579828891885</v>
      </c>
    </row>
    <row x14ac:dyDescent="0.25" r="206" customHeight="1" ht="17.25">
      <c r="A206" s="3">
        <v>44581</v>
      </c>
      <c r="B206" s="4">
        <v>254.97234569088852</v>
      </c>
    </row>
    <row x14ac:dyDescent="0.25" r="207" customHeight="1" ht="17.25">
      <c r="A207" s="3">
        <v>44582</v>
      </c>
      <c r="B207" s="4">
        <v>263.6383977086635</v>
      </c>
    </row>
    <row x14ac:dyDescent="0.25" r="208" customHeight="1" ht="17.25">
      <c r="A208" s="3">
        <v>44583</v>
      </c>
      <c r="B208" s="4">
        <v>263.6229387174451</v>
      </c>
    </row>
    <row x14ac:dyDescent="0.25" r="209" customHeight="1" ht="17.25">
      <c r="A209" s="3">
        <v>44584</v>
      </c>
      <c r="B209" s="4">
        <v>260.405840435139</v>
      </c>
    </row>
    <row x14ac:dyDescent="0.25" r="210" customHeight="1" ht="17.25">
      <c r="A210" s="3">
        <v>44585</v>
      </c>
      <c r="B210" s="4">
        <v>333.22826891309865</v>
      </c>
    </row>
    <row x14ac:dyDescent="0.25" r="211" customHeight="1" ht="17.25">
      <c r="A211" s="3">
        <v>44586</v>
      </c>
      <c r="B211" s="4">
        <v>338.6019421251829</v>
      </c>
    </row>
    <row x14ac:dyDescent="0.25" r="212" customHeight="1" ht="17.25">
      <c r="A212" s="3">
        <v>44587</v>
      </c>
      <c r="B212" s="4">
        <v>318.0021441336697</v>
      </c>
    </row>
    <row x14ac:dyDescent="0.25" r="213" customHeight="1" ht="17.25">
      <c r="A213" s="3">
        <v>44588</v>
      </c>
      <c r="B213" s="4">
        <v>195.05146361862538</v>
      </c>
    </row>
    <row x14ac:dyDescent="0.25" r="214" customHeight="1" ht="17.25">
      <c r="A214" s="3">
        <v>44589</v>
      </c>
      <c r="B214" s="4">
        <v>239.6075477310743</v>
      </c>
    </row>
    <row x14ac:dyDescent="0.25" r="215" customHeight="1" ht="17.25">
      <c r="A215" s="3">
        <v>44590</v>
      </c>
      <c r="B215" s="4">
        <v>239.32240010544433</v>
      </c>
    </row>
    <row x14ac:dyDescent="0.25" r="216" customHeight="1" ht="17.25">
      <c r="A216" s="3">
        <v>44591</v>
      </c>
      <c r="B216" s="4">
        <v>237.10114633719357</v>
      </c>
    </row>
    <row x14ac:dyDescent="0.25" r="217" customHeight="1" ht="17.25">
      <c r="A217" s="3">
        <v>44592</v>
      </c>
      <c r="B217" s="4">
        <v>194.97230738161304</v>
      </c>
    </row>
    <row x14ac:dyDescent="0.25" r="218" customHeight="1" ht="17.25">
      <c r="A218" s="3">
        <v>44593</v>
      </c>
      <c r="B218" s="4">
        <v>169.3975844572675</v>
      </c>
    </row>
    <row x14ac:dyDescent="0.25" r="219" customHeight="1" ht="17.25">
      <c r="A219" s="3">
        <v>44594</v>
      </c>
      <c r="B219" s="4">
        <v>203.73282077577636</v>
      </c>
    </row>
    <row x14ac:dyDescent="0.25" r="220" customHeight="1" ht="17.25">
      <c r="A220" s="3">
        <v>44595</v>
      </c>
      <c r="B220" s="4">
        <v>213.55694910487068</v>
      </c>
    </row>
    <row x14ac:dyDescent="0.25" r="221" customHeight="1" ht="17.25">
      <c r="A221" s="3">
        <v>44596</v>
      </c>
      <c r="B221" s="4">
        <v>186.06424873181334</v>
      </c>
    </row>
    <row x14ac:dyDescent="0.25" r="222" customHeight="1" ht="17.25">
      <c r="A222" s="3">
        <v>44597</v>
      </c>
      <c r="B222" s="4">
        <v>166.5781832266514</v>
      </c>
    </row>
    <row x14ac:dyDescent="0.25" r="223" customHeight="1" ht="17.25">
      <c r="A223" s="3">
        <v>44598</v>
      </c>
      <c r="B223" s="4">
        <v>157.39157040332654</v>
      </c>
    </row>
    <row x14ac:dyDescent="0.25" r="224" customHeight="1" ht="17.25">
      <c r="A224" s="3">
        <v>44599</v>
      </c>
      <c r="B224" s="4">
        <v>189.5885764617003</v>
      </c>
    </row>
    <row x14ac:dyDescent="0.25" r="225" customHeight="1" ht="17.25">
      <c r="A225" s="3">
        <v>44600</v>
      </c>
      <c r="B225" s="4">
        <v>270.57065028564733</v>
      </c>
    </row>
    <row x14ac:dyDescent="0.25" r="226" customHeight="1" ht="17.25">
      <c r="A226" s="3">
        <v>44601</v>
      </c>
      <c r="B226" s="4">
        <v>305.1875707443627</v>
      </c>
    </row>
    <row x14ac:dyDescent="0.25" r="227" customHeight="1" ht="17.25">
      <c r="A227" s="3">
        <v>44602</v>
      </c>
      <c r="B227" s="4">
        <v>229.8275553121274</v>
      </c>
    </row>
    <row x14ac:dyDescent="0.25" r="228" customHeight="1" ht="17.25">
      <c r="A228" s="3">
        <v>44603</v>
      </c>
      <c r="B228" s="4">
        <v>179.53437460887727</v>
      </c>
    </row>
    <row x14ac:dyDescent="0.25" r="229" customHeight="1" ht="17.25">
      <c r="A229" s="3">
        <v>44604</v>
      </c>
      <c r="B229" s="4">
        <v>193.7508528944358</v>
      </c>
    </row>
    <row x14ac:dyDescent="0.25" r="230" customHeight="1" ht="17.25">
      <c r="A230" s="3">
        <v>44605</v>
      </c>
      <c r="B230" s="4">
        <v>192.26989973291728</v>
      </c>
    </row>
    <row x14ac:dyDescent="0.25" r="231" customHeight="1" ht="17.25">
      <c r="A231" s="3">
        <v>44606</v>
      </c>
      <c r="B231" s="4">
        <v>238.41085612808882</v>
      </c>
    </row>
    <row x14ac:dyDescent="0.25" r="232" customHeight="1" ht="17.25">
      <c r="A232" s="3">
        <v>44607</v>
      </c>
      <c r="B232" s="4">
        <v>173.99647084555676</v>
      </c>
    </row>
    <row x14ac:dyDescent="0.25" r="233" customHeight="1" ht="17.25">
      <c r="A233" s="3">
        <v>44608</v>
      </c>
      <c r="B233" s="4">
        <v>182.05863732546035</v>
      </c>
    </row>
    <row x14ac:dyDescent="0.25" r="234" customHeight="1" ht="17.25">
      <c r="A234" s="3">
        <v>44609</v>
      </c>
      <c r="B234" s="4">
        <v>183.4480498637867</v>
      </c>
    </row>
    <row x14ac:dyDescent="0.25" r="235" customHeight="1" ht="17.25">
      <c r="A235" s="3">
        <v>44610</v>
      </c>
      <c r="B235" s="4">
        <v>184.90233311924987</v>
      </c>
    </row>
    <row x14ac:dyDescent="0.25" r="236" customHeight="1" ht="17.25">
      <c r="A236" s="3">
        <v>44611</v>
      </c>
      <c r="B236" s="4">
        <v>176.31146601504338</v>
      </c>
    </row>
    <row x14ac:dyDescent="0.25" r="237" customHeight="1" ht="17.25">
      <c r="A237" s="3">
        <v>44612</v>
      </c>
      <c r="B237" s="4">
        <v>164.7746191754581</v>
      </c>
    </row>
    <row x14ac:dyDescent="0.25" r="238" customHeight="1" ht="17.25">
      <c r="A238" s="3">
        <v>44613</v>
      </c>
      <c r="B238" s="4">
        <v>146.97755853924315</v>
      </c>
    </row>
    <row x14ac:dyDescent="0.25" r="239" customHeight="1" ht="17.25">
      <c r="A239" s="3">
        <v>44614</v>
      </c>
      <c r="B239" s="4">
        <v>147.6601791566909</v>
      </c>
    </row>
    <row x14ac:dyDescent="0.25" r="240" customHeight="1" ht="17.25">
      <c r="A240" s="3">
        <v>44615</v>
      </c>
      <c r="B240" s="4">
        <v>171.88586887573</v>
      </c>
    </row>
    <row x14ac:dyDescent="0.25" r="241" customHeight="1" ht="17.25">
      <c r="A241" s="3">
        <v>44616</v>
      </c>
      <c r="B241" s="4">
        <v>153.87554995486192</v>
      </c>
    </row>
    <row x14ac:dyDescent="0.25" r="242" customHeight="1" ht="17.25">
      <c r="A242" s="3">
        <v>44617</v>
      </c>
      <c r="B242" s="4">
        <v>174.05431839227774</v>
      </c>
    </row>
    <row x14ac:dyDescent="0.25" r="243" customHeight="1" ht="17.25">
      <c r="A243" s="3">
        <v>44618</v>
      </c>
      <c r="B243" s="4">
        <v>229.06808144967437</v>
      </c>
    </row>
    <row x14ac:dyDescent="0.25" r="244" customHeight="1" ht="17.25">
      <c r="A244" s="3">
        <v>44619</v>
      </c>
      <c r="B244" s="4">
        <v>195.78300869928302</v>
      </c>
    </row>
    <row x14ac:dyDescent="0.25" r="245" customHeight="1" ht="17.25">
      <c r="A245" s="3">
        <v>44620</v>
      </c>
      <c r="B245" s="4">
        <v>181.2254673710509</v>
      </c>
    </row>
    <row x14ac:dyDescent="0.25" r="246" customHeight="1" ht="17.25">
      <c r="A246" s="3">
        <v>44621</v>
      </c>
      <c r="B246" s="4">
        <v>165.29375451637068</v>
      </c>
    </row>
    <row x14ac:dyDescent="0.25" r="247" customHeight="1" ht="17.25">
      <c r="A247" s="3">
        <v>44622</v>
      </c>
      <c r="B247" s="4">
        <v>142.88717958042656</v>
      </c>
    </row>
    <row x14ac:dyDescent="0.25" r="248" customHeight="1" ht="17.25">
      <c r="A248" s="3">
        <v>44623</v>
      </c>
      <c r="B248" s="4">
        <v>232.6902621252394</v>
      </c>
    </row>
    <row x14ac:dyDescent="0.25" r="249" customHeight="1" ht="17.25">
      <c r="A249" s="3">
        <v>44624</v>
      </c>
      <c r="B249" s="4">
        <v>168.46615187179387</v>
      </c>
    </row>
    <row x14ac:dyDescent="0.25" r="250" customHeight="1" ht="17.25">
      <c r="A250" s="3">
        <v>44625</v>
      </c>
      <c r="B250" s="4">
        <v>140.3332427950205</v>
      </c>
    </row>
    <row x14ac:dyDescent="0.25" r="251" customHeight="1" ht="17.25">
      <c r="A251" s="3">
        <v>44626</v>
      </c>
      <c r="B251" s="4">
        <v>197.3128273071203</v>
      </c>
    </row>
    <row x14ac:dyDescent="0.25" r="252" customHeight="1" ht="17.25">
      <c r="A252" s="3">
        <v>44627</v>
      </c>
      <c r="B252" s="4">
        <v>231.13728934738512</v>
      </c>
    </row>
    <row x14ac:dyDescent="0.25" r="253" customHeight="1" ht="17.25">
      <c r="A253" s="3">
        <v>44628</v>
      </c>
      <c r="B253" s="4">
        <v>183.10188644731124</v>
      </c>
    </row>
    <row x14ac:dyDescent="0.25" r="254" customHeight="1" ht="17.25">
      <c r="A254" s="3">
        <v>44629</v>
      </c>
      <c r="B254" s="4">
        <v>171.12080464687483</v>
      </c>
    </row>
    <row x14ac:dyDescent="0.25" r="255" customHeight="1" ht="17.25">
      <c r="A255" s="3">
        <v>44630</v>
      </c>
      <c r="B255" s="4">
        <v>172.2231404013453</v>
      </c>
    </row>
    <row x14ac:dyDescent="0.25" r="256" customHeight="1" ht="17.25">
      <c r="A256" s="3">
        <v>44631</v>
      </c>
      <c r="B256" s="4">
        <v>168.55096278982586</v>
      </c>
    </row>
    <row x14ac:dyDescent="0.25" r="257" customHeight="1" ht="17.25">
      <c r="A257" s="3">
        <v>44632</v>
      </c>
      <c r="B257" s="4">
        <v>211.72485641971036</v>
      </c>
    </row>
    <row x14ac:dyDescent="0.25" r="258" customHeight="1" ht="17.25">
      <c r="A258" s="3">
        <v>44633</v>
      </c>
      <c r="B258" s="4">
        <v>223.0218380279387</v>
      </c>
    </row>
    <row x14ac:dyDescent="0.25" r="259" customHeight="1" ht="17.25">
      <c r="A259" s="3">
        <v>44634</v>
      </c>
      <c r="B259" s="4">
        <v>181.1475471564018</v>
      </c>
    </row>
    <row x14ac:dyDescent="0.25" r="260" customHeight="1" ht="17.25">
      <c r="A260" s="3">
        <v>44635</v>
      </c>
      <c r="B260" s="4">
        <v>215.6754741692201</v>
      </c>
    </row>
    <row x14ac:dyDescent="0.25" r="261" customHeight="1" ht="17.25">
      <c r="A261" s="3">
        <v>44636</v>
      </c>
      <c r="B261" s="4">
        <v>166.83083641220693</v>
      </c>
    </row>
    <row x14ac:dyDescent="0.25" r="262" customHeight="1" ht="17.25">
      <c r="A262" s="3">
        <v>44637</v>
      </c>
      <c r="B262" s="4">
        <v>156.10626740594125</v>
      </c>
    </row>
    <row x14ac:dyDescent="0.25" r="263" customHeight="1" ht="17.25">
      <c r="A263" s="3">
        <v>44638</v>
      </c>
      <c r="B263" s="4">
        <v>151.86009731827625</v>
      </c>
    </row>
    <row x14ac:dyDescent="0.25" r="264" customHeight="1" ht="17.25">
      <c r="A264" s="3">
        <v>44639</v>
      </c>
      <c r="B264" s="4">
        <v>229.9307361977553</v>
      </c>
    </row>
    <row x14ac:dyDescent="0.25" r="265" customHeight="1" ht="17.25">
      <c r="A265" s="3">
        <v>44640</v>
      </c>
      <c r="B265" s="4">
        <v>245.65295338981264</v>
      </c>
    </row>
    <row x14ac:dyDescent="0.25" r="266" customHeight="1" ht="17.25">
      <c r="A266" s="3">
        <v>44641</v>
      </c>
      <c r="B266" s="4">
        <v>232.37685941633885</v>
      </c>
    </row>
    <row x14ac:dyDescent="0.25" r="267" customHeight="1" ht="17.25">
      <c r="A267" s="3">
        <v>44642</v>
      </c>
      <c r="B267" s="4">
        <v>149.83811541663704</v>
      </c>
    </row>
    <row x14ac:dyDescent="0.25" r="268" customHeight="1" ht="17.25">
      <c r="A268" s="3">
        <v>44643</v>
      </c>
      <c r="B268" s="4">
        <v>164.51793953535608</v>
      </c>
    </row>
    <row x14ac:dyDescent="0.25" r="269" customHeight="1" ht="17.25">
      <c r="A269" s="3">
        <v>44644</v>
      </c>
      <c r="B269" s="4">
        <v>194.62110236633185</v>
      </c>
    </row>
    <row x14ac:dyDescent="0.25" r="270" customHeight="1" ht="17.25">
      <c r="A270" s="3">
        <v>44645</v>
      </c>
      <c r="B270" s="4">
        <v>257.6378755752374</v>
      </c>
    </row>
    <row x14ac:dyDescent="0.25" r="271" customHeight="1" ht="17.25">
      <c r="A271" s="3">
        <v>44646</v>
      </c>
      <c r="B271" s="4">
        <v>256.17371646099525</v>
      </c>
    </row>
    <row x14ac:dyDescent="0.25" r="272" customHeight="1" ht="17.25">
      <c r="A272" s="3">
        <v>44647</v>
      </c>
      <c r="B272" s="4">
        <v>248.90153116067444</v>
      </c>
    </row>
    <row x14ac:dyDescent="0.25" r="273" customHeight="1" ht="17.25">
      <c r="A273" s="3">
        <v>44648</v>
      </c>
      <c r="B273" s="4">
        <v>225.66640038576725</v>
      </c>
    </row>
    <row x14ac:dyDescent="0.25" r="274" customHeight="1" ht="17.25">
      <c r="A274" s="3">
        <v>44649</v>
      </c>
      <c r="B274" s="4">
        <v>95.58283651628874</v>
      </c>
    </row>
    <row x14ac:dyDescent="0.25" r="275" customHeight="1" ht="17.25">
      <c r="A275" s="3">
        <v>44650</v>
      </c>
      <c r="B275" s="4">
        <v>-0.0460341601855993</v>
      </c>
    </row>
    <row x14ac:dyDescent="0.25" r="276" customHeight="1" ht="17.25">
      <c r="A276" s="3">
        <v>44651</v>
      </c>
      <c r="B276" s="8" t="s">
        <v>3</v>
      </c>
    </row>
    <row x14ac:dyDescent="0.25" r="277" customHeight="1" ht="17.25">
      <c r="A277" s="3">
        <v>44652</v>
      </c>
      <c r="B277" s="8" t="s">
        <v>3</v>
      </c>
    </row>
    <row x14ac:dyDescent="0.25" r="278" customHeight="1" ht="17.25">
      <c r="A278" s="3">
        <v>44653</v>
      </c>
      <c r="B278" s="8" t="s">
        <v>3</v>
      </c>
    </row>
    <row x14ac:dyDescent="0.25" r="279" customHeight="1" ht="17.25">
      <c r="A279" s="3">
        <v>44654</v>
      </c>
      <c r="B279" s="8" t="s">
        <v>3</v>
      </c>
    </row>
    <row x14ac:dyDescent="0.25" r="280" customHeight="1" ht="17.25">
      <c r="A280" s="3">
        <v>44655</v>
      </c>
      <c r="B280" s="8" t="s">
        <v>3</v>
      </c>
    </row>
    <row x14ac:dyDescent="0.25" r="281" customHeight="1" ht="17.25">
      <c r="A281" s="3">
        <v>44656</v>
      </c>
      <c r="B281" s="8" t="s">
        <v>3</v>
      </c>
    </row>
    <row x14ac:dyDescent="0.25" r="282" customHeight="1" ht="17.25">
      <c r="A282" s="3">
        <v>44657</v>
      </c>
      <c r="B282" s="8" t="s">
        <v>3</v>
      </c>
    </row>
    <row x14ac:dyDescent="0.25" r="283" customHeight="1" ht="17.25">
      <c r="A283" s="3">
        <v>44658</v>
      </c>
      <c r="B283" s="8" t="s">
        <v>3</v>
      </c>
    </row>
    <row x14ac:dyDescent="0.25" r="284" customHeight="1" ht="17.25">
      <c r="A284" s="3">
        <v>44659</v>
      </c>
      <c r="B284" s="8" t="s">
        <v>3</v>
      </c>
    </row>
    <row x14ac:dyDescent="0.25" r="285" customHeight="1" ht="17.25">
      <c r="A285" s="3">
        <v>44660</v>
      </c>
      <c r="B285" s="8" t="s">
        <v>3</v>
      </c>
    </row>
    <row x14ac:dyDescent="0.25" r="286" customHeight="1" ht="17.25">
      <c r="A286" s="3">
        <v>44661</v>
      </c>
      <c r="B286" s="8" t="s">
        <v>3</v>
      </c>
    </row>
    <row x14ac:dyDescent="0.25" r="287" customHeight="1" ht="17.25">
      <c r="A287" s="3">
        <v>44662</v>
      </c>
      <c r="B287" s="8" t="s">
        <v>3</v>
      </c>
    </row>
    <row x14ac:dyDescent="0.25" r="288" customHeight="1" ht="17.25">
      <c r="A288" s="3">
        <v>44663</v>
      </c>
      <c r="B288" s="8" t="s">
        <v>3</v>
      </c>
    </row>
    <row x14ac:dyDescent="0.25" r="289" customHeight="1" ht="17.25">
      <c r="A289" s="3">
        <v>44664</v>
      </c>
      <c r="B289" s="8" t="s">
        <v>3</v>
      </c>
    </row>
    <row x14ac:dyDescent="0.25" r="290" customHeight="1" ht="17.25">
      <c r="A290" s="3">
        <v>44665</v>
      </c>
      <c r="B290" s="8" t="s">
        <v>3</v>
      </c>
    </row>
    <row x14ac:dyDescent="0.25" r="291" customHeight="1" ht="17.25">
      <c r="A291" s="3">
        <v>44666</v>
      </c>
      <c r="B291" s="8" t="s">
        <v>3</v>
      </c>
    </row>
    <row x14ac:dyDescent="0.25" r="292" customHeight="1" ht="17.25">
      <c r="A292" s="3">
        <v>44667</v>
      </c>
      <c r="B292" s="8" t="s">
        <v>3</v>
      </c>
    </row>
    <row x14ac:dyDescent="0.25" r="293" customHeight="1" ht="17.25">
      <c r="A293" s="3">
        <v>44668</v>
      </c>
      <c r="B293" s="8" t="s">
        <v>3</v>
      </c>
    </row>
    <row x14ac:dyDescent="0.25" r="294" customHeight="1" ht="17.25">
      <c r="A294" s="3">
        <v>44669</v>
      </c>
      <c r="B294" s="8" t="s">
        <v>3</v>
      </c>
    </row>
    <row x14ac:dyDescent="0.25" r="295" customHeight="1" ht="17.25">
      <c r="A295" s="3">
        <v>44670</v>
      </c>
      <c r="B295" s="8" t="s">
        <v>3</v>
      </c>
    </row>
    <row x14ac:dyDescent="0.25" r="296" customHeight="1" ht="17.25">
      <c r="A296" s="3">
        <v>44671</v>
      </c>
      <c r="B296" s="8" t="s">
        <v>3</v>
      </c>
    </row>
    <row x14ac:dyDescent="0.25" r="297" customHeight="1" ht="17.25">
      <c r="A297" s="3">
        <v>44672</v>
      </c>
      <c r="B297" s="8" t="s">
        <v>3</v>
      </c>
    </row>
    <row x14ac:dyDescent="0.25" r="298" customHeight="1" ht="17.25">
      <c r="A298" s="3">
        <v>44673</v>
      </c>
      <c r="B298" s="4">
        <v>-0.00842939362001801</v>
      </c>
    </row>
    <row x14ac:dyDescent="0.25" r="299" customHeight="1" ht="17.25">
      <c r="A299" s="3">
        <v>44674</v>
      </c>
      <c r="B299" s="4">
        <v>0.05010539693088315</v>
      </c>
    </row>
    <row x14ac:dyDescent="0.25" r="300" customHeight="1" ht="17.25">
      <c r="A300" s="3">
        <v>44675</v>
      </c>
      <c r="B300" s="8" t="s">
        <v>3</v>
      </c>
    </row>
    <row x14ac:dyDescent="0.25" r="301" customHeight="1" ht="17.25">
      <c r="A301" s="3">
        <v>44676</v>
      </c>
      <c r="B301" s="8" t="s">
        <v>3</v>
      </c>
    </row>
    <row x14ac:dyDescent="0.25" r="302" customHeight="1" ht="17.25">
      <c r="A302" s="3">
        <v>44677</v>
      </c>
      <c r="B302" s="8" t="s">
        <v>3</v>
      </c>
    </row>
    <row x14ac:dyDescent="0.25" r="303" customHeight="1" ht="17.25">
      <c r="A303" s="3">
        <v>44678</v>
      </c>
      <c r="B303" s="4">
        <v>0.07784929749692579</v>
      </c>
    </row>
    <row x14ac:dyDescent="0.25" r="304" customHeight="1" ht="17.25">
      <c r="A304" s="3">
        <v>44679</v>
      </c>
      <c r="B304" s="4">
        <v>133.60146207033247</v>
      </c>
    </row>
    <row x14ac:dyDescent="0.25" r="305" customHeight="1" ht="17.25">
      <c r="A305" s="3">
        <v>44680</v>
      </c>
      <c r="B305" s="4">
        <v>256.57972781733434</v>
      </c>
    </row>
    <row x14ac:dyDescent="0.25" r="306" customHeight="1" ht="17.25">
      <c r="A306" s="3">
        <v>44681</v>
      </c>
      <c r="B306" s="4">
        <v>259.2192567751913</v>
      </c>
    </row>
    <row x14ac:dyDescent="0.25" r="307" customHeight="1" ht="17.25">
      <c r="A307" s="3">
        <v>44682</v>
      </c>
      <c r="B307" s="4">
        <v>254.0611618930324</v>
      </c>
    </row>
    <row x14ac:dyDescent="0.25" r="308" customHeight="1" ht="17.25">
      <c r="A308" s="3">
        <v>44683</v>
      </c>
      <c r="B308" s="4">
        <v>153.14005461353116</v>
      </c>
    </row>
    <row x14ac:dyDescent="0.25" r="309" customHeight="1" ht="17.25">
      <c r="A309" s="3">
        <v>44684</v>
      </c>
      <c r="B309" s="4">
        <v>192.8409461608264</v>
      </c>
    </row>
    <row x14ac:dyDescent="0.25" r="310" customHeight="1" ht="17.25">
      <c r="A310" s="3">
        <v>44685</v>
      </c>
      <c r="B310" s="4">
        <v>308.8428128345203</v>
      </c>
    </row>
    <row x14ac:dyDescent="0.25" r="311" customHeight="1" ht="17.25">
      <c r="A311" s="3">
        <v>44686</v>
      </c>
      <c r="B311" s="4">
        <v>343.4012297571302</v>
      </c>
    </row>
    <row x14ac:dyDescent="0.25" r="312" customHeight="1" ht="17.25">
      <c r="A312" s="3">
        <v>44687</v>
      </c>
      <c r="B312" s="4">
        <v>279.96561586868984</v>
      </c>
    </row>
    <row x14ac:dyDescent="0.25" r="313" customHeight="1" ht="17.25">
      <c r="A313" s="3">
        <v>44688</v>
      </c>
      <c r="B313" s="4">
        <v>333.29828935959364</v>
      </c>
    </row>
    <row x14ac:dyDescent="0.25" r="314" customHeight="1" ht="17.25">
      <c r="A314" s="3">
        <v>44689</v>
      </c>
      <c r="B314" s="4">
        <v>309.80109499593493</v>
      </c>
    </row>
    <row x14ac:dyDescent="0.25" r="315" customHeight="1" ht="17.25">
      <c r="A315" s="3">
        <v>44690</v>
      </c>
      <c r="B315" s="4">
        <v>338.91194796365363</v>
      </c>
    </row>
    <row x14ac:dyDescent="0.25" r="316" customHeight="1" ht="17.25">
      <c r="A316" s="3">
        <v>44691</v>
      </c>
      <c r="B316" s="4">
        <v>336.194894284302</v>
      </c>
    </row>
    <row x14ac:dyDescent="0.25" r="317" customHeight="1" ht="17.25">
      <c r="A317" s="3">
        <v>44692</v>
      </c>
      <c r="B317" s="4">
        <v>316.05046578043476</v>
      </c>
    </row>
    <row x14ac:dyDescent="0.25" r="318" customHeight="1" ht="17.25">
      <c r="A318" s="3">
        <v>44693</v>
      </c>
      <c r="B318" s="4">
        <v>367.71930632703516</v>
      </c>
    </row>
    <row x14ac:dyDescent="0.25" r="319" customHeight="1" ht="17.25">
      <c r="A319" s="3">
        <v>44694</v>
      </c>
      <c r="B319" s="4">
        <v>342.88181480950425</v>
      </c>
    </row>
    <row x14ac:dyDescent="0.25" r="320" customHeight="1" ht="17.25">
      <c r="A320" s="3">
        <v>44695</v>
      </c>
      <c r="B320" s="4">
        <v>289.16971859072856</v>
      </c>
    </row>
    <row x14ac:dyDescent="0.25" r="321" customHeight="1" ht="17.25">
      <c r="A321" s="3">
        <v>44696</v>
      </c>
      <c r="B321" s="4">
        <v>305.24927019413656</v>
      </c>
    </row>
    <row x14ac:dyDescent="0.25" r="322" customHeight="1" ht="17.25">
      <c r="A322" s="3">
        <v>44697</v>
      </c>
      <c r="B322" s="4">
        <v>255.9124644728828</v>
      </c>
    </row>
    <row x14ac:dyDescent="0.25" r="323" customHeight="1" ht="17.25">
      <c r="A323" s="3">
        <v>44698</v>
      </c>
      <c r="B323" s="4">
        <v>131.79404265953312</v>
      </c>
    </row>
    <row x14ac:dyDescent="0.25" r="324" customHeight="1" ht="17.25">
      <c r="A324" s="3">
        <v>44699</v>
      </c>
      <c r="B324" s="4">
        <v>136.98165434827024</v>
      </c>
    </row>
    <row x14ac:dyDescent="0.25" r="325" customHeight="1" ht="17.25">
      <c r="A325" s="3">
        <v>44700</v>
      </c>
      <c r="B325" s="4">
        <v>143.89057668021954</v>
      </c>
    </row>
    <row x14ac:dyDescent="0.25" r="326" customHeight="1" ht="17.25">
      <c r="A326" s="3">
        <v>44701</v>
      </c>
      <c r="B326" s="4">
        <v>133.60369918247804</v>
      </c>
    </row>
    <row x14ac:dyDescent="0.25" r="327" customHeight="1" ht="17.25">
      <c r="A327" s="3">
        <v>44702</v>
      </c>
      <c r="B327" s="4">
        <v>136.53962168752977</v>
      </c>
    </row>
    <row x14ac:dyDescent="0.25" r="328" customHeight="1" ht="17.25">
      <c r="A328" s="3">
        <v>44703</v>
      </c>
      <c r="B328" s="4">
        <v>156.94079403874332</v>
      </c>
    </row>
    <row x14ac:dyDescent="0.25" r="329" customHeight="1" ht="17.25">
      <c r="A329" s="3">
        <v>44704</v>
      </c>
      <c r="B329" s="4">
        <v>167.64739060524857</v>
      </c>
    </row>
    <row x14ac:dyDescent="0.25" r="330" customHeight="1" ht="17.25">
      <c r="A330" s="3">
        <v>44705</v>
      </c>
      <c r="B330" s="4">
        <v>143.1625991385219</v>
      </c>
    </row>
    <row x14ac:dyDescent="0.25" r="331" customHeight="1" ht="17.25">
      <c r="A331" s="3">
        <v>44706</v>
      </c>
      <c r="B331" s="4">
        <v>230.46866740356165</v>
      </c>
    </row>
    <row x14ac:dyDescent="0.25" r="332" customHeight="1" ht="17.25">
      <c r="A332" s="3">
        <v>44707</v>
      </c>
      <c r="B332" s="4">
        <v>325.57810495737476</v>
      </c>
    </row>
    <row x14ac:dyDescent="0.25" r="333" customHeight="1" ht="17.25">
      <c r="A333" s="3">
        <v>44708</v>
      </c>
      <c r="B333" s="4">
        <v>311.2607720696911</v>
      </c>
    </row>
    <row x14ac:dyDescent="0.25" r="334" customHeight="1" ht="17.25">
      <c r="A334" s="3">
        <v>44709</v>
      </c>
      <c r="B334" s="4">
        <v>253.63594113104358</v>
      </c>
    </row>
    <row x14ac:dyDescent="0.25" r="335" customHeight="1" ht="17.25">
      <c r="A335" s="3">
        <v>44710</v>
      </c>
      <c r="B335" s="4">
        <v>252.69235537597248</v>
      </c>
    </row>
    <row x14ac:dyDescent="0.25" r="336" customHeight="1" ht="17.25">
      <c r="A336" s="3">
        <v>44711</v>
      </c>
      <c r="B336" s="4">
        <v>244.59169080127947</v>
      </c>
    </row>
    <row x14ac:dyDescent="0.25" r="337" customHeight="1" ht="17.25">
      <c r="A337" s="3">
        <v>44712</v>
      </c>
      <c r="B337" s="4">
        <v>334.59974228405645</v>
      </c>
    </row>
    <row x14ac:dyDescent="0.25" r="338" customHeight="1" ht="17.25">
      <c r="A338" s="3">
        <v>44713</v>
      </c>
      <c r="B338" s="4">
        <v>380.36797163932334</v>
      </c>
    </row>
    <row x14ac:dyDescent="0.25" r="339" customHeight="1" ht="17.25">
      <c r="A339" s="3">
        <v>44714</v>
      </c>
      <c r="B339" s="4">
        <v>356.2157976486172</v>
      </c>
    </row>
    <row x14ac:dyDescent="0.25" r="340" customHeight="1" ht="17.25">
      <c r="A340" s="3">
        <v>44715</v>
      </c>
      <c r="B340" s="4">
        <v>286.0893908070453</v>
      </c>
    </row>
    <row x14ac:dyDescent="0.25" r="341" customHeight="1" ht="17.25">
      <c r="A341" s="3">
        <v>44716</v>
      </c>
      <c r="B341" s="4">
        <v>175.87571389837197</v>
      </c>
    </row>
    <row x14ac:dyDescent="0.25" r="342" customHeight="1" ht="17.25">
      <c r="A342" s="3">
        <v>44717</v>
      </c>
      <c r="B342" s="4">
        <v>345.24240504271995</v>
      </c>
    </row>
    <row x14ac:dyDescent="0.25" r="343" customHeight="1" ht="17.25">
      <c r="A343" s="3">
        <v>44718</v>
      </c>
      <c r="B343" s="4">
        <v>289.73932355189083</v>
      </c>
    </row>
    <row x14ac:dyDescent="0.25" r="344" customHeight="1" ht="17.25">
      <c r="A344" s="3">
        <v>44719</v>
      </c>
      <c r="B344" s="4">
        <v>138.138090013975</v>
      </c>
    </row>
    <row x14ac:dyDescent="0.25" r="345" customHeight="1" ht="17.25">
      <c r="A345" s="3">
        <v>44720</v>
      </c>
      <c r="B345" s="4">
        <v>130.8825140312049</v>
      </c>
    </row>
    <row x14ac:dyDescent="0.25" r="346" customHeight="1" ht="17.25">
      <c r="A346" s="3">
        <v>44721</v>
      </c>
      <c r="B346" s="4">
        <v>270.4132820901191</v>
      </c>
    </row>
    <row x14ac:dyDescent="0.25" r="347" customHeight="1" ht="17.25">
      <c r="A347" s="3">
        <v>44722</v>
      </c>
      <c r="B347" s="4">
        <v>343.84480235386656</v>
      </c>
    </row>
    <row x14ac:dyDescent="0.25" r="348" customHeight="1" ht="17.25">
      <c r="A348" s="3">
        <v>44723</v>
      </c>
      <c r="B348" s="4">
        <v>346.6061747134078</v>
      </c>
    </row>
    <row x14ac:dyDescent="0.25" r="349" customHeight="1" ht="17.25">
      <c r="A349" s="3">
        <v>44724</v>
      </c>
      <c r="B349" s="4">
        <v>351.6112427552551</v>
      </c>
    </row>
    <row x14ac:dyDescent="0.25" r="350" customHeight="1" ht="17.25">
      <c r="A350" s="3">
        <v>44725</v>
      </c>
      <c r="B350" s="4">
        <v>189.15285706841001</v>
      </c>
    </row>
    <row x14ac:dyDescent="0.25" r="351" customHeight="1" ht="17.25">
      <c r="A351" s="3">
        <v>44726</v>
      </c>
      <c r="B351" s="4">
        <v>128.32960782173055</v>
      </c>
    </row>
    <row x14ac:dyDescent="0.25" r="352" customHeight="1" ht="17.25">
      <c r="A352" s="3">
        <v>44727</v>
      </c>
      <c r="B352" s="4">
        <v>135.64160337382606</v>
      </c>
    </row>
    <row x14ac:dyDescent="0.25" r="353" customHeight="1" ht="17.25">
      <c r="A353" s="3">
        <v>44728</v>
      </c>
      <c r="B353" s="4">
        <v>133.0741688136075</v>
      </c>
    </row>
    <row x14ac:dyDescent="0.25" r="354" customHeight="1" ht="17.25">
      <c r="A354" s="3">
        <v>44729</v>
      </c>
      <c r="B354" s="4">
        <v>129.22810140299663</v>
      </c>
    </row>
    <row x14ac:dyDescent="0.25" r="355" customHeight="1" ht="17.25">
      <c r="A355" s="3">
        <v>44730</v>
      </c>
      <c r="B355" s="4">
        <v>174.2318738046395</v>
      </c>
    </row>
    <row x14ac:dyDescent="0.25" r="356" customHeight="1" ht="17.25">
      <c r="A356" s="3">
        <v>44731</v>
      </c>
      <c r="B356" s="4">
        <v>236.2851044971364</v>
      </c>
    </row>
    <row x14ac:dyDescent="0.25" r="357" customHeight="1" ht="17.25">
      <c r="A357" s="3">
        <v>44732</v>
      </c>
      <c r="B357" s="4">
        <v>216.7182072781997</v>
      </c>
    </row>
    <row x14ac:dyDescent="0.25" r="358" customHeight="1" ht="17.25">
      <c r="A358" s="3">
        <v>44733</v>
      </c>
      <c r="B358" s="4">
        <v>149.58563358305054</v>
      </c>
    </row>
    <row x14ac:dyDescent="0.25" r="359" customHeight="1" ht="17.25">
      <c r="A359" s="3">
        <v>44734</v>
      </c>
      <c r="B359" s="4">
        <v>138.14744149803892</v>
      </c>
    </row>
    <row x14ac:dyDescent="0.25" r="360" customHeight="1" ht="17.25">
      <c r="A360" s="3">
        <v>44735</v>
      </c>
      <c r="B360" s="4">
        <v>140.09796198270604</v>
      </c>
    </row>
    <row x14ac:dyDescent="0.25" r="361" customHeight="1" ht="17.25">
      <c r="A361" s="3">
        <v>44736</v>
      </c>
      <c r="B361" s="4">
        <v>141.76245705171553</v>
      </c>
    </row>
    <row x14ac:dyDescent="0.25" r="362" customHeight="1" ht="17.25">
      <c r="A362" s="3">
        <v>44737</v>
      </c>
      <c r="B362" s="4">
        <v>242.376400896331</v>
      </c>
    </row>
    <row x14ac:dyDescent="0.25" r="363" customHeight="1" ht="17.25">
      <c r="A363" s="3">
        <v>44738</v>
      </c>
      <c r="B363" s="4">
        <v>335.14202409541605</v>
      </c>
    </row>
    <row x14ac:dyDescent="0.25" r="364" customHeight="1" ht="17.25">
      <c r="A364" s="3">
        <v>44739</v>
      </c>
      <c r="B364" s="4">
        <v>367.33134705523605</v>
      </c>
    </row>
    <row x14ac:dyDescent="0.25" r="365" customHeight="1" ht="17.25">
      <c r="A365" s="3">
        <v>44740</v>
      </c>
      <c r="B365" s="4">
        <v>376.01757033025916</v>
      </c>
    </row>
    <row x14ac:dyDescent="0.25" r="366" customHeight="1" ht="17.25">
      <c r="A366" s="3">
        <v>44741</v>
      </c>
      <c r="B366" s="4">
        <v>360.9240034436647</v>
      </c>
    </row>
    <row x14ac:dyDescent="0.25" r="367" customHeight="1" ht="17.25">
      <c r="A367" s="3">
        <v>44742</v>
      </c>
      <c r="B367" s="4">
        <v>344.81143666984235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367"/>
  <sheetViews>
    <sheetView workbookViewId="0"/>
  </sheetViews>
  <sheetFormatPr defaultRowHeight="15" x14ac:dyDescent="0.25"/>
  <cols>
    <col min="1" max="1" style="6" width="18.005" customWidth="1" bestFit="1"/>
    <col min="2" max="2" style="7" width="12.43357142857143" customWidth="1" bestFit="1"/>
  </cols>
  <sheetData>
    <row x14ac:dyDescent="0.25" r="1" customHeight="1" ht="17.25">
      <c r="A1" s="1"/>
      <c r="B1" s="2" t="s">
        <v>0</v>
      </c>
    </row>
    <row x14ac:dyDescent="0.25" r="2" customHeight="1" ht="17.25">
      <c r="A2" s="1"/>
      <c r="B2" s="2" t="s">
        <v>1</v>
      </c>
    </row>
    <row x14ac:dyDescent="0.25" r="3" customHeight="1" ht="17.25">
      <c r="A3" s="3">
        <f>_xll.PIAdvCalcDat('Blr 11 Oat Hulls'!$B$2,"7/1/21","7/1/22","1d","total","time-weighted",0,24,65,"")</f>
        <v>25568.75</v>
      </c>
      <c r="B3" s="4">
        <v>416.4879712081439</v>
      </c>
    </row>
    <row x14ac:dyDescent="0.25" r="4" customHeight="1" ht="17.25">
      <c r="A4" s="3">
        <v>44379</v>
      </c>
      <c r="B4" s="4">
        <v>224.47354574909676</v>
      </c>
    </row>
    <row x14ac:dyDescent="0.25" r="5" customHeight="1" ht="17.25">
      <c r="A5" s="3">
        <v>44380</v>
      </c>
      <c r="B5" s="4">
        <v>14.277898883401292</v>
      </c>
    </row>
    <row x14ac:dyDescent="0.25" r="6" customHeight="1" ht="17.25">
      <c r="A6" s="3">
        <v>44381</v>
      </c>
      <c r="B6" s="5">
        <v>0</v>
      </c>
    </row>
    <row x14ac:dyDescent="0.25" r="7" customHeight="1" ht="17.25">
      <c r="A7" s="3">
        <v>44382</v>
      </c>
      <c r="B7" s="5">
        <v>0</v>
      </c>
    </row>
    <row x14ac:dyDescent="0.25" r="8" customHeight="1" ht="17.25">
      <c r="A8" s="3">
        <v>44383</v>
      </c>
      <c r="B8" s="5">
        <v>0</v>
      </c>
    </row>
    <row x14ac:dyDescent="0.25" r="9" customHeight="1" ht="17.25">
      <c r="A9" s="3">
        <v>44384</v>
      </c>
      <c r="B9" s="5">
        <v>0</v>
      </c>
    </row>
    <row x14ac:dyDescent="0.25" r="10" customHeight="1" ht="17.25">
      <c r="A10" s="3">
        <v>44385</v>
      </c>
      <c r="B10" s="5">
        <v>0</v>
      </c>
    </row>
    <row x14ac:dyDescent="0.25" r="11" customHeight="1" ht="17.25">
      <c r="A11" s="3">
        <v>44386</v>
      </c>
      <c r="B11" s="5">
        <v>0</v>
      </c>
    </row>
    <row x14ac:dyDescent="0.25" r="12" customHeight="1" ht="17.25">
      <c r="A12" s="3">
        <v>44387</v>
      </c>
      <c r="B12" s="5">
        <v>0</v>
      </c>
    </row>
    <row x14ac:dyDescent="0.25" r="13" customHeight="1" ht="17.25">
      <c r="A13" s="3">
        <v>44388</v>
      </c>
      <c r="B13" s="5">
        <v>0</v>
      </c>
    </row>
    <row x14ac:dyDescent="0.25" r="14" customHeight="1" ht="17.25">
      <c r="A14" s="3">
        <v>44389</v>
      </c>
      <c r="B14" s="5">
        <v>0</v>
      </c>
    </row>
    <row x14ac:dyDescent="0.25" r="15" customHeight="1" ht="17.25">
      <c r="A15" s="3">
        <v>44390</v>
      </c>
      <c r="B15" s="4">
        <v>23.992367698661017</v>
      </c>
    </row>
    <row x14ac:dyDescent="0.25" r="16" customHeight="1" ht="17.25">
      <c r="A16" s="3">
        <v>44391</v>
      </c>
      <c r="B16" s="4">
        <v>476.45491901523405</v>
      </c>
    </row>
    <row x14ac:dyDescent="0.25" r="17" customHeight="1" ht="17.25">
      <c r="A17" s="3">
        <v>44392</v>
      </c>
      <c r="B17" s="4">
        <v>448.8832448075906</v>
      </c>
    </row>
    <row x14ac:dyDescent="0.25" r="18" customHeight="1" ht="17.25">
      <c r="A18" s="3">
        <v>44393</v>
      </c>
      <c r="B18" s="4">
        <v>152.11490260805058</v>
      </c>
    </row>
    <row x14ac:dyDescent="0.25" r="19" customHeight="1" ht="17.25">
      <c r="A19" s="3">
        <v>44394</v>
      </c>
      <c r="B19" s="4">
        <v>133.22205707536702</v>
      </c>
    </row>
    <row x14ac:dyDescent="0.25" r="20" customHeight="1" ht="17.25">
      <c r="A20" s="3">
        <v>44395</v>
      </c>
      <c r="B20" s="4">
        <v>25.04103426013495</v>
      </c>
    </row>
    <row x14ac:dyDescent="0.25" r="21" customHeight="1" ht="17.25">
      <c r="A21" s="3">
        <v>44396</v>
      </c>
      <c r="B21" s="4">
        <v>210.9092710166319</v>
      </c>
    </row>
    <row x14ac:dyDescent="0.25" r="22" customHeight="1" ht="17.25">
      <c r="A22" s="3">
        <v>44397</v>
      </c>
      <c r="B22" s="4">
        <v>482.30093911801697</v>
      </c>
    </row>
    <row x14ac:dyDescent="0.25" r="23" customHeight="1" ht="17.25">
      <c r="A23" s="3">
        <v>44398</v>
      </c>
      <c r="B23" s="4">
        <v>480.7043852040013</v>
      </c>
    </row>
    <row x14ac:dyDescent="0.25" r="24" customHeight="1" ht="17.25">
      <c r="A24" s="3">
        <v>44399</v>
      </c>
      <c r="B24" s="4">
        <v>234.81547317013337</v>
      </c>
    </row>
    <row x14ac:dyDescent="0.25" r="25" customHeight="1" ht="17.25">
      <c r="A25" s="3">
        <v>44400</v>
      </c>
      <c r="B25" s="4">
        <v>3.2485807536748323</v>
      </c>
    </row>
    <row x14ac:dyDescent="0.25" r="26" customHeight="1" ht="17.25">
      <c r="A26" s="3">
        <v>44401</v>
      </c>
      <c r="B26" s="5">
        <v>0</v>
      </c>
    </row>
    <row x14ac:dyDescent="0.25" r="27" customHeight="1" ht="17.25">
      <c r="A27" s="3">
        <v>44402</v>
      </c>
      <c r="B27" s="5">
        <v>0</v>
      </c>
    </row>
    <row x14ac:dyDescent="0.25" r="28" customHeight="1" ht="17.25">
      <c r="A28" s="3">
        <v>44403</v>
      </c>
      <c r="B28" s="5">
        <v>0</v>
      </c>
    </row>
    <row x14ac:dyDescent="0.25" r="29" customHeight="1" ht="17.25">
      <c r="A29" s="3">
        <v>44404</v>
      </c>
      <c r="B29" s="4">
        <v>249.96109947989413</v>
      </c>
    </row>
    <row x14ac:dyDescent="0.25" r="30" customHeight="1" ht="17.25">
      <c r="A30" s="3">
        <v>44405</v>
      </c>
      <c r="B30" s="4">
        <v>178.60055587293772</v>
      </c>
    </row>
    <row x14ac:dyDescent="0.25" r="31" customHeight="1" ht="17.25">
      <c r="A31" s="3">
        <v>44406</v>
      </c>
      <c r="B31" s="4">
        <v>17.930337932478594</v>
      </c>
    </row>
    <row x14ac:dyDescent="0.25" r="32" customHeight="1" ht="17.25">
      <c r="A32" s="3">
        <v>44407</v>
      </c>
      <c r="B32" s="4">
        <v>309.0231614176649</v>
      </c>
    </row>
    <row x14ac:dyDescent="0.25" r="33" customHeight="1" ht="17.25">
      <c r="A33" s="3">
        <v>44408</v>
      </c>
      <c r="B33" s="4">
        <v>382.16382161977907</v>
      </c>
    </row>
    <row x14ac:dyDescent="0.25" r="34" customHeight="1" ht="17.25">
      <c r="A34" s="3">
        <v>44409</v>
      </c>
      <c r="B34" s="4">
        <v>59.239527591961476</v>
      </c>
    </row>
    <row x14ac:dyDescent="0.25" r="35" customHeight="1" ht="17.25">
      <c r="A35" s="3">
        <v>44410</v>
      </c>
      <c r="B35" s="4">
        <v>227.34328356430586</v>
      </c>
    </row>
    <row x14ac:dyDescent="0.25" r="36" customHeight="1" ht="17.25">
      <c r="A36" s="3">
        <v>44411</v>
      </c>
      <c r="B36" s="4">
        <v>213.28584383007416</v>
      </c>
    </row>
    <row x14ac:dyDescent="0.25" r="37" customHeight="1" ht="17.25">
      <c r="A37" s="3">
        <v>44412</v>
      </c>
      <c r="B37" s="4">
        <v>59.38741924630541</v>
      </c>
    </row>
    <row x14ac:dyDescent="0.25" r="38" customHeight="1" ht="17.25">
      <c r="A38" s="3">
        <v>44413</v>
      </c>
      <c r="B38" s="4">
        <v>156.5672278810776</v>
      </c>
    </row>
    <row x14ac:dyDescent="0.25" r="39" customHeight="1" ht="17.25">
      <c r="A39" s="3">
        <v>44414</v>
      </c>
      <c r="B39" s="4">
        <v>461.6745869087497</v>
      </c>
    </row>
    <row x14ac:dyDescent="0.25" r="40" customHeight="1" ht="17.25">
      <c r="A40" s="3">
        <v>44415</v>
      </c>
      <c r="B40" s="4">
        <v>455.857633026935</v>
      </c>
    </row>
    <row x14ac:dyDescent="0.25" r="41" customHeight="1" ht="17.25">
      <c r="A41" s="3">
        <v>44416</v>
      </c>
      <c r="B41" s="4">
        <v>133.82538112603</v>
      </c>
    </row>
    <row x14ac:dyDescent="0.25" r="42" customHeight="1" ht="17.25">
      <c r="A42" s="3">
        <v>44417</v>
      </c>
      <c r="B42" s="4">
        <v>311.27436439967863</v>
      </c>
    </row>
    <row x14ac:dyDescent="0.25" r="43" customHeight="1" ht="17.25">
      <c r="A43" s="3">
        <v>44418</v>
      </c>
      <c r="B43" s="4">
        <v>450.7416242123219</v>
      </c>
    </row>
    <row x14ac:dyDescent="0.25" r="44" customHeight="1" ht="17.25">
      <c r="A44" s="3">
        <v>44419</v>
      </c>
      <c r="B44" s="4">
        <v>462.3050937852212</v>
      </c>
    </row>
    <row x14ac:dyDescent="0.25" r="45" customHeight="1" ht="17.25">
      <c r="A45" s="3">
        <v>44420</v>
      </c>
      <c r="B45" s="4">
        <v>456.8515235151665</v>
      </c>
    </row>
    <row x14ac:dyDescent="0.25" r="46" customHeight="1" ht="17.25">
      <c r="A46" s="3">
        <v>44421</v>
      </c>
      <c r="B46" s="4">
        <v>338.49584587436095</v>
      </c>
    </row>
    <row x14ac:dyDescent="0.25" r="47" customHeight="1" ht="17.25">
      <c r="A47" s="3">
        <v>44422</v>
      </c>
      <c r="B47" s="4">
        <v>10.019113967864417</v>
      </c>
    </row>
    <row x14ac:dyDescent="0.25" r="48" customHeight="1" ht="17.25">
      <c r="A48" s="3">
        <v>44423</v>
      </c>
      <c r="B48" s="5">
        <v>0</v>
      </c>
    </row>
    <row x14ac:dyDescent="0.25" r="49" customHeight="1" ht="17.25">
      <c r="A49" s="3">
        <v>44424</v>
      </c>
      <c r="B49" s="4">
        <v>132.46837400805492</v>
      </c>
    </row>
    <row x14ac:dyDescent="0.25" r="50" customHeight="1" ht="17.25">
      <c r="A50" s="3">
        <v>44425</v>
      </c>
      <c r="B50" s="4">
        <v>401.3576158473236</v>
      </c>
    </row>
    <row x14ac:dyDescent="0.25" r="51" customHeight="1" ht="17.25">
      <c r="A51" s="3">
        <v>44426</v>
      </c>
      <c r="B51" s="4">
        <v>410.057548517961</v>
      </c>
    </row>
    <row x14ac:dyDescent="0.25" r="52" customHeight="1" ht="17.25">
      <c r="A52" s="3">
        <v>44427</v>
      </c>
      <c r="B52" s="4">
        <v>408.4416201023783</v>
      </c>
    </row>
    <row x14ac:dyDescent="0.25" r="53" customHeight="1" ht="17.25">
      <c r="A53" s="3">
        <v>44428</v>
      </c>
      <c r="B53" s="4">
        <v>323.8703001552717</v>
      </c>
    </row>
    <row x14ac:dyDescent="0.25" r="54" customHeight="1" ht="17.25">
      <c r="A54" s="3">
        <v>44429</v>
      </c>
      <c r="B54" s="4">
        <v>12.20043893821345</v>
      </c>
    </row>
    <row x14ac:dyDescent="0.25" r="55" customHeight="1" ht="17.25">
      <c r="A55" s="3">
        <v>44430</v>
      </c>
      <c r="B55" s="5">
        <v>0</v>
      </c>
    </row>
    <row x14ac:dyDescent="0.25" r="56" customHeight="1" ht="17.25">
      <c r="A56" s="3">
        <v>44431</v>
      </c>
      <c r="B56" s="4">
        <v>276.9321286493834</v>
      </c>
    </row>
    <row x14ac:dyDescent="0.25" r="57" customHeight="1" ht="17.25">
      <c r="A57" s="3">
        <v>44432</v>
      </c>
      <c r="B57" s="4">
        <v>457.7550705056441</v>
      </c>
    </row>
    <row x14ac:dyDescent="0.25" r="58" customHeight="1" ht="17.25">
      <c r="A58" s="3">
        <v>44433</v>
      </c>
      <c r="B58" s="4">
        <v>447.2992434180111</v>
      </c>
    </row>
    <row x14ac:dyDescent="0.25" r="59" customHeight="1" ht="17.25">
      <c r="A59" s="3">
        <v>44434</v>
      </c>
      <c r="B59" s="4">
        <v>360.33137679838126</v>
      </c>
    </row>
    <row x14ac:dyDescent="0.25" r="60" customHeight="1" ht="17.25">
      <c r="A60" s="3">
        <v>44435</v>
      </c>
      <c r="B60" s="4">
        <v>17.76331281087555</v>
      </c>
    </row>
    <row x14ac:dyDescent="0.25" r="61" customHeight="1" ht="17.25">
      <c r="A61" s="3">
        <v>44436</v>
      </c>
      <c r="B61" s="5">
        <v>0</v>
      </c>
    </row>
    <row x14ac:dyDescent="0.25" r="62" customHeight="1" ht="17.25">
      <c r="A62" s="3">
        <v>44437</v>
      </c>
      <c r="B62" s="4">
        <v>311.46913902005855</v>
      </c>
    </row>
    <row x14ac:dyDescent="0.25" r="63" customHeight="1" ht="17.25">
      <c r="A63" s="3">
        <v>44438</v>
      </c>
      <c r="B63" s="4">
        <v>466.5244983732664</v>
      </c>
    </row>
    <row x14ac:dyDescent="0.25" r="64" customHeight="1" ht="17.25">
      <c r="A64" s="3">
        <v>44439</v>
      </c>
      <c r="B64" s="4">
        <v>468.6559825243286</v>
      </c>
    </row>
    <row x14ac:dyDescent="0.25" r="65" customHeight="1" ht="17.25">
      <c r="A65" s="3">
        <v>44440</v>
      </c>
      <c r="B65" s="4">
        <v>429.2631078643444</v>
      </c>
    </row>
    <row x14ac:dyDescent="0.25" r="66" customHeight="1" ht="17.25">
      <c r="A66" s="3">
        <v>44441</v>
      </c>
      <c r="B66" s="4">
        <v>310.8258203955222</v>
      </c>
    </row>
    <row x14ac:dyDescent="0.25" r="67" customHeight="1" ht="17.25">
      <c r="A67" s="3">
        <v>44442</v>
      </c>
      <c r="B67" s="4">
        <v>16.54317915855927</v>
      </c>
    </row>
    <row x14ac:dyDescent="0.25" r="68" customHeight="1" ht="17.25">
      <c r="A68" s="3">
        <v>44443</v>
      </c>
      <c r="B68" s="5">
        <v>0</v>
      </c>
    </row>
    <row x14ac:dyDescent="0.25" r="69" customHeight="1" ht="17.25">
      <c r="A69" s="3">
        <v>44444</v>
      </c>
      <c r="B69" s="5">
        <v>0</v>
      </c>
    </row>
    <row x14ac:dyDescent="0.25" r="70" customHeight="1" ht="17.25">
      <c r="A70" s="3">
        <v>44445</v>
      </c>
      <c r="B70" s="5">
        <v>0</v>
      </c>
    </row>
    <row x14ac:dyDescent="0.25" r="71" customHeight="1" ht="17.25">
      <c r="A71" s="3">
        <v>44446</v>
      </c>
      <c r="B71" s="4">
        <v>274.0218091820708</v>
      </c>
    </row>
    <row x14ac:dyDescent="0.25" r="72" customHeight="1" ht="17.25">
      <c r="A72" s="3">
        <v>44447</v>
      </c>
      <c r="B72" s="4">
        <v>255.98530770333662</v>
      </c>
    </row>
    <row x14ac:dyDescent="0.25" r="73" customHeight="1" ht="17.25">
      <c r="A73" s="3">
        <v>44448</v>
      </c>
      <c r="B73" s="4">
        <v>254.92720874093197</v>
      </c>
    </row>
    <row x14ac:dyDescent="0.25" r="74" customHeight="1" ht="17.25">
      <c r="A74" s="3">
        <v>44449</v>
      </c>
      <c r="B74" s="4">
        <v>343.2787616557049</v>
      </c>
    </row>
    <row x14ac:dyDescent="0.25" r="75" customHeight="1" ht="17.25">
      <c r="A75" s="3">
        <v>44450</v>
      </c>
      <c r="B75" s="4">
        <v>412.8100550152777</v>
      </c>
    </row>
    <row x14ac:dyDescent="0.25" r="76" customHeight="1" ht="17.25">
      <c r="A76" s="3">
        <v>44451</v>
      </c>
      <c r="B76" s="4">
        <v>378.7236695107831</v>
      </c>
    </row>
    <row x14ac:dyDescent="0.25" r="77" customHeight="1" ht="17.25">
      <c r="A77" s="3">
        <v>44452</v>
      </c>
      <c r="B77" s="4">
        <v>393.8155890125555</v>
      </c>
    </row>
    <row x14ac:dyDescent="0.25" r="78" customHeight="1" ht="17.25">
      <c r="A78" s="3">
        <v>44453</v>
      </c>
      <c r="B78" s="4">
        <v>411.12738664780164</v>
      </c>
    </row>
    <row x14ac:dyDescent="0.25" r="79" customHeight="1" ht="17.25">
      <c r="A79" s="3">
        <v>44454</v>
      </c>
      <c r="B79" s="4">
        <v>405.31528312852106</v>
      </c>
    </row>
    <row x14ac:dyDescent="0.25" r="80" customHeight="1" ht="17.25">
      <c r="A80" s="3">
        <v>44455</v>
      </c>
      <c r="B80" s="4">
        <v>430.1284830295117</v>
      </c>
    </row>
    <row x14ac:dyDescent="0.25" r="81" customHeight="1" ht="17.25">
      <c r="A81" s="3">
        <v>44456</v>
      </c>
      <c r="B81" s="4">
        <v>447.12737354303783</v>
      </c>
    </row>
    <row x14ac:dyDescent="0.25" r="82" customHeight="1" ht="17.25">
      <c r="A82" s="3">
        <v>44457</v>
      </c>
      <c r="B82" s="4">
        <v>150.66015264541994</v>
      </c>
    </row>
    <row x14ac:dyDescent="0.25" r="83" customHeight="1" ht="17.25">
      <c r="A83" s="3">
        <v>44458</v>
      </c>
      <c r="B83" s="4">
        <v>342.20276313147394</v>
      </c>
    </row>
    <row x14ac:dyDescent="0.25" r="84" customHeight="1" ht="17.25">
      <c r="A84" s="3">
        <v>44459</v>
      </c>
      <c r="B84" s="4">
        <v>448.666774469055</v>
      </c>
    </row>
    <row x14ac:dyDescent="0.25" r="85" customHeight="1" ht="17.25">
      <c r="A85" s="3">
        <v>44460</v>
      </c>
      <c r="B85" s="4">
        <v>131.18710616245534</v>
      </c>
    </row>
    <row x14ac:dyDescent="0.25" r="86" customHeight="1" ht="17.25">
      <c r="A86" s="3">
        <v>44461</v>
      </c>
      <c r="B86" s="4">
        <v>327.99105161333284</v>
      </c>
    </row>
    <row x14ac:dyDescent="0.25" r="87" customHeight="1" ht="17.25">
      <c r="A87" s="3">
        <v>44462</v>
      </c>
      <c r="B87" s="4">
        <v>258.10727062719855</v>
      </c>
    </row>
    <row x14ac:dyDescent="0.25" r="88" customHeight="1" ht="17.25">
      <c r="A88" s="3">
        <v>44463</v>
      </c>
      <c r="B88" s="4">
        <v>240.20674729216762</v>
      </c>
    </row>
    <row x14ac:dyDescent="0.25" r="89" customHeight="1" ht="17.25">
      <c r="A89" s="3">
        <v>44464</v>
      </c>
      <c r="B89" s="4">
        <v>250.08735602404022</v>
      </c>
    </row>
    <row x14ac:dyDescent="0.25" r="90" customHeight="1" ht="17.25">
      <c r="A90" s="3">
        <v>44465</v>
      </c>
      <c r="B90" s="4">
        <v>229.74556721432657</v>
      </c>
    </row>
    <row x14ac:dyDescent="0.25" r="91" customHeight="1" ht="17.25">
      <c r="A91" s="3">
        <v>44466</v>
      </c>
      <c r="B91" s="4">
        <v>291.8356762058068</v>
      </c>
    </row>
    <row x14ac:dyDescent="0.25" r="92" customHeight="1" ht="17.25">
      <c r="A92" s="3">
        <v>44467</v>
      </c>
      <c r="B92" s="4">
        <v>340.66922097268207</v>
      </c>
    </row>
    <row x14ac:dyDescent="0.25" r="93" customHeight="1" ht="17.25">
      <c r="A93" s="3">
        <v>44468</v>
      </c>
      <c r="B93" s="4">
        <v>319.9023903509156</v>
      </c>
    </row>
    <row x14ac:dyDescent="0.25" r="94" customHeight="1" ht="17.25">
      <c r="A94" s="3">
        <v>44469</v>
      </c>
      <c r="B94" s="4">
        <v>344.32426833226384</v>
      </c>
    </row>
    <row x14ac:dyDescent="0.25" r="95" customHeight="1" ht="17.25">
      <c r="A95" s="3">
        <v>44470</v>
      </c>
      <c r="B95" s="4">
        <v>386.59423442505323</v>
      </c>
    </row>
    <row x14ac:dyDescent="0.25" r="96" customHeight="1" ht="17.25">
      <c r="A96" s="3">
        <v>44471</v>
      </c>
      <c r="B96" s="4">
        <v>382.03185775065435</v>
      </c>
    </row>
    <row x14ac:dyDescent="0.25" r="97" customHeight="1" ht="17.25">
      <c r="A97" s="3">
        <v>44472</v>
      </c>
      <c r="B97" s="4">
        <v>334.15445289490316</v>
      </c>
    </row>
    <row x14ac:dyDescent="0.25" r="98" customHeight="1" ht="17.25">
      <c r="A98" s="3">
        <v>44473</v>
      </c>
      <c r="B98" s="4">
        <v>273.1581057637766</v>
      </c>
    </row>
    <row x14ac:dyDescent="0.25" r="99" customHeight="1" ht="17.25">
      <c r="A99" s="3">
        <v>44474</v>
      </c>
      <c r="B99" s="4">
        <v>307.65921629789204</v>
      </c>
    </row>
    <row x14ac:dyDescent="0.25" r="100" customHeight="1" ht="17.25">
      <c r="A100" s="3">
        <v>44475</v>
      </c>
      <c r="B100" s="4">
        <v>385.66767253176204</v>
      </c>
    </row>
    <row x14ac:dyDescent="0.25" r="101" customHeight="1" ht="17.25">
      <c r="A101" s="3">
        <v>44476</v>
      </c>
      <c r="B101" s="4">
        <v>386.85563093094333</v>
      </c>
    </row>
    <row x14ac:dyDescent="0.25" r="102" customHeight="1" ht="17.25">
      <c r="A102" s="3">
        <v>44477</v>
      </c>
      <c r="B102" s="4">
        <v>361.5895848106972</v>
      </c>
    </row>
    <row x14ac:dyDescent="0.25" r="103" customHeight="1" ht="17.25">
      <c r="A103" s="3">
        <v>44478</v>
      </c>
      <c r="B103" s="4">
        <v>0.7860661546569095</v>
      </c>
    </row>
    <row x14ac:dyDescent="0.25" r="104" customHeight="1" ht="17.25">
      <c r="A104" s="3">
        <v>44479</v>
      </c>
      <c r="B104" s="5">
        <v>0</v>
      </c>
    </row>
    <row x14ac:dyDescent="0.25" r="105" customHeight="1" ht="17.25">
      <c r="A105" s="3">
        <v>44480</v>
      </c>
      <c r="B105" s="5">
        <v>0</v>
      </c>
    </row>
    <row x14ac:dyDescent="0.25" r="106" customHeight="1" ht="17.25">
      <c r="A106" s="3">
        <v>44481</v>
      </c>
      <c r="B106" s="5">
        <v>0</v>
      </c>
    </row>
    <row x14ac:dyDescent="0.25" r="107" customHeight="1" ht="17.25">
      <c r="A107" s="3">
        <v>44482</v>
      </c>
      <c r="B107" s="5">
        <v>0</v>
      </c>
    </row>
    <row x14ac:dyDescent="0.25" r="108" customHeight="1" ht="17.25">
      <c r="A108" s="3">
        <v>44483</v>
      </c>
      <c r="B108" s="5">
        <v>0</v>
      </c>
    </row>
    <row x14ac:dyDescent="0.25" r="109" customHeight="1" ht="17.25">
      <c r="A109" s="3">
        <v>44484</v>
      </c>
      <c r="B109" s="5">
        <v>0</v>
      </c>
    </row>
    <row x14ac:dyDescent="0.25" r="110" customHeight="1" ht="17.25">
      <c r="A110" s="3">
        <v>44485</v>
      </c>
      <c r="B110" s="5">
        <v>0</v>
      </c>
    </row>
    <row x14ac:dyDescent="0.25" r="111" customHeight="1" ht="17.25">
      <c r="A111" s="3">
        <v>44486</v>
      </c>
      <c r="B111" s="5">
        <v>0</v>
      </c>
    </row>
    <row x14ac:dyDescent="0.25" r="112" customHeight="1" ht="17.25">
      <c r="A112" s="3">
        <v>44487</v>
      </c>
      <c r="B112" s="5">
        <v>0</v>
      </c>
    </row>
    <row x14ac:dyDescent="0.25" r="113" customHeight="1" ht="17.25">
      <c r="A113" s="3">
        <v>44488</v>
      </c>
      <c r="B113" s="5">
        <v>0</v>
      </c>
    </row>
    <row x14ac:dyDescent="0.25" r="114" customHeight="1" ht="17.25">
      <c r="A114" s="3">
        <v>44489</v>
      </c>
      <c r="B114" s="5">
        <v>0</v>
      </c>
    </row>
    <row x14ac:dyDescent="0.25" r="115" customHeight="1" ht="17.25">
      <c r="A115" s="3">
        <v>44490</v>
      </c>
      <c r="B115" s="5">
        <v>0</v>
      </c>
    </row>
    <row x14ac:dyDescent="0.25" r="116" customHeight="1" ht="17.25">
      <c r="A116" s="3">
        <v>44491</v>
      </c>
      <c r="B116" s="5">
        <v>0</v>
      </c>
    </row>
    <row x14ac:dyDescent="0.25" r="117" customHeight="1" ht="17.25">
      <c r="A117" s="3">
        <v>44492</v>
      </c>
      <c r="B117" s="5">
        <v>0</v>
      </c>
    </row>
    <row x14ac:dyDescent="0.25" r="118" customHeight="1" ht="17.25">
      <c r="A118" s="3">
        <v>44493</v>
      </c>
      <c r="B118" s="5">
        <v>0</v>
      </c>
    </row>
    <row x14ac:dyDescent="0.25" r="119" customHeight="1" ht="17.25">
      <c r="A119" s="3">
        <v>44494</v>
      </c>
      <c r="B119" s="5">
        <v>0</v>
      </c>
    </row>
    <row x14ac:dyDescent="0.25" r="120" customHeight="1" ht="17.25">
      <c r="A120" s="3">
        <v>44495</v>
      </c>
      <c r="B120" s="5">
        <v>0</v>
      </c>
    </row>
    <row x14ac:dyDescent="0.25" r="121" customHeight="1" ht="17.25">
      <c r="A121" s="3">
        <v>44496</v>
      </c>
      <c r="B121" s="5">
        <v>0</v>
      </c>
    </row>
    <row x14ac:dyDescent="0.25" r="122" customHeight="1" ht="17.25">
      <c r="A122" s="3">
        <v>44497</v>
      </c>
      <c r="B122" s="5">
        <v>0</v>
      </c>
    </row>
    <row x14ac:dyDescent="0.25" r="123" customHeight="1" ht="17.25">
      <c r="A123" s="3">
        <v>44498</v>
      </c>
      <c r="B123" s="5">
        <v>0</v>
      </c>
    </row>
    <row x14ac:dyDescent="0.25" r="124" customHeight="1" ht="17.25">
      <c r="A124" s="3">
        <v>44499</v>
      </c>
      <c r="B124" s="5">
        <v>0</v>
      </c>
    </row>
    <row x14ac:dyDescent="0.25" r="125" customHeight="1" ht="17.25">
      <c r="A125" s="3">
        <v>44500</v>
      </c>
      <c r="B125" s="5">
        <v>0</v>
      </c>
    </row>
    <row x14ac:dyDescent="0.25" r="126" customHeight="1" ht="17.25">
      <c r="A126" s="3">
        <v>44501</v>
      </c>
      <c r="B126" s="5">
        <v>0</v>
      </c>
    </row>
    <row x14ac:dyDescent="0.25" r="127" customHeight="1" ht="17.25">
      <c r="A127" s="3">
        <v>44502</v>
      </c>
      <c r="B127" s="5">
        <v>0</v>
      </c>
    </row>
    <row x14ac:dyDescent="0.25" r="128" customHeight="1" ht="17.25">
      <c r="A128" s="3">
        <v>44503</v>
      </c>
      <c r="B128" s="5">
        <v>0</v>
      </c>
    </row>
    <row x14ac:dyDescent="0.25" r="129" customHeight="1" ht="17.25">
      <c r="A129" s="3">
        <v>44504</v>
      </c>
      <c r="B129" s="5">
        <v>0</v>
      </c>
    </row>
    <row x14ac:dyDescent="0.25" r="130" customHeight="1" ht="17.25">
      <c r="A130" s="3">
        <v>44505</v>
      </c>
      <c r="B130" s="4">
        <v>97.40096047127965</v>
      </c>
    </row>
    <row x14ac:dyDescent="0.25" r="131" customHeight="1" ht="17.25">
      <c r="A131" s="3">
        <v>44506</v>
      </c>
      <c r="B131" s="4">
        <v>332.32795727155366</v>
      </c>
    </row>
    <row x14ac:dyDescent="0.25" r="132" customHeight="1" ht="17.25">
      <c r="A132" s="3">
        <v>44507</v>
      </c>
      <c r="B132" s="4">
        <v>299.14974662921594</v>
      </c>
    </row>
    <row x14ac:dyDescent="0.25" r="133" customHeight="1" ht="17.25">
      <c r="A133" s="3">
        <v>44508</v>
      </c>
      <c r="B133" s="4">
        <v>248.3540160753978</v>
      </c>
    </row>
    <row x14ac:dyDescent="0.25" r="134" customHeight="1" ht="17.25">
      <c r="A134" s="3">
        <v>44509</v>
      </c>
      <c r="B134" s="4">
        <v>278.2715721917813</v>
      </c>
    </row>
    <row x14ac:dyDescent="0.25" r="135" customHeight="1" ht="17.25">
      <c r="A135" s="3">
        <v>44510</v>
      </c>
      <c r="B135" s="4">
        <v>334.4251972601546</v>
      </c>
    </row>
    <row x14ac:dyDescent="0.25" r="136" customHeight="1" ht="17.25">
      <c r="A136" s="3">
        <v>44511</v>
      </c>
      <c r="B136" s="4">
        <v>291.9341268449101</v>
      </c>
    </row>
    <row x14ac:dyDescent="0.25" r="137" customHeight="1" ht="17.25">
      <c r="A137" s="3">
        <v>44512</v>
      </c>
      <c r="B137" s="4">
        <v>31.9435214133483</v>
      </c>
    </row>
    <row x14ac:dyDescent="0.25" r="138" customHeight="1" ht="17.25">
      <c r="A138" s="3">
        <v>44513</v>
      </c>
      <c r="B138" s="4">
        <v>418.5027160984081</v>
      </c>
    </row>
    <row x14ac:dyDescent="0.25" r="139" customHeight="1" ht="17.25">
      <c r="A139" s="3">
        <v>44514</v>
      </c>
      <c r="B139" s="4">
        <v>449.7767497222318</v>
      </c>
    </row>
    <row x14ac:dyDescent="0.25" r="140" customHeight="1" ht="17.25">
      <c r="A140" s="3">
        <v>44515</v>
      </c>
      <c r="B140" s="4">
        <v>395.1290949783436</v>
      </c>
    </row>
    <row x14ac:dyDescent="0.25" r="141" customHeight="1" ht="17.25">
      <c r="A141" s="3">
        <v>44516</v>
      </c>
      <c r="B141" s="4">
        <v>305.58948602821295</v>
      </c>
    </row>
    <row x14ac:dyDescent="0.25" r="142" customHeight="1" ht="17.25">
      <c r="A142" s="3">
        <v>44517</v>
      </c>
      <c r="B142" s="4">
        <v>288.9852393728138</v>
      </c>
    </row>
    <row x14ac:dyDescent="0.25" r="143" customHeight="1" ht="17.25">
      <c r="A143" s="3">
        <v>44518</v>
      </c>
      <c r="B143" s="4">
        <v>455.29887139389103</v>
      </c>
    </row>
    <row x14ac:dyDescent="0.25" r="144" customHeight="1" ht="17.25">
      <c r="A144" s="3">
        <v>44519</v>
      </c>
      <c r="B144" s="4">
        <v>470.0413237449908</v>
      </c>
    </row>
    <row x14ac:dyDescent="0.25" r="145" customHeight="1" ht="17.25">
      <c r="A145" s="3">
        <v>44520</v>
      </c>
      <c r="B145" s="4">
        <v>405.700730741184</v>
      </c>
    </row>
    <row x14ac:dyDescent="0.25" r="146" customHeight="1" ht="17.25">
      <c r="A146" s="3">
        <v>44521</v>
      </c>
      <c r="B146" s="4">
        <v>436.86484232843475</v>
      </c>
    </row>
    <row x14ac:dyDescent="0.25" r="147" customHeight="1" ht="17.25">
      <c r="A147" s="3">
        <v>44522</v>
      </c>
      <c r="B147" s="4">
        <v>467.2528120768236</v>
      </c>
    </row>
    <row x14ac:dyDescent="0.25" r="148" customHeight="1" ht="17.25">
      <c r="A148" s="3">
        <v>44523</v>
      </c>
      <c r="B148" s="4">
        <v>438.5794349500803</v>
      </c>
    </row>
    <row x14ac:dyDescent="0.25" r="149" customHeight="1" ht="17.25">
      <c r="A149" s="3">
        <v>44524</v>
      </c>
      <c r="B149" s="4">
        <v>253.06372033938092</v>
      </c>
    </row>
    <row x14ac:dyDescent="0.25" r="150" customHeight="1" ht="17.25">
      <c r="A150" s="3">
        <v>44525</v>
      </c>
      <c r="B150" s="4">
        <v>31.517093394415575</v>
      </c>
    </row>
    <row x14ac:dyDescent="0.25" r="151" customHeight="1" ht="17.25">
      <c r="A151" s="3">
        <v>44526</v>
      </c>
      <c r="B151" s="4">
        <v>111.38144001334517</v>
      </c>
    </row>
    <row x14ac:dyDescent="0.25" r="152" customHeight="1" ht="17.25">
      <c r="A152" s="3">
        <v>44527</v>
      </c>
      <c r="B152" s="4">
        <v>59.926687161306575</v>
      </c>
    </row>
    <row x14ac:dyDescent="0.25" r="153" customHeight="1" ht="17.25">
      <c r="A153" s="3">
        <v>44528</v>
      </c>
      <c r="B153" s="4">
        <v>10.620201253076797</v>
      </c>
    </row>
    <row x14ac:dyDescent="0.25" r="154" customHeight="1" ht="17.25">
      <c r="A154" s="3">
        <v>44529</v>
      </c>
      <c r="B154" s="4">
        <v>181.5213358254081</v>
      </c>
    </row>
    <row x14ac:dyDescent="0.25" r="155" customHeight="1" ht="17.25">
      <c r="A155" s="3">
        <v>44530</v>
      </c>
      <c r="B155" s="4">
        <v>434.2005704674177</v>
      </c>
    </row>
    <row x14ac:dyDescent="0.25" r="156" customHeight="1" ht="17.25">
      <c r="A156" s="3">
        <v>44531</v>
      </c>
      <c r="B156" s="4">
        <v>244.70676716418706</v>
      </c>
    </row>
    <row x14ac:dyDescent="0.25" r="157" customHeight="1" ht="17.25">
      <c r="A157" s="3">
        <v>44532</v>
      </c>
      <c r="B157" s="4">
        <v>373.4472165554452</v>
      </c>
    </row>
    <row x14ac:dyDescent="0.25" r="158" customHeight="1" ht="17.25">
      <c r="A158" s="3">
        <v>44533</v>
      </c>
      <c r="B158" s="4">
        <v>392.7923025948329</v>
      </c>
    </row>
    <row x14ac:dyDescent="0.25" r="159" customHeight="1" ht="17.25">
      <c r="A159" s="3">
        <v>44534</v>
      </c>
      <c r="B159" s="4">
        <v>462.03910524259834</v>
      </c>
    </row>
    <row x14ac:dyDescent="0.25" r="160" customHeight="1" ht="17.25">
      <c r="A160" s="3">
        <v>44535</v>
      </c>
      <c r="B160" s="4">
        <v>484.73910835854747</v>
      </c>
    </row>
    <row x14ac:dyDescent="0.25" r="161" customHeight="1" ht="17.25">
      <c r="A161" s="3">
        <v>44536</v>
      </c>
      <c r="B161" s="4">
        <v>488.13840760180824</v>
      </c>
    </row>
    <row x14ac:dyDescent="0.25" r="162" customHeight="1" ht="17.25">
      <c r="A162" s="3">
        <v>44537</v>
      </c>
      <c r="B162" s="4">
        <v>428.7950115348809</v>
      </c>
    </row>
    <row x14ac:dyDescent="0.25" r="163" customHeight="1" ht="17.25">
      <c r="A163" s="3">
        <v>44538</v>
      </c>
      <c r="B163" s="4">
        <v>447.7453625375072</v>
      </c>
    </row>
    <row x14ac:dyDescent="0.25" r="164" customHeight="1" ht="17.25">
      <c r="A164" s="3">
        <v>44539</v>
      </c>
      <c r="B164" s="4">
        <v>387.01791982549526</v>
      </c>
    </row>
    <row x14ac:dyDescent="0.25" r="165" customHeight="1" ht="17.25">
      <c r="A165" s="3">
        <v>44540</v>
      </c>
      <c r="B165" s="4">
        <v>368.4432026472466</v>
      </c>
    </row>
    <row x14ac:dyDescent="0.25" r="166" customHeight="1" ht="17.25">
      <c r="A166" s="3">
        <v>44541</v>
      </c>
      <c r="B166" s="4">
        <v>434.10881102088166</v>
      </c>
    </row>
    <row x14ac:dyDescent="0.25" r="167" customHeight="1" ht="17.25">
      <c r="A167" s="3">
        <v>44542</v>
      </c>
      <c r="B167" s="4">
        <v>378.5691853828382</v>
      </c>
    </row>
    <row x14ac:dyDescent="0.25" r="168" customHeight="1" ht="17.25">
      <c r="A168" s="3">
        <v>44543</v>
      </c>
      <c r="B168" s="4">
        <v>45.96638561885747</v>
      </c>
    </row>
    <row x14ac:dyDescent="0.25" r="169" customHeight="1" ht="17.25">
      <c r="A169" s="3">
        <v>44544</v>
      </c>
      <c r="B169" s="4">
        <v>142.66896500095942</v>
      </c>
    </row>
    <row x14ac:dyDescent="0.25" r="170" customHeight="1" ht="17.25">
      <c r="A170" s="3">
        <v>44545</v>
      </c>
      <c r="B170" s="5">
        <v>0</v>
      </c>
    </row>
    <row x14ac:dyDescent="0.25" r="171" customHeight="1" ht="17.25">
      <c r="A171" s="3">
        <v>44546</v>
      </c>
      <c r="B171" s="4">
        <v>238.46598209659948</v>
      </c>
    </row>
    <row x14ac:dyDescent="0.25" r="172" customHeight="1" ht="17.25">
      <c r="A172" s="3">
        <v>44547</v>
      </c>
      <c r="B172" s="4">
        <v>209.53235491653396</v>
      </c>
    </row>
    <row x14ac:dyDescent="0.25" r="173" customHeight="1" ht="17.25">
      <c r="A173" s="3">
        <v>44548</v>
      </c>
      <c r="B173" s="4">
        <v>61.60468330258722</v>
      </c>
    </row>
    <row x14ac:dyDescent="0.25" r="174" customHeight="1" ht="17.25">
      <c r="A174" s="3">
        <v>44549</v>
      </c>
      <c r="B174" s="4">
        <v>443.0095550346823</v>
      </c>
    </row>
    <row x14ac:dyDescent="0.25" r="175" customHeight="1" ht="17.25">
      <c r="A175" s="3">
        <v>44550</v>
      </c>
      <c r="B175" s="4">
        <v>400.27105669801415</v>
      </c>
    </row>
    <row x14ac:dyDescent="0.25" r="176" customHeight="1" ht="17.25">
      <c r="A176" s="3">
        <v>44551</v>
      </c>
      <c r="B176" s="4">
        <v>455.83377705811927</v>
      </c>
    </row>
    <row x14ac:dyDescent="0.25" r="177" customHeight="1" ht="17.25">
      <c r="A177" s="3">
        <v>44552</v>
      </c>
      <c r="B177" s="4">
        <v>205.16791408420056</v>
      </c>
    </row>
    <row x14ac:dyDescent="0.25" r="178" customHeight="1" ht="17.25">
      <c r="A178" s="3">
        <v>44553</v>
      </c>
      <c r="B178" s="4">
        <v>18.135406701856652</v>
      </c>
    </row>
    <row x14ac:dyDescent="0.25" r="179" customHeight="1" ht="17.25">
      <c r="A179" s="3">
        <v>44554</v>
      </c>
      <c r="B179" s="5">
        <v>0</v>
      </c>
    </row>
    <row x14ac:dyDescent="0.25" r="180" customHeight="1" ht="17.25">
      <c r="A180" s="3">
        <v>44555</v>
      </c>
      <c r="B180" s="5">
        <v>0</v>
      </c>
    </row>
    <row x14ac:dyDescent="0.25" r="181" customHeight="1" ht="17.25">
      <c r="A181" s="3">
        <v>44556</v>
      </c>
      <c r="B181" s="5">
        <v>0</v>
      </c>
    </row>
    <row x14ac:dyDescent="0.25" r="182" customHeight="1" ht="17.25">
      <c r="A182" s="3">
        <v>44557</v>
      </c>
      <c r="B182" s="5">
        <v>0</v>
      </c>
    </row>
    <row x14ac:dyDescent="0.25" r="183" customHeight="1" ht="17.25">
      <c r="A183" s="3">
        <v>44558</v>
      </c>
      <c r="B183" s="5">
        <v>0</v>
      </c>
    </row>
    <row x14ac:dyDescent="0.25" r="184" customHeight="1" ht="17.25">
      <c r="A184" s="3">
        <v>44559</v>
      </c>
      <c r="B184" s="5">
        <v>0</v>
      </c>
    </row>
    <row x14ac:dyDescent="0.25" r="185" customHeight="1" ht="17.25">
      <c r="A185" s="3">
        <v>44560</v>
      </c>
      <c r="B185" s="5">
        <v>0</v>
      </c>
    </row>
    <row x14ac:dyDescent="0.25" r="186" customHeight="1" ht="17.25">
      <c r="A186" s="3">
        <v>44561</v>
      </c>
      <c r="B186" s="5">
        <v>0</v>
      </c>
    </row>
    <row x14ac:dyDescent="0.25" r="187" customHeight="1" ht="17.25">
      <c r="A187" s="3">
        <v>44562</v>
      </c>
      <c r="B187" s="5">
        <v>0</v>
      </c>
    </row>
    <row x14ac:dyDescent="0.25" r="188" customHeight="1" ht="17.25">
      <c r="A188" s="3">
        <v>44563</v>
      </c>
      <c r="B188" s="5">
        <v>0</v>
      </c>
    </row>
    <row x14ac:dyDescent="0.25" r="189" customHeight="1" ht="17.25">
      <c r="A189" s="3">
        <v>44564</v>
      </c>
      <c r="B189" s="5">
        <v>0</v>
      </c>
    </row>
    <row x14ac:dyDescent="0.25" r="190" customHeight="1" ht="17.25">
      <c r="A190" s="3">
        <v>44565</v>
      </c>
      <c r="B190" s="5">
        <v>0</v>
      </c>
    </row>
    <row x14ac:dyDescent="0.25" r="191" customHeight="1" ht="17.25">
      <c r="A191" s="3">
        <v>44566</v>
      </c>
      <c r="B191" s="4">
        <v>263.379820651366</v>
      </c>
    </row>
    <row x14ac:dyDescent="0.25" r="192" customHeight="1" ht="17.25">
      <c r="A192" s="3">
        <v>44567</v>
      </c>
      <c r="B192" s="4">
        <v>369.7551889939256</v>
      </c>
    </row>
    <row x14ac:dyDescent="0.25" r="193" customHeight="1" ht="17.25">
      <c r="A193" s="3">
        <v>44568</v>
      </c>
      <c r="B193" s="4">
        <v>401.60009068085594</v>
      </c>
    </row>
    <row x14ac:dyDescent="0.25" r="194" customHeight="1" ht="17.25">
      <c r="A194" s="3">
        <v>44569</v>
      </c>
      <c r="B194" s="4">
        <v>412.29384522501186</v>
      </c>
    </row>
    <row x14ac:dyDescent="0.25" r="195" customHeight="1" ht="17.25">
      <c r="A195" s="3">
        <v>44570</v>
      </c>
      <c r="B195" s="4">
        <v>427.58791853890875</v>
      </c>
    </row>
    <row x14ac:dyDescent="0.25" r="196" customHeight="1" ht="17.25">
      <c r="A196" s="3">
        <v>44571</v>
      </c>
      <c r="B196" s="4">
        <v>396.1811629302132</v>
      </c>
    </row>
    <row x14ac:dyDescent="0.25" r="197" customHeight="1" ht="17.25">
      <c r="A197" s="3">
        <v>44572</v>
      </c>
      <c r="B197" s="4">
        <v>400.14791221694907</v>
      </c>
    </row>
    <row x14ac:dyDescent="0.25" r="198" customHeight="1" ht="17.25">
      <c r="A198" s="3">
        <v>44573</v>
      </c>
      <c r="B198" s="4">
        <v>409.16625035325126</v>
      </c>
    </row>
    <row x14ac:dyDescent="0.25" r="199" customHeight="1" ht="17.25">
      <c r="A199" s="3">
        <v>44574</v>
      </c>
      <c r="B199" s="4">
        <v>375.78503132706055</v>
      </c>
    </row>
    <row x14ac:dyDescent="0.25" r="200" customHeight="1" ht="17.25">
      <c r="A200" s="3">
        <v>44575</v>
      </c>
      <c r="B200" s="4">
        <v>116.62435338915662</v>
      </c>
    </row>
    <row x14ac:dyDescent="0.25" r="201" customHeight="1" ht="17.25">
      <c r="A201" s="3">
        <v>44576</v>
      </c>
      <c r="B201" s="5">
        <v>0</v>
      </c>
    </row>
    <row x14ac:dyDescent="0.25" r="202" customHeight="1" ht="17.25">
      <c r="A202" s="3">
        <v>44577</v>
      </c>
      <c r="B202" s="5">
        <v>0</v>
      </c>
    </row>
    <row x14ac:dyDescent="0.25" r="203" customHeight="1" ht="17.25">
      <c r="A203" s="3">
        <v>44578</v>
      </c>
      <c r="B203" s="5">
        <v>0</v>
      </c>
    </row>
    <row x14ac:dyDescent="0.25" r="204" customHeight="1" ht="17.25">
      <c r="A204" s="3">
        <v>44579</v>
      </c>
      <c r="B204" s="5">
        <v>0</v>
      </c>
    </row>
    <row x14ac:dyDescent="0.25" r="205" customHeight="1" ht="17.25">
      <c r="A205" s="3">
        <v>44580</v>
      </c>
      <c r="B205" s="5">
        <v>0</v>
      </c>
    </row>
    <row x14ac:dyDescent="0.25" r="206" customHeight="1" ht="17.25">
      <c r="A206" s="3">
        <v>44581</v>
      </c>
      <c r="B206" s="5">
        <v>0</v>
      </c>
    </row>
    <row x14ac:dyDescent="0.25" r="207" customHeight="1" ht="17.25">
      <c r="A207" s="3">
        <v>44582</v>
      </c>
      <c r="B207" s="5">
        <v>0</v>
      </c>
    </row>
    <row x14ac:dyDescent="0.25" r="208" customHeight="1" ht="17.25">
      <c r="A208" s="3">
        <v>44583</v>
      </c>
      <c r="B208" s="5">
        <v>0</v>
      </c>
    </row>
    <row x14ac:dyDescent="0.25" r="209" customHeight="1" ht="17.25">
      <c r="A209" s="3">
        <v>44584</v>
      </c>
      <c r="B209" s="5">
        <v>0</v>
      </c>
    </row>
    <row x14ac:dyDescent="0.25" r="210" customHeight="1" ht="17.25">
      <c r="A210" s="3">
        <v>44585</v>
      </c>
      <c r="B210" s="5">
        <v>0</v>
      </c>
    </row>
    <row x14ac:dyDescent="0.25" r="211" customHeight="1" ht="17.25">
      <c r="A211" s="3">
        <v>44586</v>
      </c>
      <c r="B211" s="5">
        <v>0</v>
      </c>
    </row>
    <row x14ac:dyDescent="0.25" r="212" customHeight="1" ht="17.25">
      <c r="A212" s="3">
        <v>44587</v>
      </c>
      <c r="B212" s="5">
        <v>0</v>
      </c>
    </row>
    <row x14ac:dyDescent="0.25" r="213" customHeight="1" ht="17.25">
      <c r="A213" s="3">
        <v>44588</v>
      </c>
      <c r="B213" s="5">
        <v>0</v>
      </c>
    </row>
    <row x14ac:dyDescent="0.25" r="214" customHeight="1" ht="17.25">
      <c r="A214" s="3">
        <v>44589</v>
      </c>
      <c r="B214" s="5">
        <v>0</v>
      </c>
    </row>
    <row x14ac:dyDescent="0.25" r="215" customHeight="1" ht="17.25">
      <c r="A215" s="3">
        <v>44590</v>
      </c>
      <c r="B215" s="5">
        <v>0</v>
      </c>
    </row>
    <row x14ac:dyDescent="0.25" r="216" customHeight="1" ht="17.25">
      <c r="A216" s="3">
        <v>44591</v>
      </c>
      <c r="B216" s="5">
        <v>0</v>
      </c>
    </row>
    <row x14ac:dyDescent="0.25" r="217" customHeight="1" ht="17.25">
      <c r="A217" s="3">
        <v>44592</v>
      </c>
      <c r="B217" s="4">
        <v>155.4574553770409</v>
      </c>
    </row>
    <row x14ac:dyDescent="0.25" r="218" customHeight="1" ht="17.25">
      <c r="A218" s="3">
        <v>44593</v>
      </c>
      <c r="B218" s="4">
        <v>304.71420619280343</v>
      </c>
    </row>
    <row x14ac:dyDescent="0.25" r="219" customHeight="1" ht="17.25">
      <c r="A219" s="3">
        <v>44594</v>
      </c>
      <c r="B219" s="4">
        <v>307.9274279634504</v>
      </c>
    </row>
    <row x14ac:dyDescent="0.25" r="220" customHeight="1" ht="17.25">
      <c r="A220" s="3">
        <v>44595</v>
      </c>
      <c r="B220" s="4">
        <v>257.39427628519945</v>
      </c>
    </row>
    <row x14ac:dyDescent="0.25" r="221" customHeight="1" ht="17.25">
      <c r="A221" s="3">
        <v>44596</v>
      </c>
      <c r="B221" s="4">
        <v>346.88487707669026</v>
      </c>
    </row>
    <row x14ac:dyDescent="0.25" r="222" customHeight="1" ht="17.25">
      <c r="A222" s="3">
        <v>44597</v>
      </c>
      <c r="B222" s="4">
        <v>367.4511779719421</v>
      </c>
    </row>
    <row x14ac:dyDescent="0.25" r="223" customHeight="1" ht="17.25">
      <c r="A223" s="3">
        <v>44598</v>
      </c>
      <c r="B223" s="4">
        <v>377.09478216974225</v>
      </c>
    </row>
    <row x14ac:dyDescent="0.25" r="224" customHeight="1" ht="17.25">
      <c r="A224" s="3">
        <v>44599</v>
      </c>
      <c r="B224" s="4">
        <v>330.301749409179</v>
      </c>
    </row>
    <row x14ac:dyDescent="0.25" r="225" customHeight="1" ht="17.25">
      <c r="A225" s="3">
        <v>44600</v>
      </c>
      <c r="B225" s="4">
        <v>138.47434761887294</v>
      </c>
    </row>
    <row x14ac:dyDescent="0.25" r="226" customHeight="1" ht="17.25">
      <c r="A226" s="3">
        <v>44601</v>
      </c>
      <c r="B226" s="4">
        <v>7.994263352408892</v>
      </c>
    </row>
    <row x14ac:dyDescent="0.25" r="227" customHeight="1" ht="17.25">
      <c r="A227" s="3">
        <v>44602</v>
      </c>
      <c r="B227" s="4">
        <v>65.3292336805742</v>
      </c>
    </row>
    <row x14ac:dyDescent="0.25" r="228" customHeight="1" ht="17.25">
      <c r="A228" s="3">
        <v>44603</v>
      </c>
      <c r="B228" s="4">
        <v>310.8639636729004</v>
      </c>
    </row>
    <row x14ac:dyDescent="0.25" r="229" customHeight="1" ht="17.25">
      <c r="A229" s="3">
        <v>44604</v>
      </c>
      <c r="B229" s="4">
        <v>174.36194434202332</v>
      </c>
    </row>
    <row x14ac:dyDescent="0.25" r="230" customHeight="1" ht="17.25">
      <c r="A230" s="3">
        <v>44605</v>
      </c>
      <c r="B230" s="4">
        <v>228.21773060077587</v>
      </c>
    </row>
    <row x14ac:dyDescent="0.25" r="231" customHeight="1" ht="17.25">
      <c r="A231" s="3">
        <v>44606</v>
      </c>
      <c r="B231" s="4">
        <v>58.75103335091066</v>
      </c>
    </row>
    <row x14ac:dyDescent="0.25" r="232" customHeight="1" ht="17.25">
      <c r="A232" s="3">
        <v>44607</v>
      </c>
      <c r="B232" s="4">
        <v>366.3363135524902</v>
      </c>
    </row>
    <row x14ac:dyDescent="0.25" r="233" customHeight="1" ht="17.25">
      <c r="A233" s="3">
        <v>44608</v>
      </c>
      <c r="B233" s="4">
        <v>319.10942355497355</v>
      </c>
    </row>
    <row x14ac:dyDescent="0.25" r="234" customHeight="1" ht="17.25">
      <c r="A234" s="3">
        <v>44609</v>
      </c>
      <c r="B234" s="4">
        <v>296.36436590946454</v>
      </c>
    </row>
    <row x14ac:dyDescent="0.25" r="235" customHeight="1" ht="17.25">
      <c r="A235" s="3">
        <v>44610</v>
      </c>
      <c r="B235" s="4">
        <v>299.72510101091984</v>
      </c>
    </row>
    <row x14ac:dyDescent="0.25" r="236" customHeight="1" ht="17.25">
      <c r="A236" s="3">
        <v>44611</v>
      </c>
      <c r="B236" s="4">
        <v>304.2015794115191</v>
      </c>
    </row>
    <row x14ac:dyDescent="0.25" r="237" customHeight="1" ht="17.25">
      <c r="A237" s="3">
        <v>44612</v>
      </c>
      <c r="B237" s="4">
        <v>303.8068139196044</v>
      </c>
    </row>
    <row x14ac:dyDescent="0.25" r="238" customHeight="1" ht="17.25">
      <c r="A238" s="3">
        <v>44613</v>
      </c>
      <c r="B238" s="4">
        <v>365.1353831554647</v>
      </c>
    </row>
    <row x14ac:dyDescent="0.25" r="239" customHeight="1" ht="17.25">
      <c r="A239" s="3">
        <v>44614</v>
      </c>
      <c r="B239" s="4">
        <v>374.848111811263</v>
      </c>
    </row>
    <row x14ac:dyDescent="0.25" r="240" customHeight="1" ht="17.25">
      <c r="A240" s="3">
        <v>44615</v>
      </c>
      <c r="B240" s="4">
        <v>302.6528483289701</v>
      </c>
    </row>
    <row x14ac:dyDescent="0.25" r="241" customHeight="1" ht="17.25">
      <c r="A241" s="3">
        <v>44616</v>
      </c>
      <c r="B241" s="4">
        <v>330.6046947263511</v>
      </c>
    </row>
    <row x14ac:dyDescent="0.25" r="242" customHeight="1" ht="17.25">
      <c r="A242" s="3">
        <v>44617</v>
      </c>
      <c r="B242" s="4">
        <v>226.95708692067626</v>
      </c>
    </row>
    <row x14ac:dyDescent="0.25" r="243" customHeight="1" ht="17.25">
      <c r="A243" s="3">
        <v>44618</v>
      </c>
      <c r="B243" s="4">
        <v>10.841755263107583</v>
      </c>
    </row>
    <row x14ac:dyDescent="0.25" r="244" customHeight="1" ht="17.25">
      <c r="A244" s="3">
        <v>44619</v>
      </c>
      <c r="B244" s="4">
        <v>200.1519877795715</v>
      </c>
    </row>
    <row x14ac:dyDescent="0.25" r="245" customHeight="1" ht="17.25">
      <c r="A245" s="3">
        <v>44620</v>
      </c>
      <c r="B245" s="4">
        <v>274.93013083735</v>
      </c>
    </row>
    <row x14ac:dyDescent="0.25" r="246" customHeight="1" ht="17.25">
      <c r="A246" s="3">
        <v>44621</v>
      </c>
      <c r="B246" s="4">
        <v>277.1344552575929</v>
      </c>
    </row>
    <row x14ac:dyDescent="0.25" r="247" customHeight="1" ht="17.25">
      <c r="A247" s="3">
        <v>44622</v>
      </c>
      <c r="B247" s="4">
        <v>316.57266823144346</v>
      </c>
    </row>
    <row x14ac:dyDescent="0.25" r="248" customHeight="1" ht="17.25">
      <c r="A248" s="3">
        <v>44623</v>
      </c>
      <c r="B248" s="4">
        <v>173.78612890653818</v>
      </c>
    </row>
    <row x14ac:dyDescent="0.25" r="249" customHeight="1" ht="17.25">
      <c r="A249" s="3">
        <v>44624</v>
      </c>
      <c r="B249" s="4">
        <v>268.8765525845988</v>
      </c>
    </row>
    <row x14ac:dyDescent="0.25" r="250" customHeight="1" ht="17.25">
      <c r="A250" s="3">
        <v>44625</v>
      </c>
      <c r="B250" s="4">
        <v>243.14219946961</v>
      </c>
    </row>
    <row x14ac:dyDescent="0.25" r="251" customHeight="1" ht="17.25">
      <c r="A251" s="3">
        <v>44626</v>
      </c>
      <c r="B251" s="4">
        <v>160.31013739303603</v>
      </c>
    </row>
    <row x14ac:dyDescent="0.25" r="252" customHeight="1" ht="17.25">
      <c r="A252" s="3">
        <v>44627</v>
      </c>
      <c r="B252" s="4">
        <v>65.84281375586575</v>
      </c>
    </row>
    <row x14ac:dyDescent="0.25" r="253" customHeight="1" ht="17.25">
      <c r="A253" s="3">
        <v>44628</v>
      </c>
      <c r="B253" s="4">
        <v>345.8614296385401</v>
      </c>
    </row>
    <row x14ac:dyDescent="0.25" r="254" customHeight="1" ht="17.25">
      <c r="A254" s="3">
        <v>44629</v>
      </c>
      <c r="B254" s="4">
        <v>352.9119930430878</v>
      </c>
    </row>
    <row x14ac:dyDescent="0.25" r="255" customHeight="1" ht="17.25">
      <c r="A255" s="3">
        <v>44630</v>
      </c>
      <c r="B255" s="4">
        <v>352.8436527867138</v>
      </c>
    </row>
    <row x14ac:dyDescent="0.25" r="256" customHeight="1" ht="17.25">
      <c r="A256" s="3">
        <v>44631</v>
      </c>
      <c r="B256" s="4">
        <v>336.4784874588107</v>
      </c>
    </row>
    <row x14ac:dyDescent="0.25" r="257" customHeight="1" ht="17.25">
      <c r="A257" s="3">
        <v>44632</v>
      </c>
      <c r="B257" s="4">
        <v>104.15132740790268</v>
      </c>
    </row>
    <row x14ac:dyDescent="0.25" r="258" customHeight="1" ht="17.25">
      <c r="A258" s="3">
        <v>44633</v>
      </c>
      <c r="B258" s="4">
        <v>6.001514297746642</v>
      </c>
    </row>
    <row x14ac:dyDescent="0.25" r="259" customHeight="1" ht="17.25">
      <c r="A259" s="3">
        <v>44634</v>
      </c>
      <c r="B259" s="4">
        <v>216.22527659934002</v>
      </c>
    </row>
    <row x14ac:dyDescent="0.25" r="260" customHeight="1" ht="17.25">
      <c r="A260" s="3">
        <v>44635</v>
      </c>
      <c r="B260" s="4">
        <v>64.76719296933635</v>
      </c>
    </row>
    <row x14ac:dyDescent="0.25" r="261" customHeight="1" ht="17.25">
      <c r="A261" s="3">
        <v>44636</v>
      </c>
      <c r="B261" s="4">
        <v>217.46347702420013</v>
      </c>
    </row>
    <row x14ac:dyDescent="0.25" r="262" customHeight="1" ht="17.25">
      <c r="A262" s="3">
        <v>44637</v>
      </c>
      <c r="B262" s="4">
        <v>324.7008724294093</v>
      </c>
    </row>
    <row x14ac:dyDescent="0.25" r="263" customHeight="1" ht="17.25">
      <c r="A263" s="3">
        <v>44638</v>
      </c>
      <c r="B263" s="4">
        <v>300.79193143566977</v>
      </c>
    </row>
    <row x14ac:dyDescent="0.25" r="264" customHeight="1" ht="17.25">
      <c r="A264" s="3">
        <v>44639</v>
      </c>
      <c r="B264" s="4">
        <v>29.54425997867527</v>
      </c>
    </row>
    <row x14ac:dyDescent="0.25" r="265" customHeight="1" ht="17.25">
      <c r="A265" s="3">
        <v>44640</v>
      </c>
      <c r="B265" s="4">
        <v>17.362344125871697</v>
      </c>
    </row>
    <row x14ac:dyDescent="0.25" r="266" customHeight="1" ht="17.25">
      <c r="A266" s="3">
        <v>44641</v>
      </c>
      <c r="B266" s="4">
        <v>64.41804609394865</v>
      </c>
    </row>
    <row x14ac:dyDescent="0.25" r="267" customHeight="1" ht="17.25">
      <c r="A267" s="3">
        <v>44642</v>
      </c>
      <c r="B267" s="4">
        <v>311.7327634599452</v>
      </c>
    </row>
    <row x14ac:dyDescent="0.25" r="268" customHeight="1" ht="17.25">
      <c r="A268" s="3">
        <v>44643</v>
      </c>
      <c r="B268" s="4">
        <v>349.7648574530847</v>
      </c>
    </row>
    <row x14ac:dyDescent="0.25" r="269" customHeight="1" ht="17.25">
      <c r="A269" s="3">
        <v>44644</v>
      </c>
      <c r="B269" s="4">
        <v>269.1308293633762</v>
      </c>
    </row>
    <row x14ac:dyDescent="0.25" r="270" customHeight="1" ht="17.25">
      <c r="A270" s="3">
        <v>44645</v>
      </c>
      <c r="B270" s="4">
        <v>28.78594868054165</v>
      </c>
    </row>
    <row x14ac:dyDescent="0.25" r="271" customHeight="1" ht="17.25">
      <c r="A271" s="3">
        <v>44646</v>
      </c>
      <c r="B271" s="4">
        <v>4.937375274663088</v>
      </c>
    </row>
    <row x14ac:dyDescent="0.25" r="272" customHeight="1" ht="17.25">
      <c r="A272" s="3">
        <v>44647</v>
      </c>
      <c r="B272" s="5">
        <v>0</v>
      </c>
    </row>
    <row x14ac:dyDescent="0.25" r="273" customHeight="1" ht="17.25">
      <c r="A273" s="3">
        <v>44648</v>
      </c>
      <c r="B273" s="4">
        <v>82.12446527670355</v>
      </c>
    </row>
    <row x14ac:dyDescent="0.25" r="274" customHeight="1" ht="17.25">
      <c r="A274" s="3">
        <v>44649</v>
      </c>
      <c r="B274" s="4">
        <v>196.52561727020645</v>
      </c>
    </row>
    <row x14ac:dyDescent="0.25" r="275" customHeight="1" ht="17.25">
      <c r="A275" s="3">
        <v>44650</v>
      </c>
      <c r="B275" s="5">
        <v>0</v>
      </c>
    </row>
    <row x14ac:dyDescent="0.25" r="276" customHeight="1" ht="17.25">
      <c r="A276" s="3">
        <v>44651</v>
      </c>
      <c r="B276" s="5">
        <v>0</v>
      </c>
    </row>
    <row x14ac:dyDescent="0.25" r="277" customHeight="1" ht="17.25">
      <c r="A277" s="3">
        <v>44652</v>
      </c>
      <c r="B277" s="5">
        <v>0</v>
      </c>
    </row>
    <row x14ac:dyDescent="0.25" r="278" customHeight="1" ht="17.25">
      <c r="A278" s="3">
        <v>44653</v>
      </c>
      <c r="B278" s="5">
        <v>0</v>
      </c>
    </row>
    <row x14ac:dyDescent="0.25" r="279" customHeight="1" ht="17.25">
      <c r="A279" s="3">
        <v>44654</v>
      </c>
      <c r="B279" s="5">
        <v>0</v>
      </c>
    </row>
    <row x14ac:dyDescent="0.25" r="280" customHeight="1" ht="17.25">
      <c r="A280" s="3">
        <v>44655</v>
      </c>
      <c r="B280" s="5">
        <v>0</v>
      </c>
    </row>
    <row x14ac:dyDescent="0.25" r="281" customHeight="1" ht="17.25">
      <c r="A281" s="3">
        <v>44656</v>
      </c>
      <c r="B281" s="5">
        <v>0</v>
      </c>
    </row>
    <row x14ac:dyDescent="0.25" r="282" customHeight="1" ht="17.25">
      <c r="A282" s="3">
        <v>44657</v>
      </c>
      <c r="B282" s="5">
        <v>0</v>
      </c>
    </row>
    <row x14ac:dyDescent="0.25" r="283" customHeight="1" ht="17.25">
      <c r="A283" s="3">
        <v>44658</v>
      </c>
      <c r="B283" s="5">
        <v>0</v>
      </c>
    </row>
    <row x14ac:dyDescent="0.25" r="284" customHeight="1" ht="17.25">
      <c r="A284" s="3">
        <v>44659</v>
      </c>
      <c r="B284" s="5">
        <v>0</v>
      </c>
    </row>
    <row x14ac:dyDescent="0.25" r="285" customHeight="1" ht="17.25">
      <c r="A285" s="3">
        <v>44660</v>
      </c>
      <c r="B285" s="5">
        <v>0</v>
      </c>
    </row>
    <row x14ac:dyDescent="0.25" r="286" customHeight="1" ht="17.25">
      <c r="A286" s="3">
        <v>44661</v>
      </c>
      <c r="B286" s="5">
        <v>0</v>
      </c>
    </row>
    <row x14ac:dyDescent="0.25" r="287" customHeight="1" ht="17.25">
      <c r="A287" s="3">
        <v>44662</v>
      </c>
      <c r="B287" s="5">
        <v>0</v>
      </c>
    </row>
    <row x14ac:dyDescent="0.25" r="288" customHeight="1" ht="17.25">
      <c r="A288" s="3">
        <v>44663</v>
      </c>
      <c r="B288" s="5">
        <v>0</v>
      </c>
    </row>
    <row x14ac:dyDescent="0.25" r="289" customHeight="1" ht="17.25">
      <c r="A289" s="3">
        <v>44664</v>
      </c>
      <c r="B289" s="5">
        <v>0</v>
      </c>
    </row>
    <row x14ac:dyDescent="0.25" r="290" customHeight="1" ht="17.25">
      <c r="A290" s="3">
        <v>44665</v>
      </c>
      <c r="B290" s="5">
        <v>0</v>
      </c>
    </row>
    <row x14ac:dyDescent="0.25" r="291" customHeight="1" ht="17.25">
      <c r="A291" s="3">
        <v>44666</v>
      </c>
      <c r="B291" s="5">
        <v>0</v>
      </c>
    </row>
    <row x14ac:dyDescent="0.25" r="292" customHeight="1" ht="17.25">
      <c r="A292" s="3">
        <v>44667</v>
      </c>
      <c r="B292" s="5">
        <v>0</v>
      </c>
    </row>
    <row x14ac:dyDescent="0.25" r="293" customHeight="1" ht="17.25">
      <c r="A293" s="3">
        <v>44668</v>
      </c>
      <c r="B293" s="5">
        <v>0</v>
      </c>
    </row>
    <row x14ac:dyDescent="0.25" r="294" customHeight="1" ht="17.25">
      <c r="A294" s="3">
        <v>44669</v>
      </c>
      <c r="B294" s="5">
        <v>0</v>
      </c>
    </row>
    <row x14ac:dyDescent="0.25" r="295" customHeight="1" ht="17.25">
      <c r="A295" s="3">
        <v>44670</v>
      </c>
      <c r="B295" s="5">
        <v>0</v>
      </c>
    </row>
    <row x14ac:dyDescent="0.25" r="296" customHeight="1" ht="17.25">
      <c r="A296" s="3">
        <v>44671</v>
      </c>
      <c r="B296" s="5">
        <v>0</v>
      </c>
    </row>
    <row x14ac:dyDescent="0.25" r="297" customHeight="1" ht="17.25">
      <c r="A297" s="3">
        <v>44672</v>
      </c>
      <c r="B297" s="5">
        <v>0</v>
      </c>
    </row>
    <row x14ac:dyDescent="0.25" r="298" customHeight="1" ht="17.25">
      <c r="A298" s="3">
        <v>44673</v>
      </c>
      <c r="B298" s="5">
        <v>0</v>
      </c>
    </row>
    <row x14ac:dyDescent="0.25" r="299" customHeight="1" ht="17.25">
      <c r="A299" s="3">
        <v>44674</v>
      </c>
      <c r="B299" s="5">
        <v>0</v>
      </c>
    </row>
    <row x14ac:dyDescent="0.25" r="300" customHeight="1" ht="17.25">
      <c r="A300" s="3">
        <v>44675</v>
      </c>
      <c r="B300" s="5">
        <v>0</v>
      </c>
    </row>
    <row x14ac:dyDescent="0.25" r="301" customHeight="1" ht="17.25">
      <c r="A301" s="3">
        <v>44676</v>
      </c>
      <c r="B301" s="5">
        <v>0</v>
      </c>
    </row>
    <row x14ac:dyDescent="0.25" r="302" customHeight="1" ht="17.25">
      <c r="A302" s="3">
        <v>44677</v>
      </c>
      <c r="B302" s="5">
        <v>0</v>
      </c>
    </row>
    <row x14ac:dyDescent="0.25" r="303" customHeight="1" ht="17.25">
      <c r="A303" s="3">
        <v>44678</v>
      </c>
      <c r="B303" s="5">
        <v>0</v>
      </c>
    </row>
    <row x14ac:dyDescent="0.25" r="304" customHeight="1" ht="17.25">
      <c r="A304" s="3">
        <v>44679</v>
      </c>
      <c r="B304" s="5">
        <v>0</v>
      </c>
    </row>
    <row x14ac:dyDescent="0.25" r="305" customHeight="1" ht="17.25">
      <c r="A305" s="3">
        <v>44680</v>
      </c>
      <c r="B305" s="5">
        <v>0</v>
      </c>
    </row>
    <row x14ac:dyDescent="0.25" r="306" customHeight="1" ht="17.25">
      <c r="A306" s="3">
        <v>44681</v>
      </c>
      <c r="B306" s="5">
        <v>0</v>
      </c>
    </row>
    <row x14ac:dyDescent="0.25" r="307" customHeight="1" ht="17.25">
      <c r="A307" s="3">
        <v>44682</v>
      </c>
      <c r="B307" s="4">
        <v>20.376257796800513</v>
      </c>
    </row>
    <row x14ac:dyDescent="0.25" r="308" customHeight="1" ht="17.25">
      <c r="A308" s="3">
        <v>44683</v>
      </c>
      <c r="B308" s="4">
        <v>384.41590958581605</v>
      </c>
    </row>
    <row x14ac:dyDescent="0.25" r="309" customHeight="1" ht="17.25">
      <c r="A309" s="3">
        <v>44684</v>
      </c>
      <c r="B309" s="4">
        <v>274.9278326935223</v>
      </c>
    </row>
    <row x14ac:dyDescent="0.25" r="310" customHeight="1" ht="17.25">
      <c r="A310" s="3">
        <v>44685</v>
      </c>
      <c r="B310" s="5">
        <v>0</v>
      </c>
    </row>
    <row x14ac:dyDescent="0.25" r="311" customHeight="1" ht="17.25">
      <c r="A311" s="3">
        <v>44686</v>
      </c>
      <c r="B311" s="5">
        <v>0</v>
      </c>
    </row>
    <row x14ac:dyDescent="0.25" r="312" customHeight="1" ht="17.25">
      <c r="A312" s="3">
        <v>44687</v>
      </c>
      <c r="B312" s="5">
        <v>0</v>
      </c>
    </row>
    <row x14ac:dyDescent="0.25" r="313" customHeight="1" ht="17.25">
      <c r="A313" s="3">
        <v>44688</v>
      </c>
      <c r="B313" s="5">
        <v>0</v>
      </c>
    </row>
    <row x14ac:dyDescent="0.25" r="314" customHeight="1" ht="17.25">
      <c r="A314" s="3">
        <v>44689</v>
      </c>
      <c r="B314" s="5">
        <v>0</v>
      </c>
    </row>
    <row x14ac:dyDescent="0.25" r="315" customHeight="1" ht="17.25">
      <c r="A315" s="3">
        <v>44690</v>
      </c>
      <c r="B315" s="5">
        <v>0</v>
      </c>
    </row>
    <row x14ac:dyDescent="0.25" r="316" customHeight="1" ht="17.25">
      <c r="A316" s="3">
        <v>44691</v>
      </c>
      <c r="B316" s="5">
        <v>0</v>
      </c>
    </row>
    <row x14ac:dyDescent="0.25" r="317" customHeight="1" ht="17.25">
      <c r="A317" s="3">
        <v>44692</v>
      </c>
      <c r="B317" s="5">
        <v>0</v>
      </c>
    </row>
    <row x14ac:dyDescent="0.25" r="318" customHeight="1" ht="17.25">
      <c r="A318" s="3">
        <v>44693</v>
      </c>
      <c r="B318" s="5">
        <v>0</v>
      </c>
    </row>
    <row x14ac:dyDescent="0.25" r="319" customHeight="1" ht="17.25">
      <c r="A319" s="3">
        <v>44694</v>
      </c>
      <c r="B319" s="4">
        <v>0.7495410662752546</v>
      </c>
    </row>
    <row x14ac:dyDescent="0.25" r="320" customHeight="1" ht="17.25">
      <c r="A320" s="3">
        <v>44695</v>
      </c>
      <c r="B320" s="4">
        <v>7.505856383687982</v>
      </c>
    </row>
    <row x14ac:dyDescent="0.25" r="321" customHeight="1" ht="17.25">
      <c r="A321" s="3">
        <v>44696</v>
      </c>
      <c r="B321" s="4">
        <v>15.56565047607128</v>
      </c>
    </row>
    <row x14ac:dyDescent="0.25" r="322" customHeight="1" ht="17.25">
      <c r="A322" s="3">
        <v>44697</v>
      </c>
      <c r="B322" s="4">
        <v>149.31167587914464</v>
      </c>
    </row>
    <row x14ac:dyDescent="0.25" r="323" customHeight="1" ht="17.25">
      <c r="A323" s="3">
        <v>44698</v>
      </c>
      <c r="B323" s="4">
        <v>463.37744491524404</v>
      </c>
    </row>
    <row x14ac:dyDescent="0.25" r="324" customHeight="1" ht="17.25">
      <c r="A324" s="3">
        <v>44699</v>
      </c>
      <c r="B324" s="4">
        <v>477.5862721545835</v>
      </c>
    </row>
    <row x14ac:dyDescent="0.25" r="325" customHeight="1" ht="17.25">
      <c r="A325" s="3">
        <v>44700</v>
      </c>
      <c r="B325" s="4">
        <v>442.02821176604607</v>
      </c>
    </row>
    <row x14ac:dyDescent="0.25" r="326" customHeight="1" ht="17.25">
      <c r="A326" s="3">
        <v>44701</v>
      </c>
      <c r="B326" s="4">
        <v>454.8092970305328</v>
      </c>
    </row>
    <row x14ac:dyDescent="0.25" r="327" customHeight="1" ht="17.25">
      <c r="A327" s="3">
        <v>44702</v>
      </c>
      <c r="B327" s="4">
        <v>469.1898248506625</v>
      </c>
    </row>
    <row x14ac:dyDescent="0.25" r="328" customHeight="1" ht="17.25">
      <c r="A328" s="3">
        <v>44703</v>
      </c>
      <c r="B328" s="4">
        <v>322.83722134760853</v>
      </c>
    </row>
    <row x14ac:dyDescent="0.25" r="329" customHeight="1" ht="17.25">
      <c r="A329" s="3">
        <v>44704</v>
      </c>
      <c r="B329" s="4">
        <v>251.84894610717993</v>
      </c>
    </row>
    <row x14ac:dyDescent="0.25" r="330" customHeight="1" ht="17.25">
      <c r="A330" s="3">
        <v>44705</v>
      </c>
      <c r="B330" s="4">
        <v>279.66436659736837</v>
      </c>
    </row>
    <row x14ac:dyDescent="0.25" r="331" customHeight="1" ht="17.25">
      <c r="A331" s="3">
        <v>44706</v>
      </c>
      <c r="B331" s="4">
        <v>246.8287629383005</v>
      </c>
    </row>
    <row x14ac:dyDescent="0.25" r="332" customHeight="1" ht="17.25">
      <c r="A332" s="3">
        <v>44707</v>
      </c>
      <c r="B332" s="4">
        <v>2.487905946742639</v>
      </c>
    </row>
    <row x14ac:dyDescent="0.25" r="333" customHeight="1" ht="17.25">
      <c r="A333" s="3">
        <v>44708</v>
      </c>
      <c r="B333" s="5">
        <v>0</v>
      </c>
    </row>
    <row x14ac:dyDescent="0.25" r="334" customHeight="1" ht="17.25">
      <c r="A334" s="3">
        <v>44709</v>
      </c>
      <c r="B334" s="5">
        <v>0</v>
      </c>
    </row>
    <row x14ac:dyDescent="0.25" r="335" customHeight="1" ht="17.25">
      <c r="A335" s="3">
        <v>44710</v>
      </c>
      <c r="B335" s="5">
        <v>0</v>
      </c>
    </row>
    <row x14ac:dyDescent="0.25" r="336" customHeight="1" ht="17.25">
      <c r="A336" s="3">
        <v>44711</v>
      </c>
      <c r="B336" s="5">
        <v>0</v>
      </c>
    </row>
    <row x14ac:dyDescent="0.25" r="337" customHeight="1" ht="17.25">
      <c r="A337" s="3">
        <v>44712</v>
      </c>
      <c r="B337" s="5">
        <v>0</v>
      </c>
    </row>
    <row x14ac:dyDescent="0.25" r="338" customHeight="1" ht="17.25">
      <c r="A338" s="3">
        <v>44713</v>
      </c>
      <c r="B338" s="5">
        <v>0</v>
      </c>
    </row>
    <row x14ac:dyDescent="0.25" r="339" customHeight="1" ht="17.25">
      <c r="A339" s="3">
        <v>44714</v>
      </c>
      <c r="B339" s="5">
        <v>0</v>
      </c>
    </row>
    <row x14ac:dyDescent="0.25" r="340" customHeight="1" ht="17.25">
      <c r="A340" s="3">
        <v>44715</v>
      </c>
      <c r="B340" s="4">
        <v>122.53257202724578</v>
      </c>
    </row>
    <row x14ac:dyDescent="0.25" r="341" customHeight="1" ht="17.25">
      <c r="A341" s="3">
        <v>44716</v>
      </c>
      <c r="B341" s="4">
        <v>311.8119601982213</v>
      </c>
    </row>
    <row x14ac:dyDescent="0.25" r="342" customHeight="1" ht="17.25">
      <c r="A342" s="3">
        <v>44717</v>
      </c>
      <c r="B342" s="4">
        <v>15.028288074208518</v>
      </c>
    </row>
    <row x14ac:dyDescent="0.25" r="343" customHeight="1" ht="17.25">
      <c r="A343" s="3">
        <v>44718</v>
      </c>
      <c r="B343" s="4">
        <v>116.24672960441981</v>
      </c>
    </row>
    <row x14ac:dyDescent="0.25" r="344" customHeight="1" ht="17.25">
      <c r="A344" s="3">
        <v>44719</v>
      </c>
      <c r="B344" s="4">
        <v>396.5359390897563</v>
      </c>
    </row>
    <row x14ac:dyDescent="0.25" r="345" customHeight="1" ht="17.25">
      <c r="A345" s="3">
        <v>44720</v>
      </c>
      <c r="B345" s="4">
        <v>404.21294092655467</v>
      </c>
    </row>
    <row x14ac:dyDescent="0.25" r="346" customHeight="1" ht="17.25">
      <c r="A346" s="3">
        <v>44721</v>
      </c>
      <c r="B346" s="4">
        <v>127.69629130385752</v>
      </c>
    </row>
    <row x14ac:dyDescent="0.25" r="347" customHeight="1" ht="17.25">
      <c r="A347" s="3">
        <v>44722</v>
      </c>
      <c r="B347" s="5">
        <v>0</v>
      </c>
    </row>
    <row x14ac:dyDescent="0.25" r="348" customHeight="1" ht="17.25">
      <c r="A348" s="3">
        <v>44723</v>
      </c>
      <c r="B348" s="5">
        <v>0</v>
      </c>
    </row>
    <row x14ac:dyDescent="0.25" r="349" customHeight="1" ht="17.25">
      <c r="A349" s="3">
        <v>44724</v>
      </c>
      <c r="B349" s="5">
        <v>0</v>
      </c>
    </row>
    <row x14ac:dyDescent="0.25" r="350" customHeight="1" ht="17.25">
      <c r="A350" s="3">
        <v>44725</v>
      </c>
      <c r="B350" s="4">
        <v>347.1674947697713</v>
      </c>
    </row>
    <row x14ac:dyDescent="0.25" r="351" customHeight="1" ht="17.25">
      <c r="A351" s="3">
        <v>44726</v>
      </c>
      <c r="B351" s="4">
        <v>446.30222003581355</v>
      </c>
    </row>
    <row x14ac:dyDescent="0.25" r="352" customHeight="1" ht="17.25">
      <c r="A352" s="3">
        <v>44727</v>
      </c>
      <c r="B352" s="4">
        <v>466.0539928822718</v>
      </c>
    </row>
    <row x14ac:dyDescent="0.25" r="353" customHeight="1" ht="17.25">
      <c r="A353" s="3">
        <v>44728</v>
      </c>
      <c r="B353" s="4">
        <v>469.513345934144</v>
      </c>
    </row>
    <row x14ac:dyDescent="0.25" r="354" customHeight="1" ht="17.25">
      <c r="A354" s="3">
        <v>44729</v>
      </c>
      <c r="B354" s="4">
        <v>450.658724739655</v>
      </c>
    </row>
    <row x14ac:dyDescent="0.25" r="355" customHeight="1" ht="17.25">
      <c r="A355" s="3">
        <v>44730</v>
      </c>
      <c r="B355" s="4">
        <v>295.2532713703482</v>
      </c>
    </row>
    <row x14ac:dyDescent="0.25" r="356" customHeight="1" ht="17.25">
      <c r="A356" s="3">
        <v>44731</v>
      </c>
      <c r="B356" s="4">
        <v>11.200583189674377</v>
      </c>
    </row>
    <row x14ac:dyDescent="0.25" r="357" customHeight="1" ht="17.25">
      <c r="A357" s="3">
        <v>44732</v>
      </c>
      <c r="B357" s="4">
        <v>339.31758436107623</v>
      </c>
    </row>
    <row x14ac:dyDescent="0.25" r="358" customHeight="1" ht="17.25">
      <c r="A358" s="3">
        <v>44733</v>
      </c>
      <c r="B358" s="4">
        <v>428.57183941594985</v>
      </c>
    </row>
    <row x14ac:dyDescent="0.25" r="359" customHeight="1" ht="17.25">
      <c r="A359" s="3">
        <v>44734</v>
      </c>
      <c r="B359" s="4">
        <v>466.30314039799316</v>
      </c>
    </row>
    <row x14ac:dyDescent="0.25" r="360" customHeight="1" ht="17.25">
      <c r="A360" s="3">
        <v>44735</v>
      </c>
      <c r="B360" s="4">
        <v>459.7630050836566</v>
      </c>
    </row>
    <row x14ac:dyDescent="0.25" r="361" customHeight="1" ht="17.25">
      <c r="A361" s="3">
        <v>44736</v>
      </c>
      <c r="B361" s="4">
        <v>442.4965388195149</v>
      </c>
    </row>
    <row x14ac:dyDescent="0.25" r="362" customHeight="1" ht="17.25">
      <c r="A362" s="3">
        <v>44737</v>
      </c>
      <c r="B362" s="4">
        <v>239.71719536561358</v>
      </c>
    </row>
    <row x14ac:dyDescent="0.25" r="363" customHeight="1" ht="17.25">
      <c r="A363" s="3">
        <v>44738</v>
      </c>
      <c r="B363" s="4">
        <v>12.444243760724753</v>
      </c>
    </row>
    <row x14ac:dyDescent="0.25" r="364" customHeight="1" ht="17.25">
      <c r="A364" s="3">
        <v>44739</v>
      </c>
      <c r="B364" s="5">
        <v>0</v>
      </c>
    </row>
    <row x14ac:dyDescent="0.25" r="365" customHeight="1" ht="17.25">
      <c r="A365" s="3">
        <v>44740</v>
      </c>
      <c r="B365" s="5">
        <v>0</v>
      </c>
    </row>
    <row x14ac:dyDescent="0.25" r="366" customHeight="1" ht="17.25">
      <c r="A366" s="3">
        <v>44741</v>
      </c>
      <c r="B366" s="5">
        <v>0</v>
      </c>
    </row>
    <row x14ac:dyDescent="0.25" r="367" customHeight="1" ht="17.25">
      <c r="A367" s="3">
        <v>44742</v>
      </c>
      <c r="B367" s="5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K367"/>
  <sheetViews>
    <sheetView workbookViewId="0"/>
  </sheetViews>
  <sheetFormatPr defaultRowHeight="15" x14ac:dyDescent="0.25"/>
  <cols>
    <col min="1" max="1" style="6" width="18.005" customWidth="1" bestFit="1"/>
    <col min="2" max="2" style="9" width="30.576428571428572" customWidth="1" bestFit="1"/>
    <col min="3" max="3" style="7" width="30.576428571428572" customWidth="1" bestFit="1"/>
    <col min="4" max="4" style="7" width="30.576428571428572" customWidth="1" bestFit="1"/>
    <col min="5" max="5" style="7" width="30.576428571428572" customWidth="1" bestFit="1"/>
    <col min="6" max="6" style="9" width="12.147857142857141" customWidth="1" bestFit="1"/>
    <col min="7" max="7" style="9" width="14.290714285714287" customWidth="1" bestFit="1"/>
    <col min="8" max="8" style="22" width="14.290714285714287" customWidth="1" bestFit="1"/>
    <col min="9" max="9" style="6" width="18.005" customWidth="1" bestFit="1"/>
    <col min="10" max="10" style="9" width="15.147857142857141" customWidth="1" bestFit="1"/>
    <col min="11" max="11" style="9" width="17.433571428571426" customWidth="1" bestFit="1"/>
  </cols>
  <sheetData>
    <row x14ac:dyDescent="0.25" r="1" customHeight="1" ht="17.25">
      <c r="A1" s="1"/>
      <c r="B1" s="8" t="s">
        <v>16</v>
      </c>
      <c r="C1" s="2" t="s">
        <v>16</v>
      </c>
      <c r="D1" s="2" t="s">
        <v>16</v>
      </c>
      <c r="E1" s="2" t="s">
        <v>16</v>
      </c>
      <c r="F1" s="8" t="s">
        <v>16</v>
      </c>
      <c r="G1" s="8" t="s">
        <v>17</v>
      </c>
      <c r="H1" s="15"/>
      <c r="I1" s="1"/>
      <c r="J1" s="8" t="s">
        <v>18</v>
      </c>
      <c r="K1" s="8" t="s">
        <v>17</v>
      </c>
    </row>
    <row x14ac:dyDescent="0.25" r="2" customHeight="1" ht="17.25" customFormat="1" s="16">
      <c r="A2" s="17"/>
      <c r="B2" s="18" t="s">
        <v>19</v>
      </c>
      <c r="C2" s="19" t="s">
        <v>20</v>
      </c>
      <c r="D2" s="20" t="s">
        <v>21</v>
      </c>
      <c r="E2" s="20" t="s">
        <v>22</v>
      </c>
      <c r="F2" s="18" t="s">
        <v>23</v>
      </c>
      <c r="G2" s="18" t="s">
        <v>24</v>
      </c>
      <c r="H2" s="21"/>
      <c r="I2" s="17"/>
      <c r="J2" s="18" t="s">
        <v>25</v>
      </c>
      <c r="K2" s="18" t="s">
        <v>26</v>
      </c>
    </row>
    <row x14ac:dyDescent="0.25" r="3" customHeight="1" ht="17.25">
      <c r="A3" s="3">
        <f>_xll.PIAdvCalcDat('Oakdale Nat Gas Est.'!$B$2,"7/1/21","7/1/22","1d","total","time-weighted",0,24,65,"")</f>
        <v>25568.75</v>
      </c>
      <c r="B3" s="4">
        <v>0.3485294192665636</v>
      </c>
      <c r="C3" s="4">
        <f>_xll.PIAdvCalcDat('Oakdale Nat Gas Est.'!$C$2,"7/1/21","7/1/22","1d","total","time-weighted",0,24,64,"")</f>
      </c>
      <c r="D3" s="4">
        <f>_xll.PIAdvCalcDat('Oakdale Nat Gas Est.'!$D$2,"7/1/21","7/1/22","1d","total","time-weighted",0,24,64,"")</f>
      </c>
      <c r="E3" s="5">
        <f>_xll.PIAdvCalcDat('Oakdale Nat Gas Est.'!$E$2,"7/1/21","7/1/22","1d","total","time-weighted",0,24,64,"")</f>
      </c>
      <c r="F3" s="4">
        <f>SUM(B3:E3)/0.8</f>
      </c>
      <c r="G3" s="4">
        <f>F3/'NG Monthly BTU Factors'!$B$3</f>
      </c>
      <c r="H3" s="15"/>
      <c r="I3" s="3">
        <f>_xll.PIAdvCalcDat('Oakdale Nat Gas Est.'!$J$2,"7/1/21","7/1/22","1d","total","time-weighted",0,1.44,65,"")</f>
        <v>25568.75</v>
      </c>
      <c r="J3" s="4">
        <v>227.22025771237526</v>
      </c>
      <c r="K3" s="4">
        <f>G3+J3</f>
      </c>
    </row>
    <row x14ac:dyDescent="0.25" r="4" customHeight="1" ht="17.25">
      <c r="A4" s="3">
        <v>44379</v>
      </c>
      <c r="B4" s="4">
        <v>0.3527929041136903</v>
      </c>
      <c r="C4" s="4">
        <v>289.27490987509395</v>
      </c>
      <c r="D4" s="5">
        <v>0</v>
      </c>
      <c r="E4" s="5">
        <v>0</v>
      </c>
      <c r="F4" s="4">
        <f>SUM(B4:E4)/0.8</f>
      </c>
      <c r="G4" s="4">
        <f>F4/'NG Monthly BTU Factors'!$B$3</f>
      </c>
      <c r="H4" s="15"/>
      <c r="I4" s="3">
        <v>44379</v>
      </c>
      <c r="J4" s="4">
        <v>238.26290097312693</v>
      </c>
      <c r="K4" s="4">
        <f>G4+J4</f>
      </c>
    </row>
    <row x14ac:dyDescent="0.25" r="5" customHeight="1" ht="17.25">
      <c r="A5" s="3">
        <v>44380</v>
      </c>
      <c r="B5" s="4">
        <v>0.35008438310918033</v>
      </c>
      <c r="C5" s="4">
        <v>307.54188141287847</v>
      </c>
      <c r="D5" s="5">
        <v>0</v>
      </c>
      <c r="E5" s="5">
        <v>0</v>
      </c>
      <c r="F5" s="4">
        <f>SUM(B5:E5)/0.8</f>
      </c>
      <c r="G5" s="4">
        <f>F5/'NG Monthly BTU Factors'!$B$3</f>
      </c>
      <c r="H5" s="15"/>
      <c r="I5" s="3">
        <v>44380</v>
      </c>
      <c r="J5" s="4">
        <v>80.45380982884281</v>
      </c>
      <c r="K5" s="4">
        <f>G5+J5</f>
      </c>
    </row>
    <row x14ac:dyDescent="0.25" r="6" customHeight="1" ht="17.25">
      <c r="A6" s="3">
        <v>44381</v>
      </c>
      <c r="B6" s="4">
        <v>0.3480233438077192</v>
      </c>
      <c r="C6" s="4">
        <v>302.58870257139205</v>
      </c>
      <c r="D6" s="5">
        <v>0</v>
      </c>
      <c r="E6" s="5">
        <v>0</v>
      </c>
      <c r="F6" s="4">
        <f>SUM(B6:E6)/0.8</f>
      </c>
      <c r="G6" s="4">
        <f>F6/'NG Monthly BTU Factors'!$B$3</f>
      </c>
      <c r="H6" s="15"/>
      <c r="I6" s="3">
        <v>44381</v>
      </c>
      <c r="J6" s="4">
        <v>42.40959330326692</v>
      </c>
      <c r="K6" s="4">
        <f>G6+J6</f>
      </c>
    </row>
    <row x14ac:dyDescent="0.25" r="7" customHeight="1" ht="17.25">
      <c r="A7" s="3">
        <v>44382</v>
      </c>
      <c r="B7" s="4">
        <v>0.3497515432129148</v>
      </c>
      <c r="C7" s="4">
        <v>250.73367714881897</v>
      </c>
      <c r="D7" s="5">
        <v>0</v>
      </c>
      <c r="E7" s="5">
        <v>0</v>
      </c>
      <c r="F7" s="4">
        <f>SUM(B7:E7)/0.8</f>
      </c>
      <c r="G7" s="4">
        <f>F7/'NG Monthly BTU Factors'!$B$3</f>
      </c>
      <c r="H7" s="15"/>
      <c r="I7" s="3">
        <v>44382</v>
      </c>
      <c r="J7" s="4">
        <v>239.13363868142994</v>
      </c>
      <c r="K7" s="4">
        <f>G7+J7</f>
      </c>
    </row>
    <row x14ac:dyDescent="0.25" r="8" customHeight="1" ht="17.25">
      <c r="A8" s="3">
        <v>44383</v>
      </c>
      <c r="B8" s="4">
        <v>0.3254402160422284</v>
      </c>
      <c r="C8" s="4">
        <v>284.3533352874724</v>
      </c>
      <c r="D8" s="5">
        <v>0</v>
      </c>
      <c r="E8" s="5">
        <v>0</v>
      </c>
      <c r="F8" s="4">
        <f>SUM(B8:E8)/0.8</f>
      </c>
      <c r="G8" s="4">
        <f>F8/'NG Monthly BTU Factors'!$B$3</f>
      </c>
      <c r="H8" s="15"/>
      <c r="I8" s="3">
        <v>44383</v>
      </c>
      <c r="J8" s="4">
        <v>269.86891146610554</v>
      </c>
      <c r="K8" s="4">
        <f>G8+J8</f>
      </c>
    </row>
    <row x14ac:dyDescent="0.25" r="9" customHeight="1" ht="17.25">
      <c r="A9" s="3">
        <v>44384</v>
      </c>
      <c r="B9" s="4">
        <v>0.31969518930689533</v>
      </c>
      <c r="C9" s="4">
        <v>306.06230975389485</v>
      </c>
      <c r="D9" s="5">
        <v>0</v>
      </c>
      <c r="E9" s="5">
        <v>0</v>
      </c>
      <c r="F9" s="4">
        <f>SUM(B9:E9)/0.8</f>
      </c>
      <c r="G9" s="4">
        <f>F9/'NG Monthly BTU Factors'!$B$3</f>
      </c>
      <c r="H9" s="15"/>
      <c r="I9" s="3">
        <v>44384</v>
      </c>
      <c r="J9" s="4">
        <v>257.29986773245673</v>
      </c>
      <c r="K9" s="4">
        <f>G9+J9</f>
      </c>
    </row>
    <row x14ac:dyDescent="0.25" r="10" customHeight="1" ht="17.25">
      <c r="A10" s="3">
        <v>44385</v>
      </c>
      <c r="B10" s="4">
        <v>0.348605508211045</v>
      </c>
      <c r="C10" s="4">
        <v>307.79198265075684</v>
      </c>
      <c r="D10" s="5">
        <v>0</v>
      </c>
      <c r="E10" s="5">
        <v>0</v>
      </c>
      <c r="F10" s="4">
        <f>SUM(B10:E10)/0.8</f>
      </c>
      <c r="G10" s="4">
        <f>F10/'NG Monthly BTU Factors'!$B$3</f>
      </c>
      <c r="H10" s="15"/>
      <c r="I10" s="3">
        <v>44385</v>
      </c>
      <c r="J10" s="4">
        <v>236.62012056646694</v>
      </c>
      <c r="K10" s="4">
        <f>G10+J10</f>
      </c>
    </row>
    <row x14ac:dyDescent="0.25" r="11" customHeight="1" ht="17.25">
      <c r="A11" s="3">
        <v>44386</v>
      </c>
      <c r="B11" s="4">
        <v>0.3469183657320315</v>
      </c>
      <c r="C11" s="4">
        <v>309.8477226421625</v>
      </c>
      <c r="D11" s="5">
        <v>0</v>
      </c>
      <c r="E11" s="5">
        <v>0</v>
      </c>
      <c r="F11" s="4">
        <f>SUM(B11:E11)/0.8</f>
      </c>
      <c r="G11" s="4">
        <f>F11/'NG Monthly BTU Factors'!$B$3</f>
      </c>
      <c r="H11" s="15"/>
      <c r="I11" s="3">
        <v>44386</v>
      </c>
      <c r="J11" s="4">
        <v>236.86184363686337</v>
      </c>
      <c r="K11" s="4">
        <f>G11+J11</f>
      </c>
    </row>
    <row x14ac:dyDescent="0.25" r="12" customHeight="1" ht="17.25">
      <c r="A12" s="3">
        <v>44387</v>
      </c>
      <c r="B12" s="4">
        <v>0.32104689857460966</v>
      </c>
      <c r="C12" s="4">
        <v>322.12682454757453</v>
      </c>
      <c r="D12" s="5">
        <v>0</v>
      </c>
      <c r="E12" s="5">
        <v>0</v>
      </c>
      <c r="F12" s="4">
        <f>SUM(B12:E12)/0.8</f>
      </c>
      <c r="G12" s="4">
        <f>F12/'NG Monthly BTU Factors'!$B$3</f>
      </c>
      <c r="H12" s="15"/>
      <c r="I12" s="3">
        <v>44387</v>
      </c>
      <c r="J12" s="4">
        <v>106.85988271573373</v>
      </c>
      <c r="K12" s="4">
        <f>G12+J12</f>
      </c>
    </row>
    <row x14ac:dyDescent="0.25" r="13" customHeight="1" ht="17.25">
      <c r="A13" s="3">
        <v>44388</v>
      </c>
      <c r="B13" s="4">
        <v>0.31810422341389183</v>
      </c>
      <c r="C13" s="4">
        <v>341.9011294523875</v>
      </c>
      <c r="D13" s="5">
        <v>0</v>
      </c>
      <c r="E13" s="5">
        <v>0</v>
      </c>
      <c r="F13" s="4">
        <f>SUM(B13:E13)/0.8</f>
      </c>
      <c r="G13" s="4">
        <f>F13/'NG Monthly BTU Factors'!$B$3</f>
      </c>
      <c r="H13" s="15"/>
      <c r="I13" s="3">
        <v>44388</v>
      </c>
      <c r="J13" s="5">
        <v>0</v>
      </c>
      <c r="K13" s="4">
        <f>G13+J13</f>
      </c>
    </row>
    <row x14ac:dyDescent="0.25" r="14" customHeight="1" ht="17.25">
      <c r="A14" s="3">
        <v>44389</v>
      </c>
      <c r="B14" s="4">
        <v>0.31806081290512034</v>
      </c>
      <c r="C14" s="4">
        <v>325.8769593883116</v>
      </c>
      <c r="D14" s="5">
        <v>0</v>
      </c>
      <c r="E14" s="5">
        <v>0</v>
      </c>
      <c r="F14" s="4">
        <f>SUM(B14:E14)/0.8</f>
      </c>
      <c r="G14" s="4">
        <f>F14/'NG Monthly BTU Factors'!$B$3</f>
      </c>
      <c r="H14" s="15"/>
      <c r="I14" s="3">
        <v>44389</v>
      </c>
      <c r="J14" s="4">
        <v>169.7872375248112</v>
      </c>
      <c r="K14" s="4">
        <f>G14+J14</f>
      </c>
    </row>
    <row x14ac:dyDescent="0.25" r="15" customHeight="1" ht="17.25">
      <c r="A15" s="3">
        <v>44390</v>
      </c>
      <c r="B15" s="4">
        <v>0.3292536456419743</v>
      </c>
      <c r="C15" s="4">
        <v>276.8153031598615</v>
      </c>
      <c r="D15" s="4">
        <v>6.022638303200874</v>
      </c>
      <c r="E15" s="4">
        <v>36.283086136009345</v>
      </c>
      <c r="F15" s="4">
        <f>SUM(B15:E15)/0.8</f>
      </c>
      <c r="G15" s="4">
        <f>F15/'NG Monthly BTU Factors'!$B$3</f>
      </c>
      <c r="H15" s="15"/>
      <c r="I15" s="3">
        <v>44390</v>
      </c>
      <c r="J15" s="4">
        <v>251.4285941615566</v>
      </c>
      <c r="K15" s="4">
        <f>G15+J15</f>
      </c>
    </row>
    <row x14ac:dyDescent="0.25" r="16" customHeight="1" ht="17.25">
      <c r="A16" s="3">
        <v>44391</v>
      </c>
      <c r="B16" s="4">
        <v>0.31736892846621284</v>
      </c>
      <c r="C16" s="4">
        <v>228.58139388958614</v>
      </c>
      <c r="D16" s="5">
        <v>0</v>
      </c>
      <c r="E16" s="4">
        <v>73.03101239800453</v>
      </c>
      <c r="F16" s="4">
        <f>SUM(B16:E16)/0.8</f>
      </c>
      <c r="G16" s="4">
        <f>F16/'NG Monthly BTU Factors'!$B$3</f>
      </c>
      <c r="H16" s="15"/>
      <c r="I16" s="3">
        <v>44391</v>
      </c>
      <c r="J16" s="4">
        <v>238.69958463383213</v>
      </c>
      <c r="K16" s="4">
        <f>G16+J16</f>
      </c>
    </row>
    <row x14ac:dyDescent="0.25" r="17" customHeight="1" ht="17.25">
      <c r="A17" s="3">
        <v>44392</v>
      </c>
      <c r="B17" s="4">
        <v>0.32388703603452695</v>
      </c>
      <c r="C17" s="4">
        <v>233.3224973320961</v>
      </c>
      <c r="D17" s="5">
        <v>0</v>
      </c>
      <c r="E17" s="4">
        <v>73.40163172284761</v>
      </c>
      <c r="F17" s="4">
        <f>SUM(B17:E17)/0.8</f>
      </c>
      <c r="G17" s="4">
        <f>F17/'NG Monthly BTU Factors'!$B$3</f>
      </c>
      <c r="H17" s="15"/>
      <c r="I17" s="3">
        <v>44392</v>
      </c>
      <c r="J17" s="4">
        <v>238.20267075813672</v>
      </c>
      <c r="K17" s="4">
        <f>G17+J17</f>
      </c>
    </row>
    <row x14ac:dyDescent="0.25" r="18" customHeight="1" ht="17.25">
      <c r="A18" s="3">
        <v>44393</v>
      </c>
      <c r="B18" s="4">
        <v>0.3277223588627142</v>
      </c>
      <c r="C18" s="4">
        <v>233.03844150890487</v>
      </c>
      <c r="D18" s="5">
        <v>0</v>
      </c>
      <c r="E18" s="4">
        <v>73.26760952302033</v>
      </c>
      <c r="F18" s="4">
        <f>SUM(B18:E18)/0.8</f>
      </c>
      <c r="G18" s="4">
        <f>F18/'NG Monthly BTU Factors'!$B$3</f>
      </c>
      <c r="H18" s="15"/>
      <c r="I18" s="3">
        <v>44393</v>
      </c>
      <c r="J18" s="4">
        <v>238.06977757829807</v>
      </c>
      <c r="K18" s="4">
        <f>G18+J18</f>
      </c>
    </row>
    <row x14ac:dyDescent="0.25" r="19" customHeight="1" ht="17.25">
      <c r="A19" s="3">
        <v>44394</v>
      </c>
      <c r="B19" s="4">
        <v>0.3228863167304856</v>
      </c>
      <c r="C19" s="4">
        <v>234.48405403693516</v>
      </c>
      <c r="D19" s="5">
        <v>0</v>
      </c>
      <c r="E19" s="4">
        <v>82.22384410897891</v>
      </c>
      <c r="F19" s="4">
        <f>SUM(B19:E19)/0.8</f>
      </c>
      <c r="G19" s="4">
        <f>F19/'NG Monthly BTU Factors'!$B$3</f>
      </c>
      <c r="H19" s="15"/>
      <c r="I19" s="3">
        <v>44394</v>
      </c>
      <c r="J19" s="4">
        <v>86.36364307206948</v>
      </c>
      <c r="K19" s="4">
        <f>G19+J19</f>
      </c>
    </row>
    <row x14ac:dyDescent="0.25" r="20" customHeight="1" ht="17.25">
      <c r="A20" s="3">
        <v>44395</v>
      </c>
      <c r="B20" s="4">
        <v>0.3247613004874438</v>
      </c>
      <c r="C20" s="4">
        <v>233.53201488256454</v>
      </c>
      <c r="D20" s="5">
        <v>0</v>
      </c>
      <c r="E20" s="4">
        <v>90.80226085980733</v>
      </c>
      <c r="F20" s="4">
        <f>SUM(B20:E20)/0.8</f>
      </c>
      <c r="G20" s="4">
        <f>F20/'NG Monthly BTU Factors'!$B$3</f>
      </c>
      <c r="H20" s="15"/>
      <c r="I20" s="3">
        <v>44395</v>
      </c>
      <c r="J20" s="5">
        <v>0</v>
      </c>
      <c r="K20" s="4">
        <f>G20+J20</f>
      </c>
    </row>
    <row x14ac:dyDescent="0.25" r="21" customHeight="1" ht="17.25">
      <c r="A21" s="3">
        <v>44396</v>
      </c>
      <c r="B21" s="4">
        <v>0.31760952988406643</v>
      </c>
      <c r="C21" s="4">
        <v>215.16298813025156</v>
      </c>
      <c r="D21" s="5">
        <v>0</v>
      </c>
      <c r="E21" s="4">
        <v>90.39768499632676</v>
      </c>
      <c r="F21" s="4">
        <f>SUM(B21:E21)/0.8</f>
      </c>
      <c r="G21" s="4">
        <f>F21/'NG Monthly BTU Factors'!$B$3</f>
      </c>
      <c r="H21" s="15"/>
      <c r="I21" s="3">
        <v>44396</v>
      </c>
      <c r="J21" s="4">
        <v>168.0311777497376</v>
      </c>
      <c r="K21" s="4">
        <f>G21+J21</f>
      </c>
    </row>
    <row x14ac:dyDescent="0.25" r="22" customHeight="1" ht="17.25">
      <c r="A22" s="3">
        <v>44397</v>
      </c>
      <c r="B22" s="4">
        <v>0.3197696877492126</v>
      </c>
      <c r="C22" s="4">
        <v>210.77437579631805</v>
      </c>
      <c r="D22" s="5">
        <v>0</v>
      </c>
      <c r="E22" s="4">
        <v>90.32597402433555</v>
      </c>
      <c r="F22" s="4">
        <f>SUM(B22:E22)/0.8</f>
      </c>
      <c r="G22" s="4">
        <f>F22/'NG Monthly BTU Factors'!$B$3</f>
      </c>
      <c r="H22" s="15"/>
      <c r="I22" s="3">
        <v>44397</v>
      </c>
      <c r="J22" s="4">
        <v>238.6596447741049</v>
      </c>
      <c r="K22" s="4">
        <f>G22+J22</f>
      </c>
    </row>
    <row x14ac:dyDescent="0.25" r="23" customHeight="1" ht="17.25">
      <c r="A23" s="3">
        <v>44398</v>
      </c>
      <c r="B23" s="4">
        <v>0.3276995335864679</v>
      </c>
      <c r="C23" s="4">
        <v>201.82547461787857</v>
      </c>
      <c r="D23" s="5">
        <v>0</v>
      </c>
      <c r="E23" s="4">
        <v>90.33628404736518</v>
      </c>
      <c r="F23" s="4">
        <f>SUM(B23:E23)/0.8</f>
      </c>
      <c r="G23" s="4">
        <f>F23/'NG Monthly BTU Factors'!$B$3</f>
      </c>
      <c r="H23" s="15"/>
      <c r="I23" s="3">
        <v>44398</v>
      </c>
      <c r="J23" s="4">
        <v>261.0331927094415</v>
      </c>
      <c r="K23" s="4">
        <f>G23+J23</f>
      </c>
    </row>
    <row x14ac:dyDescent="0.25" r="24" customHeight="1" ht="17.25">
      <c r="A24" s="3">
        <v>44399</v>
      </c>
      <c r="B24" s="4">
        <v>0.3208225922235655</v>
      </c>
      <c r="C24" s="4">
        <v>193.5609301249186</v>
      </c>
      <c r="D24" s="5">
        <v>0</v>
      </c>
      <c r="E24" s="4">
        <v>90.16215677559376</v>
      </c>
      <c r="F24" s="4">
        <f>SUM(B24:E24)/0.8</f>
      </c>
      <c r="G24" s="4">
        <f>F24/'NG Monthly BTU Factors'!$B$3</f>
      </c>
      <c r="H24" s="15"/>
      <c r="I24" s="3">
        <v>44399</v>
      </c>
      <c r="J24" s="4">
        <v>296.330401571611</v>
      </c>
      <c r="K24" s="4">
        <f>G24+J24</f>
      </c>
    </row>
    <row x14ac:dyDescent="0.25" r="25" customHeight="1" ht="17.25">
      <c r="A25" s="3">
        <v>44400</v>
      </c>
      <c r="B25" s="4">
        <v>0.32177364893804977</v>
      </c>
      <c r="C25" s="4">
        <v>187.82132780353228</v>
      </c>
      <c r="D25" s="5">
        <v>0</v>
      </c>
      <c r="E25" s="4">
        <v>89.81650611162186</v>
      </c>
      <c r="F25" s="4">
        <f>SUM(B25:E25)/0.8</f>
      </c>
      <c r="G25" s="4">
        <f>F25/'NG Monthly BTU Factors'!$B$3</f>
      </c>
      <c r="H25" s="15"/>
      <c r="I25" s="3">
        <v>44400</v>
      </c>
      <c r="J25" s="4">
        <v>300.2197770634592</v>
      </c>
      <c r="K25" s="4">
        <f>G25+J25</f>
      </c>
    </row>
    <row x14ac:dyDescent="0.25" r="26" customHeight="1" ht="17.25">
      <c r="A26" s="3">
        <v>44401</v>
      </c>
      <c r="B26" s="4">
        <v>0.3257555042940862</v>
      </c>
      <c r="C26" s="4">
        <v>199.4026813705762</v>
      </c>
      <c r="D26" s="5">
        <v>0</v>
      </c>
      <c r="E26" s="4">
        <v>90.15670922199885</v>
      </c>
      <c r="F26" s="4">
        <f>SUM(B26:E26)/0.8</f>
      </c>
      <c r="G26" s="4">
        <f>F26/'NG Monthly BTU Factors'!$B$3</f>
      </c>
      <c r="H26" s="15"/>
      <c r="I26" s="3">
        <v>44401</v>
      </c>
      <c r="J26" s="4">
        <v>124.77717489011651</v>
      </c>
      <c r="K26" s="4">
        <f>G26+J26</f>
      </c>
    </row>
    <row x14ac:dyDescent="0.25" r="27" customHeight="1" ht="17.25">
      <c r="A27" s="3">
        <v>44402</v>
      </c>
      <c r="B27" s="4">
        <v>0.32445074177611033</v>
      </c>
      <c r="C27" s="4">
        <v>232.52421113650007</v>
      </c>
      <c r="D27" s="5">
        <v>0</v>
      </c>
      <c r="E27" s="4">
        <v>90.61160916189353</v>
      </c>
      <c r="F27" s="4">
        <f>SUM(B27:E27)/0.8</f>
      </c>
      <c r="G27" s="4">
        <f>F27/'NG Monthly BTU Factors'!$B$3</f>
      </c>
      <c r="H27" s="15"/>
      <c r="I27" s="3">
        <v>44402</v>
      </c>
      <c r="J27" s="5">
        <v>0</v>
      </c>
      <c r="K27" s="4">
        <f>G27+J27</f>
      </c>
    </row>
    <row x14ac:dyDescent="0.25" r="28" customHeight="1" ht="17.25">
      <c r="A28" s="3">
        <v>44403</v>
      </c>
      <c r="B28" s="4">
        <v>0.3362799724523331</v>
      </c>
      <c r="C28" s="4">
        <v>210.08174713720422</v>
      </c>
      <c r="D28" s="5">
        <v>0</v>
      </c>
      <c r="E28" s="4">
        <v>89.88121748219021</v>
      </c>
      <c r="F28" s="4">
        <f>SUM(B28:E28)/0.8</f>
      </c>
      <c r="G28" s="4">
        <f>F28/'NG Monthly BTU Factors'!$B$3</f>
      </c>
      <c r="H28" s="15"/>
      <c r="I28" s="3">
        <v>44403</v>
      </c>
      <c r="J28" s="4">
        <v>198.8707124670661</v>
      </c>
      <c r="K28" s="4">
        <f>G28+J28</f>
      </c>
    </row>
    <row x14ac:dyDescent="0.25" r="29" customHeight="1" ht="17.25">
      <c r="A29" s="3">
        <v>44404</v>
      </c>
      <c r="B29" s="4">
        <v>0.3304708015141137</v>
      </c>
      <c r="C29" s="4">
        <v>193.3156197289626</v>
      </c>
      <c r="D29" s="5">
        <v>0</v>
      </c>
      <c r="E29" s="4">
        <v>90.30099946260452</v>
      </c>
      <c r="F29" s="4">
        <f>SUM(B29:E29)/0.8</f>
      </c>
      <c r="G29" s="4">
        <f>F29/'NG Monthly BTU Factors'!$B$3</f>
      </c>
      <c r="H29" s="15"/>
      <c r="I29" s="3">
        <v>44404</v>
      </c>
      <c r="J29" s="4">
        <v>280.4096738066488</v>
      </c>
      <c r="K29" s="4">
        <f>G29+J29</f>
      </c>
    </row>
    <row x14ac:dyDescent="0.25" r="30" customHeight="1" ht="17.25">
      <c r="A30" s="3">
        <v>44405</v>
      </c>
      <c r="B30" s="4">
        <v>0.33107135768395907</v>
      </c>
      <c r="C30" s="4">
        <v>170.70529657403628</v>
      </c>
      <c r="D30" s="5">
        <v>0</v>
      </c>
      <c r="E30" s="4">
        <v>89.66569724654158</v>
      </c>
      <c r="F30" s="4">
        <f>SUM(B30:E30)/0.8</f>
      </c>
      <c r="G30" s="4">
        <f>F30/'NG Monthly BTU Factors'!$B$3</f>
      </c>
      <c r="H30" s="15"/>
      <c r="I30" s="3">
        <v>44405</v>
      </c>
      <c r="J30" s="4">
        <v>374.19729839637887</v>
      </c>
      <c r="K30" s="4">
        <f>G30+J30</f>
      </c>
    </row>
    <row x14ac:dyDescent="0.25" r="31" customHeight="1" ht="17.25">
      <c r="A31" s="3">
        <v>44406</v>
      </c>
      <c r="B31" s="4">
        <v>0.3343245359915046</v>
      </c>
      <c r="C31" s="4">
        <v>169.9220489124457</v>
      </c>
      <c r="D31" s="5">
        <v>0</v>
      </c>
      <c r="E31" s="4">
        <v>90.40755176047485</v>
      </c>
      <c r="F31" s="4">
        <f>SUM(B31:E31)/0.8</f>
      </c>
      <c r="G31" s="4">
        <f>F31/'NG Monthly BTU Factors'!$B$3</f>
      </c>
      <c r="H31" s="15"/>
      <c r="I31" s="3">
        <v>44406</v>
      </c>
      <c r="J31" s="4">
        <v>374.0321966726361</v>
      </c>
      <c r="K31" s="4">
        <f>G31+J31</f>
      </c>
    </row>
    <row x14ac:dyDescent="0.25" r="32" customHeight="1" ht="17.25">
      <c r="A32" s="3">
        <v>44407</v>
      </c>
      <c r="B32" s="4">
        <v>0.3381143838877445</v>
      </c>
      <c r="C32" s="4">
        <v>214.93196394079962</v>
      </c>
      <c r="D32" s="5">
        <v>0</v>
      </c>
      <c r="E32" s="4">
        <v>87.88661919794549</v>
      </c>
      <c r="F32" s="4">
        <f>SUM(B32:E32)/0.8</f>
      </c>
      <c r="G32" s="4">
        <f>F32/'NG Monthly BTU Factors'!$B$3</f>
      </c>
      <c r="H32" s="15"/>
      <c r="I32" s="3">
        <v>44407</v>
      </c>
      <c r="J32" s="4">
        <v>262.0271978312737</v>
      </c>
      <c r="K32" s="4">
        <f>G32+J32</f>
      </c>
    </row>
    <row x14ac:dyDescent="0.25" r="33" customHeight="1" ht="17.25">
      <c r="A33" s="3">
        <v>44408</v>
      </c>
      <c r="B33" s="4">
        <v>0.33961635214962804</v>
      </c>
      <c r="C33" s="4">
        <v>235.22547514438628</v>
      </c>
      <c r="D33" s="5">
        <v>0</v>
      </c>
      <c r="E33" s="4">
        <v>89.57362693995236</v>
      </c>
      <c r="F33" s="4">
        <f>SUM(B33:E33)/0.8</f>
      </c>
      <c r="G33" s="4">
        <f>F33/'NG Monthly BTU Factors'!$B$3</f>
      </c>
      <c r="H33" s="15"/>
      <c r="I33" s="3">
        <v>44408</v>
      </c>
      <c r="J33" s="4">
        <v>99.2584307175108</v>
      </c>
      <c r="K33" s="4">
        <f>G33+J33</f>
      </c>
    </row>
    <row x14ac:dyDescent="0.25" r="34" customHeight="1" ht="17.25">
      <c r="A34" s="3">
        <v>44409</v>
      </c>
      <c r="B34" s="4">
        <v>0.32866944967769085</v>
      </c>
      <c r="C34" s="4">
        <v>254.11919618050257</v>
      </c>
      <c r="D34" s="5">
        <v>0</v>
      </c>
      <c r="E34" s="4">
        <v>92.17886490623155</v>
      </c>
      <c r="F34" s="4">
        <f>SUM(B34:E34)/0.8</f>
      </c>
      <c r="G34" s="4">
        <f>F34/'NG Monthly BTU Factors'!$B$3</f>
      </c>
      <c r="H34" s="15"/>
      <c r="I34" s="3">
        <v>44409</v>
      </c>
      <c r="J34" s="5">
        <v>0</v>
      </c>
      <c r="K34" s="4">
        <f>G34+J34</f>
      </c>
    </row>
    <row x14ac:dyDescent="0.25" r="35" customHeight="1" ht="17.25">
      <c r="A35" s="3">
        <v>44410</v>
      </c>
      <c r="B35" s="4">
        <v>0.32559700892694915</v>
      </c>
      <c r="C35" s="4">
        <v>216.2226036787033</v>
      </c>
      <c r="D35" s="5">
        <v>0</v>
      </c>
      <c r="E35" s="4">
        <v>90.39856494069099</v>
      </c>
      <c r="F35" s="4">
        <f>SUM(B35:E35)/0.8</f>
      </c>
      <c r="G35" s="4">
        <f>F35/'NG Monthly BTU Factors'!$B$3</f>
      </c>
      <c r="H35" s="15"/>
      <c r="I35" s="3">
        <v>44410</v>
      </c>
      <c r="J35" s="4">
        <v>172.06599992042374</v>
      </c>
      <c r="K35" s="4">
        <f>G35+J35</f>
      </c>
    </row>
    <row x14ac:dyDescent="0.25" r="36" customHeight="1" ht="17.25">
      <c r="A36" s="3">
        <v>44411</v>
      </c>
      <c r="B36" s="4">
        <v>0.3268375952332281</v>
      </c>
      <c r="C36" s="4">
        <v>205.1863589564959</v>
      </c>
      <c r="D36" s="5">
        <v>0</v>
      </c>
      <c r="E36" s="4">
        <v>90.07282894551754</v>
      </c>
      <c r="F36" s="4">
        <f>SUM(B36:E36)/0.8</f>
      </c>
      <c r="G36" s="4">
        <f>F36/'NG Monthly BTU Factors'!$B$3</f>
      </c>
      <c r="H36" s="15"/>
      <c r="I36" s="3">
        <v>44411</v>
      </c>
      <c r="J36" s="4">
        <v>236.43074819117487</v>
      </c>
      <c r="K36" s="4">
        <f>G36+J36</f>
      </c>
    </row>
    <row x14ac:dyDescent="0.25" r="37" customHeight="1" ht="17.25">
      <c r="A37" s="3">
        <v>44412</v>
      </c>
      <c r="B37" s="4">
        <v>0.3265195598484327</v>
      </c>
      <c r="C37" s="4">
        <v>203.0388393342495</v>
      </c>
      <c r="D37" s="4">
        <v>0.053189710776011145</v>
      </c>
      <c r="E37" s="4">
        <v>90.12812883357208</v>
      </c>
      <c r="F37" s="4">
        <f>SUM(B37:E37)/0.8</f>
      </c>
      <c r="G37" s="4">
        <f>F37/'NG Monthly BTU Factors'!$B$3</f>
      </c>
      <c r="H37" s="15"/>
      <c r="I37" s="3">
        <v>44412</v>
      </c>
      <c r="J37" s="4">
        <v>236.85089902307723</v>
      </c>
      <c r="K37" s="4">
        <f>G37+J37</f>
      </c>
    </row>
    <row x14ac:dyDescent="0.25" r="38" customHeight="1" ht="17.25">
      <c r="A38" s="3">
        <v>44413</v>
      </c>
      <c r="B38" s="4">
        <v>0.3171928812545957</v>
      </c>
      <c r="C38" s="4">
        <v>207.4451371490955</v>
      </c>
      <c r="D38" s="5">
        <v>0</v>
      </c>
      <c r="E38" s="4">
        <v>89.79378127555053</v>
      </c>
      <c r="F38" s="4">
        <f>SUM(B38:E38)/0.8</f>
      </c>
      <c r="G38" s="4">
        <f>F38/'NG Monthly BTU Factors'!$B$3</f>
      </c>
      <c r="H38" s="15"/>
      <c r="I38" s="3">
        <v>44413</v>
      </c>
      <c r="J38" s="4">
        <v>237.75977595213294</v>
      </c>
      <c r="K38" s="4">
        <f>G38+J38</f>
      </c>
    </row>
    <row x14ac:dyDescent="0.25" r="39" customHeight="1" ht="17.25">
      <c r="A39" s="3">
        <v>44414</v>
      </c>
      <c r="B39" s="4">
        <v>0.3121978545614007</v>
      </c>
      <c r="C39" s="4">
        <v>196.88317343078168</v>
      </c>
      <c r="D39" s="5">
        <v>0</v>
      </c>
      <c r="E39" s="4">
        <v>89.89021827231352</v>
      </c>
      <c r="F39" s="4">
        <f>SUM(B39:E39)/0.8</f>
      </c>
      <c r="G39" s="4">
        <f>F39/'NG Monthly BTU Factors'!$B$3</f>
      </c>
      <c r="H39" s="15"/>
      <c r="I39" s="3">
        <v>44414</v>
      </c>
      <c r="J39" s="4">
        <v>238.42942232938782</v>
      </c>
      <c r="K39" s="4">
        <f>G39+J39</f>
      </c>
    </row>
    <row x14ac:dyDescent="0.25" r="40" customHeight="1" ht="17.25">
      <c r="A40" s="3">
        <v>44415</v>
      </c>
      <c r="B40" s="4">
        <v>0.32144432105374354</v>
      </c>
      <c r="C40" s="4">
        <v>203.59047802855216</v>
      </c>
      <c r="D40" s="5">
        <v>0</v>
      </c>
      <c r="E40" s="4">
        <v>89.77959648806754</v>
      </c>
      <c r="F40" s="4">
        <f>SUM(B40:E40)/0.8</f>
      </c>
      <c r="G40" s="4">
        <f>F40/'NG Monthly BTU Factors'!$B$3</f>
      </c>
      <c r="H40" s="15"/>
      <c r="I40" s="3">
        <v>44415</v>
      </c>
      <c r="J40" s="4">
        <v>97.26358771838922</v>
      </c>
      <c r="K40" s="4">
        <f>G40+J40</f>
      </c>
    </row>
    <row x14ac:dyDescent="0.25" r="41" customHeight="1" ht="17.25">
      <c r="A41" s="3">
        <v>44416</v>
      </c>
      <c r="B41" s="4">
        <v>0.3185771775105152</v>
      </c>
      <c r="C41" s="4">
        <v>221.1363568544388</v>
      </c>
      <c r="D41" s="5">
        <v>0</v>
      </c>
      <c r="E41" s="4">
        <v>89.37551085054875</v>
      </c>
      <c r="F41" s="4">
        <f>SUM(B41:E41)/0.8</f>
      </c>
      <c r="G41" s="4">
        <f>F41/'NG Monthly BTU Factors'!$B$3</f>
      </c>
      <c r="H41" s="15"/>
      <c r="I41" s="3">
        <v>44416</v>
      </c>
      <c r="J41" s="5">
        <v>0</v>
      </c>
      <c r="K41" s="4">
        <f>G41+J41</f>
      </c>
    </row>
    <row x14ac:dyDescent="0.25" r="42" customHeight="1" ht="17.25">
      <c r="A42" s="3">
        <v>44417</v>
      </c>
      <c r="B42" s="4">
        <v>0.3316880952932447</v>
      </c>
      <c r="C42" s="4">
        <v>205.4091830690702</v>
      </c>
      <c r="D42" s="5">
        <v>0</v>
      </c>
      <c r="E42" s="4">
        <v>89.08233695924282</v>
      </c>
      <c r="F42" s="4">
        <f>SUM(B42:E42)/0.8</f>
      </c>
      <c r="G42" s="4">
        <f>F42/'NG Monthly BTU Factors'!$B$3</f>
      </c>
      <c r="H42" s="15"/>
      <c r="I42" s="3">
        <v>44417</v>
      </c>
      <c r="J42" s="4">
        <v>175.2723306975008</v>
      </c>
      <c r="K42" s="4">
        <f>G42+J42</f>
      </c>
    </row>
    <row x14ac:dyDescent="0.25" r="43" customHeight="1" ht="17.25">
      <c r="A43" s="3">
        <v>44418</v>
      </c>
      <c r="B43" s="4">
        <v>0.3247095798598214</v>
      </c>
      <c r="C43" s="4">
        <v>171.86153161041273</v>
      </c>
      <c r="D43" s="5">
        <v>0</v>
      </c>
      <c r="E43" s="4">
        <v>88.72063149615849</v>
      </c>
      <c r="F43" s="4">
        <f>SUM(B43:E43)/0.8</f>
      </c>
      <c r="G43" s="4">
        <f>F43/'NG Monthly BTU Factors'!$B$3</f>
      </c>
      <c r="H43" s="15"/>
      <c r="I43" s="3">
        <v>44418</v>
      </c>
      <c r="J43" s="4">
        <v>363.09543258731014</v>
      </c>
      <c r="K43" s="4">
        <f>G43+J43</f>
      </c>
    </row>
    <row x14ac:dyDescent="0.25" r="44" customHeight="1" ht="17.25">
      <c r="A44" s="3">
        <v>44419</v>
      </c>
      <c r="B44" s="4">
        <v>0.33061949735462304</v>
      </c>
      <c r="C44" s="4">
        <v>178.47754475474358</v>
      </c>
      <c r="D44" s="5">
        <v>0</v>
      </c>
      <c r="E44" s="4">
        <v>88.68892960101367</v>
      </c>
      <c r="F44" s="4">
        <f>SUM(B44:E44)/0.8</f>
      </c>
      <c r="G44" s="4">
        <f>F44/'NG Monthly BTU Factors'!$B$3</f>
      </c>
      <c r="H44" s="15"/>
      <c r="I44" s="3">
        <v>44419</v>
      </c>
      <c r="J44" s="4">
        <v>342.60949538410136</v>
      </c>
      <c r="K44" s="4">
        <f>G44+J44</f>
      </c>
    </row>
    <row x14ac:dyDescent="0.25" r="45" customHeight="1" ht="17.25">
      <c r="A45" s="3">
        <v>44420</v>
      </c>
      <c r="B45" s="4">
        <v>0.3354325193265077</v>
      </c>
      <c r="C45" s="4">
        <v>198.52418531179427</v>
      </c>
      <c r="D45" s="5">
        <v>0</v>
      </c>
      <c r="E45" s="4">
        <v>90.0806523770094</v>
      </c>
      <c r="F45" s="4">
        <f>SUM(B45:E45)/0.8</f>
      </c>
      <c r="G45" s="4">
        <f>F45/'NG Monthly BTU Factors'!$B$3</f>
      </c>
      <c r="H45" s="15"/>
      <c r="I45" s="3">
        <v>44420</v>
      </c>
      <c r="J45" s="4">
        <v>281.7180189303872</v>
      </c>
      <c r="K45" s="4">
        <f>G45+J45</f>
      </c>
    </row>
    <row x14ac:dyDescent="0.25" r="46" customHeight="1" ht="17.25">
      <c r="A46" s="3">
        <v>44421</v>
      </c>
      <c r="B46" s="4">
        <v>0.3262136997118818</v>
      </c>
      <c r="C46" s="4">
        <v>211.14189956468942</v>
      </c>
      <c r="D46" s="5">
        <v>0</v>
      </c>
      <c r="E46" s="4">
        <v>89.6772442484283</v>
      </c>
      <c r="F46" s="4">
        <f>SUM(B46:E46)/0.8</f>
      </c>
      <c r="G46" s="4">
        <f>F46/'NG Monthly BTU Factors'!$B$3</f>
      </c>
      <c r="H46" s="15"/>
      <c r="I46" s="3">
        <v>44421</v>
      </c>
      <c r="J46" s="4">
        <v>249.06397346127247</v>
      </c>
      <c r="K46" s="4">
        <f>G46+J46</f>
      </c>
    </row>
    <row x14ac:dyDescent="0.25" r="47" customHeight="1" ht="17.25">
      <c r="A47" s="3">
        <v>44422</v>
      </c>
      <c r="B47" s="4">
        <v>0.3245681321775053</v>
      </c>
      <c r="C47" s="4">
        <v>227.3326409518719</v>
      </c>
      <c r="D47" s="5">
        <v>0</v>
      </c>
      <c r="E47" s="4">
        <v>89.87148968105515</v>
      </c>
      <c r="F47" s="4">
        <f>SUM(B47:E47)/0.8</f>
      </c>
      <c r="G47" s="4">
        <f>F47/'NG Monthly BTU Factors'!$B$3</f>
      </c>
      <c r="H47" s="15"/>
      <c r="I47" s="3">
        <v>44422</v>
      </c>
      <c r="J47" s="4">
        <v>77.46956234972556</v>
      </c>
      <c r="K47" s="4">
        <f>G47+J47</f>
      </c>
    </row>
    <row x14ac:dyDescent="0.25" r="48" customHeight="1" ht="17.25">
      <c r="A48" s="3">
        <v>44423</v>
      </c>
      <c r="B48" s="4">
        <v>0.3161557681513671</v>
      </c>
      <c r="C48" s="4">
        <v>236.6293444712957</v>
      </c>
      <c r="D48" s="5">
        <v>0</v>
      </c>
      <c r="E48" s="4">
        <v>90.20090352743864</v>
      </c>
      <c r="F48" s="4">
        <f>SUM(B48:E48)/0.8</f>
      </c>
      <c r="G48" s="4">
        <f>F48/'NG Monthly BTU Factors'!$B$3</f>
      </c>
      <c r="H48" s="15"/>
      <c r="I48" s="3">
        <v>44423</v>
      </c>
      <c r="J48" s="5">
        <v>0</v>
      </c>
      <c r="K48" s="4">
        <f>G48+J48</f>
      </c>
    </row>
    <row x14ac:dyDescent="0.25" r="49" customHeight="1" ht="17.25">
      <c r="A49" s="3">
        <v>44424</v>
      </c>
      <c r="B49" s="4">
        <v>0.349579948622717</v>
      </c>
      <c r="C49" s="4">
        <v>228.15996998548508</v>
      </c>
      <c r="D49" s="5">
        <v>0</v>
      </c>
      <c r="E49" s="4">
        <v>89.73784508109092</v>
      </c>
      <c r="F49" s="4">
        <f>SUM(B49:E49)/0.8</f>
      </c>
      <c r="G49" s="4">
        <f>F49/'NG Monthly BTU Factors'!$B$3</f>
      </c>
      <c r="H49" s="15"/>
      <c r="I49" s="3">
        <v>44424</v>
      </c>
      <c r="J49" s="4">
        <v>176.3888601545504</v>
      </c>
      <c r="K49" s="4">
        <f>G49+J49</f>
      </c>
    </row>
    <row x14ac:dyDescent="0.25" r="50" customHeight="1" ht="17.25">
      <c r="A50" s="3">
        <v>44425</v>
      </c>
      <c r="B50" s="4">
        <v>0.3483240626907597</v>
      </c>
      <c r="C50" s="4">
        <v>208.38403969407082</v>
      </c>
      <c r="D50" s="5">
        <v>0</v>
      </c>
      <c r="E50" s="4">
        <v>89.67704159741601</v>
      </c>
      <c r="F50" s="4">
        <f>SUM(B50:E50)/0.8</f>
      </c>
      <c r="G50" s="4">
        <f>F50/'NG Monthly BTU Factors'!$B$3</f>
      </c>
      <c r="H50" s="15"/>
      <c r="I50" s="3">
        <v>44425</v>
      </c>
      <c r="J50" s="4">
        <v>237.55257351070938</v>
      </c>
      <c r="K50" s="4">
        <f>G50+J50</f>
      </c>
    </row>
    <row x14ac:dyDescent="0.25" r="51" customHeight="1" ht="17.25">
      <c r="A51" s="3">
        <v>44426</v>
      </c>
      <c r="B51" s="4">
        <v>0.35833522504332316</v>
      </c>
      <c r="C51" s="4">
        <v>198.15803094704947</v>
      </c>
      <c r="D51" s="5">
        <v>0</v>
      </c>
      <c r="E51" s="4">
        <v>89.08960732221604</v>
      </c>
      <c r="F51" s="4">
        <f>SUM(B51:E51)/0.8</f>
      </c>
      <c r="G51" s="4">
        <f>F51/'NG Monthly BTU Factors'!$B$3</f>
      </c>
      <c r="H51" s="15"/>
      <c r="I51" s="3">
        <v>44426</v>
      </c>
      <c r="J51" s="4">
        <v>237.7518865371843</v>
      </c>
      <c r="K51" s="4">
        <f>G51+J51</f>
      </c>
    </row>
    <row x14ac:dyDescent="0.25" r="52" customHeight="1" ht="17.25">
      <c r="A52" s="3">
        <v>44427</v>
      </c>
      <c r="B52" s="4">
        <v>0.3643126232018336</v>
      </c>
      <c r="C52" s="4">
        <v>189.52956558863323</v>
      </c>
      <c r="D52" s="5">
        <v>0</v>
      </c>
      <c r="E52" s="4">
        <v>89.21494033237298</v>
      </c>
      <c r="F52" s="4">
        <f>SUM(B52:E52)/0.8</f>
      </c>
      <c r="G52" s="4">
        <f>F52/'NG Monthly BTU Factors'!$B$3</f>
      </c>
      <c r="H52" s="15"/>
      <c r="I52" s="3">
        <v>44427</v>
      </c>
      <c r="J52" s="4">
        <v>252.5052957914833</v>
      </c>
      <c r="K52" s="4">
        <f>G52+J52</f>
      </c>
    </row>
    <row x14ac:dyDescent="0.25" r="53" customHeight="1" ht="17.25">
      <c r="A53" s="3">
        <v>44428</v>
      </c>
      <c r="B53" s="4">
        <v>0.36659689535011064</v>
      </c>
      <c r="C53" s="4">
        <v>184.0908584753672</v>
      </c>
      <c r="D53" s="5">
        <v>0</v>
      </c>
      <c r="E53" s="4">
        <v>89.30443873107433</v>
      </c>
      <c r="F53" s="4">
        <f>SUM(B53:E53)/0.8</f>
      </c>
      <c r="G53" s="4">
        <f>F53/'NG Monthly BTU Factors'!$B$3</f>
      </c>
      <c r="H53" s="15"/>
      <c r="I53" s="3">
        <v>44428</v>
      </c>
      <c r="J53" s="4">
        <v>256.79104944197195</v>
      </c>
      <c r="K53" s="4">
        <f>G53+J53</f>
      </c>
    </row>
    <row x14ac:dyDescent="0.25" r="54" customHeight="1" ht="17.25">
      <c r="A54" s="3">
        <v>44429</v>
      </c>
      <c r="B54" s="4">
        <v>0.3535237570452553</v>
      </c>
      <c r="C54" s="4">
        <v>196.1440657356954</v>
      </c>
      <c r="D54" s="5">
        <v>0</v>
      </c>
      <c r="E54" s="4">
        <v>89.02811551367338</v>
      </c>
      <c r="F54" s="4">
        <f>SUM(B54:E54)/0.8</f>
      </c>
      <c r="G54" s="4">
        <f>F54/'NG Monthly BTU Factors'!$B$3</f>
      </c>
      <c r="H54" s="15"/>
      <c r="I54" s="3">
        <v>44429</v>
      </c>
      <c r="J54" s="4">
        <v>136.80404176876837</v>
      </c>
      <c r="K54" s="4">
        <f>G54+J54</f>
      </c>
    </row>
    <row x14ac:dyDescent="0.25" r="55" customHeight="1" ht="17.25">
      <c r="A55" s="3">
        <v>44430</v>
      </c>
      <c r="B55" s="4">
        <v>0.35719306926281813</v>
      </c>
      <c r="C55" s="4">
        <v>137.98828376829624</v>
      </c>
      <c r="D55" s="5">
        <v>0</v>
      </c>
      <c r="E55" s="4">
        <v>85.02040408998727</v>
      </c>
      <c r="F55" s="4">
        <f>SUM(B55:E55)/0.8</f>
      </c>
      <c r="G55" s="4">
        <f>F55/'NG Monthly BTU Factors'!$B$3</f>
      </c>
      <c r="H55" s="15"/>
      <c r="I55" s="3">
        <v>44430</v>
      </c>
      <c r="J55" s="5">
        <v>0</v>
      </c>
      <c r="K55" s="4">
        <f>G55+J55</f>
      </c>
    </row>
    <row x14ac:dyDescent="0.25" r="56" customHeight="1" ht="17.25">
      <c r="A56" s="3">
        <v>44431</v>
      </c>
      <c r="B56" s="4">
        <v>0.3575668556792211</v>
      </c>
      <c r="C56" s="4">
        <v>150.4569565117359</v>
      </c>
      <c r="D56" s="5">
        <v>0</v>
      </c>
      <c r="E56" s="4">
        <v>85.67481210567057</v>
      </c>
      <c r="F56" s="4">
        <f>SUM(B56:E56)/0.8</f>
      </c>
      <c r="G56" s="4">
        <f>F56/'NG Monthly BTU Factors'!$B$3</f>
      </c>
      <c r="H56" s="15"/>
      <c r="I56" s="3">
        <v>44431</v>
      </c>
      <c r="J56" s="4">
        <v>197.32415593269837</v>
      </c>
      <c r="K56" s="4">
        <f>G56+J56</f>
      </c>
    </row>
    <row x14ac:dyDescent="0.25" r="57" customHeight="1" ht="17.25">
      <c r="A57" s="3">
        <v>44432</v>
      </c>
      <c r="B57" s="4">
        <v>0.3561148145910675</v>
      </c>
      <c r="C57" s="4">
        <v>176.78489522480146</v>
      </c>
      <c r="D57" s="5">
        <v>0</v>
      </c>
      <c r="E57" s="4">
        <v>89.57060880154195</v>
      </c>
      <c r="F57" s="4">
        <f>SUM(B57:E57)/0.8</f>
      </c>
      <c r="G57" s="4">
        <f>F57/'NG Monthly BTU Factors'!$B$3</f>
      </c>
      <c r="H57" s="15"/>
      <c r="I57" s="3">
        <v>44432</v>
      </c>
      <c r="J57" s="4">
        <v>273.36900766978545</v>
      </c>
      <c r="K57" s="4">
        <f>G57+J57</f>
      </c>
    </row>
    <row x14ac:dyDescent="0.25" r="58" customHeight="1" ht="17.25">
      <c r="A58" s="3">
        <v>44433</v>
      </c>
      <c r="B58" s="4">
        <v>0.3608536620030347</v>
      </c>
      <c r="C58" s="4">
        <v>189.64564759929974</v>
      </c>
      <c r="D58" s="5">
        <v>0</v>
      </c>
      <c r="E58" s="4">
        <v>89.32377100388209</v>
      </c>
      <c r="F58" s="4">
        <f>SUM(B58:E58)/0.8</f>
      </c>
      <c r="G58" s="4">
        <f>F58/'NG Monthly BTU Factors'!$B$3</f>
      </c>
      <c r="H58" s="15"/>
      <c r="I58" s="3">
        <v>44433</v>
      </c>
      <c r="J58" s="4">
        <v>252.97829980438894</v>
      </c>
      <c r="K58" s="4">
        <f>G58+J58</f>
      </c>
    </row>
    <row x14ac:dyDescent="0.25" r="59" customHeight="1" ht="17.25">
      <c r="A59" s="3">
        <v>44434</v>
      </c>
      <c r="B59" s="4">
        <v>80.02221048065695</v>
      </c>
      <c r="C59" s="4">
        <v>153.78281148870786</v>
      </c>
      <c r="D59" s="5">
        <v>0</v>
      </c>
      <c r="E59" s="4">
        <v>43.03673267016808</v>
      </c>
      <c r="F59" s="4">
        <f>SUM(B59:E59)/0.8</f>
      </c>
      <c r="G59" s="4">
        <f>F59/'NG Monthly BTU Factors'!$B$3</f>
      </c>
      <c r="H59" s="15"/>
      <c r="I59" s="3">
        <v>44434</v>
      </c>
      <c r="J59" s="4">
        <v>250.1423534308409</v>
      </c>
      <c r="K59" s="4">
        <f>G59+J59</f>
      </c>
    </row>
    <row x14ac:dyDescent="0.25" r="60" customHeight="1" ht="17.25">
      <c r="A60" s="3">
        <v>44435</v>
      </c>
      <c r="B60" s="4">
        <v>181.89237160483998</v>
      </c>
      <c r="C60" s="4">
        <v>73.74110367198786</v>
      </c>
      <c r="D60" s="5">
        <v>0</v>
      </c>
      <c r="E60" s="5">
        <v>0</v>
      </c>
      <c r="F60" s="4">
        <f>SUM(B60:E60)/0.8</f>
      </c>
      <c r="G60" s="4">
        <f>F60/'NG Monthly BTU Factors'!$B$3</f>
      </c>
      <c r="H60" s="15"/>
      <c r="I60" s="3">
        <v>44435</v>
      </c>
      <c r="J60" s="4">
        <v>246.96257081304003</v>
      </c>
      <c r="K60" s="4">
        <f>G60+J60</f>
      </c>
    </row>
    <row x14ac:dyDescent="0.25" r="61" customHeight="1" ht="17.25">
      <c r="A61" s="3">
        <v>44436</v>
      </c>
      <c r="B61" s="4">
        <v>274.86256134112676</v>
      </c>
      <c r="C61" s="5">
        <v>0</v>
      </c>
      <c r="D61" s="5">
        <v>0</v>
      </c>
      <c r="E61" s="5">
        <v>0</v>
      </c>
      <c r="F61" s="4">
        <f>SUM(B61:E61)/0.8</f>
      </c>
      <c r="G61" s="4">
        <f>F61/'NG Monthly BTU Factors'!$B$3</f>
      </c>
      <c r="H61" s="15"/>
      <c r="I61" s="3">
        <v>44436</v>
      </c>
      <c r="J61" s="4">
        <v>93.02892493929176</v>
      </c>
      <c r="K61" s="4">
        <f>G61+J61</f>
      </c>
    </row>
    <row x14ac:dyDescent="0.25" r="62" customHeight="1" ht="17.25">
      <c r="A62" s="3">
        <v>44437</v>
      </c>
      <c r="B62" s="4">
        <v>295.6417636315028</v>
      </c>
      <c r="C62" s="5">
        <v>0</v>
      </c>
      <c r="D62" s="5">
        <v>0</v>
      </c>
      <c r="E62" s="5">
        <v>0</v>
      </c>
      <c r="F62" s="4">
        <f>SUM(B62:E62)/0.8</f>
      </c>
      <c r="G62" s="4">
        <f>F62/'NG Monthly BTU Factors'!$B$3</f>
      </c>
      <c r="H62" s="15"/>
      <c r="I62" s="3">
        <v>44437</v>
      </c>
      <c r="J62" s="5">
        <v>0</v>
      </c>
      <c r="K62" s="4">
        <f>G62+J62</f>
      </c>
    </row>
    <row x14ac:dyDescent="0.25" r="63" customHeight="1" ht="17.25">
      <c r="A63" s="3">
        <v>44438</v>
      </c>
      <c r="B63" s="4">
        <v>317.81970700422926</v>
      </c>
      <c r="C63" s="5">
        <v>0</v>
      </c>
      <c r="D63" s="5">
        <v>0</v>
      </c>
      <c r="E63" s="5">
        <v>0</v>
      </c>
      <c r="F63" s="4">
        <f>SUM(B63:E63)/0.8</f>
      </c>
      <c r="G63" s="4">
        <f>F63/'NG Monthly BTU Factors'!$B$3</f>
      </c>
      <c r="H63" s="15"/>
      <c r="I63" s="3">
        <v>44438</v>
      </c>
      <c r="J63" s="5">
        <v>0</v>
      </c>
      <c r="K63" s="4">
        <f>G63+J63</f>
      </c>
    </row>
    <row x14ac:dyDescent="0.25" r="64" customHeight="1" ht="17.25">
      <c r="A64" s="3">
        <v>44439</v>
      </c>
      <c r="B64" s="4">
        <v>319.8908351023992</v>
      </c>
      <c r="C64" s="5">
        <v>0</v>
      </c>
      <c r="D64" s="4">
        <v>0.11302976422323159</v>
      </c>
      <c r="E64" s="5">
        <v>0</v>
      </c>
      <c r="F64" s="4">
        <f>SUM(B64:E64)/0.8</f>
      </c>
      <c r="G64" s="4">
        <f>F64/'NG Monthly BTU Factors'!$B$3</f>
      </c>
      <c r="H64" s="15"/>
      <c r="I64" s="3">
        <v>44439</v>
      </c>
      <c r="J64" s="5">
        <v>0</v>
      </c>
      <c r="K64" s="4">
        <f>G64+J64</f>
      </c>
    </row>
    <row x14ac:dyDescent="0.25" r="65" customHeight="1" ht="17.25">
      <c r="A65" s="3">
        <v>44440</v>
      </c>
      <c r="B65" s="4">
        <v>317.7319748799006</v>
      </c>
      <c r="C65" s="5">
        <v>0</v>
      </c>
      <c r="D65" s="5">
        <v>0</v>
      </c>
      <c r="E65" s="4">
        <v>0.02443514267603556</v>
      </c>
      <c r="F65" s="4">
        <f>SUM(B65:E65)/0.8</f>
      </c>
      <c r="G65" s="4">
        <f>F65/'NG Monthly BTU Factors'!$B$3</f>
      </c>
      <c r="H65" s="15"/>
      <c r="I65" s="3">
        <v>44440</v>
      </c>
      <c r="J65" s="8" t="s">
        <v>3</v>
      </c>
      <c r="K65" s="8">
        <f>G65+J65</f>
      </c>
    </row>
    <row x14ac:dyDescent="0.25" r="66" customHeight="1" ht="17.25">
      <c r="A66" s="3">
        <v>44441</v>
      </c>
      <c r="B66" s="4">
        <v>315.2566542347272</v>
      </c>
      <c r="C66" s="5">
        <v>0</v>
      </c>
      <c r="D66" s="5">
        <v>0</v>
      </c>
      <c r="E66" s="5">
        <v>0</v>
      </c>
      <c r="F66" s="4">
        <f>SUM(B66:E66)/0.8</f>
      </c>
      <c r="G66" s="4">
        <f>F66/'NG Monthly BTU Factors'!$B$3</f>
      </c>
      <c r="H66" s="15"/>
      <c r="I66" s="3">
        <v>44441</v>
      </c>
      <c r="J66" s="8" t="s">
        <v>3</v>
      </c>
      <c r="K66" s="8">
        <f>G66+J66</f>
      </c>
    </row>
    <row x14ac:dyDescent="0.25" r="67" customHeight="1" ht="17.25">
      <c r="A67" s="3">
        <v>44442</v>
      </c>
      <c r="B67" s="4">
        <v>317.39713538885115</v>
      </c>
      <c r="C67" s="5">
        <v>0</v>
      </c>
      <c r="D67" s="5">
        <v>0</v>
      </c>
      <c r="E67" s="5">
        <v>0</v>
      </c>
      <c r="F67" s="4">
        <f>SUM(B67:E67)/0.8</f>
      </c>
      <c r="G67" s="4">
        <f>F67/'NG Monthly BTU Factors'!$B$3</f>
      </c>
      <c r="H67" s="15"/>
      <c r="I67" s="3">
        <v>44442</v>
      </c>
      <c r="J67" s="8" t="s">
        <v>3</v>
      </c>
      <c r="K67" s="8">
        <f>G67+J67</f>
      </c>
    </row>
    <row x14ac:dyDescent="0.25" r="68" customHeight="1" ht="17.25">
      <c r="A68" s="3">
        <v>44443</v>
      </c>
      <c r="B68" s="4">
        <v>304.97052903572717</v>
      </c>
      <c r="C68" s="5">
        <v>0</v>
      </c>
      <c r="D68" s="5">
        <v>0</v>
      </c>
      <c r="E68" s="5">
        <v>0</v>
      </c>
      <c r="F68" s="4">
        <f>SUM(B68:E68)/0.8</f>
      </c>
      <c r="G68" s="4">
        <f>F68/'NG Monthly BTU Factors'!$B$3</f>
      </c>
      <c r="H68" s="15"/>
      <c r="I68" s="3">
        <v>44443</v>
      </c>
      <c r="J68" s="8" t="s">
        <v>3</v>
      </c>
      <c r="K68" s="8">
        <f>G68+J68</f>
      </c>
    </row>
    <row x14ac:dyDescent="0.25" r="69" customHeight="1" ht="17.25">
      <c r="A69" s="3">
        <v>44444</v>
      </c>
      <c r="B69" s="4">
        <v>301.8064363002777</v>
      </c>
      <c r="C69" s="5">
        <v>0</v>
      </c>
      <c r="D69" s="5">
        <v>0</v>
      </c>
      <c r="E69" s="5">
        <v>0</v>
      </c>
      <c r="F69" s="4">
        <f>SUM(B69:E69)/0.8</f>
      </c>
      <c r="G69" s="4">
        <f>F69/'NG Monthly BTU Factors'!$B$3</f>
      </c>
      <c r="H69" s="15"/>
      <c r="I69" s="3">
        <v>44444</v>
      </c>
      <c r="J69" s="8" t="s">
        <v>3</v>
      </c>
      <c r="K69" s="8">
        <f>G69+J69</f>
      </c>
    </row>
    <row x14ac:dyDescent="0.25" r="70" customHeight="1" ht="17.25">
      <c r="A70" s="3">
        <v>44445</v>
      </c>
      <c r="B70" s="4">
        <v>290.94082766771317</v>
      </c>
      <c r="C70" s="5">
        <v>0</v>
      </c>
      <c r="D70" s="5">
        <v>0</v>
      </c>
      <c r="E70" s="5">
        <v>0</v>
      </c>
      <c r="F70" s="4">
        <f>SUM(B70:E70)/0.8</f>
      </c>
      <c r="G70" s="4">
        <f>F70/'NG Monthly BTU Factors'!$B$3</f>
      </c>
      <c r="H70" s="15"/>
      <c r="I70" s="3">
        <v>44445</v>
      </c>
      <c r="J70" s="8" t="s">
        <v>3</v>
      </c>
      <c r="K70" s="8">
        <f>G70+J70</f>
      </c>
    </row>
    <row x14ac:dyDescent="0.25" r="71" customHeight="1" ht="17.25">
      <c r="A71" s="3">
        <v>44446</v>
      </c>
      <c r="B71" s="4">
        <v>229.34952561855317</v>
      </c>
      <c r="C71" s="5">
        <v>0</v>
      </c>
      <c r="D71" s="5">
        <v>0</v>
      </c>
      <c r="E71" s="5">
        <v>0</v>
      </c>
      <c r="F71" s="4">
        <f>SUM(B71:E71)/0.8</f>
      </c>
      <c r="G71" s="4">
        <f>F71/'NG Monthly BTU Factors'!$B$3</f>
      </c>
      <c r="H71" s="15"/>
      <c r="I71" s="3">
        <v>44446</v>
      </c>
      <c r="J71" s="8" t="s">
        <v>3</v>
      </c>
      <c r="K71" s="8">
        <f>G71+J71</f>
      </c>
    </row>
    <row x14ac:dyDescent="0.25" r="72" customHeight="1" ht="17.25">
      <c r="A72" s="3">
        <v>44447</v>
      </c>
      <c r="B72" s="4">
        <v>245.17650380929308</v>
      </c>
      <c r="C72" s="5">
        <v>0</v>
      </c>
      <c r="D72" s="5">
        <v>0</v>
      </c>
      <c r="E72" s="5">
        <v>0</v>
      </c>
      <c r="F72" s="4">
        <f>SUM(B72:E72)/0.8</f>
      </c>
      <c r="G72" s="4">
        <f>F72/'NG Monthly BTU Factors'!$B$3</f>
      </c>
      <c r="H72" s="15"/>
      <c r="I72" s="3">
        <v>44447</v>
      </c>
      <c r="J72" s="8" t="s">
        <v>3</v>
      </c>
      <c r="K72" s="8">
        <f>G72+J72</f>
      </c>
    </row>
    <row x14ac:dyDescent="0.25" r="73" customHeight="1" ht="17.25">
      <c r="A73" s="3">
        <v>44448</v>
      </c>
      <c r="B73" s="4">
        <v>250.00708254973094</v>
      </c>
      <c r="C73" s="5">
        <v>0</v>
      </c>
      <c r="D73" s="5">
        <v>0</v>
      </c>
      <c r="E73" s="5">
        <v>0</v>
      </c>
      <c r="F73" s="4">
        <f>SUM(B73:E73)/0.8</f>
      </c>
      <c r="G73" s="4">
        <f>F73/'NG Monthly BTU Factors'!$B$3</f>
      </c>
      <c r="H73" s="15"/>
      <c r="I73" s="3">
        <v>44448</v>
      </c>
      <c r="J73" s="8" t="s">
        <v>3</v>
      </c>
      <c r="K73" s="8">
        <f>G73+J73</f>
      </c>
    </row>
    <row x14ac:dyDescent="0.25" r="74" customHeight="1" ht="17.25">
      <c r="A74" s="3">
        <v>44449</v>
      </c>
      <c r="B74" s="4">
        <v>288.9593711892764</v>
      </c>
      <c r="C74" s="5">
        <v>0</v>
      </c>
      <c r="D74" s="5">
        <v>0</v>
      </c>
      <c r="E74" s="5">
        <v>0</v>
      </c>
      <c r="F74" s="4">
        <f>SUM(B74:E74)/0.8</f>
      </c>
      <c r="G74" s="4">
        <f>F74/'NG Monthly BTU Factors'!$B$3</f>
      </c>
      <c r="H74" s="15"/>
      <c r="I74" s="3">
        <v>44449</v>
      </c>
      <c r="J74" s="8" t="s">
        <v>3</v>
      </c>
      <c r="K74" s="8">
        <f>G74+J74</f>
      </c>
    </row>
    <row x14ac:dyDescent="0.25" r="75" customHeight="1" ht="17.25">
      <c r="A75" s="3">
        <v>44450</v>
      </c>
      <c r="B75" s="4">
        <v>299.8426932493845</v>
      </c>
      <c r="C75" s="5">
        <v>0</v>
      </c>
      <c r="D75" s="5">
        <v>0</v>
      </c>
      <c r="E75" s="5">
        <v>0</v>
      </c>
      <c r="F75" s="4">
        <f>SUM(B75:E75)/0.8</f>
      </c>
      <c r="G75" s="4">
        <f>F75/'NG Monthly BTU Factors'!$B$3</f>
      </c>
      <c r="H75" s="15"/>
      <c r="I75" s="3">
        <v>44450</v>
      </c>
      <c r="J75" s="8" t="s">
        <v>3</v>
      </c>
      <c r="K75" s="8">
        <f>G75+J75</f>
      </c>
    </row>
    <row x14ac:dyDescent="0.25" r="76" customHeight="1" ht="17.25">
      <c r="A76" s="3">
        <v>44451</v>
      </c>
      <c r="B76" s="4">
        <v>293.8190054575602</v>
      </c>
      <c r="C76" s="5">
        <v>0</v>
      </c>
      <c r="D76" s="5">
        <v>0</v>
      </c>
      <c r="E76" s="5">
        <v>0</v>
      </c>
      <c r="F76" s="4">
        <f>SUM(B76:E76)/0.8</f>
      </c>
      <c r="G76" s="4">
        <f>F76/'NG Monthly BTU Factors'!$B$3</f>
      </c>
      <c r="H76" s="15"/>
      <c r="I76" s="3">
        <v>44451</v>
      </c>
      <c r="J76" s="8" t="s">
        <v>3</v>
      </c>
      <c r="K76" s="8">
        <f>G76+J76</f>
      </c>
    </row>
    <row x14ac:dyDescent="0.25" r="77" customHeight="1" ht="17.25">
      <c r="A77" s="3">
        <v>44452</v>
      </c>
      <c r="B77" s="4">
        <v>308.0903045495351</v>
      </c>
      <c r="C77" s="5">
        <v>0</v>
      </c>
      <c r="D77" s="5">
        <v>0</v>
      </c>
      <c r="E77" s="5">
        <v>0</v>
      </c>
      <c r="F77" s="4">
        <f>SUM(B77:E77)/0.8</f>
      </c>
      <c r="G77" s="4">
        <f>F77/'NG Monthly BTU Factors'!$B$3</f>
      </c>
      <c r="H77" s="15"/>
      <c r="I77" s="3">
        <v>44452</v>
      </c>
      <c r="J77" s="4">
        <v>51.78151489871435</v>
      </c>
      <c r="K77" s="4">
        <f>G77+J77</f>
      </c>
    </row>
    <row x14ac:dyDescent="0.25" r="78" customHeight="1" ht="17.25">
      <c r="A78" s="3">
        <v>44453</v>
      </c>
      <c r="B78" s="4">
        <v>323.209207991759</v>
      </c>
      <c r="C78" s="5">
        <v>0</v>
      </c>
      <c r="D78" s="5">
        <v>0</v>
      </c>
      <c r="E78" s="5">
        <v>0</v>
      </c>
      <c r="F78" s="4">
        <f>SUM(B78:E78)/0.8</f>
      </c>
      <c r="G78" s="4">
        <f>F78/'NG Monthly BTU Factors'!$B$3</f>
      </c>
      <c r="H78" s="15"/>
      <c r="I78" s="3">
        <v>44453</v>
      </c>
      <c r="J78" s="5">
        <v>0</v>
      </c>
      <c r="K78" s="4">
        <f>G78+J78</f>
      </c>
    </row>
    <row x14ac:dyDescent="0.25" r="79" customHeight="1" ht="17.25">
      <c r="A79" s="3">
        <v>44454</v>
      </c>
      <c r="B79" s="4">
        <v>323.23811724980675</v>
      </c>
      <c r="C79" s="5">
        <v>0</v>
      </c>
      <c r="D79" s="5">
        <v>0</v>
      </c>
      <c r="E79" s="5">
        <v>0</v>
      </c>
      <c r="F79" s="4">
        <f>SUM(B79:E79)/0.8</f>
      </c>
      <c r="G79" s="4">
        <f>F79/'NG Monthly BTU Factors'!$B$3</f>
      </c>
      <c r="H79" s="15"/>
      <c r="I79" s="3">
        <v>44454</v>
      </c>
      <c r="J79" s="5">
        <v>0</v>
      </c>
      <c r="K79" s="4">
        <f>G79+J79</f>
      </c>
    </row>
    <row x14ac:dyDescent="0.25" r="80" customHeight="1" ht="17.25">
      <c r="A80" s="3">
        <v>44455</v>
      </c>
      <c r="B80" s="4">
        <v>314.48705457051597</v>
      </c>
      <c r="C80" s="5">
        <v>0</v>
      </c>
      <c r="D80" s="4">
        <v>4.092667102813721</v>
      </c>
      <c r="E80" s="4">
        <v>3.106310334056616</v>
      </c>
      <c r="F80" s="4">
        <f>SUM(B80:E80)/0.8</f>
      </c>
      <c r="G80" s="4">
        <f>F80/'NG Monthly BTU Factors'!$B$3</f>
      </c>
      <c r="H80" s="15"/>
      <c r="I80" s="3">
        <v>44455</v>
      </c>
      <c r="J80" s="5">
        <v>0</v>
      </c>
      <c r="K80" s="4">
        <f>G80+J80</f>
      </c>
    </row>
    <row x14ac:dyDescent="0.25" r="81" customHeight="1" ht="17.25">
      <c r="A81" s="3">
        <v>44456</v>
      </c>
      <c r="B81" s="4">
        <v>313.65934255917864</v>
      </c>
      <c r="C81" s="5">
        <v>0</v>
      </c>
      <c r="D81" s="5">
        <v>0</v>
      </c>
      <c r="E81" s="5">
        <v>0</v>
      </c>
      <c r="F81" s="4">
        <f>SUM(B81:E81)/0.8</f>
      </c>
      <c r="G81" s="4">
        <f>F81/'NG Monthly BTU Factors'!$B$3</f>
      </c>
      <c r="H81" s="15"/>
      <c r="I81" s="3">
        <v>44456</v>
      </c>
      <c r="J81" s="5">
        <v>0</v>
      </c>
      <c r="K81" s="4">
        <f>G81+J81</f>
      </c>
    </row>
    <row x14ac:dyDescent="0.25" r="82" customHeight="1" ht="17.25">
      <c r="A82" s="3">
        <v>44457</v>
      </c>
      <c r="B82" s="4">
        <v>237.67531952460604</v>
      </c>
      <c r="C82" s="5">
        <v>0</v>
      </c>
      <c r="D82" s="5">
        <v>0</v>
      </c>
      <c r="E82" s="5">
        <v>0</v>
      </c>
      <c r="F82" s="4">
        <f>SUM(B82:E82)/0.8</f>
      </c>
      <c r="G82" s="4">
        <f>F82/'NG Monthly BTU Factors'!$B$3</f>
      </c>
      <c r="H82" s="15"/>
      <c r="I82" s="3">
        <v>44457</v>
      </c>
      <c r="J82" s="5">
        <v>0</v>
      </c>
      <c r="K82" s="4">
        <f>G82+J82</f>
      </c>
    </row>
    <row x14ac:dyDescent="0.25" r="83" customHeight="1" ht="17.25">
      <c r="A83" s="3">
        <v>44458</v>
      </c>
      <c r="B83" s="4">
        <v>195.9219864944617</v>
      </c>
      <c r="C83" s="5">
        <v>0</v>
      </c>
      <c r="D83" s="5">
        <v>0</v>
      </c>
      <c r="E83" s="5">
        <v>0</v>
      </c>
      <c r="F83" s="4">
        <f>SUM(B83:E83)/0.8</f>
      </c>
      <c r="G83" s="4">
        <f>F83/'NG Monthly BTU Factors'!$B$3</f>
      </c>
      <c r="H83" s="15"/>
      <c r="I83" s="3">
        <v>44458</v>
      </c>
      <c r="J83" s="5">
        <v>0</v>
      </c>
      <c r="K83" s="4">
        <f>G83+J83</f>
      </c>
    </row>
    <row x14ac:dyDescent="0.25" r="84" customHeight="1" ht="17.25">
      <c r="A84" s="3">
        <v>44459</v>
      </c>
      <c r="B84" s="4">
        <v>211.3415712475777</v>
      </c>
      <c r="C84" s="5">
        <v>0</v>
      </c>
      <c r="D84" s="5">
        <v>0</v>
      </c>
      <c r="E84" s="5">
        <v>0</v>
      </c>
      <c r="F84" s="4">
        <f>SUM(B84:E84)/0.8</f>
      </c>
      <c r="G84" s="4">
        <f>F84/'NG Monthly BTU Factors'!$B$3</f>
      </c>
      <c r="H84" s="15"/>
      <c r="I84" s="3">
        <v>44459</v>
      </c>
      <c r="J84" s="5">
        <v>0</v>
      </c>
      <c r="K84" s="4">
        <f>G84+J84</f>
      </c>
    </row>
    <row x14ac:dyDescent="0.25" r="85" customHeight="1" ht="17.25">
      <c r="A85" s="3">
        <v>44460</v>
      </c>
      <c r="B85" s="4">
        <v>238.53857862154643</v>
      </c>
      <c r="C85" s="5">
        <v>0</v>
      </c>
      <c r="D85" s="5">
        <v>0</v>
      </c>
      <c r="E85" s="5">
        <v>0</v>
      </c>
      <c r="F85" s="4">
        <f>SUM(B85:E85)/0.8</f>
      </c>
      <c r="G85" s="4">
        <f>F85/'NG Monthly BTU Factors'!$B$3</f>
      </c>
      <c r="H85" s="15"/>
      <c r="I85" s="3">
        <v>44460</v>
      </c>
      <c r="J85" s="5">
        <v>0</v>
      </c>
      <c r="K85" s="4">
        <f>G85+J85</f>
      </c>
    </row>
    <row x14ac:dyDescent="0.25" r="86" customHeight="1" ht="17.25">
      <c r="A86" s="3">
        <v>44461</v>
      </c>
      <c r="B86" s="4">
        <v>245.64674404859542</v>
      </c>
      <c r="C86" s="5">
        <v>0</v>
      </c>
      <c r="D86" s="5">
        <v>0</v>
      </c>
      <c r="E86" s="5">
        <v>0</v>
      </c>
      <c r="F86" s="4">
        <f>SUM(B86:E86)/0.8</f>
      </c>
      <c r="G86" s="4">
        <f>F86/'NG Monthly BTU Factors'!$B$3</f>
      </c>
      <c r="H86" s="15"/>
      <c r="I86" s="3">
        <v>44461</v>
      </c>
      <c r="J86" s="5">
        <v>0</v>
      </c>
      <c r="K86" s="4">
        <f>G86+J86</f>
      </c>
    </row>
    <row x14ac:dyDescent="0.25" r="87" customHeight="1" ht="17.25">
      <c r="A87" s="3">
        <v>44462</v>
      </c>
      <c r="B87" s="4">
        <v>244.57041825850803</v>
      </c>
      <c r="C87" s="5">
        <v>0</v>
      </c>
      <c r="D87" s="5">
        <v>0</v>
      </c>
      <c r="E87" s="5">
        <v>0</v>
      </c>
      <c r="F87" s="4">
        <f>SUM(B87:E87)/0.8</f>
      </c>
      <c r="G87" s="4">
        <f>F87/'NG Monthly BTU Factors'!$B$3</f>
      </c>
      <c r="H87" s="15"/>
      <c r="I87" s="3">
        <v>44462</v>
      </c>
      <c r="J87" s="5">
        <v>0</v>
      </c>
      <c r="K87" s="4">
        <f>G87+J87</f>
      </c>
    </row>
    <row x14ac:dyDescent="0.25" r="88" customHeight="1" ht="17.25">
      <c r="A88" s="3">
        <v>44463</v>
      </c>
      <c r="B88" s="4">
        <v>238.03580277760824</v>
      </c>
      <c r="C88" s="5">
        <v>0</v>
      </c>
      <c r="D88" s="5">
        <v>0</v>
      </c>
      <c r="E88" s="5">
        <v>0</v>
      </c>
      <c r="F88" s="4">
        <f>SUM(B88:E88)/0.8</f>
      </c>
      <c r="G88" s="4">
        <f>F88/'NG Monthly BTU Factors'!$B$3</f>
      </c>
      <c r="H88" s="15"/>
      <c r="I88" s="3">
        <v>44463</v>
      </c>
      <c r="J88" s="5">
        <v>0</v>
      </c>
      <c r="K88" s="4">
        <f>G88+J88</f>
      </c>
    </row>
    <row x14ac:dyDescent="0.25" r="89" customHeight="1" ht="17.25">
      <c r="A89" s="3">
        <v>44464</v>
      </c>
      <c r="B89" s="4">
        <v>227.58063635428744</v>
      </c>
      <c r="C89" s="5">
        <v>0</v>
      </c>
      <c r="D89" s="5">
        <v>0</v>
      </c>
      <c r="E89" s="5">
        <v>0</v>
      </c>
      <c r="F89" s="4">
        <f>SUM(B89:E89)/0.8</f>
      </c>
      <c r="G89" s="4">
        <f>F89/'NG Monthly BTU Factors'!$B$3</f>
      </c>
      <c r="H89" s="15"/>
      <c r="I89" s="3">
        <v>44464</v>
      </c>
      <c r="J89" s="5">
        <v>0</v>
      </c>
      <c r="K89" s="4">
        <f>G89+J89</f>
      </c>
    </row>
    <row x14ac:dyDescent="0.25" r="90" customHeight="1" ht="17.25">
      <c r="A90" s="3">
        <v>44465</v>
      </c>
      <c r="B90" s="4">
        <v>208.58992632627488</v>
      </c>
      <c r="C90" s="5">
        <v>0</v>
      </c>
      <c r="D90" s="5">
        <v>0</v>
      </c>
      <c r="E90" s="5">
        <v>0</v>
      </c>
      <c r="F90" s="4">
        <f>SUM(B90:E90)/0.8</f>
      </c>
      <c r="G90" s="4">
        <f>F90/'NG Monthly BTU Factors'!$B$3</f>
      </c>
      <c r="H90" s="15"/>
      <c r="I90" s="3">
        <v>44465</v>
      </c>
      <c r="J90" s="5">
        <v>0</v>
      </c>
      <c r="K90" s="4">
        <f>G90+J90</f>
      </c>
    </row>
    <row x14ac:dyDescent="0.25" r="91" customHeight="1" ht="17.25">
      <c r="A91" s="3">
        <v>44466</v>
      </c>
      <c r="B91" s="4">
        <v>218.51717686454455</v>
      </c>
      <c r="C91" s="5">
        <v>0</v>
      </c>
      <c r="D91" s="5">
        <v>0</v>
      </c>
      <c r="E91" s="5">
        <v>0</v>
      </c>
      <c r="F91" s="4">
        <f>SUM(B91:E91)/0.8</f>
      </c>
      <c r="G91" s="4">
        <f>F91/'NG Monthly BTU Factors'!$B$3</f>
      </c>
      <c r="H91" s="15"/>
      <c r="I91" s="3">
        <v>44466</v>
      </c>
      <c r="J91" s="5">
        <v>0</v>
      </c>
      <c r="K91" s="4">
        <f>G91+J91</f>
      </c>
    </row>
    <row x14ac:dyDescent="0.25" r="92" customHeight="1" ht="17.25">
      <c r="A92" s="3">
        <v>44467</v>
      </c>
      <c r="B92" s="4">
        <v>228.83795669078827</v>
      </c>
      <c r="C92" s="5">
        <v>0</v>
      </c>
      <c r="D92" s="5">
        <v>0</v>
      </c>
      <c r="E92" s="5">
        <v>0</v>
      </c>
      <c r="F92" s="4">
        <f>SUM(B92:E92)/0.8</f>
      </c>
      <c r="G92" s="4">
        <f>F92/'NG Monthly BTU Factors'!$B$3</f>
      </c>
      <c r="H92" s="15"/>
      <c r="I92" s="3">
        <v>44467</v>
      </c>
      <c r="J92" s="5">
        <v>0</v>
      </c>
      <c r="K92" s="4">
        <f>G92+J92</f>
      </c>
    </row>
    <row x14ac:dyDescent="0.25" r="93" customHeight="1" ht="17.25">
      <c r="A93" s="3">
        <v>44468</v>
      </c>
      <c r="B93" s="4">
        <v>225.18844359318413</v>
      </c>
      <c r="C93" s="5">
        <v>0</v>
      </c>
      <c r="D93" s="5">
        <v>0</v>
      </c>
      <c r="E93" s="5">
        <v>0</v>
      </c>
      <c r="F93" s="4">
        <f>SUM(B93:E93)/0.8</f>
      </c>
      <c r="G93" s="4">
        <f>F93/'NG Monthly BTU Factors'!$B$3</f>
      </c>
      <c r="H93" s="15"/>
      <c r="I93" s="3">
        <v>44468</v>
      </c>
      <c r="J93" s="5">
        <v>0</v>
      </c>
      <c r="K93" s="4">
        <f>G93+J93</f>
      </c>
    </row>
    <row x14ac:dyDescent="0.25" r="94" customHeight="1" ht="17.25">
      <c r="A94" s="3">
        <v>44469</v>
      </c>
      <c r="B94" s="4">
        <v>218.74796046415966</v>
      </c>
      <c r="C94" s="5">
        <v>0</v>
      </c>
      <c r="D94" s="5">
        <v>0</v>
      </c>
      <c r="E94" s="5">
        <v>0</v>
      </c>
      <c r="F94" s="4">
        <f>SUM(B94:E94)/0.8</f>
      </c>
      <c r="G94" s="4">
        <f>F94/'NG Monthly BTU Factors'!$B$3</f>
      </c>
      <c r="H94" s="15"/>
      <c r="I94" s="3">
        <v>44469</v>
      </c>
      <c r="J94" s="5">
        <v>0</v>
      </c>
      <c r="K94" s="4">
        <f>G94+J94</f>
      </c>
    </row>
    <row x14ac:dyDescent="0.25" r="95" customHeight="1" ht="17.25">
      <c r="A95" s="3">
        <v>44470</v>
      </c>
      <c r="B95" s="4">
        <v>218.36239337921143</v>
      </c>
      <c r="C95" s="5">
        <v>0</v>
      </c>
      <c r="D95" s="5">
        <v>0</v>
      </c>
      <c r="E95" s="5">
        <v>0</v>
      </c>
      <c r="F95" s="4">
        <f>SUM(B95:E95)/0.8</f>
      </c>
      <c r="G95" s="4">
        <f>F95/'NG Monthly BTU Factors'!$B$3</f>
      </c>
      <c r="H95" s="15"/>
      <c r="I95" s="3">
        <v>44470</v>
      </c>
      <c r="J95" s="5">
        <v>0</v>
      </c>
      <c r="K95" s="4">
        <f>G95+J95</f>
      </c>
    </row>
    <row x14ac:dyDescent="0.25" r="96" customHeight="1" ht="17.25">
      <c r="A96" s="3">
        <v>44471</v>
      </c>
      <c r="B96" s="4">
        <v>203.77782400051754</v>
      </c>
      <c r="C96" s="5">
        <v>0</v>
      </c>
      <c r="D96" s="5">
        <v>0</v>
      </c>
      <c r="E96" s="5">
        <v>0</v>
      </c>
      <c r="F96" s="4">
        <f>SUM(B96:E96)/0.8</f>
      </c>
      <c r="G96" s="4">
        <f>F96/'NG Monthly BTU Factors'!$B$3</f>
      </c>
      <c r="H96" s="15"/>
      <c r="I96" s="3">
        <v>44471</v>
      </c>
      <c r="J96" s="5">
        <v>0</v>
      </c>
      <c r="K96" s="4">
        <f>G96+J96</f>
      </c>
    </row>
    <row x14ac:dyDescent="0.25" r="97" customHeight="1" ht="17.25">
      <c r="A97" s="3">
        <v>44472</v>
      </c>
      <c r="B97" s="4">
        <v>208.93558999697368</v>
      </c>
      <c r="C97" s="5">
        <v>0</v>
      </c>
      <c r="D97" s="5">
        <v>0</v>
      </c>
      <c r="E97" s="5">
        <v>0</v>
      </c>
      <c r="F97" s="4">
        <f>SUM(B97:E97)/0.8</f>
      </c>
      <c r="G97" s="4">
        <f>F97/'NG Monthly BTU Factors'!$B$3</f>
      </c>
      <c r="H97" s="15"/>
      <c r="I97" s="3">
        <v>44472</v>
      </c>
      <c r="J97" s="5">
        <v>0</v>
      </c>
      <c r="K97" s="4">
        <f>G97+J97</f>
      </c>
    </row>
    <row x14ac:dyDescent="0.25" r="98" customHeight="1" ht="17.25">
      <c r="A98" s="3">
        <v>44473</v>
      </c>
      <c r="B98" s="4">
        <v>229.7262919207414</v>
      </c>
      <c r="C98" s="5">
        <v>0</v>
      </c>
      <c r="D98" s="5">
        <v>0</v>
      </c>
      <c r="E98" s="5">
        <v>0</v>
      </c>
      <c r="F98" s="4">
        <f>SUM(B98:E98)/0.8</f>
      </c>
      <c r="G98" s="4">
        <f>F98/'NG Monthly BTU Factors'!$B$3</f>
      </c>
      <c r="H98" s="15"/>
      <c r="I98" s="3">
        <v>44473</v>
      </c>
      <c r="J98" s="5">
        <v>0</v>
      </c>
      <c r="K98" s="4">
        <f>G98+J98</f>
      </c>
    </row>
    <row x14ac:dyDescent="0.25" r="99" customHeight="1" ht="17.25">
      <c r="A99" s="3">
        <v>44474</v>
      </c>
      <c r="B99" s="4">
        <v>231.55295938054724</v>
      </c>
      <c r="C99" s="5">
        <v>0</v>
      </c>
      <c r="D99" s="5">
        <v>0</v>
      </c>
      <c r="E99" s="5">
        <v>0</v>
      </c>
      <c r="F99" s="4">
        <f>SUM(B99:E99)/0.8</f>
      </c>
      <c r="G99" s="4">
        <f>F99/'NG Monthly BTU Factors'!$B$3</f>
      </c>
      <c r="H99" s="15"/>
      <c r="I99" s="3">
        <v>44474</v>
      </c>
      <c r="J99" s="4">
        <v>39.82026007948881</v>
      </c>
      <c r="K99" s="4">
        <f>G99+J99</f>
      </c>
    </row>
    <row x14ac:dyDescent="0.25" r="100" customHeight="1" ht="17.25">
      <c r="A100" s="3">
        <v>44475</v>
      </c>
      <c r="B100" s="4">
        <v>230.07765229145687</v>
      </c>
      <c r="C100" s="5">
        <v>0</v>
      </c>
      <c r="D100" s="5">
        <v>0</v>
      </c>
      <c r="E100" s="5">
        <v>0</v>
      </c>
      <c r="F100" s="4">
        <f>SUM(B100:E100)/0.8</f>
      </c>
      <c r="G100" s="4">
        <f>F100/'NG Monthly BTU Factors'!$B$3</f>
      </c>
      <c r="H100" s="15"/>
      <c r="I100" s="3">
        <v>44475</v>
      </c>
      <c r="J100" s="5">
        <v>0</v>
      </c>
      <c r="K100" s="4">
        <f>G100+J100</f>
      </c>
    </row>
    <row x14ac:dyDescent="0.25" r="101" customHeight="1" ht="17.25">
      <c r="A101" s="3">
        <v>44476</v>
      </c>
      <c r="B101" s="4">
        <v>230.84434330066046</v>
      </c>
      <c r="C101" s="5">
        <v>0</v>
      </c>
      <c r="D101" s="4">
        <v>0.15727941195170086</v>
      </c>
      <c r="E101" s="5">
        <v>0</v>
      </c>
      <c r="F101" s="4">
        <f>SUM(B101:E101)/0.8</f>
      </c>
      <c r="G101" s="4">
        <f>F101/'NG Monthly BTU Factors'!$B$3</f>
      </c>
      <c r="H101" s="15"/>
      <c r="I101" s="3">
        <v>44476</v>
      </c>
      <c r="J101" s="5">
        <v>0</v>
      </c>
      <c r="K101" s="4">
        <f>G101+J101</f>
      </c>
    </row>
    <row x14ac:dyDescent="0.25" r="102" customHeight="1" ht="17.25">
      <c r="A102" s="3">
        <v>44477</v>
      </c>
      <c r="B102" s="4">
        <v>229.1571796754996</v>
      </c>
      <c r="C102" s="5">
        <v>0</v>
      </c>
      <c r="D102" s="5">
        <v>0</v>
      </c>
      <c r="E102" s="5">
        <v>0</v>
      </c>
      <c r="F102" s="4">
        <f>SUM(B102:E102)/0.8</f>
      </c>
      <c r="G102" s="4">
        <f>F102/'NG Monthly BTU Factors'!$B$3</f>
      </c>
      <c r="H102" s="15"/>
      <c r="I102" s="3">
        <v>44477</v>
      </c>
      <c r="J102" s="5">
        <v>0</v>
      </c>
      <c r="K102" s="4">
        <f>G102+J102</f>
      </c>
    </row>
    <row x14ac:dyDescent="0.25" r="103" customHeight="1" ht="17.25">
      <c r="A103" s="3">
        <v>44478</v>
      </c>
      <c r="B103" s="4">
        <v>213.65973584850627</v>
      </c>
      <c r="C103" s="5">
        <v>0</v>
      </c>
      <c r="D103" s="5">
        <v>0</v>
      </c>
      <c r="E103" s="5">
        <v>0</v>
      </c>
      <c r="F103" s="4">
        <f>SUM(B103:E103)/0.8</f>
      </c>
      <c r="G103" s="4">
        <f>F103/'NG Monthly BTU Factors'!$B$3</f>
      </c>
      <c r="H103" s="15"/>
      <c r="I103" s="3">
        <v>44478</v>
      </c>
      <c r="J103" s="5">
        <v>0</v>
      </c>
      <c r="K103" s="4">
        <f>G103+J103</f>
      </c>
    </row>
    <row x14ac:dyDescent="0.25" r="104" customHeight="1" ht="17.25">
      <c r="A104" s="3">
        <v>44479</v>
      </c>
      <c r="B104" s="4">
        <v>213.8116609454155</v>
      </c>
      <c r="C104" s="5">
        <v>0</v>
      </c>
      <c r="D104" s="5">
        <v>0</v>
      </c>
      <c r="E104" s="5">
        <v>0</v>
      </c>
      <c r="F104" s="4">
        <f>SUM(B104:E104)/0.8</f>
      </c>
      <c r="G104" s="4">
        <f>F104/'NG Monthly BTU Factors'!$B$3</f>
      </c>
      <c r="H104" s="15"/>
      <c r="I104" s="3">
        <v>44479</v>
      </c>
      <c r="J104" s="5">
        <v>0</v>
      </c>
      <c r="K104" s="4">
        <f>G104+J104</f>
      </c>
    </row>
    <row x14ac:dyDescent="0.25" r="105" customHeight="1" ht="17.25">
      <c r="A105" s="3">
        <v>44480</v>
      </c>
      <c r="B105" s="4">
        <v>243.40948348840078</v>
      </c>
      <c r="C105" s="5">
        <v>0</v>
      </c>
      <c r="D105" s="5">
        <v>0</v>
      </c>
      <c r="E105" s="5">
        <v>0</v>
      </c>
      <c r="F105" s="4">
        <f>SUM(B105:E105)/0.8</f>
      </c>
      <c r="G105" s="4">
        <f>F105/'NG Monthly BTU Factors'!$B$3</f>
      </c>
      <c r="H105" s="15"/>
      <c r="I105" s="3">
        <v>44480</v>
      </c>
      <c r="J105" s="5">
        <v>0</v>
      </c>
      <c r="K105" s="4">
        <f>G105+J105</f>
      </c>
    </row>
    <row x14ac:dyDescent="0.25" r="106" customHeight="1" ht="17.25">
      <c r="A106" s="3">
        <v>44481</v>
      </c>
      <c r="B106" s="4">
        <v>247.85622483889262</v>
      </c>
      <c r="C106" s="5">
        <v>0</v>
      </c>
      <c r="D106" s="5">
        <v>0</v>
      </c>
      <c r="E106" s="5">
        <v>0</v>
      </c>
      <c r="F106" s="4">
        <f>SUM(B106:E106)/0.8</f>
      </c>
      <c r="G106" s="4">
        <f>F106/'NG Monthly BTU Factors'!$B$3</f>
      </c>
      <c r="H106" s="15"/>
      <c r="I106" s="3">
        <v>44481</v>
      </c>
      <c r="J106" s="5">
        <v>0</v>
      </c>
      <c r="K106" s="4">
        <f>G106+J106</f>
      </c>
    </row>
    <row x14ac:dyDescent="0.25" r="107" customHeight="1" ht="17.25">
      <c r="A107" s="3">
        <v>44482</v>
      </c>
      <c r="B107" s="4">
        <v>236.43922464052835</v>
      </c>
      <c r="C107" s="5">
        <v>0</v>
      </c>
      <c r="D107" s="5">
        <v>0</v>
      </c>
      <c r="E107" s="5">
        <v>0</v>
      </c>
      <c r="F107" s="4">
        <f>SUM(B107:E107)/0.8</f>
      </c>
      <c r="G107" s="4">
        <f>F107/'NG Monthly BTU Factors'!$B$3</f>
      </c>
      <c r="H107" s="15"/>
      <c r="I107" s="3">
        <v>44482</v>
      </c>
      <c r="J107" s="5">
        <v>0</v>
      </c>
      <c r="K107" s="4">
        <f>G107+J107</f>
      </c>
    </row>
    <row x14ac:dyDescent="0.25" r="108" customHeight="1" ht="17.25">
      <c r="A108" s="3">
        <v>44483</v>
      </c>
      <c r="B108" s="4">
        <v>241.2309869011243</v>
      </c>
      <c r="C108" s="5">
        <v>0</v>
      </c>
      <c r="D108" s="5">
        <v>0</v>
      </c>
      <c r="E108" s="5">
        <v>0</v>
      </c>
      <c r="F108" s="4">
        <f>SUM(B108:E108)/0.8</f>
      </c>
      <c r="G108" s="4">
        <f>F108/'NG Monthly BTU Factors'!$B$3</f>
      </c>
      <c r="H108" s="15"/>
      <c r="I108" s="3">
        <v>44483</v>
      </c>
      <c r="J108" s="5">
        <v>0</v>
      </c>
      <c r="K108" s="4">
        <f>G108+J108</f>
      </c>
    </row>
    <row x14ac:dyDescent="0.25" r="109" customHeight="1" ht="17.25">
      <c r="A109" s="3">
        <v>44484</v>
      </c>
      <c r="B109" s="4">
        <v>255.05777399539946</v>
      </c>
      <c r="C109" s="5">
        <v>0</v>
      </c>
      <c r="D109" s="5">
        <v>0</v>
      </c>
      <c r="E109" s="5">
        <v>0</v>
      </c>
      <c r="F109" s="4">
        <f>SUM(B109:E109)/0.8</f>
      </c>
      <c r="G109" s="4">
        <f>F109/'NG Monthly BTU Factors'!$B$3</f>
      </c>
      <c r="H109" s="15"/>
      <c r="I109" s="3">
        <v>44484</v>
      </c>
      <c r="J109" s="5">
        <v>0</v>
      </c>
      <c r="K109" s="4">
        <f>G109+J109</f>
      </c>
    </row>
    <row x14ac:dyDescent="0.25" r="110" customHeight="1" ht="17.25">
      <c r="A110" s="3">
        <v>44485</v>
      </c>
      <c r="B110" s="4">
        <v>259.4836286385854</v>
      </c>
      <c r="C110" s="5">
        <v>0</v>
      </c>
      <c r="D110" s="5">
        <v>0</v>
      </c>
      <c r="E110" s="5">
        <v>0</v>
      </c>
      <c r="F110" s="4">
        <f>SUM(B110:E110)/0.8</f>
      </c>
      <c r="G110" s="4">
        <f>F110/'NG Monthly BTU Factors'!$B$3</f>
      </c>
      <c r="H110" s="15"/>
      <c r="I110" s="3">
        <v>44485</v>
      </c>
      <c r="J110" s="5">
        <v>0</v>
      </c>
      <c r="K110" s="4">
        <f>G110+J110</f>
      </c>
    </row>
    <row x14ac:dyDescent="0.25" r="111" customHeight="1" ht="17.25">
      <c r="A111" s="3">
        <v>44486</v>
      </c>
      <c r="B111" s="4">
        <v>236.42746804555256</v>
      </c>
      <c r="C111" s="5">
        <v>0</v>
      </c>
      <c r="D111" s="5">
        <v>0</v>
      </c>
      <c r="E111" s="5">
        <v>0</v>
      </c>
      <c r="F111" s="4">
        <f>SUM(B111:E111)/0.8</f>
      </c>
      <c r="G111" s="4">
        <f>F111/'NG Monthly BTU Factors'!$B$3</f>
      </c>
      <c r="H111" s="15"/>
      <c r="I111" s="3">
        <v>44486</v>
      </c>
      <c r="J111" s="5">
        <v>0</v>
      </c>
      <c r="K111" s="4">
        <f>G111+J111</f>
      </c>
    </row>
    <row x14ac:dyDescent="0.25" r="112" customHeight="1" ht="17.25">
      <c r="A112" s="3">
        <v>44487</v>
      </c>
      <c r="B112" s="4">
        <v>239.77278923988342</v>
      </c>
      <c r="C112" s="5">
        <v>0</v>
      </c>
      <c r="D112" s="5">
        <v>0</v>
      </c>
      <c r="E112" s="5">
        <v>0</v>
      </c>
      <c r="F112" s="4">
        <f>SUM(B112:E112)/0.8</f>
      </c>
      <c r="G112" s="4">
        <f>F112/'NG Monthly BTU Factors'!$B$3</f>
      </c>
      <c r="H112" s="15"/>
      <c r="I112" s="3">
        <v>44487</v>
      </c>
      <c r="J112" s="5">
        <v>0</v>
      </c>
      <c r="K112" s="4">
        <f>G112+J112</f>
      </c>
    </row>
    <row x14ac:dyDescent="0.25" r="113" customHeight="1" ht="17.25">
      <c r="A113" s="3">
        <v>44488</v>
      </c>
      <c r="B113" s="4">
        <v>242.82280870278674</v>
      </c>
      <c r="C113" s="5">
        <v>0</v>
      </c>
      <c r="D113" s="5">
        <v>0</v>
      </c>
      <c r="E113" s="5">
        <v>0</v>
      </c>
      <c r="F113" s="4">
        <f>SUM(B113:E113)/0.8</f>
      </c>
      <c r="G113" s="4">
        <f>F113/'NG Monthly BTU Factors'!$B$3</f>
      </c>
      <c r="H113" s="15"/>
      <c r="I113" s="3">
        <v>44488</v>
      </c>
      <c r="J113" s="5">
        <v>0</v>
      </c>
      <c r="K113" s="4">
        <f>G113+J113</f>
      </c>
    </row>
    <row x14ac:dyDescent="0.25" r="114" customHeight="1" ht="17.25">
      <c r="A114" s="3">
        <v>44489</v>
      </c>
      <c r="B114" s="4">
        <v>243.9593748629093</v>
      </c>
      <c r="C114" s="5">
        <v>0</v>
      </c>
      <c r="D114" s="5">
        <v>0</v>
      </c>
      <c r="E114" s="5">
        <v>0</v>
      </c>
      <c r="F114" s="4">
        <f>SUM(B114:E114)/0.8</f>
      </c>
      <c r="G114" s="4">
        <f>F114/'NG Monthly BTU Factors'!$B$3</f>
      </c>
      <c r="H114" s="15"/>
      <c r="I114" s="3">
        <v>44489</v>
      </c>
      <c r="J114" s="5">
        <v>0</v>
      </c>
      <c r="K114" s="4">
        <f>G114+J114</f>
      </c>
    </row>
    <row x14ac:dyDescent="0.25" r="115" customHeight="1" ht="17.25">
      <c r="A115" s="3">
        <v>44490</v>
      </c>
      <c r="B115" s="4">
        <v>278.8313615262508</v>
      </c>
      <c r="C115" s="5">
        <v>0</v>
      </c>
      <c r="D115" s="5">
        <v>0</v>
      </c>
      <c r="E115" s="5">
        <v>0</v>
      </c>
      <c r="F115" s="4">
        <f>SUM(B115:E115)/0.8</f>
      </c>
      <c r="G115" s="4">
        <f>F115/'NG Monthly BTU Factors'!$B$3</f>
      </c>
      <c r="H115" s="15"/>
      <c r="I115" s="3">
        <v>44490</v>
      </c>
      <c r="J115" s="5">
        <v>0</v>
      </c>
      <c r="K115" s="4">
        <f>G115+J115</f>
      </c>
    </row>
    <row x14ac:dyDescent="0.25" r="116" customHeight="1" ht="17.25">
      <c r="A116" s="3">
        <v>44491</v>
      </c>
      <c r="B116" s="4">
        <v>261.8040154218674</v>
      </c>
      <c r="C116" s="4">
        <v>54.077986522515616</v>
      </c>
      <c r="D116" s="5">
        <v>0</v>
      </c>
      <c r="E116" s="5">
        <v>0</v>
      </c>
      <c r="F116" s="4">
        <f>SUM(B116:E116)/0.8</f>
      </c>
      <c r="G116" s="4">
        <f>F116/'NG Monthly BTU Factors'!$B$3</f>
      </c>
      <c r="H116" s="15"/>
      <c r="I116" s="3">
        <v>44491</v>
      </c>
      <c r="J116" s="5">
        <v>0</v>
      </c>
      <c r="K116" s="4">
        <f>G116+J116</f>
      </c>
    </row>
    <row x14ac:dyDescent="0.25" r="117" customHeight="1" ht="17.25">
      <c r="A117" s="3">
        <v>44492</v>
      </c>
      <c r="B117" s="4">
        <v>210.70127679506936</v>
      </c>
      <c r="C117" s="4">
        <v>89.4980344560264</v>
      </c>
      <c r="D117" s="5">
        <v>0</v>
      </c>
      <c r="E117" s="5">
        <v>0</v>
      </c>
      <c r="F117" s="4">
        <f>SUM(B117:E117)/0.8</f>
      </c>
      <c r="G117" s="4">
        <f>F117/'NG Monthly BTU Factors'!$B$3</f>
      </c>
      <c r="H117" s="15"/>
      <c r="I117" s="3">
        <v>44492</v>
      </c>
      <c r="J117" s="5">
        <v>0</v>
      </c>
      <c r="K117" s="4">
        <f>G117+J117</f>
      </c>
    </row>
    <row x14ac:dyDescent="0.25" r="118" customHeight="1" ht="17.25">
      <c r="A118" s="3">
        <v>44493</v>
      </c>
      <c r="B118" s="4">
        <v>181.01783831914264</v>
      </c>
      <c r="C118" s="4">
        <v>88.94918864151802</v>
      </c>
      <c r="D118" s="5">
        <v>0</v>
      </c>
      <c r="E118" s="5">
        <v>0</v>
      </c>
      <c r="F118" s="4">
        <f>SUM(B118:E118)/0.8</f>
      </c>
      <c r="G118" s="4">
        <f>F118/'NG Monthly BTU Factors'!$B$3</f>
      </c>
      <c r="H118" s="15"/>
      <c r="I118" s="3">
        <v>44493</v>
      </c>
      <c r="J118" s="5">
        <v>0</v>
      </c>
      <c r="K118" s="4">
        <f>G118+J118</f>
      </c>
    </row>
    <row x14ac:dyDescent="0.25" r="119" customHeight="1" ht="17.25">
      <c r="A119" s="3">
        <v>44494</v>
      </c>
      <c r="B119" s="4">
        <v>195.0586238503456</v>
      </c>
      <c r="C119" s="4">
        <v>89.65709897081058</v>
      </c>
      <c r="D119" s="5">
        <v>0</v>
      </c>
      <c r="E119" s="5">
        <v>0</v>
      </c>
      <c r="F119" s="4">
        <f>SUM(B119:E119)/0.8</f>
      </c>
      <c r="G119" s="4">
        <f>F119/'NG Monthly BTU Factors'!$B$3</f>
      </c>
      <c r="H119" s="15"/>
      <c r="I119" s="3">
        <v>44494</v>
      </c>
      <c r="J119" s="5">
        <v>0</v>
      </c>
      <c r="K119" s="4">
        <f>G119+J119</f>
      </c>
    </row>
    <row x14ac:dyDescent="0.25" r="120" customHeight="1" ht="17.25">
      <c r="A120" s="3">
        <v>44495</v>
      </c>
      <c r="B120" s="4">
        <v>237.70862988829612</v>
      </c>
      <c r="C120" s="4">
        <v>56.28426335544461</v>
      </c>
      <c r="D120" s="5">
        <v>0</v>
      </c>
      <c r="E120" s="5">
        <v>0</v>
      </c>
      <c r="F120" s="4">
        <f>SUM(B120:E120)/0.8</f>
      </c>
      <c r="G120" s="4">
        <f>F120/'NG Monthly BTU Factors'!$B$3</f>
      </c>
      <c r="H120" s="15"/>
      <c r="I120" s="3">
        <v>44495</v>
      </c>
      <c r="J120" s="5">
        <v>0</v>
      </c>
      <c r="K120" s="4">
        <f>G120+J120</f>
      </c>
    </row>
    <row x14ac:dyDescent="0.25" r="121" customHeight="1" ht="17.25">
      <c r="A121" s="3">
        <v>44496</v>
      </c>
      <c r="B121" s="4">
        <v>223.9513029932976</v>
      </c>
      <c r="C121" s="4">
        <v>51.711473428693736</v>
      </c>
      <c r="D121" s="5">
        <v>0</v>
      </c>
      <c r="E121" s="5">
        <v>0</v>
      </c>
      <c r="F121" s="4">
        <f>SUM(B121:E121)/0.8</f>
      </c>
      <c r="G121" s="4">
        <f>F121/'NG Monthly BTU Factors'!$B$3</f>
      </c>
      <c r="H121" s="15"/>
      <c r="I121" s="3">
        <v>44496</v>
      </c>
      <c r="J121" s="5">
        <v>0</v>
      </c>
      <c r="K121" s="4">
        <f>G121+J121</f>
      </c>
    </row>
    <row x14ac:dyDescent="0.25" r="122" customHeight="1" ht="17.25">
      <c r="A122" s="3">
        <v>44497</v>
      </c>
      <c r="B122" s="4">
        <v>102.24403051087981</v>
      </c>
      <c r="C122" s="4">
        <v>101.71546545224126</v>
      </c>
      <c r="D122" s="4">
        <v>107.96836634798572</v>
      </c>
      <c r="E122" s="4">
        <v>8.957727203107453</v>
      </c>
      <c r="F122" s="4">
        <f>SUM(B122:E122)/0.8</f>
      </c>
      <c r="G122" s="4">
        <f>F122/'NG Monthly BTU Factors'!$B$3</f>
      </c>
      <c r="H122" s="15"/>
      <c r="I122" s="3">
        <v>44497</v>
      </c>
      <c r="J122" s="5">
        <v>0</v>
      </c>
      <c r="K122" s="4">
        <f>G122+J122</f>
      </c>
    </row>
    <row x14ac:dyDescent="0.25" r="123" customHeight="1" ht="17.25">
      <c r="A123" s="3">
        <v>44498</v>
      </c>
      <c r="B123" s="4">
        <v>0.34246538568482116</v>
      </c>
      <c r="C123" s="4">
        <v>97.98448947568735</v>
      </c>
      <c r="D123" s="4">
        <v>219.31678451895715</v>
      </c>
      <c r="E123" s="5">
        <v>0</v>
      </c>
      <c r="F123" s="4">
        <f>SUM(B123:E123)/0.8</f>
      </c>
      <c r="G123" s="4">
        <f>F123/'NG Monthly BTU Factors'!$B$3</f>
      </c>
      <c r="H123" s="15"/>
      <c r="I123" s="3">
        <v>44498</v>
      </c>
      <c r="J123" s="5">
        <v>0</v>
      </c>
      <c r="K123" s="4">
        <f>G123+J123</f>
      </c>
    </row>
    <row x14ac:dyDescent="0.25" r="124" customHeight="1" ht="17.25">
      <c r="A124" s="3">
        <v>44499</v>
      </c>
      <c r="B124" s="4">
        <v>0.32000824053618854</v>
      </c>
      <c r="C124" s="4">
        <v>95.44102626144887</v>
      </c>
      <c r="D124" s="4">
        <v>207.07552554011346</v>
      </c>
      <c r="E124" s="5">
        <v>0</v>
      </c>
      <c r="F124" s="4">
        <f>SUM(B124:E124)/0.8</f>
      </c>
      <c r="G124" s="4">
        <f>F124/'NG Monthly BTU Factors'!$B$3</f>
      </c>
      <c r="H124" s="15"/>
      <c r="I124" s="3">
        <v>44499</v>
      </c>
      <c r="J124" s="5">
        <v>0</v>
      </c>
      <c r="K124" s="4">
        <f>G124+J124</f>
      </c>
    </row>
    <row x14ac:dyDescent="0.25" r="125" customHeight="1" ht="17.25">
      <c r="A125" s="3">
        <v>44500</v>
      </c>
      <c r="B125" s="4">
        <v>0.2991305496846097</v>
      </c>
      <c r="C125" s="4">
        <v>113.54749264717103</v>
      </c>
      <c r="D125" s="4">
        <v>220.7024949669838</v>
      </c>
      <c r="E125" s="5">
        <v>0</v>
      </c>
      <c r="F125" s="4">
        <f>SUM(B125:E125)/0.8</f>
      </c>
      <c r="G125" s="4">
        <f>F125/'NG Monthly BTU Factors'!$B$3</f>
      </c>
      <c r="H125" s="15"/>
      <c r="I125" s="3">
        <v>44500</v>
      </c>
      <c r="J125" s="5">
        <v>0</v>
      </c>
      <c r="K125" s="4">
        <f>G125+J125</f>
      </c>
    </row>
    <row x14ac:dyDescent="0.25" r="126" customHeight="1" ht="17.25">
      <c r="A126" s="3">
        <v>44501</v>
      </c>
      <c r="B126" s="4">
        <v>0.2501151152158855</v>
      </c>
      <c r="C126" s="4">
        <v>130.30808743039768</v>
      </c>
      <c r="D126" s="4">
        <v>313.72157245079677</v>
      </c>
      <c r="E126" s="5">
        <v>0</v>
      </c>
      <c r="F126" s="4">
        <f>SUM(B126:E126)/0.8</f>
      </c>
      <c r="G126" s="4">
        <f>F126/'NG Monthly BTU Factors'!$B$3</f>
      </c>
      <c r="H126" s="15"/>
      <c r="I126" s="3">
        <v>44501</v>
      </c>
      <c r="J126" s="5">
        <v>0</v>
      </c>
      <c r="K126" s="4">
        <f>G126+J126</f>
      </c>
    </row>
    <row x14ac:dyDescent="0.25" r="127" customHeight="1" ht="17.25">
      <c r="A127" s="3">
        <v>44502</v>
      </c>
      <c r="B127" s="4">
        <v>0.22316188786210484</v>
      </c>
      <c r="C127" s="4">
        <v>154.04862141013146</v>
      </c>
      <c r="D127" s="4">
        <v>317.26934248606364</v>
      </c>
      <c r="E127" s="5">
        <v>0</v>
      </c>
      <c r="F127" s="4">
        <f>SUM(B127:E127)/0.8</f>
      </c>
      <c r="G127" s="4">
        <f>F127/'NG Monthly BTU Factors'!$B$3</f>
      </c>
      <c r="H127" s="15"/>
      <c r="I127" s="3">
        <v>44502</v>
      </c>
      <c r="J127" s="5">
        <v>0</v>
      </c>
      <c r="K127" s="4">
        <f>G127+J127</f>
      </c>
    </row>
    <row x14ac:dyDescent="0.25" r="128" customHeight="1" ht="17.25">
      <c r="A128" s="3">
        <v>44503</v>
      </c>
      <c r="B128" s="4">
        <v>0.2266204394569637</v>
      </c>
      <c r="C128" s="4">
        <v>163.42284229596456</v>
      </c>
      <c r="D128" s="4">
        <v>311.11661289930345</v>
      </c>
      <c r="E128" s="5">
        <v>0</v>
      </c>
      <c r="F128" s="4">
        <f>SUM(B128:E128)/0.8</f>
      </c>
      <c r="G128" s="4">
        <f>F128/'NG Monthly BTU Factors'!$B$3</f>
      </c>
      <c r="H128" s="15"/>
      <c r="I128" s="3">
        <v>44503</v>
      </c>
      <c r="J128" s="5">
        <v>0</v>
      </c>
      <c r="K128" s="4">
        <f>G128+J128</f>
      </c>
    </row>
    <row x14ac:dyDescent="0.25" r="129" customHeight="1" ht="17.25">
      <c r="A129" s="3">
        <v>44504</v>
      </c>
      <c r="B129" s="4">
        <v>0.2554798970817743</v>
      </c>
      <c r="C129" s="4">
        <v>134.37168448865413</v>
      </c>
      <c r="D129" s="4">
        <v>290.27325369119643</v>
      </c>
      <c r="E129" s="5">
        <v>0</v>
      </c>
      <c r="F129" s="4">
        <f>SUM(B129:E129)/0.8</f>
      </c>
      <c r="G129" s="4">
        <f>F129/'NG Monthly BTU Factors'!$B$3</f>
      </c>
      <c r="H129" s="15"/>
      <c r="I129" s="3">
        <v>44504</v>
      </c>
      <c r="J129" s="5">
        <v>0</v>
      </c>
      <c r="K129" s="4">
        <f>G129+J129</f>
      </c>
    </row>
    <row x14ac:dyDescent="0.25" r="130" customHeight="1" ht="17.25">
      <c r="A130" s="3">
        <v>44505</v>
      </c>
      <c r="B130" s="4">
        <v>0.24314771108307903</v>
      </c>
      <c r="C130" s="4">
        <v>99.93744238018989</v>
      </c>
      <c r="D130" s="4">
        <v>314.3690434892972</v>
      </c>
      <c r="E130" s="5">
        <v>0</v>
      </c>
      <c r="F130" s="4">
        <f>SUM(B130:E130)/0.8</f>
      </c>
      <c r="G130" s="4">
        <f>F130/'NG Monthly BTU Factors'!$B$3</f>
      </c>
      <c r="H130" s="15"/>
      <c r="I130" s="3">
        <v>44505</v>
      </c>
      <c r="J130" s="5">
        <v>0</v>
      </c>
      <c r="K130" s="4">
        <f>G130+J130</f>
      </c>
    </row>
    <row x14ac:dyDescent="0.25" r="131" customHeight="1" ht="17.25">
      <c r="A131" s="3">
        <v>44506</v>
      </c>
      <c r="B131" s="4">
        <v>0.27730798038025434</v>
      </c>
      <c r="C131" s="4">
        <v>98.51084593931833</v>
      </c>
      <c r="D131" s="4">
        <v>238.9600040177504</v>
      </c>
      <c r="E131" s="5">
        <v>0</v>
      </c>
      <c r="F131" s="4">
        <f>SUM(B131:E131)/0.8</f>
      </c>
      <c r="G131" s="4">
        <f>F131/'NG Monthly BTU Factors'!$B$3</f>
      </c>
      <c r="H131" s="15"/>
      <c r="I131" s="3">
        <v>44506</v>
      </c>
      <c r="J131" s="5">
        <v>0</v>
      </c>
      <c r="K131" s="4">
        <f>G131+J131</f>
      </c>
    </row>
    <row x14ac:dyDescent="0.25" r="132" customHeight="1" ht="17.25">
      <c r="A132" s="3">
        <v>44507</v>
      </c>
      <c r="B132" s="4">
        <v>0.3158854442067483</v>
      </c>
      <c r="C132" s="4">
        <v>102.8008604556322</v>
      </c>
      <c r="D132" s="4">
        <v>217.0277426203092</v>
      </c>
      <c r="E132" s="5">
        <v>0</v>
      </c>
      <c r="F132" s="4">
        <f>SUM(B132:E132)/0.8</f>
      </c>
      <c r="G132" s="4">
        <f>F132/'NG Monthly BTU Factors'!$B$3</f>
      </c>
      <c r="H132" s="15"/>
      <c r="I132" s="3">
        <v>44507</v>
      </c>
      <c r="J132" s="5">
        <v>0</v>
      </c>
      <c r="K132" s="4">
        <f>G132+J132</f>
      </c>
    </row>
    <row x14ac:dyDescent="0.25" r="133" customHeight="1" ht="17.25">
      <c r="A133" s="3">
        <v>44508</v>
      </c>
      <c r="B133" s="4">
        <v>0.3280618088348689</v>
      </c>
      <c r="C133" s="4">
        <v>99.12774018247923</v>
      </c>
      <c r="D133" s="4">
        <v>202.7139897465706</v>
      </c>
      <c r="E133" s="5">
        <v>0</v>
      </c>
      <c r="F133" s="4">
        <f>SUM(B133:E133)/0.8</f>
      </c>
      <c r="G133" s="4">
        <f>F133/'NG Monthly BTU Factors'!$B$3</f>
      </c>
      <c r="H133" s="15"/>
      <c r="I133" s="3">
        <v>44508</v>
      </c>
      <c r="J133" s="5">
        <v>0</v>
      </c>
      <c r="K133" s="4">
        <f>G133+J133</f>
      </c>
    </row>
    <row x14ac:dyDescent="0.25" r="134" customHeight="1" ht="17.25">
      <c r="A134" s="3">
        <v>44509</v>
      </c>
      <c r="B134" s="4">
        <v>0.3281507979514158</v>
      </c>
      <c r="C134" s="4">
        <v>99.10125933160546</v>
      </c>
      <c r="D134" s="4">
        <v>221.39646932357468</v>
      </c>
      <c r="E134" s="5">
        <v>0</v>
      </c>
      <c r="F134" s="4">
        <f>SUM(B134:E134)/0.8</f>
      </c>
      <c r="G134" s="4">
        <f>F134/'NG Monthly BTU Factors'!$B$3</f>
      </c>
      <c r="H134" s="15"/>
      <c r="I134" s="3">
        <v>44509</v>
      </c>
      <c r="J134" s="5">
        <v>0</v>
      </c>
      <c r="K134" s="4">
        <f>G134+J134</f>
      </c>
    </row>
    <row x14ac:dyDescent="0.25" r="135" customHeight="1" ht="17.25">
      <c r="A135" s="3">
        <v>44510</v>
      </c>
      <c r="B135" s="4">
        <v>0.3011993610545591</v>
      </c>
      <c r="C135" s="4">
        <v>101.48028094073138</v>
      </c>
      <c r="D135" s="4">
        <v>223.39348369439443</v>
      </c>
      <c r="E135" s="5">
        <v>0</v>
      </c>
      <c r="F135" s="4">
        <f>SUM(B135:E135)/0.8</f>
      </c>
      <c r="G135" s="4">
        <f>F135/'NG Monthly BTU Factors'!$B$3</f>
      </c>
      <c r="H135" s="15"/>
      <c r="I135" s="3">
        <v>44510</v>
      </c>
      <c r="J135" s="5">
        <v>0</v>
      </c>
      <c r="K135" s="4">
        <f>G135+J135</f>
      </c>
    </row>
    <row x14ac:dyDescent="0.25" r="136" customHeight="1" ht="17.25">
      <c r="A136" s="3">
        <v>44511</v>
      </c>
      <c r="B136" s="4">
        <v>0.28137676270880624</v>
      </c>
      <c r="C136" s="4">
        <v>102.6811887562275</v>
      </c>
      <c r="D136" s="4">
        <v>252.68771148522694</v>
      </c>
      <c r="E136" s="5">
        <v>0</v>
      </c>
      <c r="F136" s="4">
        <f>SUM(B136:E136)/0.8</f>
      </c>
      <c r="G136" s="4">
        <f>F136/'NG Monthly BTU Factors'!$B$3</f>
      </c>
      <c r="H136" s="15"/>
      <c r="I136" s="3">
        <v>44511</v>
      </c>
      <c r="J136" s="5">
        <v>0</v>
      </c>
      <c r="K136" s="4">
        <f>G136+J136</f>
      </c>
    </row>
    <row x14ac:dyDescent="0.25" r="137" customHeight="1" ht="17.25">
      <c r="A137" s="3">
        <v>44512</v>
      </c>
      <c r="B137" s="4">
        <v>0.20497031134026117</v>
      </c>
      <c r="C137" s="4">
        <v>174.23537078698476</v>
      </c>
      <c r="D137" s="4">
        <v>317.6905221422513</v>
      </c>
      <c r="E137" s="5">
        <v>0</v>
      </c>
      <c r="F137" s="4">
        <f>SUM(B137:E137)/0.8</f>
      </c>
      <c r="G137" s="4">
        <f>F137/'NG Monthly BTU Factors'!$B$3</f>
      </c>
      <c r="H137" s="15"/>
      <c r="I137" s="3">
        <v>44512</v>
      </c>
      <c r="J137" s="5">
        <v>0</v>
      </c>
      <c r="K137" s="4">
        <f>G137+J137</f>
      </c>
    </row>
    <row x14ac:dyDescent="0.25" r="138" customHeight="1" ht="17.25">
      <c r="A138" s="3">
        <v>44513</v>
      </c>
      <c r="B138" s="4">
        <v>0.19716327030216446</v>
      </c>
      <c r="C138" s="4">
        <v>214.67674471139907</v>
      </c>
      <c r="D138" s="4">
        <v>261.7065969586372</v>
      </c>
      <c r="E138" s="5">
        <v>0</v>
      </c>
      <c r="F138" s="4">
        <f>SUM(B138:E138)/0.8</f>
      </c>
      <c r="G138" s="4">
        <f>F138/'NG Monthly BTU Factors'!$B$3</f>
      </c>
      <c r="H138" s="15"/>
      <c r="I138" s="3">
        <v>44513</v>
      </c>
      <c r="J138" s="5">
        <v>0</v>
      </c>
      <c r="K138" s="4">
        <f>G138+J138</f>
      </c>
    </row>
    <row x14ac:dyDescent="0.25" r="139" customHeight="1" ht="17.25">
      <c r="A139" s="3">
        <v>44514</v>
      </c>
      <c r="B139" s="4">
        <v>0.19243068065455496</v>
      </c>
      <c r="C139" s="4">
        <v>212.23346316019695</v>
      </c>
      <c r="D139" s="4">
        <v>266.828525241216</v>
      </c>
      <c r="E139" s="5">
        <v>0</v>
      </c>
      <c r="F139" s="4">
        <f>SUM(B139:E139)/0.8</f>
      </c>
      <c r="G139" s="4">
        <f>F139/'NG Monthly BTU Factors'!$B$3</f>
      </c>
      <c r="H139" s="15"/>
      <c r="I139" s="3">
        <v>44514</v>
      </c>
      <c r="J139" s="5">
        <v>0</v>
      </c>
      <c r="K139" s="4">
        <f>G139+J139</f>
      </c>
    </row>
    <row x14ac:dyDescent="0.25" r="140" customHeight="1" ht="17.25">
      <c r="A140" s="3">
        <v>44515</v>
      </c>
      <c r="B140" s="4">
        <v>0.2168081173878939</v>
      </c>
      <c r="C140" s="4">
        <v>213.11040542920432</v>
      </c>
      <c r="D140" s="4">
        <v>281.4652722477913</v>
      </c>
      <c r="E140" s="5">
        <v>0</v>
      </c>
      <c r="F140" s="4">
        <f>SUM(B140:E140)/0.8</f>
      </c>
      <c r="G140" s="4">
        <f>F140/'NG Monthly BTU Factors'!$B$3</f>
      </c>
      <c r="H140" s="15"/>
      <c r="I140" s="3">
        <v>44515</v>
      </c>
      <c r="J140" s="4">
        <v>33.37398004972938</v>
      </c>
      <c r="K140" s="4">
        <f>G140+J140</f>
      </c>
    </row>
    <row x14ac:dyDescent="0.25" r="141" customHeight="1" ht="17.25">
      <c r="A141" s="3">
        <v>44516</v>
      </c>
      <c r="B141" s="4">
        <v>0.27092208424854713</v>
      </c>
      <c r="C141" s="4">
        <v>172.25814302961032</v>
      </c>
      <c r="D141" s="4">
        <v>253.0508338769277</v>
      </c>
      <c r="E141" s="5">
        <v>0</v>
      </c>
      <c r="F141" s="4">
        <f>SUM(B141:E141)/0.8</f>
      </c>
      <c r="G141" s="4">
        <f>F141/'NG Monthly BTU Factors'!$B$3</f>
      </c>
      <c r="H141" s="15"/>
      <c r="I141" s="3">
        <v>44516</v>
      </c>
      <c r="J141" s="5">
        <v>0</v>
      </c>
      <c r="K141" s="4">
        <f>G141+J141</f>
      </c>
    </row>
    <row x14ac:dyDescent="0.25" r="142" customHeight="1" ht="17.25">
      <c r="A142" s="3">
        <v>44517</v>
      </c>
      <c r="B142" s="4">
        <v>0.31367625868103155</v>
      </c>
      <c r="C142" s="4">
        <v>159.36953031818072</v>
      </c>
      <c r="D142" s="4">
        <v>248.41155601342518</v>
      </c>
      <c r="E142" s="5">
        <v>0</v>
      </c>
      <c r="F142" s="4">
        <f>SUM(B142:E142)/0.8</f>
      </c>
      <c r="G142" s="4">
        <f>F142/'NG Monthly BTU Factors'!$B$3</f>
      </c>
      <c r="H142" s="15"/>
      <c r="I142" s="3">
        <v>44517</v>
      </c>
      <c r="J142" s="5">
        <v>0</v>
      </c>
      <c r="K142" s="4">
        <f>G142+J142</f>
      </c>
    </row>
    <row x14ac:dyDescent="0.25" r="143" customHeight="1" ht="17.25">
      <c r="A143" s="3">
        <v>44518</v>
      </c>
      <c r="B143" s="4">
        <v>0.24048017959422924</v>
      </c>
      <c r="C143" s="4">
        <v>258.0353966772556</v>
      </c>
      <c r="D143" s="4">
        <v>318.84125374158225</v>
      </c>
      <c r="E143" s="5">
        <v>0</v>
      </c>
      <c r="F143" s="4">
        <f>SUM(B143:E143)/0.8</f>
      </c>
      <c r="G143" s="4">
        <f>F143/'NG Monthly BTU Factors'!$B$3</f>
      </c>
      <c r="H143" s="15"/>
      <c r="I143" s="3">
        <v>44518</v>
      </c>
      <c r="J143" s="5">
        <v>0</v>
      </c>
      <c r="K143" s="4">
        <f>G143+J143</f>
      </c>
    </row>
    <row x14ac:dyDescent="0.25" r="144" customHeight="1" ht="17.25">
      <c r="A144" s="3">
        <v>44519</v>
      </c>
      <c r="B144" s="4">
        <v>0.2207950911208938</v>
      </c>
      <c r="C144" s="4">
        <v>263.4478958964348</v>
      </c>
      <c r="D144" s="4">
        <v>301.28566156625743</v>
      </c>
      <c r="E144" s="5">
        <v>0</v>
      </c>
      <c r="F144" s="4">
        <f>SUM(B144:E144)/0.8</f>
      </c>
      <c r="G144" s="4">
        <f>F144/'NG Monthly BTU Factors'!$B$3</f>
      </c>
      <c r="H144" s="15"/>
      <c r="I144" s="3">
        <v>44519</v>
      </c>
      <c r="J144" s="5">
        <v>0</v>
      </c>
      <c r="K144" s="4">
        <f>G144+J144</f>
      </c>
    </row>
    <row x14ac:dyDescent="0.25" r="145" customHeight="1" ht="17.25">
      <c r="A145" s="3">
        <v>44520</v>
      </c>
      <c r="B145" s="4">
        <v>0.2874547114936171</v>
      </c>
      <c r="C145" s="4">
        <v>194.71229695081712</v>
      </c>
      <c r="D145" s="4">
        <v>233.55951338211696</v>
      </c>
      <c r="E145" s="5">
        <v>0</v>
      </c>
      <c r="F145" s="4">
        <f>SUM(B145:E145)/0.8</f>
      </c>
      <c r="G145" s="4">
        <f>F145/'NG Monthly BTU Factors'!$B$3</f>
      </c>
      <c r="H145" s="15"/>
      <c r="I145" s="3">
        <v>44520</v>
      </c>
      <c r="J145" s="5">
        <v>0</v>
      </c>
      <c r="K145" s="4">
        <f>G145+J145</f>
      </c>
    </row>
    <row x14ac:dyDescent="0.25" r="146" customHeight="1" ht="17.25">
      <c r="A146" s="3">
        <v>44521</v>
      </c>
      <c r="B146" s="4">
        <v>0.27781934260166163</v>
      </c>
      <c r="C146" s="4">
        <v>186.52893487612405</v>
      </c>
      <c r="D146" s="4">
        <v>272.53535395661993</v>
      </c>
      <c r="E146" s="5">
        <v>0</v>
      </c>
      <c r="F146" s="4">
        <f>SUM(B146:E146)/0.8</f>
      </c>
      <c r="G146" s="4">
        <f>F146/'NG Monthly BTU Factors'!$B$3</f>
      </c>
      <c r="H146" s="15"/>
      <c r="I146" s="3">
        <v>44521</v>
      </c>
      <c r="J146" s="5">
        <v>0</v>
      </c>
      <c r="K146" s="4">
        <f>G146+J146</f>
      </c>
    </row>
    <row x14ac:dyDescent="0.25" r="147" customHeight="1" ht="17.25">
      <c r="A147" s="3">
        <v>44522</v>
      </c>
      <c r="B147" s="4">
        <v>0.2143904867680471</v>
      </c>
      <c r="C147" s="4">
        <v>257.38185376723607</v>
      </c>
      <c r="D147" s="4">
        <v>359.6760486245155</v>
      </c>
      <c r="E147" s="5">
        <v>0</v>
      </c>
      <c r="F147" s="4">
        <f>SUM(B147:E147)/0.8</f>
      </c>
      <c r="G147" s="4">
        <f>F147/'NG Monthly BTU Factors'!$B$3</f>
      </c>
      <c r="H147" s="15"/>
      <c r="I147" s="3">
        <v>44522</v>
      </c>
      <c r="J147" s="5">
        <v>0</v>
      </c>
      <c r="K147" s="4">
        <f>G147+J147</f>
      </c>
    </row>
    <row x14ac:dyDescent="0.25" r="148" customHeight="1" ht="17.25">
      <c r="A148" s="3">
        <v>44523</v>
      </c>
      <c r="B148" s="4">
        <v>0.19012026548714903</v>
      </c>
      <c r="C148" s="4">
        <v>219.76472491495886</v>
      </c>
      <c r="D148" s="4">
        <v>299.8739189341401</v>
      </c>
      <c r="E148" s="5">
        <v>0</v>
      </c>
      <c r="F148" s="4">
        <f>SUM(B148:E148)/0.8</f>
      </c>
      <c r="G148" s="4">
        <f>F148/'NG Monthly BTU Factors'!$B$3</f>
      </c>
      <c r="H148" s="15"/>
      <c r="I148" s="3">
        <v>44523</v>
      </c>
      <c r="J148" s="5">
        <v>0</v>
      </c>
      <c r="K148" s="4">
        <f>G148+J148</f>
      </c>
    </row>
    <row x14ac:dyDescent="0.25" r="149" customHeight="1" ht="17.25">
      <c r="A149" s="3">
        <v>44524</v>
      </c>
      <c r="B149" s="4">
        <v>0.25462084987958733</v>
      </c>
      <c r="C149" s="4">
        <v>164.10742794275285</v>
      </c>
      <c r="D149" s="4">
        <v>246.38656837542854</v>
      </c>
      <c r="E149" s="5">
        <v>0</v>
      </c>
      <c r="F149" s="4">
        <f>SUM(B149:E149)/0.8</f>
      </c>
      <c r="G149" s="4">
        <f>F149/'NG Monthly BTU Factors'!$B$3</f>
      </c>
      <c r="H149" s="15"/>
      <c r="I149" s="3">
        <v>44524</v>
      </c>
      <c r="J149" s="5">
        <v>0</v>
      </c>
      <c r="K149" s="4">
        <f>G149+J149</f>
      </c>
    </row>
    <row x14ac:dyDescent="0.25" r="150" customHeight="1" ht="17.25">
      <c r="A150" s="3">
        <v>44525</v>
      </c>
      <c r="B150" s="4">
        <v>0.1669751207718426</v>
      </c>
      <c r="C150" s="4">
        <v>242.55824523766836</v>
      </c>
      <c r="D150" s="4">
        <v>364.16303590933484</v>
      </c>
      <c r="E150" s="5">
        <v>0</v>
      </c>
      <c r="F150" s="4">
        <f>SUM(B150:E150)/0.8</f>
      </c>
      <c r="G150" s="4">
        <f>F150/'NG Monthly BTU Factors'!$B$3</f>
      </c>
      <c r="H150" s="15"/>
      <c r="I150" s="3">
        <v>44525</v>
      </c>
      <c r="J150" s="5">
        <v>0</v>
      </c>
      <c r="K150" s="4">
        <f>G150+J150</f>
      </c>
    </row>
    <row x14ac:dyDescent="0.25" r="151" customHeight="1" ht="17.25">
      <c r="A151" s="3">
        <v>44526</v>
      </c>
      <c r="B151" s="4">
        <v>0.13490866901356885</v>
      </c>
      <c r="C151" s="4">
        <v>245.31223650773364</v>
      </c>
      <c r="D151" s="4">
        <v>343.05724990765253</v>
      </c>
      <c r="E151" s="5">
        <v>0</v>
      </c>
      <c r="F151" s="4">
        <f>SUM(B151:E151)/0.8</f>
      </c>
      <c r="G151" s="4">
        <f>F151/'NG Monthly BTU Factors'!$B$3</f>
      </c>
      <c r="H151" s="15"/>
      <c r="I151" s="3">
        <v>44526</v>
      </c>
      <c r="J151" s="5">
        <v>0</v>
      </c>
      <c r="K151" s="4">
        <f>G151+J151</f>
      </c>
    </row>
    <row x14ac:dyDescent="0.25" r="152" customHeight="1" ht="17.25">
      <c r="A152" s="3">
        <v>44527</v>
      </c>
      <c r="B152" s="4">
        <v>0.19364948805722024</v>
      </c>
      <c r="C152" s="4">
        <v>160.7763519148032</v>
      </c>
      <c r="D152" s="4">
        <v>295.14053785006206</v>
      </c>
      <c r="E152" s="5">
        <v>0</v>
      </c>
      <c r="F152" s="4">
        <f>SUM(B152:E152)/0.8</f>
      </c>
      <c r="G152" s="4">
        <f>F152/'NG Monthly BTU Factors'!$B$3</f>
      </c>
      <c r="H152" s="15"/>
      <c r="I152" s="3">
        <v>44527</v>
      </c>
      <c r="J152" s="5">
        <v>0</v>
      </c>
      <c r="K152" s="4">
        <f>G152+J152</f>
      </c>
    </row>
    <row x14ac:dyDescent="0.25" r="153" customHeight="1" ht="17.25">
      <c r="A153" s="3">
        <v>44528</v>
      </c>
      <c r="B153" s="4">
        <v>0.20287343468431268</v>
      </c>
      <c r="C153" s="4">
        <v>177.37667244772115</v>
      </c>
      <c r="D153" s="4">
        <v>346.0220530351003</v>
      </c>
      <c r="E153" s="5">
        <v>0</v>
      </c>
      <c r="F153" s="4">
        <f>SUM(B153:E153)/0.8</f>
      </c>
      <c r="G153" s="4">
        <f>F153/'NG Monthly BTU Factors'!$B$3</f>
      </c>
      <c r="H153" s="15"/>
      <c r="I153" s="3">
        <v>44528</v>
      </c>
      <c r="J153" s="5">
        <v>0</v>
      </c>
      <c r="K153" s="4">
        <f>G153+J153</f>
      </c>
    </row>
    <row x14ac:dyDescent="0.25" r="154" customHeight="1" ht="17.25">
      <c r="A154" s="3">
        <v>44529</v>
      </c>
      <c r="B154" s="4">
        <v>0.2394590373802421</v>
      </c>
      <c r="C154" s="4">
        <v>206.85842937628428</v>
      </c>
      <c r="D154" s="4">
        <v>248.01887496113775</v>
      </c>
      <c r="E154" s="5">
        <v>0</v>
      </c>
      <c r="F154" s="4">
        <f>SUM(B154:E154)/0.8</f>
      </c>
      <c r="G154" s="4">
        <f>F154/'NG Monthly BTU Factors'!$B$3</f>
      </c>
      <c r="H154" s="15"/>
      <c r="I154" s="3">
        <v>44529</v>
      </c>
      <c r="J154" s="4">
        <v>21.514176842851874</v>
      </c>
      <c r="K154" s="4">
        <f>G154+J154</f>
      </c>
    </row>
    <row x14ac:dyDescent="0.25" r="155" customHeight="1" ht="17.25">
      <c r="A155" s="3">
        <v>44530</v>
      </c>
      <c r="B155" s="4">
        <v>0.3034238496439583</v>
      </c>
      <c r="C155" s="4">
        <v>188.02603804866473</v>
      </c>
      <c r="D155" s="4">
        <v>243.89690705736479</v>
      </c>
      <c r="E155" s="5">
        <v>0</v>
      </c>
      <c r="F155" s="4">
        <f>SUM(B155:E155)/0.8</f>
      </c>
      <c r="G155" s="4">
        <f>F155/'NG Monthly BTU Factors'!$B$3</f>
      </c>
      <c r="H155" s="15"/>
      <c r="I155" s="3">
        <v>44530</v>
      </c>
      <c r="J155" s="5">
        <v>0</v>
      </c>
      <c r="K155" s="4">
        <f>G155+J155</f>
      </c>
    </row>
    <row x14ac:dyDescent="0.25" r="156" customHeight="1" ht="17.25">
      <c r="A156" s="3">
        <v>44531</v>
      </c>
      <c r="B156" s="4">
        <v>0.3164380696092724</v>
      </c>
      <c r="C156" s="4">
        <v>150.38851292332015</v>
      </c>
      <c r="D156" s="4">
        <v>233.333211906751</v>
      </c>
      <c r="E156" s="5">
        <v>0</v>
      </c>
      <c r="F156" s="4">
        <f>SUM(B156:E156)/0.8</f>
      </c>
      <c r="G156" s="4">
        <f>F156/'NG Monthly BTU Factors'!$B$3</f>
      </c>
      <c r="H156" s="15"/>
      <c r="I156" s="3">
        <v>44531</v>
      </c>
      <c r="J156" s="5">
        <v>0</v>
      </c>
      <c r="K156" s="4">
        <f>G156+J156</f>
      </c>
    </row>
    <row x14ac:dyDescent="0.25" r="157" customHeight="1" ht="17.25">
      <c r="A157" s="3">
        <v>44532</v>
      </c>
      <c r="B157" s="4">
        <v>0.31578872283297776</v>
      </c>
      <c r="C157" s="4">
        <v>138.68319962422052</v>
      </c>
      <c r="D157" s="4">
        <v>258.6814713160197</v>
      </c>
      <c r="E157" s="5">
        <v>0</v>
      </c>
      <c r="F157" s="4">
        <f>SUM(B157:E157)/0.8</f>
      </c>
      <c r="G157" s="4">
        <f>F157/'NG Monthly BTU Factors'!$B$3</f>
      </c>
      <c r="H157" s="15"/>
      <c r="I157" s="3">
        <v>44532</v>
      </c>
      <c r="J157" s="5">
        <v>0</v>
      </c>
      <c r="K157" s="4">
        <f>G157+J157</f>
      </c>
    </row>
    <row x14ac:dyDescent="0.25" r="158" customHeight="1" ht="17.25">
      <c r="A158" s="3">
        <v>44533</v>
      </c>
      <c r="B158" s="4">
        <v>0.3227784104955693</v>
      </c>
      <c r="C158" s="4">
        <v>143.9407746347134</v>
      </c>
      <c r="D158" s="4">
        <v>271.0559941815518</v>
      </c>
      <c r="E158" s="5">
        <v>0</v>
      </c>
      <c r="F158" s="4">
        <f>SUM(B158:E158)/0.8</f>
      </c>
      <c r="G158" s="4">
        <f>F158/'NG Monthly BTU Factors'!$B$3</f>
      </c>
      <c r="H158" s="15"/>
      <c r="I158" s="3">
        <v>44533</v>
      </c>
      <c r="J158" s="5">
        <v>0</v>
      </c>
      <c r="K158" s="4">
        <f>G158+J158</f>
      </c>
    </row>
    <row x14ac:dyDescent="0.25" r="159" customHeight="1" ht="17.25">
      <c r="A159" s="3">
        <v>44534</v>
      </c>
      <c r="B159" s="4">
        <v>0.2854305210133316</v>
      </c>
      <c r="C159" s="4">
        <v>188.86093647281328</v>
      </c>
      <c r="D159" s="4">
        <v>300.42522202332816</v>
      </c>
      <c r="E159" s="5">
        <v>0</v>
      </c>
      <c r="F159" s="4">
        <f>SUM(B159:E159)/0.8</f>
      </c>
      <c r="G159" s="4">
        <f>F159/'NG Monthly BTU Factors'!$B$3</f>
      </c>
      <c r="H159" s="15"/>
      <c r="I159" s="3">
        <v>44534</v>
      </c>
      <c r="J159" s="5">
        <v>0</v>
      </c>
      <c r="K159" s="4">
        <f>G159+J159</f>
      </c>
    </row>
    <row x14ac:dyDescent="0.25" r="160" customHeight="1" ht="17.25">
      <c r="A160" s="3">
        <v>44535</v>
      </c>
      <c r="B160" s="4">
        <v>0.2840197594440542</v>
      </c>
      <c r="C160" s="4">
        <v>218.9278907855352</v>
      </c>
      <c r="D160" s="4">
        <v>251.11320537726084</v>
      </c>
      <c r="E160" s="5">
        <v>0</v>
      </c>
      <c r="F160" s="4">
        <f>SUM(B160:E160)/0.8</f>
      </c>
      <c r="G160" s="4">
        <f>F160/'NG Monthly BTU Factors'!$B$3</f>
      </c>
      <c r="H160" s="15"/>
      <c r="I160" s="3">
        <v>44535</v>
      </c>
      <c r="J160" s="5">
        <v>0</v>
      </c>
      <c r="K160" s="4">
        <f>G160+J160</f>
      </c>
    </row>
    <row x14ac:dyDescent="0.25" r="161" customHeight="1" ht="17.25">
      <c r="A161" s="3">
        <v>44536</v>
      </c>
      <c r="B161" s="4">
        <v>0.2377814292810702</v>
      </c>
      <c r="C161" s="4">
        <v>340.2869374593099</v>
      </c>
      <c r="D161" s="4">
        <v>331.8020941376686</v>
      </c>
      <c r="E161" s="5">
        <v>0</v>
      </c>
      <c r="F161" s="4">
        <f>SUM(B161:E161)/0.8</f>
      </c>
      <c r="G161" s="4">
        <f>F161/'NG Monthly BTU Factors'!$B$3</f>
      </c>
      <c r="H161" s="15"/>
      <c r="I161" s="3">
        <v>44536</v>
      </c>
      <c r="J161" s="4">
        <v>34.50780102058955</v>
      </c>
      <c r="K161" s="4">
        <f>G161+J161</f>
      </c>
    </row>
    <row x14ac:dyDescent="0.25" r="162" customHeight="1" ht="17.25">
      <c r="A162" s="3">
        <v>44537</v>
      </c>
      <c r="B162" s="4">
        <v>0.21282131547147098</v>
      </c>
      <c r="C162" s="4">
        <v>405.57113488515216</v>
      </c>
      <c r="D162" s="4">
        <v>293.482297205925</v>
      </c>
      <c r="E162" s="5">
        <v>0</v>
      </c>
      <c r="F162" s="4">
        <f>SUM(B162:E162)/0.8</f>
      </c>
      <c r="G162" s="4">
        <f>F162/'NG Monthly BTU Factors'!$B$3</f>
      </c>
      <c r="H162" s="15"/>
      <c r="I162" s="3">
        <v>44537</v>
      </c>
      <c r="J162" s="5">
        <v>0</v>
      </c>
      <c r="K162" s="4">
        <f>G162+J162</f>
      </c>
    </row>
    <row x14ac:dyDescent="0.25" r="163" customHeight="1" ht="17.25">
      <c r="A163" s="3">
        <v>44538</v>
      </c>
      <c r="B163" s="4">
        <v>0.23047388183379855</v>
      </c>
      <c r="C163" s="4">
        <v>352.09065823554994</v>
      </c>
      <c r="D163" s="4">
        <v>279.64094479084014</v>
      </c>
      <c r="E163" s="5">
        <v>0</v>
      </c>
      <c r="F163" s="4">
        <f>SUM(B163:E163)/0.8</f>
      </c>
      <c r="G163" s="4">
        <f>F163/'NG Monthly BTU Factors'!$B$3</f>
      </c>
      <c r="H163" s="15"/>
      <c r="I163" s="3">
        <v>44538</v>
      </c>
      <c r="J163" s="5">
        <v>0</v>
      </c>
      <c r="K163" s="4">
        <f>G163+J163</f>
      </c>
    </row>
    <row x14ac:dyDescent="0.25" r="164" customHeight="1" ht="17.25">
      <c r="A164" s="3">
        <v>44539</v>
      </c>
      <c r="B164" s="4">
        <v>0.2593430974549847</v>
      </c>
      <c r="C164" s="4">
        <v>244.6049158414205</v>
      </c>
      <c r="D164" s="4">
        <v>228.6435281376044</v>
      </c>
      <c r="E164" s="5">
        <v>0</v>
      </c>
      <c r="F164" s="4">
        <f>SUM(B164:E164)/0.8</f>
      </c>
      <c r="G164" s="4">
        <f>F164/'NG Monthly BTU Factors'!$B$3</f>
      </c>
      <c r="H164" s="15"/>
      <c r="I164" s="3">
        <v>44539</v>
      </c>
      <c r="J164" s="5">
        <v>0</v>
      </c>
      <c r="K164" s="4">
        <f>G164+J164</f>
      </c>
    </row>
    <row x14ac:dyDescent="0.25" r="165" customHeight="1" ht="17.25">
      <c r="A165" s="3">
        <v>44540</v>
      </c>
      <c r="B165" s="4">
        <v>0.2655811077604691</v>
      </c>
      <c r="C165" s="4">
        <v>224.47752583225568</v>
      </c>
      <c r="D165" s="4">
        <v>233.31145992477735</v>
      </c>
      <c r="E165" s="5">
        <v>0</v>
      </c>
      <c r="F165" s="4">
        <f>SUM(B165:E165)/0.8</f>
      </c>
      <c r="G165" s="4">
        <f>F165/'NG Monthly BTU Factors'!$B$3</f>
      </c>
      <c r="H165" s="15"/>
      <c r="I165" s="3">
        <v>44540</v>
      </c>
      <c r="J165" s="5">
        <v>0</v>
      </c>
      <c r="K165" s="4">
        <f>G165+J165</f>
      </c>
    </row>
    <row x14ac:dyDescent="0.25" r="166" customHeight="1" ht="17.25">
      <c r="A166" s="3">
        <v>44541</v>
      </c>
      <c r="B166" s="4">
        <v>0.24577995253105958</v>
      </c>
      <c r="C166" s="4">
        <v>269.3829358259837</v>
      </c>
      <c r="D166" s="4">
        <v>233.517319025596</v>
      </c>
      <c r="E166" s="5">
        <v>0</v>
      </c>
      <c r="F166" s="4">
        <f>SUM(B166:E166)/0.8</f>
      </c>
      <c r="G166" s="4">
        <f>F166/'NG Monthly BTU Factors'!$B$3</f>
      </c>
      <c r="H166" s="15"/>
      <c r="I166" s="3">
        <v>44541</v>
      </c>
      <c r="J166" s="5">
        <v>0</v>
      </c>
      <c r="K166" s="4">
        <f>G166+J166</f>
      </c>
    </row>
    <row x14ac:dyDescent="0.25" r="167" customHeight="1" ht="17.25">
      <c r="A167" s="3">
        <v>44542</v>
      </c>
      <c r="B167" s="4">
        <v>0.25019098486140134</v>
      </c>
      <c r="C167" s="4">
        <v>234.80881058573726</v>
      </c>
      <c r="D167" s="4">
        <v>216.79776259064676</v>
      </c>
      <c r="E167" s="5">
        <v>0</v>
      </c>
      <c r="F167" s="4">
        <f>SUM(B167:E167)/0.8</f>
      </c>
      <c r="G167" s="4">
        <f>F167/'NG Monthly BTU Factors'!$B$3</f>
      </c>
      <c r="H167" s="15"/>
      <c r="I167" s="3">
        <v>44542</v>
      </c>
      <c r="J167" s="5">
        <v>0</v>
      </c>
      <c r="K167" s="4">
        <f>G167+J167</f>
      </c>
    </row>
    <row x14ac:dyDescent="0.25" r="168" customHeight="1" ht="17.25">
      <c r="A168" s="3">
        <v>44543</v>
      </c>
      <c r="B168" s="4">
        <v>0.27337727556626</v>
      </c>
      <c r="C168" s="4">
        <v>175.68957955638567</v>
      </c>
      <c r="D168" s="4">
        <v>271.93181221087775</v>
      </c>
      <c r="E168" s="5">
        <v>0</v>
      </c>
      <c r="F168" s="4">
        <f>SUM(B168:E168)/0.8</f>
      </c>
      <c r="G168" s="4">
        <f>F168/'NG Monthly BTU Factors'!$B$3</f>
      </c>
      <c r="H168" s="15"/>
      <c r="I168" s="3">
        <v>44543</v>
      </c>
      <c r="J168" s="5">
        <v>0</v>
      </c>
      <c r="K168" s="4">
        <f>G168+J168</f>
      </c>
    </row>
    <row x14ac:dyDescent="0.25" r="169" customHeight="1" ht="17.25">
      <c r="A169" s="3">
        <v>44544</v>
      </c>
      <c r="B169" s="4">
        <v>0.2835276239053107</v>
      </c>
      <c r="C169" s="4">
        <v>136.50614595015844</v>
      </c>
      <c r="D169" s="4">
        <v>266.57961224118867</v>
      </c>
      <c r="E169" s="5">
        <v>0</v>
      </c>
      <c r="F169" s="4">
        <f>SUM(B169:E169)/0.8</f>
      </c>
      <c r="G169" s="4">
        <f>F169/'NG Monthly BTU Factors'!$B$3</f>
      </c>
      <c r="H169" s="15"/>
      <c r="I169" s="3">
        <v>44544</v>
      </c>
      <c r="J169" s="4">
        <v>0.6215492751547446</v>
      </c>
      <c r="K169" s="4">
        <f>G169+J169</f>
      </c>
    </row>
    <row x14ac:dyDescent="0.25" r="170" customHeight="1" ht="17.25">
      <c r="A170" s="3">
        <v>44545</v>
      </c>
      <c r="B170" s="4">
        <v>0.3168047663492916</v>
      </c>
      <c r="C170" s="4">
        <v>108.82551155090333</v>
      </c>
      <c r="D170" s="4">
        <v>182.08639923334124</v>
      </c>
      <c r="E170" s="5">
        <v>0</v>
      </c>
      <c r="F170" s="4">
        <f>SUM(B170:E170)/0.8</f>
      </c>
      <c r="G170" s="4">
        <f>F170/'NG Monthly BTU Factors'!$B$3</f>
      </c>
      <c r="H170" s="15"/>
      <c r="I170" s="3">
        <v>44545</v>
      </c>
      <c r="J170" s="5">
        <v>0</v>
      </c>
      <c r="K170" s="4">
        <f>G170+J170</f>
      </c>
    </row>
    <row x14ac:dyDescent="0.25" r="171" customHeight="1" ht="17.25">
      <c r="A171" s="3">
        <v>44546</v>
      </c>
      <c r="B171" s="4">
        <v>0.27949261354556176</v>
      </c>
      <c r="C171" s="4">
        <v>223.5551171898842</v>
      </c>
      <c r="D171" s="4">
        <v>293.25071032245955</v>
      </c>
      <c r="E171" s="5">
        <v>0</v>
      </c>
      <c r="F171" s="4">
        <f>SUM(B171:E171)/0.8</f>
      </c>
      <c r="G171" s="4">
        <f>F171/'NG Monthly BTU Factors'!$B$3</f>
      </c>
      <c r="H171" s="15"/>
      <c r="I171" s="3">
        <v>44546</v>
      </c>
      <c r="J171" s="5">
        <v>0</v>
      </c>
      <c r="K171" s="4">
        <f>G171+J171</f>
      </c>
    </row>
    <row x14ac:dyDescent="0.25" r="172" customHeight="1" ht="17.25">
      <c r="A172" s="3">
        <v>44547</v>
      </c>
      <c r="B172" s="4">
        <v>0.24198953398262257</v>
      </c>
      <c r="C172" s="4">
        <v>261.7354339599609</v>
      </c>
      <c r="D172" s="4">
        <v>306.17800479332607</v>
      </c>
      <c r="E172" s="5">
        <v>0</v>
      </c>
      <c r="F172" s="4">
        <f>SUM(B172:E172)/0.8</f>
      </c>
      <c r="G172" s="4">
        <f>F172/'NG Monthly BTU Factors'!$B$3</f>
      </c>
      <c r="H172" s="15"/>
      <c r="I172" s="3">
        <v>44547</v>
      </c>
      <c r="J172" s="5">
        <v>0</v>
      </c>
      <c r="K172" s="4">
        <f>G172+J172</f>
      </c>
    </row>
    <row x14ac:dyDescent="0.25" r="173" customHeight="1" ht="17.25">
      <c r="A173" s="3">
        <v>44548</v>
      </c>
      <c r="B173" s="4">
        <v>0.2320012260585374</v>
      </c>
      <c r="C173" s="4">
        <v>278.4520899494489</v>
      </c>
      <c r="D173" s="4">
        <v>329.2691818078359</v>
      </c>
      <c r="E173" s="5">
        <v>0</v>
      </c>
      <c r="F173" s="4">
        <f>SUM(B173:E173)/0.8</f>
      </c>
      <c r="G173" s="4">
        <f>F173/'NG Monthly BTU Factors'!$B$3</f>
      </c>
      <c r="H173" s="15"/>
      <c r="I173" s="3">
        <v>44548</v>
      </c>
      <c r="J173" s="5">
        <v>0</v>
      </c>
      <c r="K173" s="4">
        <f>G173+J173</f>
      </c>
    </row>
    <row x14ac:dyDescent="0.25" r="174" customHeight="1" ht="17.25">
      <c r="A174" s="3">
        <v>44549</v>
      </c>
      <c r="B174" s="4">
        <v>0.21879938141178398</v>
      </c>
      <c r="C174" s="4">
        <v>293.28955120099914</v>
      </c>
      <c r="D174" s="4">
        <v>350.60342884182927</v>
      </c>
      <c r="E174" s="5">
        <v>0</v>
      </c>
      <c r="F174" s="4">
        <f>SUM(B174:E174)/0.8</f>
      </c>
      <c r="G174" s="4">
        <f>F174/'NG Monthly BTU Factors'!$B$3</f>
      </c>
      <c r="H174" s="15"/>
      <c r="I174" s="3">
        <v>44549</v>
      </c>
      <c r="J174" s="5">
        <v>0</v>
      </c>
      <c r="K174" s="4">
        <f>G174+J174</f>
      </c>
    </row>
    <row x14ac:dyDescent="0.25" r="175" customHeight="1" ht="17.25">
      <c r="A175" s="3">
        <v>44550</v>
      </c>
      <c r="B175" s="4">
        <v>0.23074373113968047</v>
      </c>
      <c r="C175" s="4">
        <v>278.4261568784714</v>
      </c>
      <c r="D175" s="4">
        <v>329.0783938129743</v>
      </c>
      <c r="E175" s="5">
        <v>0</v>
      </c>
      <c r="F175" s="4">
        <f>SUM(B175:E175)/0.8</f>
      </c>
      <c r="G175" s="4">
        <f>F175/'NG Monthly BTU Factors'!$B$3</f>
      </c>
      <c r="H175" s="15"/>
      <c r="I175" s="3">
        <v>44550</v>
      </c>
      <c r="J175" s="5">
        <v>0</v>
      </c>
      <c r="K175" s="4">
        <f>G175+J175</f>
      </c>
    </row>
    <row x14ac:dyDescent="0.25" r="176" customHeight="1" ht="17.25">
      <c r="A176" s="3">
        <v>44551</v>
      </c>
      <c r="B176" s="4">
        <v>0.21903480705355802</v>
      </c>
      <c r="C176" s="4">
        <v>321.2190394123395</v>
      </c>
      <c r="D176" s="4">
        <v>347.6940659880638</v>
      </c>
      <c r="E176" s="5">
        <v>0</v>
      </c>
      <c r="F176" s="4">
        <f>SUM(B176:E176)/0.8</f>
      </c>
      <c r="G176" s="4">
        <f>F176/'NG Monthly BTU Factors'!$B$3</f>
      </c>
      <c r="H176" s="15"/>
      <c r="I176" s="3">
        <v>44551</v>
      </c>
      <c r="J176" s="5">
        <v>0</v>
      </c>
      <c r="K176" s="4">
        <f>G176+J176</f>
      </c>
    </row>
    <row x14ac:dyDescent="0.25" r="177" customHeight="1" ht="17.25">
      <c r="A177" s="3">
        <v>44552</v>
      </c>
      <c r="B177" s="4">
        <v>0.23550383273942044</v>
      </c>
      <c r="C177" s="4">
        <v>341.7803191622098</v>
      </c>
      <c r="D177" s="4">
        <v>313.1518650968869</v>
      </c>
      <c r="E177" s="5">
        <v>0</v>
      </c>
      <c r="F177" s="4">
        <f>SUM(B177:E177)/0.8</f>
      </c>
      <c r="G177" s="4">
        <f>F177/'NG Monthly BTU Factors'!$B$3</f>
      </c>
      <c r="H177" s="15"/>
      <c r="I177" s="3">
        <v>44552</v>
      </c>
      <c r="J177" s="5">
        <v>0</v>
      </c>
      <c r="K177" s="4">
        <f>G177+J177</f>
      </c>
    </row>
    <row x14ac:dyDescent="0.25" r="178" customHeight="1" ht="17.25">
      <c r="A178" s="3">
        <v>44553</v>
      </c>
      <c r="B178" s="4">
        <v>152.394735169434</v>
      </c>
      <c r="C178" s="4">
        <v>209.91701769431432</v>
      </c>
      <c r="D178" s="4">
        <v>94.48575924833615</v>
      </c>
      <c r="E178" s="5">
        <v>0</v>
      </c>
      <c r="F178" s="4">
        <f>SUM(B178:E178)/0.8</f>
      </c>
      <c r="G178" s="4">
        <f>F178/'NG Monthly BTU Factors'!$B$3</f>
      </c>
      <c r="H178" s="15"/>
      <c r="I178" s="3">
        <v>44553</v>
      </c>
      <c r="J178" s="5">
        <v>0</v>
      </c>
      <c r="K178" s="4">
        <f>G178+J178</f>
      </c>
    </row>
    <row x14ac:dyDescent="0.25" r="179" customHeight="1" ht="17.25">
      <c r="A179" s="3">
        <v>44554</v>
      </c>
      <c r="B179" s="4">
        <v>224.08362693786623</v>
      </c>
      <c r="C179" s="4">
        <v>119.05509994973238</v>
      </c>
      <c r="D179" s="5">
        <v>0</v>
      </c>
      <c r="E179" s="5">
        <v>0</v>
      </c>
      <c r="F179" s="4">
        <f>SUM(B179:E179)/0.8</f>
      </c>
      <c r="G179" s="4">
        <f>F179/'NG Monthly BTU Factors'!$B$3</f>
      </c>
      <c r="H179" s="15"/>
      <c r="I179" s="3">
        <v>44554</v>
      </c>
      <c r="J179" s="5">
        <v>0</v>
      </c>
      <c r="K179" s="4">
        <f>G179+J179</f>
      </c>
    </row>
    <row x14ac:dyDescent="0.25" r="180" customHeight="1" ht="17.25">
      <c r="A180" s="3">
        <v>44555</v>
      </c>
      <c r="B180" s="4">
        <v>245.0135231137276</v>
      </c>
      <c r="C180" s="4">
        <v>160.40070024530092</v>
      </c>
      <c r="D180" s="5">
        <v>0</v>
      </c>
      <c r="E180" s="5">
        <v>0</v>
      </c>
      <c r="F180" s="4">
        <f>SUM(B180:E180)/0.8</f>
      </c>
      <c r="G180" s="4">
        <f>F180/'NG Monthly BTU Factors'!$B$3</f>
      </c>
      <c r="H180" s="15"/>
      <c r="I180" s="3">
        <v>44555</v>
      </c>
      <c r="J180" s="5">
        <v>0</v>
      </c>
      <c r="K180" s="4">
        <f>G180+J180</f>
      </c>
    </row>
    <row x14ac:dyDescent="0.25" r="181" customHeight="1" ht="17.25">
      <c r="A181" s="3">
        <v>44556</v>
      </c>
      <c r="B181" s="4">
        <v>308.1897213260333</v>
      </c>
      <c r="C181" s="4">
        <v>119.99332514995498</v>
      </c>
      <c r="D181" s="5">
        <v>0</v>
      </c>
      <c r="E181" s="4">
        <v>47.76488353602997</v>
      </c>
      <c r="F181" s="4">
        <f>SUM(B181:E181)/0.8</f>
      </c>
      <c r="G181" s="4">
        <f>F181/'NG Monthly BTU Factors'!$B$3</f>
      </c>
      <c r="H181" s="15"/>
      <c r="I181" s="3">
        <v>44556</v>
      </c>
      <c r="J181" s="5">
        <v>0</v>
      </c>
      <c r="K181" s="4">
        <f>G181+J181</f>
      </c>
    </row>
    <row x14ac:dyDescent="0.25" r="182" customHeight="1" ht="17.25">
      <c r="A182" s="3">
        <v>44557</v>
      </c>
      <c r="B182" s="4">
        <v>329.4185768246651</v>
      </c>
      <c r="C182" s="5">
        <v>0</v>
      </c>
      <c r="D182" s="4">
        <v>0.03608657635512887</v>
      </c>
      <c r="E182" s="4">
        <v>145.24274844136164</v>
      </c>
      <c r="F182" s="4">
        <f>SUM(B182:E182)/0.8</f>
      </c>
      <c r="G182" s="4">
        <f>F182/'NG Monthly BTU Factors'!$B$3</f>
      </c>
      <c r="H182" s="15"/>
      <c r="I182" s="3">
        <v>44557</v>
      </c>
      <c r="J182" s="5">
        <v>0</v>
      </c>
      <c r="K182" s="4">
        <f>G182+J182</f>
      </c>
    </row>
    <row x14ac:dyDescent="0.25" r="183" customHeight="1" ht="17.25">
      <c r="A183" s="3">
        <v>44558</v>
      </c>
      <c r="B183" s="4">
        <v>323.06461987495425</v>
      </c>
      <c r="C183" s="5">
        <v>0</v>
      </c>
      <c r="D183" s="4">
        <v>53.71278218845264</v>
      </c>
      <c r="E183" s="4">
        <v>148.68951422377873</v>
      </c>
      <c r="F183" s="4">
        <f>SUM(B183:E183)/0.8</f>
      </c>
      <c r="G183" s="4">
        <f>F183/'NG Monthly BTU Factors'!$B$3</f>
      </c>
      <c r="H183" s="15"/>
      <c r="I183" s="3">
        <v>44558</v>
      </c>
      <c r="J183" s="5">
        <v>0</v>
      </c>
      <c r="K183" s="4">
        <f>G183+J183</f>
      </c>
    </row>
    <row x14ac:dyDescent="0.25" r="184" customHeight="1" ht="17.25">
      <c r="A184" s="3">
        <v>44559</v>
      </c>
      <c r="B184" s="4">
        <v>309.74048069119453</v>
      </c>
      <c r="C184" s="4">
        <v>105.01934778193632</v>
      </c>
      <c r="D184" s="4">
        <v>143.34896018405755</v>
      </c>
      <c r="E184" s="4">
        <v>113.49898881713548</v>
      </c>
      <c r="F184" s="4">
        <f>SUM(B184:E184)/0.8</f>
      </c>
      <c r="G184" s="4">
        <f>F184/'NG Monthly BTU Factors'!$B$3</f>
      </c>
      <c r="H184" s="15"/>
      <c r="I184" s="3">
        <v>44559</v>
      </c>
      <c r="J184" s="5">
        <v>0</v>
      </c>
      <c r="K184" s="4">
        <f>G184+J184</f>
      </c>
    </row>
    <row x14ac:dyDescent="0.25" r="185" customHeight="1" ht="17.25">
      <c r="A185" s="3">
        <v>44560</v>
      </c>
      <c r="B185" s="4">
        <v>237.56115516130038</v>
      </c>
      <c r="C185" s="4">
        <v>150.624232985576</v>
      </c>
      <c r="D185" s="4">
        <v>105.91017547051112</v>
      </c>
      <c r="E185" s="4">
        <v>86.3570175498724</v>
      </c>
      <c r="F185" s="4">
        <f>SUM(B185:E185)/0.8</f>
      </c>
      <c r="G185" s="4">
        <f>F185/'NG Monthly BTU Factors'!$B$3</f>
      </c>
      <c r="H185" s="15"/>
      <c r="I185" s="3">
        <v>44560</v>
      </c>
      <c r="J185" s="5">
        <v>0</v>
      </c>
      <c r="K185" s="4">
        <f>G185+J185</f>
      </c>
    </row>
    <row x14ac:dyDescent="0.25" r="186" customHeight="1" ht="17.25">
      <c r="A186" s="3">
        <v>44561</v>
      </c>
      <c r="B186" s="4">
        <v>243.08178472121557</v>
      </c>
      <c r="C186" s="4">
        <v>152.04982111056646</v>
      </c>
      <c r="D186" s="4">
        <v>85.22245976626873</v>
      </c>
      <c r="E186" s="4">
        <v>69.7901978880167</v>
      </c>
      <c r="F186" s="4">
        <f>SUM(B186:E186)/0.8</f>
      </c>
      <c r="G186" s="4">
        <f>F186/'NG Monthly BTU Factors'!$B$3</f>
      </c>
      <c r="H186" s="15"/>
      <c r="I186" s="3">
        <v>44561</v>
      </c>
      <c r="J186" s="5">
        <v>0</v>
      </c>
      <c r="K186" s="4">
        <f>G186+J186</f>
      </c>
    </row>
    <row x14ac:dyDescent="0.25" r="187" customHeight="1" ht="17.25">
      <c r="A187" s="3">
        <v>44562</v>
      </c>
      <c r="B187" s="4">
        <v>212.07691989176288</v>
      </c>
      <c r="C187" s="4">
        <v>183.16586310019096</v>
      </c>
      <c r="D187" s="4">
        <v>149.0506824950377</v>
      </c>
      <c r="E187" s="4">
        <v>96.9227575590213</v>
      </c>
      <c r="F187" s="4">
        <f>SUM(B187:E187)/0.8</f>
      </c>
      <c r="G187" s="4">
        <f>F187/'NG Monthly BTU Factors'!$B$3</f>
      </c>
      <c r="H187" s="15"/>
      <c r="I187" s="3">
        <v>44562</v>
      </c>
      <c r="J187" s="5">
        <v>0</v>
      </c>
      <c r="K187" s="4">
        <f>G187+J187</f>
      </c>
    </row>
    <row x14ac:dyDescent="0.25" r="188" customHeight="1" ht="17.25">
      <c r="A188" s="3">
        <v>44563</v>
      </c>
      <c r="B188" s="4">
        <v>214.67232956488925</v>
      </c>
      <c r="C188" s="4">
        <v>119.48829537928106</v>
      </c>
      <c r="D188" s="4">
        <v>232.41333791216215</v>
      </c>
      <c r="E188" s="4">
        <v>164.90524755716322</v>
      </c>
      <c r="F188" s="4">
        <f>SUM(B188:E188)/0.8</f>
      </c>
      <c r="G188" s="4">
        <f>F188/'NG Monthly BTU Factors'!$B$3</f>
      </c>
      <c r="H188" s="15"/>
      <c r="I188" s="3">
        <v>44563</v>
      </c>
      <c r="J188" s="5">
        <v>0</v>
      </c>
      <c r="K188" s="4">
        <f>G188+J188</f>
      </c>
    </row>
    <row x14ac:dyDescent="0.25" r="189" customHeight="1" ht="17.25">
      <c r="A189" s="3">
        <v>44564</v>
      </c>
      <c r="B189" s="4">
        <v>226.05712682143593</v>
      </c>
      <c r="C189" s="4">
        <v>134.22992823620638</v>
      </c>
      <c r="D189" s="4">
        <v>181.92902653217317</v>
      </c>
      <c r="E189" s="4">
        <v>155.25878684322038</v>
      </c>
      <c r="F189" s="4">
        <f>SUM(B189:E189)/0.8</f>
      </c>
      <c r="G189" s="4">
        <f>F189/'NG Monthly BTU Factors'!$B$3</f>
      </c>
      <c r="H189" s="15"/>
      <c r="I189" s="3">
        <v>44564</v>
      </c>
      <c r="J189" s="5">
        <v>0</v>
      </c>
      <c r="K189" s="4">
        <f>G189+J189</f>
      </c>
    </row>
    <row x14ac:dyDescent="0.25" r="190" customHeight="1" ht="17.25">
      <c r="A190" s="3">
        <v>44565</v>
      </c>
      <c r="B190" s="4">
        <v>236.04202428261442</v>
      </c>
      <c r="C190" s="4">
        <v>133.18045719861985</v>
      </c>
      <c r="D190" s="4">
        <v>121.42916790942351</v>
      </c>
      <c r="E190" s="4">
        <v>104.79780033777158</v>
      </c>
      <c r="F190" s="4">
        <f>SUM(B190:E190)/0.8</f>
      </c>
      <c r="G190" s="4">
        <f>F190/'NG Monthly BTU Factors'!$B$3</f>
      </c>
      <c r="H190" s="15"/>
      <c r="I190" s="3">
        <v>44565</v>
      </c>
      <c r="J190" s="5">
        <v>0</v>
      </c>
      <c r="K190" s="4">
        <f>G190+J190</f>
      </c>
    </row>
    <row x14ac:dyDescent="0.25" r="191" customHeight="1" ht="17.25">
      <c r="A191" s="3">
        <v>44566</v>
      </c>
      <c r="B191" s="4">
        <v>269.11810852289204</v>
      </c>
      <c r="C191" s="4">
        <v>190.22733217279117</v>
      </c>
      <c r="D191" s="4">
        <v>152.8116745829582</v>
      </c>
      <c r="E191" s="4">
        <v>108.29433158238729</v>
      </c>
      <c r="F191" s="4">
        <f>SUM(B191:E191)/0.8</f>
      </c>
      <c r="G191" s="4">
        <f>F191/'NG Monthly BTU Factors'!$B$3</f>
      </c>
      <c r="H191" s="15"/>
      <c r="I191" s="3">
        <v>44566</v>
      </c>
      <c r="J191" s="5">
        <v>0</v>
      </c>
      <c r="K191" s="4">
        <f>G191+J191</f>
      </c>
    </row>
    <row x14ac:dyDescent="0.25" r="192" customHeight="1" ht="17.25">
      <c r="A192" s="3">
        <v>44567</v>
      </c>
      <c r="B192" s="4">
        <v>304.9905367255211</v>
      </c>
      <c r="C192" s="4">
        <v>207.4498450398445</v>
      </c>
      <c r="D192" s="4">
        <v>176.25081781943638</v>
      </c>
      <c r="E192" s="4">
        <v>154.9518647054831</v>
      </c>
      <c r="F192" s="4">
        <f>SUM(B192:E192)/0.8</f>
      </c>
      <c r="G192" s="4">
        <f>F192/'NG Monthly BTU Factors'!$B$3</f>
      </c>
      <c r="H192" s="15"/>
      <c r="I192" s="3">
        <v>44567</v>
      </c>
      <c r="J192" s="4">
        <v>30.940037406675394</v>
      </c>
      <c r="K192" s="4">
        <f>G192+J192</f>
      </c>
    </row>
    <row x14ac:dyDescent="0.25" r="193" customHeight="1" ht="17.25">
      <c r="A193" s="3">
        <v>44568</v>
      </c>
      <c r="B193" s="4">
        <v>264.4109872043133</v>
      </c>
      <c r="C193" s="4">
        <v>204.17895418504872</v>
      </c>
      <c r="D193" s="4">
        <v>180.27060914039612</v>
      </c>
      <c r="E193" s="4">
        <v>159.00745170712472</v>
      </c>
      <c r="F193" s="4">
        <f>SUM(B193:E193)/0.8</f>
      </c>
      <c r="G193" s="4">
        <f>F193/'NG Monthly BTU Factors'!$B$3</f>
      </c>
      <c r="H193" s="15"/>
      <c r="I193" s="3">
        <v>44568</v>
      </c>
      <c r="J193" s="4">
        <v>0.8685399221912491</v>
      </c>
      <c r="K193" s="4">
        <f>G193+J193</f>
      </c>
    </row>
    <row x14ac:dyDescent="0.25" r="194" customHeight="1" ht="17.25">
      <c r="A194" s="3">
        <v>44569</v>
      </c>
      <c r="B194" s="4">
        <v>194.17485708658674</v>
      </c>
      <c r="C194" s="4">
        <v>179.15536417463184</v>
      </c>
      <c r="D194" s="4">
        <v>145.55107619091473</v>
      </c>
      <c r="E194" s="4">
        <v>103.9177932712251</v>
      </c>
      <c r="F194" s="4">
        <f>SUM(B194:E194)/0.8</f>
      </c>
      <c r="G194" s="4">
        <f>F194/'NG Monthly BTU Factors'!$B$3</f>
      </c>
      <c r="H194" s="15"/>
      <c r="I194" s="3">
        <v>44569</v>
      </c>
      <c r="J194" s="5">
        <v>0</v>
      </c>
      <c r="K194" s="4">
        <f>G194+J194</f>
      </c>
    </row>
    <row x14ac:dyDescent="0.25" r="195" customHeight="1" ht="17.25">
      <c r="A195" s="3">
        <v>44570</v>
      </c>
      <c r="B195" s="4">
        <v>247.49063573153083</v>
      </c>
      <c r="C195" s="4">
        <v>162.80583021040493</v>
      </c>
      <c r="D195" s="4">
        <v>127.55438588320106</v>
      </c>
      <c r="E195" s="4">
        <v>100.63585667081102</v>
      </c>
      <c r="F195" s="4">
        <f>SUM(B195:E195)/0.8</f>
      </c>
      <c r="G195" s="4">
        <f>F195/'NG Monthly BTU Factors'!$B$3</f>
      </c>
      <c r="H195" s="15"/>
      <c r="I195" s="3">
        <v>44570</v>
      </c>
      <c r="J195" s="5">
        <v>0</v>
      </c>
      <c r="K195" s="4">
        <f>G195+J195</f>
      </c>
    </row>
    <row x14ac:dyDescent="0.25" r="196" customHeight="1" ht="17.25">
      <c r="A196" s="3">
        <v>44571</v>
      </c>
      <c r="B196" s="4">
        <v>318.9456686794758</v>
      </c>
      <c r="C196" s="4">
        <v>165.72123975952465</v>
      </c>
      <c r="D196" s="4">
        <v>128.96041245857876</v>
      </c>
      <c r="E196" s="4">
        <v>115.80248844623566</v>
      </c>
      <c r="F196" s="4">
        <f>SUM(B196:E196)/0.8</f>
      </c>
      <c r="G196" s="4">
        <f>F196/'NG Monthly BTU Factors'!$B$3</f>
      </c>
      <c r="H196" s="15"/>
      <c r="I196" s="3">
        <v>44571</v>
      </c>
      <c r="J196" s="4">
        <v>0.427660378378164</v>
      </c>
      <c r="K196" s="4">
        <f>G196+J196</f>
      </c>
    </row>
    <row x14ac:dyDescent="0.25" r="197" customHeight="1" ht="17.25">
      <c r="A197" s="3">
        <v>44572</v>
      </c>
      <c r="B197" s="4">
        <v>257.9802348693212</v>
      </c>
      <c r="C197" s="4">
        <v>163.99568584163984</v>
      </c>
      <c r="D197" s="4">
        <v>135.29504476785658</v>
      </c>
      <c r="E197" s="4">
        <v>43.55344778994719</v>
      </c>
      <c r="F197" s="4">
        <f>SUM(B197:E197)/0.8</f>
      </c>
      <c r="G197" s="4">
        <f>F197/'NG Monthly BTU Factors'!$B$3</f>
      </c>
      <c r="H197" s="15"/>
      <c r="I197" s="3">
        <v>44572</v>
      </c>
      <c r="J197" s="5">
        <v>0</v>
      </c>
      <c r="K197" s="4">
        <f>G197+J197</f>
      </c>
    </row>
    <row x14ac:dyDescent="0.25" r="198" customHeight="1" ht="17.25">
      <c r="A198" s="3">
        <v>44573</v>
      </c>
      <c r="B198" s="4">
        <v>223.0538752277692</v>
      </c>
      <c r="C198" s="4">
        <v>135.8694738527139</v>
      </c>
      <c r="D198" s="4">
        <v>131.4795631468296</v>
      </c>
      <c r="E198" s="5">
        <v>0</v>
      </c>
      <c r="F198" s="4">
        <f>SUM(B198:E198)/0.8</f>
      </c>
      <c r="G198" s="4">
        <f>F198/'NG Monthly BTU Factors'!$B$3</f>
      </c>
      <c r="H198" s="15"/>
      <c r="I198" s="3">
        <v>44573</v>
      </c>
      <c r="J198" s="5">
        <v>0</v>
      </c>
      <c r="K198" s="4">
        <f>G198+J198</f>
      </c>
    </row>
    <row x14ac:dyDescent="0.25" r="199" customHeight="1" ht="17.25">
      <c r="A199" s="3">
        <v>44574</v>
      </c>
      <c r="B199" s="4">
        <v>230.92466991146406</v>
      </c>
      <c r="C199" s="4">
        <v>123.2885332584381</v>
      </c>
      <c r="D199" s="4">
        <v>129.45048361023265</v>
      </c>
      <c r="E199" s="5">
        <v>0</v>
      </c>
      <c r="F199" s="4">
        <f>SUM(B199:E199)/0.8</f>
      </c>
      <c r="G199" s="4">
        <f>F199/'NG Monthly BTU Factors'!$B$3</f>
      </c>
      <c r="H199" s="15"/>
      <c r="I199" s="3">
        <v>44574</v>
      </c>
      <c r="J199" s="5">
        <v>0</v>
      </c>
      <c r="K199" s="4">
        <f>G199+J199</f>
      </c>
    </row>
    <row x14ac:dyDescent="0.25" r="200" customHeight="1" ht="17.25">
      <c r="A200" s="3">
        <v>44575</v>
      </c>
      <c r="B200" s="4">
        <v>274.58689187765117</v>
      </c>
      <c r="C200" s="4">
        <v>143.0615829785665</v>
      </c>
      <c r="D200" s="4">
        <v>129.29478841821353</v>
      </c>
      <c r="E200" s="5">
        <v>0</v>
      </c>
      <c r="F200" s="4">
        <f>SUM(B200:E200)/0.8</f>
      </c>
      <c r="G200" s="4">
        <f>F200/'NG Monthly BTU Factors'!$B$3</f>
      </c>
      <c r="H200" s="15"/>
      <c r="I200" s="3">
        <v>44575</v>
      </c>
      <c r="J200" s="5">
        <v>0</v>
      </c>
      <c r="K200" s="4">
        <f>G200+J200</f>
      </c>
    </row>
    <row x14ac:dyDescent="0.25" r="201" customHeight="1" ht="17.25">
      <c r="A201" s="3">
        <v>44576</v>
      </c>
      <c r="B201" s="4">
        <v>339.1381144722303</v>
      </c>
      <c r="C201" s="4">
        <v>193.93499522010484</v>
      </c>
      <c r="D201" s="4">
        <v>129.48224420944848</v>
      </c>
      <c r="E201" s="5">
        <v>0</v>
      </c>
      <c r="F201" s="4">
        <f>SUM(B201:E201)/0.8</f>
      </c>
      <c r="G201" s="4">
        <f>F201/'NG Monthly BTU Factors'!$B$3</f>
      </c>
      <c r="H201" s="15"/>
      <c r="I201" s="3">
        <v>44576</v>
      </c>
      <c r="J201" s="5">
        <v>0</v>
      </c>
      <c r="K201" s="4">
        <f>G201+J201</f>
      </c>
    </row>
    <row x14ac:dyDescent="0.25" r="202" customHeight="1" ht="17.25">
      <c r="A202" s="3">
        <v>44577</v>
      </c>
      <c r="B202" s="4">
        <v>313.7784769892693</v>
      </c>
      <c r="C202" s="4">
        <v>211.16150439977648</v>
      </c>
      <c r="D202" s="4">
        <v>128.7895104487737</v>
      </c>
      <c r="E202" s="5">
        <v>0</v>
      </c>
      <c r="F202" s="4">
        <f>SUM(B202:E202)/0.8</f>
      </c>
      <c r="G202" s="4">
        <f>F202/'NG Monthly BTU Factors'!$B$3</f>
      </c>
      <c r="H202" s="15"/>
      <c r="I202" s="3">
        <v>44577</v>
      </c>
      <c r="J202" s="5">
        <v>0</v>
      </c>
      <c r="K202" s="4">
        <f>G202+J202</f>
      </c>
    </row>
    <row x14ac:dyDescent="0.25" r="203" customHeight="1" ht="17.25">
      <c r="A203" s="3">
        <v>44578</v>
      </c>
      <c r="B203" s="4">
        <v>258.6475459814071</v>
      </c>
      <c r="C203" s="4">
        <v>203.87349434693655</v>
      </c>
      <c r="D203" s="4">
        <v>127.94389510154724</v>
      </c>
      <c r="E203" s="5">
        <v>0</v>
      </c>
      <c r="F203" s="4">
        <f>SUM(B203:E203)/0.8</f>
      </c>
      <c r="G203" s="4">
        <f>F203/'NG Monthly BTU Factors'!$B$3</f>
      </c>
      <c r="H203" s="15"/>
      <c r="I203" s="3">
        <v>44578</v>
      </c>
      <c r="J203" s="5">
        <v>0</v>
      </c>
      <c r="K203" s="4">
        <f>G203+J203</f>
      </c>
    </row>
    <row x14ac:dyDescent="0.25" r="204" customHeight="1" ht="17.25">
      <c r="A204" s="3">
        <v>44579</v>
      </c>
      <c r="B204" s="4">
        <v>207.00218364596367</v>
      </c>
      <c r="C204" s="4">
        <v>181.28061337272328</v>
      </c>
      <c r="D204" s="4">
        <v>127.77623561620712</v>
      </c>
      <c r="E204" s="5">
        <v>0</v>
      </c>
      <c r="F204" s="4">
        <f>SUM(B204:E204)/0.8</f>
      </c>
      <c r="G204" s="4">
        <f>F204/'NG Monthly BTU Factors'!$B$3</f>
      </c>
      <c r="H204" s="15"/>
      <c r="I204" s="3">
        <v>44579</v>
      </c>
      <c r="J204" s="4">
        <v>4.154399703080145</v>
      </c>
      <c r="K204" s="4">
        <f>G204+J204</f>
      </c>
    </row>
    <row x14ac:dyDescent="0.25" r="205" customHeight="1" ht="17.25">
      <c r="A205" s="3">
        <v>44580</v>
      </c>
      <c r="B205" s="4">
        <v>330.295134695371</v>
      </c>
      <c r="C205" s="4">
        <v>219.97306264042857</v>
      </c>
      <c r="D205" s="4">
        <v>217.51919592817626</v>
      </c>
      <c r="E205" s="5">
        <v>0</v>
      </c>
      <c r="F205" s="4">
        <f>SUM(B205:E205)/0.8</f>
      </c>
      <c r="G205" s="4">
        <f>F205/'NG Monthly BTU Factors'!$B$3</f>
      </c>
      <c r="H205" s="15"/>
      <c r="I205" s="3">
        <v>44580</v>
      </c>
      <c r="J205" s="4">
        <v>51.00062864785091</v>
      </c>
      <c r="K205" s="4">
        <f>G205+J205</f>
      </c>
    </row>
    <row x14ac:dyDescent="0.25" r="206" customHeight="1" ht="17.25">
      <c r="A206" s="3">
        <v>44581</v>
      </c>
      <c r="B206" s="4">
        <v>299.24338462352756</v>
      </c>
      <c r="C206" s="4">
        <v>312.3642708696645</v>
      </c>
      <c r="D206" s="4">
        <v>257.12628533824443</v>
      </c>
      <c r="E206" s="5">
        <v>0</v>
      </c>
      <c r="F206" s="4">
        <f>SUM(B206:E206)/0.8</f>
      </c>
      <c r="G206" s="4">
        <f>F206/'NG Monthly BTU Factors'!$B$3</f>
      </c>
      <c r="H206" s="15"/>
      <c r="I206" s="3">
        <v>44581</v>
      </c>
      <c r="J206" s="5">
        <v>0</v>
      </c>
      <c r="K206" s="4">
        <f>G206+J206</f>
      </c>
    </row>
    <row x14ac:dyDescent="0.25" r="207" customHeight="1" ht="17.25">
      <c r="A207" s="3">
        <v>44582</v>
      </c>
      <c r="B207" s="4">
        <v>284.07135082681975</v>
      </c>
      <c r="C207" s="4">
        <v>280.4865714510282</v>
      </c>
      <c r="D207" s="4">
        <v>244.69958698153494</v>
      </c>
      <c r="E207" s="5">
        <v>0</v>
      </c>
      <c r="F207" s="4">
        <f>SUM(B207:E207)/0.8</f>
      </c>
      <c r="G207" s="4">
        <f>F207/'NG Monthly BTU Factors'!$B$3</f>
      </c>
      <c r="H207" s="15"/>
      <c r="I207" s="3">
        <v>44582</v>
      </c>
      <c r="J207" s="5">
        <v>0</v>
      </c>
      <c r="K207" s="4">
        <f>G207+J207</f>
      </c>
    </row>
    <row x14ac:dyDescent="0.25" r="208" customHeight="1" ht="17.25">
      <c r="A208" s="3">
        <v>44583</v>
      </c>
      <c r="B208" s="4">
        <v>177.45865803577027</v>
      </c>
      <c r="C208" s="4">
        <v>233.8150131146113</v>
      </c>
      <c r="D208" s="4">
        <v>216.32004135251046</v>
      </c>
      <c r="E208" s="5">
        <v>0</v>
      </c>
      <c r="F208" s="4">
        <f>SUM(B208:E208)/0.8</f>
      </c>
      <c r="G208" s="4">
        <f>F208/'NG Monthly BTU Factors'!$B$3</f>
      </c>
      <c r="H208" s="15"/>
      <c r="I208" s="3">
        <v>44583</v>
      </c>
      <c r="J208" s="5">
        <v>0</v>
      </c>
      <c r="K208" s="4">
        <f>G208+J208</f>
      </c>
    </row>
    <row x14ac:dyDescent="0.25" r="209" customHeight="1" ht="17.25">
      <c r="A209" s="3">
        <v>44584</v>
      </c>
      <c r="B209" s="4">
        <v>185.15014384285374</v>
      </c>
      <c r="C209" s="4">
        <v>227.12792387406031</v>
      </c>
      <c r="D209" s="4">
        <v>238.38984283606214</v>
      </c>
      <c r="E209" s="5">
        <v>0</v>
      </c>
      <c r="F209" s="4">
        <f>SUM(B209:E209)/0.8</f>
      </c>
      <c r="G209" s="4">
        <f>F209/'NG Monthly BTU Factors'!$B$3</f>
      </c>
      <c r="H209" s="15"/>
      <c r="I209" s="3">
        <v>44584</v>
      </c>
      <c r="J209" s="5">
        <v>0</v>
      </c>
      <c r="K209" s="4">
        <f>G209+J209</f>
      </c>
    </row>
    <row x14ac:dyDescent="0.25" r="210" customHeight="1" ht="17.25">
      <c r="A210" s="3">
        <v>44585</v>
      </c>
      <c r="B210" s="4">
        <v>246.73995356559755</v>
      </c>
      <c r="C210" s="4">
        <v>213.97928616734748</v>
      </c>
      <c r="D210" s="4">
        <v>201.92145935434894</v>
      </c>
      <c r="E210" s="5">
        <v>0</v>
      </c>
      <c r="F210" s="4">
        <f>SUM(B210:E210)/0.8</f>
      </c>
      <c r="G210" s="4">
        <f>F210/'NG Monthly BTU Factors'!$B$3</f>
      </c>
      <c r="H210" s="15"/>
      <c r="I210" s="3">
        <v>44585</v>
      </c>
      <c r="J210" s="5">
        <v>0</v>
      </c>
      <c r="K210" s="4">
        <f>G210+J210</f>
      </c>
    </row>
    <row x14ac:dyDescent="0.25" r="211" customHeight="1" ht="17.25">
      <c r="A211" s="3">
        <v>44586</v>
      </c>
      <c r="B211" s="4">
        <v>298.7681489964326</v>
      </c>
      <c r="C211" s="4">
        <v>283.1497035463651</v>
      </c>
      <c r="D211" s="4">
        <v>266.47538903554283</v>
      </c>
      <c r="E211" s="5">
        <v>0</v>
      </c>
      <c r="F211" s="4">
        <f>SUM(B211:E211)/0.8</f>
      </c>
      <c r="G211" s="4">
        <f>F211/'NG Monthly BTU Factors'!$B$3</f>
      </c>
      <c r="H211" s="15"/>
      <c r="I211" s="3">
        <v>44586</v>
      </c>
      <c r="J211" s="5">
        <v>0</v>
      </c>
      <c r="K211" s="4">
        <f>G211+J211</f>
      </c>
    </row>
    <row x14ac:dyDescent="0.25" r="212" customHeight="1" ht="17.25">
      <c r="A212" s="3">
        <v>44587</v>
      </c>
      <c r="B212" s="4">
        <v>277.89342238704364</v>
      </c>
      <c r="C212" s="4">
        <v>282.6785198291143</v>
      </c>
      <c r="D212" s="4">
        <v>246.98881548245748</v>
      </c>
      <c r="E212" s="5">
        <v>0</v>
      </c>
      <c r="F212" s="4">
        <f>SUM(B212:E212)/0.8</f>
      </c>
      <c r="G212" s="4">
        <f>F212/'NG Monthly BTU Factors'!$B$3</f>
      </c>
      <c r="H212" s="15"/>
      <c r="I212" s="3">
        <v>44587</v>
      </c>
      <c r="J212" s="5">
        <v>0</v>
      </c>
      <c r="K212" s="4">
        <f>G212+J212</f>
      </c>
    </row>
    <row x14ac:dyDescent="0.25" r="213" customHeight="1" ht="17.25">
      <c r="A213" s="3">
        <v>44588</v>
      </c>
      <c r="B213" s="4">
        <v>242.62875294685364</v>
      </c>
      <c r="C213" s="4">
        <v>201.18277634978296</v>
      </c>
      <c r="D213" s="4">
        <v>177.91686962644258</v>
      </c>
      <c r="E213" s="4">
        <v>0.883206969127059</v>
      </c>
      <c r="F213" s="4">
        <f>SUM(B213:E213)/0.8</f>
      </c>
      <c r="G213" s="4">
        <f>F213/'NG Monthly BTU Factors'!$B$3</f>
      </c>
      <c r="H213" s="15"/>
      <c r="I213" s="3">
        <v>44588</v>
      </c>
      <c r="J213" s="5">
        <v>0</v>
      </c>
      <c r="K213" s="4">
        <f>G213+J213</f>
      </c>
    </row>
    <row x14ac:dyDescent="0.25" r="214" customHeight="1" ht="17.25">
      <c r="A214" s="3">
        <v>44589</v>
      </c>
      <c r="B214" s="4">
        <v>338.78589612642924</v>
      </c>
      <c r="C214" s="4">
        <v>203.97899864912034</v>
      </c>
      <c r="D214" s="4">
        <v>216.36463349461553</v>
      </c>
      <c r="E214" s="5">
        <v>0</v>
      </c>
      <c r="F214" s="4">
        <f>SUM(B214:E214)/0.8</f>
      </c>
      <c r="G214" s="4">
        <f>F214/'NG Monthly BTU Factors'!$B$3</f>
      </c>
      <c r="H214" s="15"/>
      <c r="I214" s="3">
        <v>44589</v>
      </c>
      <c r="J214" s="5">
        <v>0</v>
      </c>
      <c r="K214" s="4">
        <f>G214+J214</f>
      </c>
    </row>
    <row x14ac:dyDescent="0.25" r="215" customHeight="1" ht="17.25">
      <c r="A215" s="3">
        <v>44590</v>
      </c>
      <c r="B215" s="4">
        <v>286.6630039254824</v>
      </c>
      <c r="C215" s="4">
        <v>189.76239617466925</v>
      </c>
      <c r="D215" s="4">
        <v>176.28586479624113</v>
      </c>
      <c r="E215" s="5">
        <v>0</v>
      </c>
      <c r="F215" s="4">
        <f>SUM(B215:E215)/0.8</f>
      </c>
      <c r="G215" s="4">
        <f>F215/'NG Monthly BTU Factors'!$B$3</f>
      </c>
      <c r="H215" s="15"/>
      <c r="I215" s="3">
        <v>44590</v>
      </c>
      <c r="J215" s="5">
        <v>0</v>
      </c>
      <c r="K215" s="4">
        <f>G215+J215</f>
      </c>
    </row>
    <row x14ac:dyDescent="0.25" r="216" customHeight="1" ht="17.25">
      <c r="A216" s="3">
        <v>44591</v>
      </c>
      <c r="B216" s="4">
        <v>332.1399598519007</v>
      </c>
      <c r="C216" s="4">
        <v>169.33144339720408</v>
      </c>
      <c r="D216" s="4">
        <v>146.37578244606655</v>
      </c>
      <c r="E216" s="5">
        <v>0</v>
      </c>
      <c r="F216" s="4">
        <f>SUM(B216:E216)/0.8</f>
      </c>
      <c r="G216" s="4">
        <f>F216/'NG Monthly BTU Factors'!$B$3</f>
      </c>
      <c r="H216" s="15"/>
      <c r="I216" s="3">
        <v>44591</v>
      </c>
      <c r="J216" s="5">
        <v>0</v>
      </c>
      <c r="K216" s="4">
        <f>G216+J216</f>
      </c>
    </row>
    <row x14ac:dyDescent="0.25" r="217" customHeight="1" ht="17.25">
      <c r="A217" s="3">
        <v>44592</v>
      </c>
      <c r="B217" s="4">
        <v>283.92299114465715</v>
      </c>
      <c r="C217" s="4">
        <v>161.7751253054514</v>
      </c>
      <c r="D217" s="4">
        <v>138.27789670222748</v>
      </c>
      <c r="E217" s="5">
        <v>0</v>
      </c>
      <c r="F217" s="4">
        <f>SUM(B217:E217)/0.8</f>
      </c>
      <c r="G217" s="4">
        <f>F217/'NG Monthly BTU Factors'!$B$3</f>
      </c>
      <c r="H217" s="15"/>
      <c r="I217" s="3">
        <v>44592</v>
      </c>
      <c r="J217" s="5">
        <v>0</v>
      </c>
      <c r="K217" s="4">
        <f>G217+J217</f>
      </c>
    </row>
    <row x14ac:dyDescent="0.25" r="218" customHeight="1" ht="17.25">
      <c r="A218" s="3">
        <v>44593</v>
      </c>
      <c r="B218" s="4">
        <v>272.23102554082874</v>
      </c>
      <c r="C218" s="4">
        <v>153.66256705323855</v>
      </c>
      <c r="D218" s="4">
        <v>117.6123105665048</v>
      </c>
      <c r="E218" s="5">
        <v>0</v>
      </c>
      <c r="F218" s="4">
        <f>SUM(B218:E218)/0.8</f>
      </c>
      <c r="G218" s="4">
        <f>F218/'NG Monthly BTU Factors'!$B$3</f>
      </c>
      <c r="H218" s="15"/>
      <c r="I218" s="3">
        <v>44593</v>
      </c>
      <c r="J218" s="5">
        <v>0</v>
      </c>
      <c r="K218" s="4">
        <f>G218+J218</f>
      </c>
    </row>
    <row x14ac:dyDescent="0.25" r="219" customHeight="1" ht="17.25">
      <c r="A219" s="3">
        <v>44594</v>
      </c>
      <c r="B219" s="4">
        <v>345.4159066597621</v>
      </c>
      <c r="C219" s="4">
        <v>193.29259789387385</v>
      </c>
      <c r="D219" s="4">
        <v>199.06789679129918</v>
      </c>
      <c r="E219" s="5">
        <v>0</v>
      </c>
      <c r="F219" s="4">
        <f>SUM(B219:E219)/0.8</f>
      </c>
      <c r="G219" s="4">
        <f>F219/'NG Monthly BTU Factors'!$B$3</f>
      </c>
      <c r="H219" s="15"/>
      <c r="I219" s="3">
        <v>44594</v>
      </c>
      <c r="J219" s="4">
        <v>17.071168670200354</v>
      </c>
      <c r="K219" s="4">
        <f>G219+J219</f>
      </c>
    </row>
    <row x14ac:dyDescent="0.25" r="220" customHeight="1" ht="17.25">
      <c r="A220" s="3">
        <v>44595</v>
      </c>
      <c r="B220" s="4">
        <v>343.9646502137184</v>
      </c>
      <c r="C220" s="4">
        <v>207.78701650918296</v>
      </c>
      <c r="D220" s="4">
        <v>229.33763937835852</v>
      </c>
      <c r="E220" s="5">
        <v>0</v>
      </c>
      <c r="F220" s="4">
        <f>SUM(B220:E220)/0.8</f>
      </c>
      <c r="G220" s="4">
        <f>F220/'NG Monthly BTU Factors'!$B$3</f>
      </c>
      <c r="H220" s="15"/>
      <c r="I220" s="3">
        <v>44595</v>
      </c>
      <c r="J220" s="5">
        <v>0</v>
      </c>
      <c r="K220" s="4">
        <f>G220+J220</f>
      </c>
    </row>
    <row x14ac:dyDescent="0.25" r="221" customHeight="1" ht="17.25">
      <c r="A221" s="3">
        <v>44596</v>
      </c>
      <c r="B221" s="4">
        <v>364.5747889240583</v>
      </c>
      <c r="C221" s="4">
        <v>214.80589642127353</v>
      </c>
      <c r="D221" s="4">
        <v>230.69447153011956</v>
      </c>
      <c r="E221" s="5">
        <v>0</v>
      </c>
      <c r="F221" s="4">
        <f>SUM(B221:E221)/0.8</f>
      </c>
      <c r="G221" s="4">
        <f>F221/'NG Monthly BTU Factors'!$B$3</f>
      </c>
      <c r="H221" s="15"/>
      <c r="I221" s="3">
        <v>44596</v>
      </c>
      <c r="J221" s="5">
        <v>0</v>
      </c>
      <c r="K221" s="4">
        <f>G221+J221</f>
      </c>
    </row>
    <row x14ac:dyDescent="0.25" r="222" customHeight="1" ht="17.25">
      <c r="A222" s="3">
        <v>44597</v>
      </c>
      <c r="B222" s="4">
        <v>325.00696517229085</v>
      </c>
      <c r="C222" s="4">
        <v>191.1230266213417</v>
      </c>
      <c r="D222" s="4">
        <v>207.07429572343824</v>
      </c>
      <c r="E222" s="5">
        <v>0</v>
      </c>
      <c r="F222" s="4">
        <f>SUM(B222:E222)/0.8</f>
      </c>
      <c r="G222" s="4">
        <f>F222/'NG Monthly BTU Factors'!$B$3</f>
      </c>
      <c r="H222" s="15"/>
      <c r="I222" s="3">
        <v>44597</v>
      </c>
      <c r="J222" s="5">
        <v>0</v>
      </c>
      <c r="K222" s="4">
        <f>G222+J222</f>
      </c>
    </row>
    <row x14ac:dyDescent="0.25" r="223" customHeight="1" ht="17.25">
      <c r="A223" s="3">
        <v>44598</v>
      </c>
      <c r="B223" s="4">
        <v>232.74398027857146</v>
      </c>
      <c r="C223" s="4">
        <v>159.6958815475305</v>
      </c>
      <c r="D223" s="4">
        <v>179.8862165947755</v>
      </c>
      <c r="E223" s="5">
        <v>0</v>
      </c>
      <c r="F223" s="4">
        <f>SUM(B223:E223)/0.8</f>
      </c>
      <c r="G223" s="4">
        <f>F223/'NG Monthly BTU Factors'!$B$3</f>
      </c>
      <c r="H223" s="15"/>
      <c r="I223" s="3">
        <v>44598</v>
      </c>
      <c r="J223" s="5">
        <v>0</v>
      </c>
      <c r="K223" s="4">
        <f>G223+J223</f>
      </c>
    </row>
    <row x14ac:dyDescent="0.25" r="224" customHeight="1" ht="17.25">
      <c r="A224" s="3">
        <v>44599</v>
      </c>
      <c r="B224" s="4">
        <v>321.7759683847427</v>
      </c>
      <c r="C224" s="4">
        <v>200.91784113049505</v>
      </c>
      <c r="D224" s="4">
        <v>173.89328543345133</v>
      </c>
      <c r="E224" s="5">
        <v>0</v>
      </c>
      <c r="F224" s="4">
        <f>SUM(B224:E224)/0.8</f>
      </c>
      <c r="G224" s="4">
        <f>F224/'NG Monthly BTU Factors'!$B$3</f>
      </c>
      <c r="H224" s="15"/>
      <c r="I224" s="3">
        <v>44599</v>
      </c>
      <c r="J224" s="4">
        <v>31.012399781532228</v>
      </c>
      <c r="K224" s="4">
        <f>G224+J224</f>
      </c>
    </row>
    <row x14ac:dyDescent="0.25" r="225" customHeight="1" ht="17.25">
      <c r="A225" s="3">
        <v>44600</v>
      </c>
      <c r="B225" s="4">
        <v>235.74642276714246</v>
      </c>
      <c r="C225" s="4">
        <v>161.9200190236171</v>
      </c>
      <c r="D225" s="4">
        <v>142.06732861598334</v>
      </c>
      <c r="E225" s="5">
        <v>0</v>
      </c>
      <c r="F225" s="4">
        <f>SUM(B225:E225)/0.8</f>
      </c>
      <c r="G225" s="4">
        <f>F225/'NG Monthly BTU Factors'!$B$3</f>
      </c>
      <c r="H225" s="15"/>
      <c r="I225" s="3">
        <v>44600</v>
      </c>
      <c r="J225" s="5">
        <v>0</v>
      </c>
      <c r="K225" s="4">
        <f>G225+J225</f>
      </c>
    </row>
    <row x14ac:dyDescent="0.25" r="226" customHeight="1" ht="17.25">
      <c r="A226" s="3">
        <v>44601</v>
      </c>
      <c r="B226" s="4">
        <v>281.2403756181399</v>
      </c>
      <c r="C226" s="4">
        <v>107.7660288433234</v>
      </c>
      <c r="D226" s="4">
        <v>117.00545295675596</v>
      </c>
      <c r="E226" s="5">
        <v>0</v>
      </c>
      <c r="F226" s="4">
        <f>SUM(B226:E226)/0.8</f>
      </c>
      <c r="G226" s="4">
        <f>F226/'NG Monthly BTU Factors'!$B$3</f>
      </c>
      <c r="H226" s="15"/>
      <c r="I226" s="3">
        <v>44601</v>
      </c>
      <c r="J226" s="5">
        <v>0</v>
      </c>
      <c r="K226" s="4">
        <f>G226+J226</f>
      </c>
    </row>
    <row x14ac:dyDescent="0.25" r="227" customHeight="1" ht="17.25">
      <c r="A227" s="3">
        <v>44602</v>
      </c>
      <c r="B227" s="4">
        <v>296.90932337443036</v>
      </c>
      <c r="C227" s="4">
        <v>147.54747057755787</v>
      </c>
      <c r="D227" s="4">
        <v>125.8827716847261</v>
      </c>
      <c r="E227" s="5">
        <v>0</v>
      </c>
      <c r="F227" s="4">
        <f>SUM(B227:E227)/0.8</f>
      </c>
      <c r="G227" s="4">
        <f>F227/'NG Monthly BTU Factors'!$B$3</f>
      </c>
      <c r="H227" s="15"/>
      <c r="I227" s="3">
        <v>44602</v>
      </c>
      <c r="J227" s="5">
        <v>0</v>
      </c>
      <c r="K227" s="4">
        <f>G227+J227</f>
      </c>
    </row>
    <row x14ac:dyDescent="0.25" r="228" customHeight="1" ht="17.25">
      <c r="A228" s="3">
        <v>44603</v>
      </c>
      <c r="B228" s="4">
        <v>234.6176978945732</v>
      </c>
      <c r="C228" s="4">
        <v>171.17252349456152</v>
      </c>
      <c r="D228" s="4">
        <v>140.32949992418287</v>
      </c>
      <c r="E228" s="5">
        <v>0</v>
      </c>
      <c r="F228" s="4">
        <f>SUM(B228:E228)/0.8</f>
      </c>
      <c r="G228" s="4">
        <f>F228/'NG Monthly BTU Factors'!$B$3</f>
      </c>
      <c r="H228" s="15"/>
      <c r="I228" s="3">
        <v>44603</v>
      </c>
      <c r="J228" s="5">
        <v>0</v>
      </c>
      <c r="K228" s="4">
        <f>G228+J228</f>
      </c>
    </row>
    <row x14ac:dyDescent="0.25" r="229" customHeight="1" ht="17.25">
      <c r="A229" s="3">
        <v>44604</v>
      </c>
      <c r="B229" s="4">
        <v>325.05700687170025</v>
      </c>
      <c r="C229" s="4">
        <v>220.38501567443214</v>
      </c>
      <c r="D229" s="4">
        <v>203.18389495213825</v>
      </c>
      <c r="E229" s="5">
        <v>0</v>
      </c>
      <c r="F229" s="4">
        <f>SUM(B229:E229)/0.8</f>
      </c>
      <c r="G229" s="4">
        <f>F229/'NG Monthly BTU Factors'!$B$3</f>
      </c>
      <c r="H229" s="15"/>
      <c r="I229" s="3">
        <v>44604</v>
      </c>
      <c r="J229" s="5">
        <v>0</v>
      </c>
      <c r="K229" s="4">
        <f>G229+J229</f>
      </c>
    </row>
    <row x14ac:dyDescent="0.25" r="230" customHeight="1" ht="17.25">
      <c r="A230" s="3">
        <v>44605</v>
      </c>
      <c r="B230" s="4">
        <v>278.58635635375975</v>
      </c>
      <c r="C230" s="4">
        <v>225.4307199239731</v>
      </c>
      <c r="D230" s="4">
        <v>227.84426731665928</v>
      </c>
      <c r="E230" s="5">
        <v>0</v>
      </c>
      <c r="F230" s="4">
        <f>SUM(B230:E230)/0.8</f>
      </c>
      <c r="G230" s="4">
        <f>F230/'NG Monthly BTU Factors'!$B$3</f>
      </c>
      <c r="H230" s="15"/>
      <c r="I230" s="3">
        <v>44605</v>
      </c>
      <c r="J230" s="5">
        <v>0</v>
      </c>
      <c r="K230" s="4">
        <f>G230+J230</f>
      </c>
    </row>
    <row x14ac:dyDescent="0.25" r="231" customHeight="1" ht="17.25">
      <c r="A231" s="3">
        <v>44606</v>
      </c>
      <c r="B231" s="4">
        <v>263.1382769227028</v>
      </c>
      <c r="C231" s="4">
        <v>209.58673808773358</v>
      </c>
      <c r="D231" s="4">
        <v>198.51640777786574</v>
      </c>
      <c r="E231" s="5">
        <v>0</v>
      </c>
      <c r="F231" s="4">
        <f>SUM(B231:E231)/0.8</f>
      </c>
      <c r="G231" s="4">
        <f>F231/'NG Monthly BTU Factors'!$B$3</f>
      </c>
      <c r="H231" s="15"/>
      <c r="I231" s="3">
        <v>44606</v>
      </c>
      <c r="J231" s="5">
        <v>0</v>
      </c>
      <c r="K231" s="4">
        <f>G231+J231</f>
      </c>
    </row>
    <row x14ac:dyDescent="0.25" r="232" customHeight="1" ht="17.25">
      <c r="A232" s="3">
        <v>44607</v>
      </c>
      <c r="B232" s="4">
        <v>246.9673426369826</v>
      </c>
      <c r="C232" s="4">
        <v>142.81894693672655</v>
      </c>
      <c r="D232" s="4">
        <v>137.40340281128886</v>
      </c>
      <c r="E232" s="5">
        <v>0</v>
      </c>
      <c r="F232" s="4">
        <f>SUM(B232:E232)/0.8</f>
      </c>
      <c r="G232" s="4">
        <f>F232/'NG Monthly BTU Factors'!$B$3</f>
      </c>
      <c r="H232" s="15"/>
      <c r="I232" s="3">
        <v>44607</v>
      </c>
      <c r="J232" s="5">
        <v>0</v>
      </c>
      <c r="K232" s="4">
        <f>G232+J232</f>
      </c>
    </row>
    <row x14ac:dyDescent="0.25" r="233" customHeight="1" ht="17.25">
      <c r="A233" s="3">
        <v>44608</v>
      </c>
      <c r="B233" s="4">
        <v>247.4000304758549</v>
      </c>
      <c r="C233" s="4">
        <v>92.07591486059987</v>
      </c>
      <c r="D233" s="4">
        <v>78.87968545094179</v>
      </c>
      <c r="E233" s="5">
        <v>0</v>
      </c>
      <c r="F233" s="4">
        <f>SUM(B233:E233)/0.8</f>
      </c>
      <c r="G233" s="4">
        <f>F233/'NG Monthly BTU Factors'!$B$3</f>
      </c>
      <c r="H233" s="15"/>
      <c r="I233" s="3">
        <v>44608</v>
      </c>
      <c r="J233" s="5">
        <v>0</v>
      </c>
      <c r="K233" s="4">
        <f>G233+J233</f>
      </c>
    </row>
    <row x14ac:dyDescent="0.25" r="234" customHeight="1" ht="17.25">
      <c r="A234" s="3">
        <v>44609</v>
      </c>
      <c r="B234" s="4">
        <v>301.7590135534604</v>
      </c>
      <c r="C234" s="4">
        <v>191.94732521076998</v>
      </c>
      <c r="D234" s="4">
        <v>187.68324899772804</v>
      </c>
      <c r="E234" s="5">
        <v>0</v>
      </c>
      <c r="F234" s="4">
        <f>SUM(B234:E234)/0.8</f>
      </c>
      <c r="G234" s="4">
        <f>F234/'NG Monthly BTU Factors'!$B$3</f>
      </c>
      <c r="H234" s="15"/>
      <c r="I234" s="3">
        <v>44609</v>
      </c>
      <c r="J234" s="5">
        <v>0</v>
      </c>
      <c r="K234" s="4">
        <f>G234+J234</f>
      </c>
    </row>
    <row x14ac:dyDescent="0.25" r="235" customHeight="1" ht="17.25">
      <c r="A235" s="3">
        <v>44610</v>
      </c>
      <c r="B235" s="4">
        <v>257.4305464824041</v>
      </c>
      <c r="C235" s="4">
        <v>188.5475620150566</v>
      </c>
      <c r="D235" s="4">
        <v>182.7248850484689</v>
      </c>
      <c r="E235" s="5">
        <v>0</v>
      </c>
      <c r="F235" s="4">
        <f>SUM(B235:E235)/0.8</f>
      </c>
      <c r="G235" s="4">
        <f>F235/'NG Monthly BTU Factors'!$B$3</f>
      </c>
      <c r="H235" s="15"/>
      <c r="I235" s="3">
        <v>44610</v>
      </c>
      <c r="J235" s="5">
        <v>0</v>
      </c>
      <c r="K235" s="4">
        <f>G235+J235</f>
      </c>
    </row>
    <row x14ac:dyDescent="0.25" r="236" customHeight="1" ht="17.25">
      <c r="A236" s="3">
        <v>44611</v>
      </c>
      <c r="B236" s="4">
        <v>408.4891365845998</v>
      </c>
      <c r="C236" s="4">
        <v>139.62680935462316</v>
      </c>
      <c r="D236" s="4">
        <v>121.5758901755015</v>
      </c>
      <c r="E236" s="5">
        <v>0</v>
      </c>
      <c r="F236" s="4">
        <f>SUM(B236:E236)/0.8</f>
      </c>
      <c r="G236" s="4">
        <f>F236/'NG Monthly BTU Factors'!$B$3</f>
      </c>
      <c r="H236" s="15"/>
      <c r="I236" s="3">
        <v>44611</v>
      </c>
      <c r="J236" s="5">
        <v>0</v>
      </c>
      <c r="K236" s="4">
        <f>G236+J236</f>
      </c>
    </row>
    <row x14ac:dyDescent="0.25" r="237" customHeight="1" ht="17.25">
      <c r="A237" s="3">
        <v>44612</v>
      </c>
      <c r="B237" s="4">
        <v>232.79648037552835</v>
      </c>
      <c r="C237" s="4">
        <v>109.92434680055959</v>
      </c>
      <c r="D237" s="4">
        <v>91.34992630668941</v>
      </c>
      <c r="E237" s="5">
        <v>0</v>
      </c>
      <c r="F237" s="4">
        <f>SUM(B237:E237)/0.8</f>
      </c>
      <c r="G237" s="4">
        <f>F237/'NG Monthly BTU Factors'!$B$3</f>
      </c>
      <c r="H237" s="15"/>
      <c r="I237" s="3">
        <v>44612</v>
      </c>
      <c r="J237" s="5">
        <v>0</v>
      </c>
      <c r="K237" s="4">
        <f>G237+J237</f>
      </c>
    </row>
    <row x14ac:dyDescent="0.25" r="238" customHeight="1" ht="17.25">
      <c r="A238" s="3">
        <v>44613</v>
      </c>
      <c r="B238" s="4">
        <v>240.88463684320448</v>
      </c>
      <c r="C238" s="4">
        <v>91.7810941194966</v>
      </c>
      <c r="D238" s="4">
        <v>72.37763622033336</v>
      </c>
      <c r="E238" s="5">
        <v>0</v>
      </c>
      <c r="F238" s="4">
        <f>SUM(B238:E238)/0.8</f>
      </c>
      <c r="G238" s="4">
        <f>F238/'NG Monthly BTU Factors'!$B$3</f>
      </c>
      <c r="H238" s="15"/>
      <c r="I238" s="3">
        <v>44613</v>
      </c>
      <c r="J238" s="5">
        <v>0</v>
      </c>
      <c r="K238" s="4">
        <f>G238+J238</f>
      </c>
    </row>
    <row x14ac:dyDescent="0.25" r="239" customHeight="1" ht="17.25">
      <c r="A239" s="3">
        <v>44614</v>
      </c>
      <c r="B239" s="4">
        <v>321.37253584067025</v>
      </c>
      <c r="C239" s="4">
        <v>153.07490058541296</v>
      </c>
      <c r="D239" s="4">
        <v>123.29128905038039</v>
      </c>
      <c r="E239" s="5">
        <v>0</v>
      </c>
      <c r="F239" s="4">
        <f>SUM(B239:E239)/0.8</f>
      </c>
      <c r="G239" s="4">
        <f>F239/'NG Monthly BTU Factors'!$B$3</f>
      </c>
      <c r="H239" s="15"/>
      <c r="I239" s="3">
        <v>44614</v>
      </c>
      <c r="J239" s="5">
        <v>0</v>
      </c>
      <c r="K239" s="4">
        <f>G239+J239</f>
      </c>
    </row>
    <row x14ac:dyDescent="0.25" r="240" customHeight="1" ht="17.25">
      <c r="A240" s="3">
        <v>44615</v>
      </c>
      <c r="B240" s="4">
        <v>328.00627408425015</v>
      </c>
      <c r="C240" s="4">
        <v>203.59474882483482</v>
      </c>
      <c r="D240" s="4">
        <v>182.06011641422907</v>
      </c>
      <c r="E240" s="5">
        <v>0</v>
      </c>
      <c r="F240" s="4">
        <f>SUM(B240:E240)/0.8</f>
      </c>
      <c r="G240" s="4">
        <f>F240/'NG Monthly BTU Factors'!$B$3</f>
      </c>
      <c r="H240" s="15"/>
      <c r="I240" s="3">
        <v>44615</v>
      </c>
      <c r="J240" s="5">
        <v>0</v>
      </c>
      <c r="K240" s="4">
        <f>G240+J240</f>
      </c>
    </row>
    <row x14ac:dyDescent="0.25" r="241" customHeight="1" ht="17.25">
      <c r="A241" s="3">
        <v>44616</v>
      </c>
      <c r="B241" s="4">
        <v>184.2957485583115</v>
      </c>
      <c r="C241" s="4">
        <v>267.6036904970805</v>
      </c>
      <c r="D241" s="4">
        <v>241.21928392251334</v>
      </c>
      <c r="E241" s="5">
        <v>0</v>
      </c>
      <c r="F241" s="4">
        <f>SUM(B241:E241)/0.8</f>
      </c>
      <c r="G241" s="4">
        <f>F241/'NG Monthly BTU Factors'!$B$3</f>
      </c>
      <c r="H241" s="15"/>
      <c r="I241" s="3">
        <v>44616</v>
      </c>
      <c r="J241" s="5">
        <v>0</v>
      </c>
      <c r="K241" s="4">
        <f>G241+J241</f>
      </c>
    </row>
    <row x14ac:dyDescent="0.25" r="242" customHeight="1" ht="17.25">
      <c r="A242" s="3">
        <v>44617</v>
      </c>
      <c r="B242" s="4">
        <v>0.26681329542989607</v>
      </c>
      <c r="C242" s="4">
        <v>308.5080459594726</v>
      </c>
      <c r="D242" s="4">
        <v>318.56726591189704</v>
      </c>
      <c r="E242" s="4">
        <v>106.36240493754545</v>
      </c>
      <c r="F242" s="4">
        <f>SUM(B242:E242)/0.8</f>
      </c>
      <c r="G242" s="4">
        <f>F242/'NG Monthly BTU Factors'!$B$3</f>
      </c>
      <c r="H242" s="15"/>
      <c r="I242" s="3">
        <v>44617</v>
      </c>
      <c r="J242" s="5">
        <v>0</v>
      </c>
      <c r="K242" s="4">
        <f>G242+J242</f>
      </c>
    </row>
    <row x14ac:dyDescent="0.25" r="243" customHeight="1" ht="17.25">
      <c r="A243" s="3">
        <v>44618</v>
      </c>
      <c r="B243" s="4">
        <v>0.18629944846848956</v>
      </c>
      <c r="C243" s="4">
        <v>199.2914221783479</v>
      </c>
      <c r="D243" s="4">
        <v>238.7046861211459</v>
      </c>
      <c r="E243" s="4">
        <v>186.28420710961024</v>
      </c>
      <c r="F243" s="4">
        <f>SUM(B243:E243)/0.8</f>
      </c>
      <c r="G243" s="4">
        <f>F243/'NG Monthly BTU Factors'!$B$3</f>
      </c>
      <c r="H243" s="15"/>
      <c r="I243" s="3">
        <v>44618</v>
      </c>
      <c r="J243" s="5">
        <v>0</v>
      </c>
      <c r="K243" s="4">
        <f>G243+J243</f>
      </c>
    </row>
    <row x14ac:dyDescent="0.25" r="244" customHeight="1" ht="17.25">
      <c r="A244" s="3">
        <v>44619</v>
      </c>
      <c r="B244" s="4">
        <v>0.203102990159144</v>
      </c>
      <c r="C244" s="4">
        <v>140.89966893071886</v>
      </c>
      <c r="D244" s="4">
        <v>223.21446084462758</v>
      </c>
      <c r="E244" s="4">
        <v>135.04161264168465</v>
      </c>
      <c r="F244" s="4">
        <f>SUM(B244:E244)/0.8</f>
      </c>
      <c r="G244" s="4">
        <f>F244/'NG Monthly BTU Factors'!$B$3</f>
      </c>
      <c r="H244" s="15"/>
      <c r="I244" s="3">
        <v>44619</v>
      </c>
      <c r="J244" s="5">
        <v>0</v>
      </c>
      <c r="K244" s="4">
        <f>G244+J244</f>
      </c>
    </row>
    <row x14ac:dyDescent="0.25" r="245" customHeight="1" ht="17.25">
      <c r="A245" s="3">
        <v>44620</v>
      </c>
      <c r="B245" s="4">
        <v>0.26053928249166347</v>
      </c>
      <c r="C245" s="4">
        <v>133.95194359819095</v>
      </c>
      <c r="D245" s="4">
        <v>215.89936850865683</v>
      </c>
      <c r="E245" s="4">
        <v>98.66618416905405</v>
      </c>
      <c r="F245" s="4">
        <f>SUM(B245:E245)/0.8</f>
      </c>
      <c r="G245" s="4">
        <f>F245/'NG Monthly BTU Factors'!$B$3</f>
      </c>
      <c r="H245" s="15"/>
      <c r="I245" s="3">
        <v>44620</v>
      </c>
      <c r="J245" s="5">
        <v>0</v>
      </c>
      <c r="K245" s="4">
        <f>G245+J245</f>
      </c>
    </row>
    <row x14ac:dyDescent="0.25" r="246" customHeight="1" ht="17.25">
      <c r="A246" s="3">
        <v>44621</v>
      </c>
      <c r="B246" s="4">
        <v>0.3121581218554639</v>
      </c>
      <c r="C246" s="4">
        <v>127.48104384938877</v>
      </c>
      <c r="D246" s="4">
        <v>183.0238226423661</v>
      </c>
      <c r="E246" s="4">
        <v>82.1109475016594</v>
      </c>
      <c r="F246" s="4">
        <f>SUM(B246:E246)/0.8</f>
      </c>
      <c r="G246" s="4">
        <f>F246/'NG Monthly BTU Factors'!$B$3</f>
      </c>
      <c r="H246" s="15"/>
      <c r="I246" s="3">
        <v>44621</v>
      </c>
      <c r="J246" s="5">
        <v>0</v>
      </c>
      <c r="K246" s="4">
        <f>G246+J246</f>
      </c>
    </row>
    <row x14ac:dyDescent="0.25" r="247" customHeight="1" ht="17.25">
      <c r="A247" s="3">
        <v>44622</v>
      </c>
      <c r="B247" s="4">
        <v>121.8572397212653</v>
      </c>
      <c r="C247" s="4">
        <v>49.453196433186534</v>
      </c>
      <c r="D247" s="4">
        <v>107.77636396090189</v>
      </c>
      <c r="E247" s="4">
        <v>105.03469629089037</v>
      </c>
      <c r="F247" s="4">
        <f>SUM(B247:E247)/0.8</f>
      </c>
      <c r="G247" s="4">
        <f>F247/'NG Monthly BTU Factors'!$B$3</f>
      </c>
      <c r="H247" s="15"/>
      <c r="I247" s="3">
        <v>44622</v>
      </c>
      <c r="J247" s="5">
        <v>0</v>
      </c>
      <c r="K247" s="4">
        <f>G247+J247</f>
      </c>
    </row>
    <row x14ac:dyDescent="0.25" r="248" customHeight="1" ht="17.25">
      <c r="A248" s="3">
        <v>44623</v>
      </c>
      <c r="B248" s="4">
        <v>335.7586979707082</v>
      </c>
      <c r="C248" s="5">
        <v>0</v>
      </c>
      <c r="D248" s="5">
        <v>0</v>
      </c>
      <c r="E248" s="4">
        <v>169.40347928404807</v>
      </c>
      <c r="F248" s="4">
        <f>SUM(B248:E248)/0.8</f>
      </c>
      <c r="G248" s="4">
        <f>F248/'NG Monthly BTU Factors'!$B$3</f>
      </c>
      <c r="H248" s="15"/>
      <c r="I248" s="3">
        <v>44623</v>
      </c>
      <c r="J248" s="5">
        <v>0</v>
      </c>
      <c r="K248" s="4">
        <f>G248+J248</f>
      </c>
    </row>
    <row x14ac:dyDescent="0.25" r="249" customHeight="1" ht="17.25">
      <c r="A249" s="3">
        <v>44624</v>
      </c>
      <c r="B249" s="4">
        <v>299.52373979489005</v>
      </c>
      <c r="C249" s="5">
        <v>0</v>
      </c>
      <c r="D249" s="5">
        <v>0</v>
      </c>
      <c r="E249" s="4">
        <v>158.29582827815256</v>
      </c>
      <c r="F249" s="4">
        <f>SUM(B249:E249)/0.8</f>
      </c>
      <c r="G249" s="4">
        <f>F249/'NG Monthly BTU Factors'!$B$3</f>
      </c>
      <c r="H249" s="15"/>
      <c r="I249" s="3">
        <v>44624</v>
      </c>
      <c r="J249" s="5">
        <v>0</v>
      </c>
      <c r="K249" s="4">
        <f>G249+J249</f>
      </c>
    </row>
    <row x14ac:dyDescent="0.25" r="250" customHeight="1" ht="17.25">
      <c r="A250" s="3">
        <v>44625</v>
      </c>
      <c r="B250" s="4">
        <v>182.66588173707328</v>
      </c>
      <c r="C250" s="5">
        <v>0</v>
      </c>
      <c r="D250" s="5">
        <v>0</v>
      </c>
      <c r="E250" s="4">
        <v>118.7962944625234</v>
      </c>
      <c r="F250" s="4">
        <f>SUM(B250:E250)/0.8</f>
      </c>
      <c r="G250" s="4">
        <f>F250/'NG Monthly BTU Factors'!$B$3</f>
      </c>
      <c r="H250" s="15"/>
      <c r="I250" s="3">
        <v>44625</v>
      </c>
      <c r="J250" s="5">
        <v>0</v>
      </c>
      <c r="K250" s="4">
        <f>G250+J250</f>
      </c>
    </row>
    <row x14ac:dyDescent="0.25" r="251" customHeight="1" ht="17.25">
      <c r="A251" s="3">
        <v>44626</v>
      </c>
      <c r="B251" s="4">
        <v>300.5505230704943</v>
      </c>
      <c r="C251" s="5">
        <v>0</v>
      </c>
      <c r="D251" s="5">
        <v>0</v>
      </c>
      <c r="E251" s="4">
        <v>151.4502698243099</v>
      </c>
      <c r="F251" s="4">
        <f>SUM(B251:E251)/0.8</f>
      </c>
      <c r="G251" s="4">
        <f>F251/'NG Monthly BTU Factors'!$B$3</f>
      </c>
      <c r="H251" s="15"/>
      <c r="I251" s="3">
        <v>44626</v>
      </c>
      <c r="J251" s="5">
        <v>0</v>
      </c>
      <c r="K251" s="4">
        <f>G251+J251</f>
      </c>
    </row>
    <row x14ac:dyDescent="0.25" r="252" customHeight="1" ht="17.25">
      <c r="A252" s="3">
        <v>44627</v>
      </c>
      <c r="B252" s="4">
        <v>333.54137690464654</v>
      </c>
      <c r="C252" s="5">
        <v>0</v>
      </c>
      <c r="D252" s="5">
        <v>0</v>
      </c>
      <c r="E252" s="4">
        <v>210.2189196626028</v>
      </c>
      <c r="F252" s="4">
        <f>SUM(B252:E252)/0.8</f>
      </c>
      <c r="G252" s="4">
        <f>F252/'NG Monthly BTU Factors'!$B$3</f>
      </c>
      <c r="H252" s="15"/>
      <c r="I252" s="3">
        <v>44627</v>
      </c>
      <c r="J252" s="5">
        <v>0</v>
      </c>
      <c r="K252" s="4">
        <f>G252+J252</f>
      </c>
    </row>
    <row x14ac:dyDescent="0.25" r="253" customHeight="1" ht="17.25">
      <c r="A253" s="3">
        <v>44628</v>
      </c>
      <c r="B253" s="4">
        <v>325.0582627058029</v>
      </c>
      <c r="C253" s="5">
        <v>0</v>
      </c>
      <c r="D253" s="5">
        <v>0</v>
      </c>
      <c r="E253" s="4">
        <v>221.26933649381</v>
      </c>
      <c r="F253" s="4">
        <f>SUM(B253:E253)/0.8</f>
      </c>
      <c r="G253" s="4">
        <f>F253/'NG Monthly BTU Factors'!$B$3</f>
      </c>
      <c r="H253" s="15"/>
      <c r="I253" s="3">
        <v>44628</v>
      </c>
      <c r="J253" s="4">
        <v>39.398052459998446</v>
      </c>
      <c r="K253" s="4">
        <f>G253+J253</f>
      </c>
    </row>
    <row x14ac:dyDescent="0.25" r="254" customHeight="1" ht="17.25">
      <c r="A254" s="3">
        <v>44629</v>
      </c>
      <c r="B254" s="4">
        <v>323.9818219224612</v>
      </c>
      <c r="C254" s="5">
        <v>0</v>
      </c>
      <c r="D254" s="5">
        <v>0</v>
      </c>
      <c r="E254" s="4">
        <v>226.39921904007593</v>
      </c>
      <c r="F254" s="4">
        <f>SUM(B254:E254)/0.8</f>
      </c>
      <c r="G254" s="4">
        <f>F254/'NG Monthly BTU Factors'!$B$3</f>
      </c>
      <c r="H254" s="15"/>
      <c r="I254" s="3">
        <v>44629</v>
      </c>
      <c r="J254" s="5">
        <v>0</v>
      </c>
      <c r="K254" s="4">
        <f>G254+J254</f>
      </c>
    </row>
    <row x14ac:dyDescent="0.25" r="255" customHeight="1" ht="17.25">
      <c r="A255" s="3">
        <v>44630</v>
      </c>
      <c r="B255" s="4">
        <v>302.54755474328994</v>
      </c>
      <c r="C255" s="5">
        <v>0</v>
      </c>
      <c r="D255" s="4">
        <v>138.12108202228944</v>
      </c>
      <c r="E255" s="4">
        <v>196.7935322026412</v>
      </c>
      <c r="F255" s="4">
        <f>SUM(B255:E255)/0.8</f>
      </c>
      <c r="G255" s="4">
        <f>F255/'NG Monthly BTU Factors'!$B$3</f>
      </c>
      <c r="H255" s="15"/>
      <c r="I255" s="3">
        <v>44630</v>
      </c>
      <c r="J255" s="4">
        <v>42.70746764229335</v>
      </c>
      <c r="K255" s="4">
        <f>G255+J255</f>
      </c>
    </row>
    <row x14ac:dyDescent="0.25" r="256" customHeight="1" ht="17.25">
      <c r="A256" s="3">
        <v>44631</v>
      </c>
      <c r="B256" s="4">
        <v>245.33020583192507</v>
      </c>
      <c r="C256" s="5">
        <v>0</v>
      </c>
      <c r="D256" s="4">
        <v>254.75400063991543</v>
      </c>
      <c r="E256" s="4">
        <v>158.99637962579726</v>
      </c>
      <c r="F256" s="4">
        <f>SUM(B256:E256)/0.8</f>
      </c>
      <c r="G256" s="4">
        <f>F256/'NG Monthly BTU Factors'!$B$3</f>
      </c>
      <c r="H256" s="15"/>
      <c r="I256" s="3">
        <v>44631</v>
      </c>
      <c r="J256" s="5">
        <v>0</v>
      </c>
      <c r="K256" s="4">
        <f>G256+J256</f>
      </c>
    </row>
    <row x14ac:dyDescent="0.25" r="257" customHeight="1" ht="17.25">
      <c r="A257" s="3">
        <v>44632</v>
      </c>
      <c r="B257" s="4">
        <v>229.57732043862342</v>
      </c>
      <c r="C257" s="5">
        <v>0</v>
      </c>
      <c r="D257" s="4">
        <v>244.78692898948987</v>
      </c>
      <c r="E257" s="4">
        <v>191.78323423862457</v>
      </c>
      <c r="F257" s="4">
        <f>SUM(B257:E257)/0.8</f>
      </c>
      <c r="G257" s="4">
        <f>F257/'NG Monthly BTU Factors'!$B$3</f>
      </c>
      <c r="H257" s="15"/>
      <c r="I257" s="3">
        <v>44632</v>
      </c>
      <c r="J257" s="5">
        <v>0</v>
      </c>
      <c r="K257" s="4">
        <f>G257+J257</f>
      </c>
    </row>
    <row x14ac:dyDescent="0.25" r="258" customHeight="1" ht="17.25">
      <c r="A258" s="3">
        <v>44633</v>
      </c>
      <c r="B258" s="4">
        <v>150.88242338498435</v>
      </c>
      <c r="C258" s="5">
        <v>0</v>
      </c>
      <c r="D258" s="4">
        <v>148.28233766655126</v>
      </c>
      <c r="E258" s="4">
        <v>115.65806302660042</v>
      </c>
      <c r="F258" s="4">
        <f>SUM(B258:E258)/0.8</f>
      </c>
      <c r="G258" s="4">
        <f>F258/'NG Monthly BTU Factors'!$B$3</f>
      </c>
      <c r="H258" s="15"/>
      <c r="I258" s="3">
        <v>44633</v>
      </c>
      <c r="J258" s="5">
        <v>0</v>
      </c>
      <c r="K258" s="4">
        <f>G258+J258</f>
      </c>
    </row>
    <row x14ac:dyDescent="0.25" r="259" customHeight="1" ht="17.25">
      <c r="A259" s="3">
        <v>44634</v>
      </c>
      <c r="B259" s="4">
        <v>139.93973991274834</v>
      </c>
      <c r="C259" s="5">
        <v>0</v>
      </c>
      <c r="D259" s="4">
        <v>171.94020109971365</v>
      </c>
      <c r="E259" s="4">
        <v>61.22383823957708</v>
      </c>
      <c r="F259" s="4">
        <f>SUM(B259:E259)/0.8</f>
      </c>
      <c r="G259" s="4">
        <f>F259/'NG Monthly BTU Factors'!$B$3</f>
      </c>
      <c r="H259" s="15"/>
      <c r="I259" s="3">
        <v>44634</v>
      </c>
      <c r="J259" s="5">
        <v>0</v>
      </c>
      <c r="K259" s="4">
        <f>G259+J259</f>
      </c>
    </row>
    <row x14ac:dyDescent="0.25" r="260" customHeight="1" ht="17.25">
      <c r="A260" s="3">
        <v>44635</v>
      </c>
      <c r="B260" s="4">
        <v>141.0068078617255</v>
      </c>
      <c r="C260" s="5">
        <v>0</v>
      </c>
      <c r="D260" s="4">
        <v>185.86572018425193</v>
      </c>
      <c r="E260" s="4">
        <v>60.127437780763316</v>
      </c>
      <c r="F260" s="4">
        <f>SUM(B260:E260)/0.8</f>
      </c>
      <c r="G260" s="4">
        <f>F260/'NG Monthly BTU Factors'!$B$3</f>
      </c>
      <c r="H260" s="15"/>
      <c r="I260" s="3">
        <v>44635</v>
      </c>
      <c r="J260" s="5">
        <v>0</v>
      </c>
      <c r="K260" s="4">
        <f>G260+J260</f>
      </c>
    </row>
    <row x14ac:dyDescent="0.25" r="261" customHeight="1" ht="17.25">
      <c r="A261" s="3">
        <v>44636</v>
      </c>
      <c r="B261" s="4">
        <v>187.18174828886984</v>
      </c>
      <c r="C261" s="5">
        <v>0</v>
      </c>
      <c r="D261" s="4">
        <v>51.4503824194921</v>
      </c>
      <c r="E261" s="4">
        <v>79.93379218514572</v>
      </c>
      <c r="F261" s="4">
        <f>SUM(B261:E261)/0.8</f>
      </c>
      <c r="G261" s="4">
        <f>F261/'NG Monthly BTU Factors'!$B$3</f>
      </c>
      <c r="H261" s="15"/>
      <c r="I261" s="3">
        <v>44636</v>
      </c>
      <c r="J261" s="5">
        <v>0</v>
      </c>
      <c r="K261" s="4">
        <f>G261+J261</f>
      </c>
    </row>
    <row x14ac:dyDescent="0.25" r="262" customHeight="1" ht="17.25">
      <c r="A262" s="3">
        <v>44637</v>
      </c>
      <c r="B262" s="4">
        <v>243.15195584098495</v>
      </c>
      <c r="C262" s="5">
        <v>0</v>
      </c>
      <c r="D262" s="4">
        <v>0.9621981747702146</v>
      </c>
      <c r="E262" s="4">
        <v>76.51291083328587</v>
      </c>
      <c r="F262" s="4">
        <f>SUM(B262:E262)/0.8</f>
      </c>
      <c r="G262" s="4">
        <f>F262/'NG Monthly BTU Factors'!$B$3</f>
      </c>
      <c r="H262" s="15"/>
      <c r="I262" s="3">
        <v>44637</v>
      </c>
      <c r="J262" s="5">
        <v>0</v>
      </c>
      <c r="K262" s="4">
        <f>G262+J262</f>
      </c>
    </row>
    <row x14ac:dyDescent="0.25" r="263" customHeight="1" ht="17.25">
      <c r="A263" s="3">
        <v>44638</v>
      </c>
      <c r="B263" s="4">
        <v>237.70413929820057</v>
      </c>
      <c r="C263" s="5">
        <v>0</v>
      </c>
      <c r="D263" s="5">
        <v>0</v>
      </c>
      <c r="E263" s="4">
        <v>155.21187579358426</v>
      </c>
      <c r="F263" s="4">
        <f>SUM(B263:E263)/0.8</f>
      </c>
      <c r="G263" s="4">
        <f>F263/'NG Monthly BTU Factors'!$B$3</f>
      </c>
      <c r="H263" s="15"/>
      <c r="I263" s="3">
        <v>44638</v>
      </c>
      <c r="J263" s="5">
        <v>0</v>
      </c>
      <c r="K263" s="4">
        <f>G263+J263</f>
      </c>
    </row>
    <row x14ac:dyDescent="0.25" r="264" customHeight="1" ht="17.25">
      <c r="A264" s="3">
        <v>44639</v>
      </c>
      <c r="B264" s="4">
        <v>242.4977169672648</v>
      </c>
      <c r="C264" s="5">
        <v>0</v>
      </c>
      <c r="D264" s="5">
        <v>0</v>
      </c>
      <c r="E264" s="4">
        <v>143.29505486451893</v>
      </c>
      <c r="F264" s="4">
        <f>SUM(B264:E264)/0.8</f>
      </c>
      <c r="G264" s="4">
        <f>F264/'NG Monthly BTU Factors'!$B$3</f>
      </c>
      <c r="H264" s="15"/>
      <c r="I264" s="3">
        <v>44639</v>
      </c>
      <c r="J264" s="5">
        <v>0</v>
      </c>
      <c r="K264" s="4">
        <f>G264+J264</f>
      </c>
    </row>
    <row x14ac:dyDescent="0.25" r="265" customHeight="1" ht="17.25">
      <c r="A265" s="3">
        <v>44640</v>
      </c>
      <c r="B265" s="4">
        <v>246.1972918748856</v>
      </c>
      <c r="C265" s="5">
        <v>0</v>
      </c>
      <c r="D265" s="5">
        <v>0</v>
      </c>
      <c r="E265" s="4">
        <v>90.22904743639783</v>
      </c>
      <c r="F265" s="4">
        <f>SUM(B265:E265)/0.8</f>
      </c>
      <c r="G265" s="4">
        <f>F265/'NG Monthly BTU Factors'!$B$3</f>
      </c>
      <c r="H265" s="15"/>
      <c r="I265" s="3">
        <v>44640</v>
      </c>
      <c r="J265" s="5">
        <v>0</v>
      </c>
      <c r="K265" s="4">
        <f>G265+J265</f>
      </c>
    </row>
    <row x14ac:dyDescent="0.25" r="266" customHeight="1" ht="17.25">
      <c r="A266" s="3">
        <v>44641</v>
      </c>
      <c r="B266" s="4">
        <v>215.55916788578037</v>
      </c>
      <c r="C266" s="5">
        <v>0</v>
      </c>
      <c r="D266" s="5">
        <v>0</v>
      </c>
      <c r="E266" s="4">
        <v>88.76864938911525</v>
      </c>
      <c r="F266" s="4">
        <f>SUM(B266:E266)/0.8</f>
      </c>
      <c r="G266" s="4">
        <f>F266/'NG Monthly BTU Factors'!$B$3</f>
      </c>
      <c r="H266" s="15"/>
      <c r="I266" s="3">
        <v>44641</v>
      </c>
      <c r="J266" s="5">
        <v>0</v>
      </c>
      <c r="K266" s="4">
        <f>G266+J266</f>
      </c>
    </row>
    <row x14ac:dyDescent="0.25" r="267" customHeight="1" ht="17.25">
      <c r="A267" s="3">
        <v>44642</v>
      </c>
      <c r="B267" s="4">
        <v>223.67459561030068</v>
      </c>
      <c r="C267" s="5">
        <v>0</v>
      </c>
      <c r="D267" s="5">
        <v>0</v>
      </c>
      <c r="E267" s="4">
        <v>103.07683011234201</v>
      </c>
      <c r="F267" s="4">
        <f>SUM(B267:E267)/0.8</f>
      </c>
      <c r="G267" s="4">
        <f>F267/'NG Monthly BTU Factors'!$B$3</f>
      </c>
      <c r="H267" s="15"/>
      <c r="I267" s="3">
        <v>44642</v>
      </c>
      <c r="J267" s="5">
        <v>0</v>
      </c>
      <c r="K267" s="4">
        <f>G267+J267</f>
      </c>
    </row>
    <row x14ac:dyDescent="0.25" r="268" customHeight="1" ht="17.25">
      <c r="A268" s="3">
        <v>44643</v>
      </c>
      <c r="B268" s="4">
        <v>223.29077983697258</v>
      </c>
      <c r="C268" s="5">
        <v>0</v>
      </c>
      <c r="D268" s="5">
        <v>0</v>
      </c>
      <c r="E268" s="4">
        <v>146.5277175664902</v>
      </c>
      <c r="F268" s="4">
        <f>SUM(B268:E268)/0.8</f>
      </c>
      <c r="G268" s="4">
        <f>F268/'NG Monthly BTU Factors'!$B$3</f>
      </c>
      <c r="H268" s="15"/>
      <c r="I268" s="3">
        <v>44643</v>
      </c>
      <c r="J268" s="5">
        <v>0</v>
      </c>
      <c r="K268" s="4">
        <f>G268+J268</f>
      </c>
    </row>
    <row x14ac:dyDescent="0.25" r="269" customHeight="1" ht="17.25">
      <c r="A269" s="3">
        <v>44644</v>
      </c>
      <c r="B269" s="4">
        <v>249.96816036701205</v>
      </c>
      <c r="C269" s="5">
        <v>0</v>
      </c>
      <c r="D269" s="5">
        <v>0</v>
      </c>
      <c r="E269" s="4">
        <v>158.38171404401461</v>
      </c>
      <c r="F269" s="4">
        <f>SUM(B269:E269)/0.8</f>
      </c>
      <c r="G269" s="4">
        <f>F269/'NG Monthly BTU Factors'!$B$3</f>
      </c>
      <c r="H269" s="15"/>
      <c r="I269" s="3">
        <v>44644</v>
      </c>
      <c r="J269" s="5">
        <v>0</v>
      </c>
      <c r="K269" s="4">
        <f>G269+J269</f>
      </c>
    </row>
    <row x14ac:dyDescent="0.25" r="270" customHeight="1" ht="17.25">
      <c r="A270" s="3">
        <v>44645</v>
      </c>
      <c r="B270" s="4">
        <v>227.7134403705597</v>
      </c>
      <c r="C270" s="5">
        <v>0</v>
      </c>
      <c r="D270" s="5">
        <v>0</v>
      </c>
      <c r="E270" s="4">
        <v>158.79364773631096</v>
      </c>
      <c r="F270" s="4">
        <f>SUM(B270:E270)/0.8</f>
      </c>
      <c r="G270" s="4">
        <f>F270/'NG Monthly BTU Factors'!$B$3</f>
      </c>
      <c r="H270" s="15"/>
      <c r="I270" s="3">
        <v>44645</v>
      </c>
      <c r="J270" s="5">
        <v>0</v>
      </c>
      <c r="K270" s="4">
        <f>G270+J270</f>
      </c>
    </row>
    <row x14ac:dyDescent="0.25" r="271" customHeight="1" ht="17.25">
      <c r="A271" s="3">
        <v>44646</v>
      </c>
      <c r="B271" s="4">
        <v>262.90720566709837</v>
      </c>
      <c r="C271" s="5">
        <v>0</v>
      </c>
      <c r="D271" s="5">
        <v>0</v>
      </c>
      <c r="E271" s="4">
        <v>209.6422552247842</v>
      </c>
      <c r="F271" s="4">
        <f>SUM(B271:E271)/0.8</f>
      </c>
      <c r="G271" s="4">
        <f>F271/'NG Monthly BTU Factors'!$B$3</f>
      </c>
      <c r="H271" s="15"/>
      <c r="I271" s="3">
        <v>44646</v>
      </c>
      <c r="J271" s="5">
        <v>0</v>
      </c>
      <c r="K271" s="4">
        <f>G271+J271</f>
      </c>
    </row>
    <row x14ac:dyDescent="0.25" r="272" customHeight="1" ht="17.25">
      <c r="A272" s="3">
        <v>44647</v>
      </c>
      <c r="B272" s="4">
        <v>230.07817717194555</v>
      </c>
      <c r="C272" s="5">
        <v>0</v>
      </c>
      <c r="D272" s="5">
        <v>0</v>
      </c>
      <c r="E272" s="4">
        <v>245.41711228688558</v>
      </c>
      <c r="F272" s="4">
        <f>SUM(B272:E272)/0.8</f>
      </c>
      <c r="G272" s="4">
        <f>F272/'NG Monthly BTU Factors'!$B$3</f>
      </c>
      <c r="H272" s="15"/>
      <c r="I272" s="3">
        <v>44647</v>
      </c>
      <c r="J272" s="5">
        <v>0</v>
      </c>
      <c r="K272" s="4">
        <f>G272+J272</f>
      </c>
    </row>
    <row x14ac:dyDescent="0.25" r="273" customHeight="1" ht="17.25">
      <c r="A273" s="3">
        <v>44648</v>
      </c>
      <c r="B273" s="4">
        <v>263.4742614467939</v>
      </c>
      <c r="C273" s="5">
        <v>0</v>
      </c>
      <c r="D273" s="5">
        <v>0</v>
      </c>
      <c r="E273" s="4">
        <v>223.74220261772473</v>
      </c>
      <c r="F273" s="4">
        <f>SUM(B273:E273)/0.8</f>
      </c>
      <c r="G273" s="4">
        <f>F273/'NG Monthly BTU Factors'!$B$3</f>
      </c>
      <c r="H273" s="15"/>
      <c r="I273" s="3">
        <v>44648</v>
      </c>
      <c r="J273" s="5">
        <v>0</v>
      </c>
      <c r="K273" s="4">
        <f>G273+J273</f>
      </c>
    </row>
    <row x14ac:dyDescent="0.25" r="274" customHeight="1" ht="17.25">
      <c r="A274" s="3">
        <v>44649</v>
      </c>
      <c r="B274" s="4">
        <v>253.17145993908247</v>
      </c>
      <c r="C274" s="5">
        <v>0</v>
      </c>
      <c r="D274" s="5">
        <v>0</v>
      </c>
      <c r="E274" s="4">
        <v>205.3143345117569</v>
      </c>
      <c r="F274" s="4">
        <f>SUM(B274:E274)/0.8</f>
      </c>
      <c r="G274" s="4">
        <f>F274/'NG Monthly BTU Factors'!$B$3</f>
      </c>
      <c r="H274" s="15"/>
      <c r="I274" s="3">
        <v>44649</v>
      </c>
      <c r="J274" s="5">
        <v>0</v>
      </c>
      <c r="K274" s="4">
        <f>G274+J274</f>
      </c>
    </row>
    <row x14ac:dyDescent="0.25" r="275" customHeight="1" ht="17.25">
      <c r="A275" s="3">
        <v>44650</v>
      </c>
      <c r="B275" s="4">
        <v>211.05412105123202</v>
      </c>
      <c r="C275" s="5">
        <v>0</v>
      </c>
      <c r="D275" s="5">
        <v>0</v>
      </c>
      <c r="E275" s="4">
        <v>155.44673283298812</v>
      </c>
      <c r="F275" s="4">
        <f>SUM(B275:E275)/0.8</f>
      </c>
      <c r="G275" s="4">
        <f>F275/'NG Monthly BTU Factors'!$B$3</f>
      </c>
      <c r="H275" s="15"/>
      <c r="I275" s="3">
        <v>44650</v>
      </c>
      <c r="J275" s="5">
        <v>0</v>
      </c>
      <c r="K275" s="4">
        <f>G275+J275</f>
      </c>
    </row>
    <row x14ac:dyDescent="0.25" r="276" customHeight="1" ht="17.25">
      <c r="A276" s="3">
        <v>44651</v>
      </c>
      <c r="B276" s="4">
        <v>260.0620542446772</v>
      </c>
      <c r="C276" s="5">
        <v>0</v>
      </c>
      <c r="D276" s="5">
        <v>0</v>
      </c>
      <c r="E276" s="4">
        <v>190.7765046497186</v>
      </c>
      <c r="F276" s="4">
        <f>SUM(B276:E276)/0.8</f>
      </c>
      <c r="G276" s="4">
        <f>F276/'NG Monthly BTU Factors'!$B$3</f>
      </c>
      <c r="H276" s="15"/>
      <c r="I276" s="3">
        <v>44651</v>
      </c>
      <c r="J276" s="5">
        <v>0</v>
      </c>
      <c r="K276" s="4">
        <f>G276+J276</f>
      </c>
    </row>
    <row x14ac:dyDescent="0.25" r="277" customHeight="1" ht="17.25">
      <c r="A277" s="3">
        <v>44652</v>
      </c>
      <c r="B277" s="4">
        <v>250.2652019818624</v>
      </c>
      <c r="C277" s="5">
        <v>0</v>
      </c>
      <c r="D277" s="5">
        <v>0</v>
      </c>
      <c r="E277" s="4">
        <v>171.46383186976115</v>
      </c>
      <c r="F277" s="4">
        <f>SUM(B277:E277)/0.8</f>
      </c>
      <c r="G277" s="4">
        <f>F277/'NG Monthly BTU Factors'!$B$3</f>
      </c>
      <c r="H277" s="15"/>
      <c r="I277" s="3">
        <v>44652</v>
      </c>
      <c r="J277" s="5">
        <v>0</v>
      </c>
      <c r="K277" s="4">
        <f>G277+J277</f>
      </c>
    </row>
    <row x14ac:dyDescent="0.25" r="278" customHeight="1" ht="17.25">
      <c r="A278" s="3">
        <v>44653</v>
      </c>
      <c r="B278" s="4">
        <v>224.9138405601184</v>
      </c>
      <c r="C278" s="5">
        <v>0</v>
      </c>
      <c r="D278" s="5">
        <v>0</v>
      </c>
      <c r="E278" s="4">
        <v>141.77069632013638</v>
      </c>
      <c r="F278" s="4">
        <f>SUM(B278:E278)/0.8</f>
      </c>
      <c r="G278" s="4">
        <f>F278/'NG Monthly BTU Factors'!$B$3</f>
      </c>
      <c r="H278" s="15"/>
      <c r="I278" s="3">
        <v>44653</v>
      </c>
      <c r="J278" s="5">
        <v>0</v>
      </c>
      <c r="K278" s="4">
        <f>G278+J278</f>
      </c>
    </row>
    <row x14ac:dyDescent="0.25" r="279" customHeight="1" ht="17.25">
      <c r="A279" s="3">
        <v>44654</v>
      </c>
      <c r="B279" s="4">
        <v>211.96514891584712</v>
      </c>
      <c r="C279" s="5">
        <v>0</v>
      </c>
      <c r="D279" s="5">
        <v>0</v>
      </c>
      <c r="E279" s="4">
        <v>141.05566126902897</v>
      </c>
      <c r="F279" s="4">
        <f>SUM(B279:E279)/0.8</f>
      </c>
      <c r="G279" s="4">
        <f>F279/'NG Monthly BTU Factors'!$B$3</f>
      </c>
      <c r="H279" s="15"/>
      <c r="I279" s="3">
        <v>44654</v>
      </c>
      <c r="J279" s="5">
        <v>0</v>
      </c>
      <c r="K279" s="4">
        <f>G279+J279</f>
      </c>
    </row>
    <row x14ac:dyDescent="0.25" r="280" customHeight="1" ht="17.25">
      <c r="A280" s="3">
        <v>44655</v>
      </c>
      <c r="B280" s="4">
        <v>221.17055110732713</v>
      </c>
      <c r="C280" s="5">
        <v>0</v>
      </c>
      <c r="D280" s="5">
        <v>0</v>
      </c>
      <c r="E280" s="4">
        <v>141.25733761191367</v>
      </c>
      <c r="F280" s="4">
        <f>SUM(B280:E280)/0.8</f>
      </c>
      <c r="G280" s="4">
        <f>F280/'NG Monthly BTU Factors'!$B$3</f>
      </c>
      <c r="H280" s="15"/>
      <c r="I280" s="3">
        <v>44655</v>
      </c>
      <c r="J280" s="5">
        <v>0</v>
      </c>
      <c r="K280" s="4">
        <f>G280+J280</f>
      </c>
    </row>
    <row x14ac:dyDescent="0.25" r="281" customHeight="1" ht="17.25">
      <c r="A281" s="3">
        <v>44656</v>
      </c>
      <c r="B281" s="4">
        <v>203.68220551013948</v>
      </c>
      <c r="C281" s="5">
        <v>0</v>
      </c>
      <c r="D281" s="5">
        <v>0</v>
      </c>
      <c r="E281" s="4">
        <v>140.8800703485807</v>
      </c>
      <c r="F281" s="4">
        <f>SUM(B281:E281)/0.8</f>
      </c>
      <c r="G281" s="4">
        <f>F281/'NG Monthly BTU Factors'!$B$3</f>
      </c>
      <c r="H281" s="15"/>
      <c r="I281" s="3">
        <v>44656</v>
      </c>
      <c r="J281" s="5">
        <v>0</v>
      </c>
      <c r="K281" s="4">
        <f>G281+J281</f>
      </c>
    </row>
    <row x14ac:dyDescent="0.25" r="282" customHeight="1" ht="17.25">
      <c r="A282" s="3">
        <v>44657</v>
      </c>
      <c r="B282" s="4">
        <v>190.06156745553017</v>
      </c>
      <c r="C282" s="5">
        <v>0</v>
      </c>
      <c r="D282" s="5">
        <v>0</v>
      </c>
      <c r="E282" s="4">
        <v>140.62024722297986</v>
      </c>
      <c r="F282" s="4">
        <f>SUM(B282:E282)/0.8</f>
      </c>
      <c r="G282" s="4">
        <f>F282/'NG Monthly BTU Factors'!$B$3</f>
      </c>
      <c r="H282" s="15"/>
      <c r="I282" s="3">
        <v>44657</v>
      </c>
      <c r="J282" s="5">
        <v>0</v>
      </c>
      <c r="K282" s="4">
        <f>G282+J282</f>
      </c>
    </row>
    <row x14ac:dyDescent="0.25" r="283" customHeight="1" ht="17.25">
      <c r="A283" s="3">
        <v>44658</v>
      </c>
      <c r="B283" s="4">
        <v>241.124660863479</v>
      </c>
      <c r="C283" s="5">
        <v>0</v>
      </c>
      <c r="D283" s="5">
        <v>0</v>
      </c>
      <c r="E283" s="4">
        <v>141.5955794195334</v>
      </c>
      <c r="F283" s="4">
        <f>SUM(B283:E283)/0.8</f>
      </c>
      <c r="G283" s="4">
        <f>F283/'NG Monthly BTU Factors'!$B$3</f>
      </c>
      <c r="H283" s="15"/>
      <c r="I283" s="3">
        <v>44658</v>
      </c>
      <c r="J283" s="5">
        <v>0</v>
      </c>
      <c r="K283" s="4">
        <f>G283+J283</f>
      </c>
    </row>
    <row x14ac:dyDescent="0.25" r="284" customHeight="1" ht="17.25">
      <c r="A284" s="3">
        <v>44659</v>
      </c>
      <c r="B284" s="4">
        <v>255.3689076026281</v>
      </c>
      <c r="C284" s="5">
        <v>0</v>
      </c>
      <c r="D284" s="5">
        <v>0</v>
      </c>
      <c r="E284" s="4">
        <v>156.9857173105081</v>
      </c>
      <c r="F284" s="4">
        <f>SUM(B284:E284)/0.8</f>
      </c>
      <c r="G284" s="4">
        <f>F284/'NG Monthly BTU Factors'!$B$3</f>
      </c>
      <c r="H284" s="15"/>
      <c r="I284" s="3">
        <v>44659</v>
      </c>
      <c r="J284" s="5">
        <v>0</v>
      </c>
      <c r="K284" s="4">
        <f>G284+J284</f>
      </c>
    </row>
    <row x14ac:dyDescent="0.25" r="285" customHeight="1" ht="17.25">
      <c r="A285" s="3">
        <v>44660</v>
      </c>
      <c r="B285" s="4">
        <v>228.44683084487917</v>
      </c>
      <c r="C285" s="5">
        <v>0</v>
      </c>
      <c r="D285" s="5">
        <v>0</v>
      </c>
      <c r="E285" s="4">
        <v>142.68727593223255</v>
      </c>
      <c r="F285" s="4">
        <f>SUM(B285:E285)/0.8</f>
      </c>
      <c r="G285" s="4">
        <f>F285/'NG Monthly BTU Factors'!$B$3</f>
      </c>
      <c r="H285" s="15"/>
      <c r="I285" s="3">
        <v>44660</v>
      </c>
      <c r="J285" s="5">
        <v>0</v>
      </c>
      <c r="K285" s="4">
        <f>G285+J285</f>
      </c>
    </row>
    <row x14ac:dyDescent="0.25" r="286" customHeight="1" ht="17.25">
      <c r="A286" s="3">
        <v>44661</v>
      </c>
      <c r="B286" s="4">
        <v>173.55860683719317</v>
      </c>
      <c r="C286" s="5">
        <v>0</v>
      </c>
      <c r="D286" s="5">
        <v>0</v>
      </c>
      <c r="E286" s="4">
        <v>112.22244503895442</v>
      </c>
      <c r="F286" s="4">
        <f>SUM(B286:E286)/0.8</f>
      </c>
      <c r="G286" s="4">
        <f>F286/'NG Monthly BTU Factors'!$B$3</f>
      </c>
      <c r="H286" s="15"/>
      <c r="I286" s="3">
        <v>44661</v>
      </c>
      <c r="J286" s="5">
        <v>0</v>
      </c>
      <c r="K286" s="4">
        <f>G286+J286</f>
      </c>
    </row>
    <row x14ac:dyDescent="0.25" r="287" customHeight="1" ht="17.25">
      <c r="A287" s="3">
        <v>44662</v>
      </c>
      <c r="B287" s="4">
        <v>73.86412236085947</v>
      </c>
      <c r="C287" s="4">
        <v>119.63082972814638</v>
      </c>
      <c r="D287" s="5">
        <v>0</v>
      </c>
      <c r="E287" s="4">
        <v>130.16536197910708</v>
      </c>
      <c r="F287" s="4">
        <f>SUM(B287:E287)/0.8</f>
      </c>
      <c r="G287" s="4">
        <f>F287/'NG Monthly BTU Factors'!$B$3</f>
      </c>
      <c r="H287" s="15"/>
      <c r="I287" s="3">
        <v>44662</v>
      </c>
      <c r="J287" s="5">
        <v>0</v>
      </c>
      <c r="K287" s="4">
        <f>G287+J287</f>
      </c>
    </row>
    <row x14ac:dyDescent="0.25" r="288" customHeight="1" ht="17.25">
      <c r="A288" s="3">
        <v>44663</v>
      </c>
      <c r="B288" s="4">
        <v>0.3126041644354396</v>
      </c>
      <c r="C288" s="4">
        <v>211.93408598109806</v>
      </c>
      <c r="D288" s="4">
        <v>0.3755899967936933</v>
      </c>
      <c r="E288" s="4">
        <v>92.14400934237248</v>
      </c>
      <c r="F288" s="4">
        <f>SUM(B288:E288)/0.8</f>
      </c>
      <c r="G288" s="4">
        <f>F288/'NG Monthly BTU Factors'!$B$3</f>
      </c>
      <c r="H288" s="15"/>
      <c r="I288" s="3">
        <v>44663</v>
      </c>
      <c r="J288" s="5">
        <v>0</v>
      </c>
      <c r="K288" s="4">
        <f>G288+J288</f>
      </c>
    </row>
    <row x14ac:dyDescent="0.25" r="289" customHeight="1" ht="17.25">
      <c r="A289" s="3">
        <v>44664</v>
      </c>
      <c r="B289" s="4">
        <v>0.32283831734934615</v>
      </c>
      <c r="C289" s="4">
        <v>235.0347238840764</v>
      </c>
      <c r="D289" s="5">
        <v>0</v>
      </c>
      <c r="E289" s="4">
        <v>114.97251738306136</v>
      </c>
      <c r="F289" s="4">
        <f>SUM(B289:E289)/0.8</f>
      </c>
      <c r="G289" s="4">
        <f>F289/'NG Monthly BTU Factors'!$B$3</f>
      </c>
      <c r="H289" s="15"/>
      <c r="I289" s="3">
        <v>44664</v>
      </c>
      <c r="J289" s="5">
        <v>0</v>
      </c>
      <c r="K289" s="4">
        <f>G289+J289</f>
      </c>
    </row>
    <row x14ac:dyDescent="0.25" r="290" customHeight="1" ht="17.25">
      <c r="A290" s="3">
        <v>44665</v>
      </c>
      <c r="B290" s="4">
        <v>0.28493965661785164</v>
      </c>
      <c r="C290" s="4">
        <v>257.1016860047976</v>
      </c>
      <c r="D290" s="5">
        <v>0</v>
      </c>
      <c r="E290" s="4">
        <v>182.2102349559466</v>
      </c>
      <c r="F290" s="4">
        <f>SUM(B290:E290)/0.8</f>
      </c>
      <c r="G290" s="4">
        <f>F290/'NG Monthly BTU Factors'!$B$3</f>
      </c>
      <c r="H290" s="15"/>
      <c r="I290" s="3">
        <v>44665</v>
      </c>
      <c r="J290" s="5">
        <v>0</v>
      </c>
      <c r="K290" s="4">
        <f>G290+J290</f>
      </c>
    </row>
    <row x14ac:dyDescent="0.25" r="291" customHeight="1" ht="17.25">
      <c r="A291" s="3">
        <v>44666</v>
      </c>
      <c r="B291" s="4">
        <v>0.2991507131665471</v>
      </c>
      <c r="C291" s="4">
        <v>248.4008883357048</v>
      </c>
      <c r="D291" s="5">
        <v>0</v>
      </c>
      <c r="E291" s="4">
        <v>182.9232496837775</v>
      </c>
      <c r="F291" s="4">
        <f>SUM(B291:E291)/0.8</f>
      </c>
      <c r="G291" s="4">
        <f>F291/'NG Monthly BTU Factors'!$B$3</f>
      </c>
      <c r="H291" s="15"/>
      <c r="I291" s="3">
        <v>44666</v>
      </c>
      <c r="J291" s="5">
        <v>0</v>
      </c>
      <c r="K291" s="4">
        <f>G291+J291</f>
      </c>
    </row>
    <row x14ac:dyDescent="0.25" r="292" customHeight="1" ht="17.25">
      <c r="A292" s="3">
        <v>44667</v>
      </c>
      <c r="B292" s="4">
        <v>0.2623327543193822</v>
      </c>
      <c r="C292" s="4">
        <v>283.67103337844213</v>
      </c>
      <c r="D292" s="5">
        <v>0</v>
      </c>
      <c r="E292" s="4">
        <v>184.50470764040946</v>
      </c>
      <c r="F292" s="4">
        <f>SUM(B292:E292)/0.8</f>
      </c>
      <c r="G292" s="4">
        <f>F292/'NG Monthly BTU Factors'!$B$3</f>
      </c>
      <c r="H292" s="15"/>
      <c r="I292" s="3">
        <v>44667</v>
      </c>
      <c r="J292" s="5">
        <v>0</v>
      </c>
      <c r="K292" s="4">
        <f>G292+J292</f>
      </c>
    </row>
    <row x14ac:dyDescent="0.25" r="293" customHeight="1" ht="17.25">
      <c r="A293" s="3">
        <v>44668</v>
      </c>
      <c r="B293" s="4">
        <v>0.25427223230227053</v>
      </c>
      <c r="C293" s="4">
        <v>264.1380169113477</v>
      </c>
      <c r="D293" s="5">
        <v>0</v>
      </c>
      <c r="E293" s="4">
        <v>183.64710339903831</v>
      </c>
      <c r="F293" s="4">
        <f>SUM(B293:E293)/0.8</f>
      </c>
      <c r="G293" s="4">
        <f>F293/'NG Monthly BTU Factors'!$B$3</f>
      </c>
      <c r="H293" s="15"/>
      <c r="I293" s="3">
        <v>44668</v>
      </c>
      <c r="J293" s="5">
        <v>0</v>
      </c>
      <c r="K293" s="4">
        <f>G293+J293</f>
      </c>
    </row>
    <row x14ac:dyDescent="0.25" r="294" customHeight="1" ht="17.25">
      <c r="A294" s="3">
        <v>44669</v>
      </c>
      <c r="B294" s="4">
        <v>0.2307209329425435</v>
      </c>
      <c r="C294" s="4">
        <v>273.2385719458262</v>
      </c>
      <c r="D294" s="5">
        <v>0</v>
      </c>
      <c r="E294" s="4">
        <v>185.0624849041303</v>
      </c>
      <c r="F294" s="4">
        <f>SUM(B294:E294)/0.8</f>
      </c>
      <c r="G294" s="4">
        <f>F294/'NG Monthly BTU Factors'!$B$3</f>
      </c>
      <c r="H294" s="15"/>
      <c r="I294" s="3">
        <v>44669</v>
      </c>
      <c r="J294" s="5">
        <v>0</v>
      </c>
      <c r="K294" s="4">
        <f>G294+J294</f>
      </c>
    </row>
    <row x14ac:dyDescent="0.25" r="295" customHeight="1" ht="17.25">
      <c r="A295" s="3">
        <v>44670</v>
      </c>
      <c r="B295" s="4">
        <v>0.23760683001151645</v>
      </c>
      <c r="C295" s="4">
        <v>271.9976147413254</v>
      </c>
      <c r="D295" s="5">
        <v>0</v>
      </c>
      <c r="E295" s="4">
        <v>183.9197623272737</v>
      </c>
      <c r="F295" s="4">
        <f>SUM(B295:E295)/0.8</f>
      </c>
      <c r="G295" s="4">
        <f>F295/'NG Monthly BTU Factors'!$B$3</f>
      </c>
      <c r="H295" s="15"/>
      <c r="I295" s="3">
        <v>44670</v>
      </c>
      <c r="J295" s="5">
        <v>0</v>
      </c>
      <c r="K295" s="4">
        <f>G295+J295</f>
      </c>
    </row>
    <row x14ac:dyDescent="0.25" r="296" customHeight="1" ht="17.25">
      <c r="A296" s="3">
        <v>44671</v>
      </c>
      <c r="B296" s="4">
        <v>0.27155908708705373</v>
      </c>
      <c r="C296" s="4">
        <v>213.24748197197914</v>
      </c>
      <c r="D296" s="5">
        <v>0</v>
      </c>
      <c r="E296" s="4">
        <v>139.50412264664968</v>
      </c>
      <c r="F296" s="4">
        <f>SUM(B296:E296)/0.8</f>
      </c>
      <c r="G296" s="4">
        <f>F296/'NG Monthly BTU Factors'!$B$3</f>
      </c>
      <c r="H296" s="15"/>
      <c r="I296" s="3">
        <v>44671</v>
      </c>
      <c r="J296" s="5">
        <v>0</v>
      </c>
      <c r="K296" s="4">
        <f>G296+J296</f>
      </c>
    </row>
    <row x14ac:dyDescent="0.25" r="297" customHeight="1" ht="17.25">
      <c r="A297" s="3">
        <v>44672</v>
      </c>
      <c r="B297" s="4">
        <v>0.27816127541194685</v>
      </c>
      <c r="C297" s="4">
        <v>212.34272716442743</v>
      </c>
      <c r="D297" s="5">
        <v>0</v>
      </c>
      <c r="E297" s="4">
        <v>100.63903358181318</v>
      </c>
      <c r="F297" s="4">
        <f>SUM(B297:E297)/0.8</f>
      </c>
      <c r="G297" s="4">
        <f>F297/'NG Monthly BTU Factors'!$B$3</f>
      </c>
      <c r="H297" s="15"/>
      <c r="I297" s="3">
        <v>44672</v>
      </c>
      <c r="J297" s="4">
        <v>1.4540883342447999</v>
      </c>
      <c r="K297" s="4">
        <f>G297+J297</f>
      </c>
    </row>
    <row x14ac:dyDescent="0.25" r="298" customHeight="1" ht="17.25">
      <c r="A298" s="3">
        <v>44673</v>
      </c>
      <c r="B298" s="4">
        <v>0.2716583593685238</v>
      </c>
      <c r="C298" s="4">
        <v>212.53708607937656</v>
      </c>
      <c r="D298" s="5">
        <v>0</v>
      </c>
      <c r="E298" s="4">
        <v>86.57248521720672</v>
      </c>
      <c r="F298" s="4">
        <f>SUM(B298:E298)/0.8</f>
      </c>
      <c r="G298" s="4">
        <f>F298/'NG Monthly BTU Factors'!$B$3</f>
      </c>
      <c r="H298" s="15"/>
      <c r="I298" s="3">
        <v>44673</v>
      </c>
      <c r="J298" s="5">
        <v>0</v>
      </c>
      <c r="K298" s="4">
        <f>G298+J298</f>
      </c>
    </row>
    <row x14ac:dyDescent="0.25" r="299" customHeight="1" ht="17.25">
      <c r="A299" s="3">
        <v>44674</v>
      </c>
      <c r="B299" s="4">
        <v>0.27999889123342975</v>
      </c>
      <c r="C299" s="4">
        <v>225.13326939245064</v>
      </c>
      <c r="D299" s="5">
        <v>0</v>
      </c>
      <c r="E299" s="4">
        <v>44.20341021120549</v>
      </c>
      <c r="F299" s="4">
        <f>SUM(B299:E299)/0.8</f>
      </c>
      <c r="G299" s="4">
        <f>F299/'NG Monthly BTU Factors'!$B$3</f>
      </c>
      <c r="H299" s="15"/>
      <c r="I299" s="3">
        <v>44674</v>
      </c>
      <c r="J299" s="5">
        <v>0</v>
      </c>
      <c r="K299" s="4">
        <f>G299+J299</f>
      </c>
    </row>
    <row x14ac:dyDescent="0.25" r="300" customHeight="1" ht="17.25">
      <c r="A300" s="3">
        <v>44675</v>
      </c>
      <c r="B300" s="4">
        <v>0.27724441603291783</v>
      </c>
      <c r="C300" s="4">
        <v>253.5314616123835</v>
      </c>
      <c r="D300" s="5">
        <v>0</v>
      </c>
      <c r="E300" s="4">
        <v>40.84719389490783</v>
      </c>
      <c r="F300" s="4">
        <f>SUM(B300:E300)/0.8</f>
      </c>
      <c r="G300" s="4">
        <f>F300/'NG Monthly BTU Factors'!$B$3</f>
      </c>
      <c r="H300" s="15"/>
      <c r="I300" s="3">
        <v>44675</v>
      </c>
      <c r="J300" s="5">
        <v>0</v>
      </c>
      <c r="K300" s="4">
        <f>G300+J300</f>
      </c>
    </row>
    <row x14ac:dyDescent="0.25" r="301" customHeight="1" ht="17.25">
      <c r="A301" s="3">
        <v>44676</v>
      </c>
      <c r="B301" s="4">
        <v>0.2503945185094961</v>
      </c>
      <c r="C301" s="4">
        <v>271.52221689621604</v>
      </c>
      <c r="D301" s="5">
        <v>0</v>
      </c>
      <c r="E301" s="4">
        <v>125.59654526114466</v>
      </c>
      <c r="F301" s="4">
        <f>SUM(B301:E301)/0.8</f>
      </c>
      <c r="G301" s="4">
        <f>F301/'NG Monthly BTU Factors'!$B$3</f>
      </c>
      <c r="H301" s="15"/>
      <c r="I301" s="3">
        <v>44676</v>
      </c>
      <c r="J301" s="5">
        <v>0</v>
      </c>
      <c r="K301" s="4">
        <f>G301+J301</f>
      </c>
    </row>
    <row x14ac:dyDescent="0.25" r="302" customHeight="1" ht="17.25">
      <c r="A302" s="3">
        <v>44677</v>
      </c>
      <c r="B302" s="4">
        <v>0.22474868392152625</v>
      </c>
      <c r="C302" s="4">
        <v>267.139879547999</v>
      </c>
      <c r="D302" s="5">
        <v>0</v>
      </c>
      <c r="E302" s="4">
        <v>153.6226810244646</v>
      </c>
      <c r="F302" s="4">
        <f>SUM(B302:E302)/0.8</f>
      </c>
      <c r="G302" s="4">
        <f>F302/'NG Monthly BTU Factors'!$B$3</f>
      </c>
      <c r="H302" s="15"/>
      <c r="I302" s="3">
        <v>44677</v>
      </c>
      <c r="J302" s="5">
        <v>0</v>
      </c>
      <c r="K302" s="4">
        <f>G302+J302</f>
      </c>
    </row>
    <row x14ac:dyDescent="0.25" r="303" customHeight="1" ht="17.25">
      <c r="A303" s="3">
        <v>44678</v>
      </c>
      <c r="B303" s="4">
        <v>0.24890667226058072</v>
      </c>
      <c r="C303" s="4">
        <v>241.26887532075247</v>
      </c>
      <c r="D303" s="5">
        <v>0</v>
      </c>
      <c r="E303" s="4">
        <v>113.17925143341223</v>
      </c>
      <c r="F303" s="4">
        <f>SUM(B303:E303)/0.8</f>
      </c>
      <c r="G303" s="4">
        <f>F303/'NG Monthly BTU Factors'!$B$3</f>
      </c>
      <c r="H303" s="15"/>
      <c r="I303" s="3">
        <v>44678</v>
      </c>
      <c r="J303" s="4">
        <v>106.79332917583534</v>
      </c>
      <c r="K303" s="4">
        <f>G303+J303</f>
      </c>
    </row>
    <row x14ac:dyDescent="0.25" r="304" customHeight="1" ht="17.25">
      <c r="A304" s="3">
        <v>44679</v>
      </c>
      <c r="B304" s="4">
        <v>0.25766457119463093</v>
      </c>
      <c r="C304" s="4">
        <v>236.81118275721866</v>
      </c>
      <c r="D304" s="5">
        <v>0</v>
      </c>
      <c r="E304" s="4">
        <v>92.36138540705045</v>
      </c>
      <c r="F304" s="4">
        <f>SUM(B304:E304)/0.8</f>
      </c>
      <c r="G304" s="4">
        <f>F304/'NG Monthly BTU Factors'!$B$3</f>
      </c>
      <c r="H304" s="15"/>
      <c r="I304" s="3">
        <v>44679</v>
      </c>
      <c r="J304" s="5">
        <v>0</v>
      </c>
      <c r="K304" s="4">
        <f>G304+J304</f>
      </c>
    </row>
    <row x14ac:dyDescent="0.25" r="305" customHeight="1" ht="17.25">
      <c r="A305" s="3">
        <v>44680</v>
      </c>
      <c r="B305" s="4">
        <v>0.27257511798863526</v>
      </c>
      <c r="C305" s="4">
        <v>194.6037545681</v>
      </c>
      <c r="D305" s="5">
        <v>0</v>
      </c>
      <c r="E305" s="4">
        <v>91.89962999622027</v>
      </c>
      <c r="F305" s="4">
        <f>SUM(B305:E305)/0.8</f>
      </c>
      <c r="G305" s="4">
        <f>F305/'NG Monthly BTU Factors'!$B$3</f>
      </c>
      <c r="H305" s="15"/>
      <c r="I305" s="3">
        <v>44680</v>
      </c>
      <c r="J305" s="5">
        <v>0</v>
      </c>
      <c r="K305" s="4">
        <f>G305+J305</f>
      </c>
    </row>
    <row x14ac:dyDescent="0.25" r="306" customHeight="1" ht="17.25">
      <c r="A306" s="3">
        <v>44681</v>
      </c>
      <c r="B306" s="4">
        <v>0.28199977269978266</v>
      </c>
      <c r="C306" s="4">
        <v>179.07783955057462</v>
      </c>
      <c r="D306" s="5">
        <v>0</v>
      </c>
      <c r="E306" s="4">
        <v>91.25955288499594</v>
      </c>
      <c r="F306" s="4">
        <f>SUM(B306:E306)/0.8</f>
      </c>
      <c r="G306" s="4">
        <f>F306/'NG Monthly BTU Factors'!$B$3</f>
      </c>
      <c r="H306" s="15"/>
      <c r="I306" s="3">
        <v>44681</v>
      </c>
      <c r="J306" s="5">
        <v>0</v>
      </c>
      <c r="K306" s="4">
        <f>G306+J306</f>
      </c>
    </row>
    <row x14ac:dyDescent="0.25" r="307" customHeight="1" ht="17.25">
      <c r="A307" s="3">
        <v>44682</v>
      </c>
      <c r="B307" s="4">
        <v>0.27433527226094157</v>
      </c>
      <c r="C307" s="4">
        <v>227.77482731342315</v>
      </c>
      <c r="D307" s="5">
        <v>0</v>
      </c>
      <c r="E307" s="4">
        <v>91.71923239827156</v>
      </c>
      <c r="F307" s="4">
        <f>SUM(B307:E307)/0.8</f>
      </c>
      <c r="G307" s="4">
        <f>F307/'NG Monthly BTU Factors'!$B$3</f>
      </c>
      <c r="H307" s="15"/>
      <c r="I307" s="3">
        <v>44682</v>
      </c>
      <c r="J307" s="5">
        <v>0</v>
      </c>
      <c r="K307" s="4">
        <f>G307+J307</f>
      </c>
    </row>
    <row x14ac:dyDescent="0.25" r="308" customHeight="1" ht="17.25">
      <c r="A308" s="3">
        <v>44683</v>
      </c>
      <c r="B308" s="4">
        <v>0.26019635357467147</v>
      </c>
      <c r="C308" s="4">
        <v>238.60510379870735</v>
      </c>
      <c r="D308" s="5">
        <v>0</v>
      </c>
      <c r="E308" s="4">
        <v>92.24321294128895</v>
      </c>
      <c r="F308" s="4">
        <f>SUM(B308:E308)/0.8</f>
      </c>
      <c r="G308" s="4">
        <f>F308/'NG Monthly BTU Factors'!$B$3</f>
      </c>
      <c r="H308" s="15"/>
      <c r="I308" s="3">
        <v>44683</v>
      </c>
      <c r="J308" s="4">
        <v>2.575898370973207</v>
      </c>
      <c r="K308" s="4">
        <f>G308+J308</f>
      </c>
    </row>
    <row x14ac:dyDescent="0.25" r="309" customHeight="1" ht="17.25">
      <c r="A309" s="3">
        <v>44684</v>
      </c>
      <c r="B309" s="4">
        <v>0.2642097445918664</v>
      </c>
      <c r="C309" s="4">
        <v>104.36129588286082</v>
      </c>
      <c r="D309" s="4">
        <v>114.5351311688622</v>
      </c>
      <c r="E309" s="4">
        <v>119.74486130277316</v>
      </c>
      <c r="F309" s="4">
        <f>SUM(B309:E309)/0.8</f>
      </c>
      <c r="G309" s="4">
        <f>F309/'NG Monthly BTU Factors'!$B$3</f>
      </c>
      <c r="H309" s="15"/>
      <c r="I309" s="3">
        <v>44684</v>
      </c>
      <c r="J309" s="5">
        <v>0</v>
      </c>
      <c r="K309" s="4">
        <f>G309+J309</f>
      </c>
    </row>
    <row x14ac:dyDescent="0.25" r="310" customHeight="1" ht="17.25">
      <c r="A310" s="3">
        <v>44685</v>
      </c>
      <c r="B310" s="4">
        <v>0.24915387055799856</v>
      </c>
      <c r="C310" s="5">
        <v>0</v>
      </c>
      <c r="D310" s="4">
        <v>197.7500059723854</v>
      </c>
      <c r="E310" s="4">
        <v>126.70154597163199</v>
      </c>
      <c r="F310" s="4">
        <f>SUM(B310:E310)/0.8</f>
      </c>
      <c r="G310" s="4">
        <f>F310/'NG Monthly BTU Factors'!$B$3</f>
      </c>
      <c r="H310" s="15"/>
      <c r="I310" s="3">
        <v>44685</v>
      </c>
      <c r="J310" s="5">
        <v>0</v>
      </c>
      <c r="K310" s="4">
        <f>G310+J310</f>
      </c>
    </row>
    <row x14ac:dyDescent="0.25" r="311" customHeight="1" ht="17.25">
      <c r="A311" s="3">
        <v>44686</v>
      </c>
      <c r="B311" s="4">
        <v>0.2727353498863522</v>
      </c>
      <c r="C311" s="5">
        <v>0</v>
      </c>
      <c r="D311" s="4">
        <v>194.6780040840308</v>
      </c>
      <c r="E311" s="4">
        <v>112.90897376139958</v>
      </c>
      <c r="F311" s="4">
        <f>SUM(B311:E311)/0.8</f>
      </c>
      <c r="G311" s="4">
        <f>F311/'NG Monthly BTU Factors'!$B$3</f>
      </c>
      <c r="H311" s="15"/>
      <c r="I311" s="3">
        <v>44686</v>
      </c>
      <c r="J311" s="5">
        <v>0</v>
      </c>
      <c r="K311" s="4">
        <f>G311+J311</f>
      </c>
    </row>
    <row x14ac:dyDescent="0.25" r="312" customHeight="1" ht="17.25">
      <c r="A312" s="3">
        <v>44687</v>
      </c>
      <c r="B312" s="4">
        <v>0.28228642680167365</v>
      </c>
      <c r="C312" s="5">
        <v>0</v>
      </c>
      <c r="D312" s="4">
        <v>184.49412948091825</v>
      </c>
      <c r="E312" s="4">
        <v>112.24059215784074</v>
      </c>
      <c r="F312" s="4">
        <f>SUM(B312:E312)/0.8</f>
      </c>
      <c r="G312" s="4">
        <f>F312/'NG Monthly BTU Factors'!$B$3</f>
      </c>
      <c r="H312" s="15"/>
      <c r="I312" s="3">
        <v>44687</v>
      </c>
      <c r="J312" s="5">
        <v>0</v>
      </c>
      <c r="K312" s="4">
        <f>G312+J312</f>
      </c>
    </row>
    <row x14ac:dyDescent="0.25" r="313" customHeight="1" ht="17.25">
      <c r="A313" s="3">
        <v>44688</v>
      </c>
      <c r="B313" s="4">
        <v>0.2784642162031449</v>
      </c>
      <c r="C313" s="5">
        <v>0</v>
      </c>
      <c r="D313" s="4">
        <v>192.98138535817463</v>
      </c>
      <c r="E313" s="4">
        <v>99.40032435456912</v>
      </c>
      <c r="F313" s="4">
        <f>SUM(B313:E313)/0.8</f>
      </c>
      <c r="G313" s="4">
        <f>F313/'NG Monthly BTU Factors'!$B$3</f>
      </c>
      <c r="H313" s="15"/>
      <c r="I313" s="3">
        <v>44688</v>
      </c>
      <c r="J313" s="5">
        <v>0</v>
      </c>
      <c r="K313" s="4">
        <f>G313+J313</f>
      </c>
    </row>
    <row x14ac:dyDescent="0.25" r="314" customHeight="1" ht="17.25">
      <c r="A314" s="3">
        <v>44689</v>
      </c>
      <c r="B314" s="4">
        <v>0.2774799031826357</v>
      </c>
      <c r="C314" s="5">
        <v>0</v>
      </c>
      <c r="D314" s="4">
        <v>178.6940647562345</v>
      </c>
      <c r="E314" s="4">
        <v>87.21679153045018</v>
      </c>
      <c r="F314" s="4">
        <f>SUM(B314:E314)/0.8</f>
      </c>
      <c r="G314" s="4">
        <f>F314/'NG Monthly BTU Factors'!$B$3</f>
      </c>
      <c r="H314" s="15"/>
      <c r="I314" s="3">
        <v>44689</v>
      </c>
      <c r="J314" s="5">
        <v>0</v>
      </c>
      <c r="K314" s="4">
        <f>G314+J314</f>
      </c>
    </row>
    <row x14ac:dyDescent="0.25" r="315" customHeight="1" ht="17.25">
      <c r="A315" s="3">
        <v>44690</v>
      </c>
      <c r="B315" s="4">
        <v>0.2724659243332488</v>
      </c>
      <c r="C315" s="5">
        <v>0</v>
      </c>
      <c r="D315" s="4">
        <v>177.565094045798</v>
      </c>
      <c r="E315" s="4">
        <v>73.25404056459665</v>
      </c>
      <c r="F315" s="4">
        <f>SUM(B315:E315)/0.8</f>
      </c>
      <c r="G315" s="4">
        <f>F315/'NG Monthly BTU Factors'!$B$3</f>
      </c>
      <c r="H315" s="15"/>
      <c r="I315" s="3">
        <v>44690</v>
      </c>
      <c r="J315" s="4">
        <v>33.564754336772204</v>
      </c>
      <c r="K315" s="4">
        <f>G315+J315</f>
      </c>
    </row>
    <row x14ac:dyDescent="0.25" r="316" customHeight="1" ht="17.25">
      <c r="A316" s="3">
        <v>44691</v>
      </c>
      <c r="B316" s="4">
        <v>0.27572654957206744</v>
      </c>
      <c r="C316" s="5">
        <v>0</v>
      </c>
      <c r="D316" s="4">
        <v>214.75289131999017</v>
      </c>
      <c r="E316" s="4">
        <v>28.08816287964583</v>
      </c>
      <c r="F316" s="4">
        <f>SUM(B316:E316)/0.8</f>
      </c>
      <c r="G316" s="4">
        <f>F316/'NG Monthly BTU Factors'!$B$3</f>
      </c>
      <c r="H316" s="15"/>
      <c r="I316" s="3">
        <v>44691</v>
      </c>
      <c r="J316" s="5">
        <v>0</v>
      </c>
      <c r="K316" s="4">
        <f>G316+J316</f>
      </c>
    </row>
    <row x14ac:dyDescent="0.25" r="317" customHeight="1" ht="17.25">
      <c r="A317" s="3">
        <v>44692</v>
      </c>
      <c r="B317" s="4">
        <v>0.27495358863664376</v>
      </c>
      <c r="C317" s="4">
        <v>0.5066926928857962</v>
      </c>
      <c r="D317" s="4">
        <v>243.70916348695755</v>
      </c>
      <c r="E317" s="4">
        <v>0.4470987550914287</v>
      </c>
      <c r="F317" s="4">
        <f>SUM(B317:E317)/0.8</f>
      </c>
      <c r="G317" s="4">
        <f>F317/'NG Monthly BTU Factors'!$B$3</f>
      </c>
      <c r="H317" s="15"/>
      <c r="I317" s="3">
        <v>44692</v>
      </c>
      <c r="J317" s="5">
        <v>0</v>
      </c>
      <c r="K317" s="4">
        <f>G317+J317</f>
      </c>
    </row>
    <row x14ac:dyDescent="0.25" r="318" customHeight="1" ht="17.25">
      <c r="A318" s="3">
        <v>44693</v>
      </c>
      <c r="B318" s="4">
        <v>0.273645283066285</v>
      </c>
      <c r="C318" s="5">
        <v>0</v>
      </c>
      <c r="D318" s="4">
        <v>248.5617314080639</v>
      </c>
      <c r="E318" s="5">
        <v>0</v>
      </c>
      <c r="F318" s="4">
        <f>SUM(B318:E318)/0.8</f>
      </c>
      <c r="G318" s="4">
        <f>F318/'NG Monthly BTU Factors'!$B$3</f>
      </c>
      <c r="H318" s="15"/>
      <c r="I318" s="3">
        <v>44693</v>
      </c>
      <c r="J318" s="5">
        <v>0</v>
      </c>
      <c r="K318" s="4">
        <f>G318+J318</f>
      </c>
    </row>
    <row x14ac:dyDescent="0.25" r="319" customHeight="1" ht="17.25">
      <c r="A319" s="3">
        <v>44694</v>
      </c>
      <c r="B319" s="4">
        <v>0.28496266498836176</v>
      </c>
      <c r="C319" s="5">
        <v>0</v>
      </c>
      <c r="D319" s="4">
        <v>259.94869819879534</v>
      </c>
      <c r="E319" s="5">
        <v>0</v>
      </c>
      <c r="F319" s="4">
        <f>SUM(B319:E319)/0.8</f>
      </c>
      <c r="G319" s="4">
        <f>F319/'NG Monthly BTU Factors'!$B$3</f>
      </c>
      <c r="H319" s="15"/>
      <c r="I319" s="3">
        <v>44694</v>
      </c>
      <c r="J319" s="4">
        <v>0.8496078307945277</v>
      </c>
      <c r="K319" s="4">
        <f>G319+J319</f>
      </c>
    </row>
    <row x14ac:dyDescent="0.25" r="320" customHeight="1" ht="17.25">
      <c r="A320" s="3">
        <v>44695</v>
      </c>
      <c r="B320" s="4">
        <v>0.29246815640753326</v>
      </c>
      <c r="C320" s="5">
        <v>0</v>
      </c>
      <c r="D320" s="4">
        <v>249.34884602876946</v>
      </c>
      <c r="E320" s="5">
        <v>0</v>
      </c>
      <c r="F320" s="4">
        <f>SUM(B320:E320)/0.8</f>
      </c>
      <c r="G320" s="4">
        <f>F320/'NG Monthly BTU Factors'!$B$3</f>
      </c>
      <c r="H320" s="15"/>
      <c r="I320" s="3">
        <v>44695</v>
      </c>
      <c r="J320" s="4">
        <v>8.449004965764345</v>
      </c>
      <c r="K320" s="4">
        <f>G320+J320</f>
      </c>
    </row>
    <row x14ac:dyDescent="0.25" r="321" customHeight="1" ht="17.25">
      <c r="A321" s="3">
        <v>44696</v>
      </c>
      <c r="B321" s="4">
        <v>0.2807761950078347</v>
      </c>
      <c r="C321" s="5">
        <v>0</v>
      </c>
      <c r="D321" s="4">
        <v>256.37929702451277</v>
      </c>
      <c r="E321" s="5">
        <v>0</v>
      </c>
      <c r="F321" s="4">
        <f>SUM(B321:E321)/0.8</f>
      </c>
      <c r="G321" s="4">
        <f>F321/'NG Monthly BTU Factors'!$B$3</f>
      </c>
      <c r="H321" s="15"/>
      <c r="I321" s="3">
        <v>44696</v>
      </c>
      <c r="J321" s="4">
        <v>17.502546774166298</v>
      </c>
      <c r="K321" s="4">
        <f>G321+J321</f>
      </c>
    </row>
    <row x14ac:dyDescent="0.25" r="322" customHeight="1" ht="17.25">
      <c r="A322" s="3">
        <v>44697</v>
      </c>
      <c r="B322" s="4">
        <v>0.26868345773934077</v>
      </c>
      <c r="C322" s="5">
        <v>0</v>
      </c>
      <c r="D322" s="4">
        <v>280.0861375490824</v>
      </c>
      <c r="E322" s="5">
        <v>0</v>
      </c>
      <c r="F322" s="4">
        <f>SUM(B322:E322)/0.8</f>
      </c>
      <c r="G322" s="4">
        <f>F322/'NG Monthly BTU Factors'!$B$3</f>
      </c>
      <c r="H322" s="15"/>
      <c r="I322" s="3">
        <v>44697</v>
      </c>
      <c r="J322" s="4">
        <v>26.55608858256825</v>
      </c>
      <c r="K322" s="4">
        <f>G322+J322</f>
      </c>
    </row>
    <row x14ac:dyDescent="0.25" r="323" customHeight="1" ht="17.25">
      <c r="A323" s="3">
        <v>44698</v>
      </c>
      <c r="B323" s="4">
        <v>0.26206441852243684</v>
      </c>
      <c r="C323" s="5">
        <v>0</v>
      </c>
      <c r="D323" s="4">
        <v>279.03361204067863</v>
      </c>
      <c r="E323" s="5">
        <v>0</v>
      </c>
      <c r="F323" s="4">
        <f>SUM(B323:E323)/0.8</f>
      </c>
      <c r="G323" s="4">
        <f>F323/'NG Monthly BTU Factors'!$B$3</f>
      </c>
      <c r="H323" s="15"/>
      <c r="I323" s="3">
        <v>44698</v>
      </c>
      <c r="J323" s="4">
        <v>13.543427554015055</v>
      </c>
      <c r="K323" s="4">
        <f>G323+J323</f>
      </c>
    </row>
    <row x14ac:dyDescent="0.25" r="324" customHeight="1" ht="17.25">
      <c r="A324" s="3">
        <v>44699</v>
      </c>
      <c r="B324" s="4">
        <v>0.24223032508182274</v>
      </c>
      <c r="C324" s="5">
        <v>0</v>
      </c>
      <c r="D324" s="4">
        <v>280.4539245446523</v>
      </c>
      <c r="E324" s="5">
        <v>0</v>
      </c>
      <c r="F324" s="4">
        <f>SUM(B324:E324)/0.8</f>
      </c>
      <c r="G324" s="4">
        <f>F324/'NG Monthly BTU Factors'!$B$3</f>
      </c>
      <c r="H324" s="15"/>
      <c r="I324" s="3">
        <v>44699</v>
      </c>
      <c r="J324" s="5">
        <v>0</v>
      </c>
      <c r="K324" s="4">
        <f>G324+J324</f>
      </c>
    </row>
    <row x14ac:dyDescent="0.25" r="325" customHeight="1" ht="17.25">
      <c r="A325" s="3">
        <v>44700</v>
      </c>
      <c r="B325" s="4">
        <v>0.29362026364072796</v>
      </c>
      <c r="C325" s="5">
        <v>0</v>
      </c>
      <c r="D325" s="4">
        <v>296.2458765787676</v>
      </c>
      <c r="E325" s="5">
        <v>0</v>
      </c>
      <c r="F325" s="4">
        <f>SUM(B325:E325)/0.8</f>
      </c>
      <c r="G325" s="4">
        <f>F325/'NG Monthly BTU Factors'!$B$3</f>
      </c>
      <c r="H325" s="15"/>
      <c r="I325" s="3">
        <v>44700</v>
      </c>
      <c r="J325" s="4">
        <v>202.58325155236457</v>
      </c>
      <c r="K325" s="4">
        <f>G325+J325</f>
      </c>
    </row>
    <row x14ac:dyDescent="0.25" r="326" customHeight="1" ht="17.25">
      <c r="A326" s="3">
        <v>44701</v>
      </c>
      <c r="B326" s="4">
        <v>0.2852461806855884</v>
      </c>
      <c r="C326" s="5">
        <v>0</v>
      </c>
      <c r="D326" s="4">
        <v>287.7825262262491</v>
      </c>
      <c r="E326" s="5">
        <v>0</v>
      </c>
      <c r="F326" s="4">
        <f>SUM(B326:E326)/0.8</f>
      </c>
      <c r="G326" s="4">
        <f>F326/'NG Monthly BTU Factors'!$B$3</f>
      </c>
      <c r="H326" s="15"/>
      <c r="I326" s="3">
        <v>44701</v>
      </c>
      <c r="J326" s="4">
        <v>278.9647773033259</v>
      </c>
      <c r="K326" s="4">
        <f>G326+J326</f>
      </c>
    </row>
    <row x14ac:dyDescent="0.25" r="327" customHeight="1" ht="17.25">
      <c r="A327" s="3">
        <v>44702</v>
      </c>
      <c r="B327" s="4">
        <v>0.2336612635707882</v>
      </c>
      <c r="C327" s="5">
        <v>0</v>
      </c>
      <c r="D327" s="4">
        <v>269.72602227926257</v>
      </c>
      <c r="E327" s="5">
        <v>0</v>
      </c>
      <c r="F327" s="4">
        <f>SUM(B327:E327)/0.8</f>
      </c>
      <c r="G327" s="4">
        <f>F327/'NG Monthly BTU Factors'!$B$3</f>
      </c>
      <c r="H327" s="15"/>
      <c r="I327" s="3">
        <v>44702</v>
      </c>
      <c r="J327" s="4">
        <v>126.34292075371998</v>
      </c>
      <c r="K327" s="4">
        <f>G327+J327</f>
      </c>
    </row>
    <row x14ac:dyDescent="0.25" r="328" customHeight="1" ht="17.25">
      <c r="A328" s="3">
        <v>44703</v>
      </c>
      <c r="B328" s="4">
        <v>0.20193805818442928</v>
      </c>
      <c r="C328" s="5">
        <v>0</v>
      </c>
      <c r="D328" s="4">
        <v>304.8684516827265</v>
      </c>
      <c r="E328" s="5">
        <v>0</v>
      </c>
      <c r="F328" s="4">
        <f>SUM(B328:E328)/0.8</f>
      </c>
      <c r="G328" s="4">
        <f>F328/'NG Monthly BTU Factors'!$B$3</f>
      </c>
      <c r="H328" s="15"/>
      <c r="I328" s="3">
        <v>44703</v>
      </c>
      <c r="J328" s="4">
        <v>3.6984523052063145</v>
      </c>
      <c r="K328" s="4">
        <f>G328+J328</f>
      </c>
    </row>
    <row x14ac:dyDescent="0.25" r="329" customHeight="1" ht="17.25">
      <c r="A329" s="3">
        <v>44704</v>
      </c>
      <c r="B329" s="4">
        <v>0.21223849735142652</v>
      </c>
      <c r="C329" s="5">
        <v>0</v>
      </c>
      <c r="D329" s="4">
        <v>296.67934369246166</v>
      </c>
      <c r="E329" s="5">
        <v>0</v>
      </c>
      <c r="F329" s="4">
        <f>SUM(B329:E329)/0.8</f>
      </c>
      <c r="G329" s="4">
        <f>F329/'NG Monthly BTU Factors'!$B$3</f>
      </c>
      <c r="H329" s="15"/>
      <c r="I329" s="3">
        <v>44704</v>
      </c>
      <c r="J329" s="4">
        <v>120.22512759868332</v>
      </c>
      <c r="K329" s="4">
        <f>G329+J329</f>
      </c>
    </row>
    <row x14ac:dyDescent="0.25" r="330" customHeight="1" ht="17.25">
      <c r="A330" s="3">
        <v>44705</v>
      </c>
      <c r="B330" s="4">
        <v>0.19015399343431152</v>
      </c>
      <c r="C330" s="5">
        <v>0</v>
      </c>
      <c r="D330" s="4">
        <v>282.5880912947713</v>
      </c>
      <c r="E330" s="5">
        <v>0</v>
      </c>
      <c r="F330" s="4">
        <f>SUM(B330:E330)/0.8</f>
      </c>
      <c r="G330" s="4">
        <f>F330/'NG Monthly BTU Factors'!$B$3</f>
      </c>
      <c r="H330" s="15"/>
      <c r="I330" s="3">
        <v>44705</v>
      </c>
      <c r="J330" s="4">
        <v>55.48918915146873</v>
      </c>
      <c r="K330" s="4">
        <f>G330+J330</f>
      </c>
    </row>
    <row x14ac:dyDescent="0.25" r="331" customHeight="1" ht="17.25">
      <c r="A331" s="3">
        <v>44706</v>
      </c>
      <c r="B331" s="4">
        <v>0.21190281380782833</v>
      </c>
      <c r="C331" s="5">
        <v>0</v>
      </c>
      <c r="D331" s="4">
        <v>267.18680212497713</v>
      </c>
      <c r="E331" s="5">
        <v>0</v>
      </c>
      <c r="F331" s="4">
        <f>SUM(B331:E331)/0.8</f>
      </c>
      <c r="G331" s="4">
        <f>F331/'NG Monthly BTU Factors'!$B$3</f>
      </c>
      <c r="H331" s="15"/>
      <c r="I331" s="3">
        <v>44706</v>
      </c>
      <c r="J331" s="4">
        <v>144.90118743960636</v>
      </c>
      <c r="K331" s="4">
        <f>G331+J331</f>
      </c>
    </row>
    <row x14ac:dyDescent="0.25" r="332" customHeight="1" ht="17.25">
      <c r="A332" s="3">
        <v>44707</v>
      </c>
      <c r="B332" s="4">
        <v>0.2724732722384949</v>
      </c>
      <c r="C332" s="5">
        <v>0</v>
      </c>
      <c r="D332" s="4">
        <v>239.01362987225485</v>
      </c>
      <c r="E332" s="5">
        <v>0</v>
      </c>
      <c r="F332" s="4">
        <f>SUM(B332:E332)/0.8</f>
      </c>
      <c r="G332" s="4">
        <f>F332/'NG Monthly BTU Factors'!$B$3</f>
      </c>
      <c r="H332" s="15"/>
      <c r="I332" s="3">
        <v>44707</v>
      </c>
      <c r="J332" s="4">
        <v>240.16908409823645</v>
      </c>
      <c r="K332" s="4">
        <f>G332+J332</f>
      </c>
    </row>
    <row x14ac:dyDescent="0.25" r="333" customHeight="1" ht="17.25">
      <c r="A333" s="3">
        <v>44708</v>
      </c>
      <c r="B333" s="4">
        <v>0.24234723512050454</v>
      </c>
      <c r="C333" s="5">
        <v>0</v>
      </c>
      <c r="D333" s="4">
        <v>240.61472491423288</v>
      </c>
      <c r="E333" s="5">
        <v>0</v>
      </c>
      <c r="F333" s="4">
        <f>SUM(B333:E333)/0.8</f>
      </c>
      <c r="G333" s="4">
        <f>F333/'NG Monthly BTU Factors'!$B$3</f>
      </c>
      <c r="H333" s="15"/>
      <c r="I333" s="3">
        <v>44708</v>
      </c>
      <c r="J333" s="4">
        <v>235.8738749548011</v>
      </c>
      <c r="K333" s="4">
        <f>G333+J333</f>
      </c>
    </row>
    <row x14ac:dyDescent="0.25" r="334" customHeight="1" ht="17.25">
      <c r="A334" s="3">
        <v>44709</v>
      </c>
      <c r="B334" s="4">
        <v>0.26286138635776485</v>
      </c>
      <c r="C334" s="5">
        <v>0</v>
      </c>
      <c r="D334" s="4">
        <v>217.55851854284606</v>
      </c>
      <c r="E334" s="5">
        <v>0</v>
      </c>
      <c r="F334" s="4">
        <f>SUM(B334:E334)/0.8</f>
      </c>
      <c r="G334" s="4">
        <f>F334/'NG Monthly BTU Factors'!$B$3</f>
      </c>
      <c r="H334" s="15"/>
      <c r="I334" s="3">
        <v>44709</v>
      </c>
      <c r="J334" s="4">
        <v>236.09637319539615</v>
      </c>
      <c r="K334" s="4">
        <f>G334+J334</f>
      </c>
    </row>
    <row x14ac:dyDescent="0.25" r="335" customHeight="1" ht="17.25">
      <c r="A335" s="3">
        <v>44710</v>
      </c>
      <c r="B335" s="4">
        <v>0.2982974575986115</v>
      </c>
      <c r="C335" s="5">
        <v>0</v>
      </c>
      <c r="D335" s="4">
        <v>202.65366506973902</v>
      </c>
      <c r="E335" s="5">
        <v>0</v>
      </c>
      <c r="F335" s="4">
        <f>SUM(B335:E335)/0.8</f>
      </c>
      <c r="G335" s="4">
        <f>F335/'NG Monthly BTU Factors'!$B$3</f>
      </c>
      <c r="H335" s="15"/>
      <c r="I335" s="3">
        <v>44710</v>
      </c>
      <c r="J335" s="4">
        <v>237.58214633086223</v>
      </c>
      <c r="K335" s="4">
        <f>G335+J335</f>
      </c>
    </row>
    <row x14ac:dyDescent="0.25" r="336" customHeight="1" ht="17.25">
      <c r="A336" s="3">
        <v>44711</v>
      </c>
      <c r="B336" s="4">
        <v>0.29728720073626996</v>
      </c>
      <c r="C336" s="5">
        <v>0</v>
      </c>
      <c r="D336" s="4">
        <v>199.73903298576676</v>
      </c>
      <c r="E336" s="5">
        <v>0</v>
      </c>
      <c r="F336" s="4">
        <f>SUM(B336:E336)/0.8</f>
      </c>
      <c r="G336" s="4">
        <f>F336/'NG Monthly BTU Factors'!$B$3</f>
      </c>
      <c r="H336" s="15"/>
      <c r="I336" s="3">
        <v>44711</v>
      </c>
      <c r="J336" s="4">
        <v>237.8167581228218</v>
      </c>
      <c r="K336" s="4">
        <f>G336+J336</f>
      </c>
    </row>
    <row x14ac:dyDescent="0.25" r="337" customHeight="1" ht="17.25">
      <c r="A337" s="3">
        <v>44712</v>
      </c>
      <c r="B337" s="4">
        <v>0.32781489225453697</v>
      </c>
      <c r="C337" s="5">
        <v>0</v>
      </c>
      <c r="D337" s="4">
        <v>231.5404594262441</v>
      </c>
      <c r="E337" s="5">
        <v>0</v>
      </c>
      <c r="F337" s="4">
        <f>SUM(B337:E337)/0.8</f>
      </c>
      <c r="G337" s="4">
        <f>F337/'NG Monthly BTU Factors'!$B$3</f>
      </c>
      <c r="H337" s="15"/>
      <c r="I337" s="3">
        <v>44712</v>
      </c>
      <c r="J337" s="4">
        <v>238.2853272877439</v>
      </c>
      <c r="K337" s="4">
        <f>G337+J337</f>
      </c>
    </row>
    <row x14ac:dyDescent="0.25" r="338" customHeight="1" ht="17.25">
      <c r="A338" s="3">
        <v>44713</v>
      </c>
      <c r="B338" s="4">
        <v>128.61952571589111</v>
      </c>
      <c r="C338" s="5">
        <v>0</v>
      </c>
      <c r="D338" s="4">
        <v>106.19772528211274</v>
      </c>
      <c r="E338" s="5">
        <v>0</v>
      </c>
      <c r="F338" s="4">
        <f>SUM(B338:E338)/0.8</f>
      </c>
      <c r="G338" s="4">
        <f>F338/'NG Monthly BTU Factors'!$B$3</f>
      </c>
      <c r="H338" s="15"/>
      <c r="I338" s="3">
        <v>44713</v>
      </c>
      <c r="J338" s="4">
        <v>238.70116716423058</v>
      </c>
      <c r="K338" s="4">
        <f>G338+J338</f>
      </c>
    </row>
    <row x14ac:dyDescent="0.25" r="339" customHeight="1" ht="17.25">
      <c r="A339" s="3">
        <v>44714</v>
      </c>
      <c r="B339" s="4">
        <v>224.56259878476462</v>
      </c>
      <c r="C339" s="5">
        <v>0</v>
      </c>
      <c r="D339" s="4">
        <v>0.4937172397971153</v>
      </c>
      <c r="E339" s="5">
        <v>0</v>
      </c>
      <c r="F339" s="4">
        <f>SUM(B339:E339)/0.8</f>
      </c>
      <c r="G339" s="4">
        <f>F339/'NG Monthly BTU Factors'!$B$3</f>
      </c>
      <c r="H339" s="15"/>
      <c r="I339" s="3">
        <v>44714</v>
      </c>
      <c r="J339" s="4">
        <v>237.9780830271047</v>
      </c>
      <c r="K339" s="4">
        <f>G339+J339</f>
      </c>
    </row>
    <row x14ac:dyDescent="0.25" r="340" customHeight="1" ht="17.25">
      <c r="A340" s="3">
        <v>44715</v>
      </c>
      <c r="B340" s="4">
        <v>225.18117164969442</v>
      </c>
      <c r="C340" s="5">
        <v>0</v>
      </c>
      <c r="D340" s="5">
        <v>0</v>
      </c>
      <c r="E340" s="5">
        <v>0</v>
      </c>
      <c r="F340" s="4">
        <f>SUM(B340:E340)/0.8</f>
      </c>
      <c r="G340" s="4">
        <f>F340/'NG Monthly BTU Factors'!$B$3</f>
      </c>
      <c r="H340" s="15"/>
      <c r="I340" s="3">
        <v>44715</v>
      </c>
      <c r="J340" s="4">
        <v>235.7392451414669</v>
      </c>
      <c r="K340" s="4">
        <f>G340+J340</f>
      </c>
    </row>
    <row x14ac:dyDescent="0.25" r="341" customHeight="1" ht="17.25">
      <c r="A341" s="3">
        <v>44716</v>
      </c>
      <c r="B341" s="4">
        <v>222.76687759160995</v>
      </c>
      <c r="C341" s="5">
        <v>0</v>
      </c>
      <c r="D341" s="5">
        <v>0</v>
      </c>
      <c r="E341" s="5">
        <v>0</v>
      </c>
      <c r="F341" s="4">
        <f>SUM(B341:E341)/0.8</f>
      </c>
      <c r="G341" s="4">
        <f>F341/'NG Monthly BTU Factors'!$B$3</f>
      </c>
      <c r="H341" s="15"/>
      <c r="I341" s="3">
        <v>44716</v>
      </c>
      <c r="J341" s="4">
        <v>88.41330542650583</v>
      </c>
      <c r="K341" s="4">
        <f>G341+J341</f>
      </c>
    </row>
    <row x14ac:dyDescent="0.25" r="342" customHeight="1" ht="17.25">
      <c r="A342" s="3">
        <v>44717</v>
      </c>
      <c r="B342" s="4">
        <v>220.07338000337285</v>
      </c>
      <c r="C342" s="5">
        <v>0</v>
      </c>
      <c r="D342" s="5">
        <v>0</v>
      </c>
      <c r="E342" s="5">
        <v>0</v>
      </c>
      <c r="F342" s="4">
        <f>SUM(B342:E342)/0.8</f>
      </c>
      <c r="G342" s="4">
        <f>F342/'NG Monthly BTU Factors'!$B$3</f>
      </c>
      <c r="H342" s="15"/>
      <c r="I342" s="3">
        <v>44717</v>
      </c>
      <c r="J342" s="5">
        <v>0</v>
      </c>
      <c r="K342" s="4">
        <f>G342+J342</f>
      </c>
    </row>
    <row x14ac:dyDescent="0.25" r="343" customHeight="1" ht="17.25">
      <c r="A343" s="3">
        <v>44718</v>
      </c>
      <c r="B343" s="4">
        <v>220.63392607371011</v>
      </c>
      <c r="C343" s="5">
        <v>0</v>
      </c>
      <c r="D343" s="5">
        <v>0</v>
      </c>
      <c r="E343" s="5">
        <v>0</v>
      </c>
      <c r="F343" s="4">
        <f>SUM(B343:E343)/0.8</f>
      </c>
      <c r="G343" s="4">
        <f>F343/'NG Monthly BTU Factors'!$B$3</f>
      </c>
      <c r="H343" s="15"/>
      <c r="I343" s="3">
        <v>44718</v>
      </c>
      <c r="J343" s="4">
        <v>174.11982729865</v>
      </c>
      <c r="K343" s="4">
        <f>G343+J343</f>
      </c>
    </row>
    <row x14ac:dyDescent="0.25" r="344" customHeight="1" ht="17.25">
      <c r="A344" s="3">
        <v>44719</v>
      </c>
      <c r="B344" s="4">
        <v>214.01564722259837</v>
      </c>
      <c r="C344" s="5">
        <v>0</v>
      </c>
      <c r="D344" s="5">
        <v>0</v>
      </c>
      <c r="E344" s="5">
        <v>0</v>
      </c>
      <c r="F344" s="4">
        <f>SUM(B344:E344)/0.8</f>
      </c>
      <c r="G344" s="4">
        <f>F344/'NG Monthly BTU Factors'!$B$3</f>
      </c>
      <c r="H344" s="15"/>
      <c r="I344" s="3">
        <v>44719</v>
      </c>
      <c r="J344" s="4">
        <v>236.5851180322025</v>
      </c>
      <c r="K344" s="4">
        <f>G344+J344</f>
      </c>
    </row>
    <row x14ac:dyDescent="0.25" r="345" customHeight="1" ht="17.25">
      <c r="A345" s="3">
        <v>44720</v>
      </c>
      <c r="B345" s="4">
        <v>212.99453906416892</v>
      </c>
      <c r="C345" s="4">
        <v>0.03103687333414728</v>
      </c>
      <c r="D345" s="4">
        <v>0.050532447169662646</v>
      </c>
      <c r="E345" s="5">
        <v>0</v>
      </c>
      <c r="F345" s="4">
        <f>SUM(B345:E345)/0.8</f>
      </c>
      <c r="G345" s="4">
        <f>F345/'NG Monthly BTU Factors'!$B$3</f>
      </c>
      <c r="H345" s="15"/>
      <c r="I345" s="3">
        <v>44720</v>
      </c>
      <c r="J345" s="4">
        <v>237.00830643639512</v>
      </c>
      <c r="K345" s="4">
        <f>G345+J345</f>
      </c>
    </row>
    <row x14ac:dyDescent="0.25" r="346" customHeight="1" ht="17.25">
      <c r="A346" s="3">
        <v>44721</v>
      </c>
      <c r="B346" s="4">
        <v>248.52895622054737</v>
      </c>
      <c r="C346" s="5">
        <v>0</v>
      </c>
      <c r="D346" s="5">
        <v>0</v>
      </c>
      <c r="E346" s="5">
        <v>0</v>
      </c>
      <c r="F346" s="4">
        <f>SUM(B346:E346)/0.8</f>
      </c>
      <c r="G346" s="4">
        <f>F346/'NG Monthly BTU Factors'!$B$3</f>
      </c>
      <c r="H346" s="15"/>
      <c r="I346" s="3">
        <v>44721</v>
      </c>
      <c r="J346" s="4">
        <v>236.96221407718664</v>
      </c>
      <c r="K346" s="4">
        <f>G346+J346</f>
      </c>
    </row>
    <row x14ac:dyDescent="0.25" r="347" customHeight="1" ht="17.25">
      <c r="A347" s="3">
        <v>44722</v>
      </c>
      <c r="B347" s="4">
        <v>271.8274485548337</v>
      </c>
      <c r="C347" s="5">
        <v>0</v>
      </c>
      <c r="D347" s="5">
        <v>0</v>
      </c>
      <c r="E347" s="5">
        <v>0</v>
      </c>
      <c r="F347" s="4">
        <f>SUM(B347:E347)/0.8</f>
      </c>
      <c r="G347" s="4">
        <f>F347/'NG Monthly BTU Factors'!$B$3</f>
      </c>
      <c r="H347" s="15"/>
      <c r="I347" s="3">
        <v>44722</v>
      </c>
      <c r="J347" s="4">
        <v>237.7497771074291</v>
      </c>
      <c r="K347" s="4">
        <f>G347+J347</f>
      </c>
    </row>
    <row x14ac:dyDescent="0.25" r="348" customHeight="1" ht="17.25">
      <c r="A348" s="3">
        <v>44723</v>
      </c>
      <c r="B348" s="4">
        <v>283.8263507604599</v>
      </c>
      <c r="C348" s="5">
        <v>0</v>
      </c>
      <c r="D348" s="5">
        <v>0</v>
      </c>
      <c r="E348" s="5">
        <v>0</v>
      </c>
      <c r="F348" s="4">
        <f>SUM(B348:E348)/0.8</f>
      </c>
      <c r="G348" s="4">
        <f>F348/'NG Monthly BTU Factors'!$B$3</f>
      </c>
      <c r="H348" s="15"/>
      <c r="I348" s="3">
        <v>44723</v>
      </c>
      <c r="J348" s="4">
        <v>101.14097338886297</v>
      </c>
      <c r="K348" s="4">
        <f>G348+J348</f>
      </c>
    </row>
    <row x14ac:dyDescent="0.25" r="349" customHeight="1" ht="17.25">
      <c r="A349" s="3">
        <v>44724</v>
      </c>
      <c r="B349" s="4">
        <v>289.6860744873683</v>
      </c>
      <c r="C349" s="5">
        <v>0</v>
      </c>
      <c r="D349" s="5">
        <v>0</v>
      </c>
      <c r="E349" s="5">
        <v>0</v>
      </c>
      <c r="F349" s="4">
        <f>SUM(B349:E349)/0.8</f>
      </c>
      <c r="G349" s="4">
        <f>F349/'NG Monthly BTU Factors'!$B$3</f>
      </c>
      <c r="H349" s="15"/>
      <c r="I349" s="3">
        <v>44724</v>
      </c>
      <c r="J349" s="5">
        <v>0</v>
      </c>
      <c r="K349" s="4">
        <f>G349+J349</f>
      </c>
    </row>
    <row x14ac:dyDescent="0.25" r="350" customHeight="1" ht="17.25">
      <c r="A350" s="3">
        <v>44725</v>
      </c>
      <c r="B350" s="4">
        <v>250.76740639011064</v>
      </c>
      <c r="C350" s="5">
        <v>0</v>
      </c>
      <c r="D350" s="5">
        <v>0</v>
      </c>
      <c r="E350" s="5">
        <v>0</v>
      </c>
      <c r="F350" s="4">
        <f>SUM(B350:E350)/0.8</f>
      </c>
      <c r="G350" s="4">
        <f>F350/'NG Monthly BTU Factors'!$B$3</f>
      </c>
      <c r="H350" s="15"/>
      <c r="I350" s="3">
        <v>44725</v>
      </c>
      <c r="J350" s="4">
        <v>282.8781248051253</v>
      </c>
      <c r="K350" s="4">
        <f>G350+J350</f>
      </c>
    </row>
    <row x14ac:dyDescent="0.25" r="351" customHeight="1" ht="17.25">
      <c r="A351" s="3">
        <v>44726</v>
      </c>
      <c r="B351" s="4">
        <v>234.38819656968116</v>
      </c>
      <c r="C351" s="5">
        <v>0</v>
      </c>
      <c r="D351" s="5">
        <v>0</v>
      </c>
      <c r="E351" s="4">
        <v>0.06836173911716628</v>
      </c>
      <c r="F351" s="4">
        <f>SUM(B351:E351)/0.8</f>
      </c>
      <c r="G351" s="4">
        <f>F351/'NG Monthly BTU Factors'!$B$3</f>
      </c>
      <c r="H351" s="15"/>
      <c r="I351" s="3">
        <v>44726</v>
      </c>
      <c r="J351" s="4">
        <v>394.4378608881386</v>
      </c>
      <c r="K351" s="4">
        <f>G351+J351</f>
      </c>
    </row>
    <row x14ac:dyDescent="0.25" r="352" customHeight="1" ht="17.25">
      <c r="A352" s="3">
        <v>44727</v>
      </c>
      <c r="B352" s="4">
        <v>240.27419606248537</v>
      </c>
      <c r="C352" s="5">
        <v>0</v>
      </c>
      <c r="D352" s="5">
        <v>0</v>
      </c>
      <c r="E352" s="5">
        <v>0</v>
      </c>
      <c r="F352" s="4">
        <f>SUM(B352:E352)/0.8</f>
      </c>
      <c r="G352" s="4">
        <f>F352/'NG Monthly BTU Factors'!$B$3</f>
      </c>
      <c r="H352" s="15"/>
      <c r="I352" s="3">
        <v>44727</v>
      </c>
      <c r="J352" s="4">
        <v>314.5141689294983</v>
      </c>
      <c r="K352" s="4">
        <f>G352+J352</f>
      </c>
    </row>
    <row x14ac:dyDescent="0.25" r="353" customHeight="1" ht="17.25">
      <c r="A353" s="3">
        <v>44728</v>
      </c>
      <c r="B353" s="4">
        <v>253.06139260530472</v>
      </c>
      <c r="C353" s="5">
        <v>0</v>
      </c>
      <c r="D353" s="5">
        <v>0</v>
      </c>
      <c r="E353" s="5">
        <v>0</v>
      </c>
      <c r="F353" s="4">
        <f>SUM(B353:E353)/0.8</f>
      </c>
      <c r="G353" s="4">
        <f>F353/'NG Monthly BTU Factors'!$B$3</f>
      </c>
      <c r="H353" s="15"/>
      <c r="I353" s="3">
        <v>44728</v>
      </c>
      <c r="J353" s="4">
        <v>252.23235883132216</v>
      </c>
      <c r="K353" s="4">
        <f>G353+J353</f>
      </c>
    </row>
    <row x14ac:dyDescent="0.25" r="354" customHeight="1" ht="17.25">
      <c r="A354" s="3">
        <v>44729</v>
      </c>
      <c r="B354" s="4">
        <v>255.0174014687538</v>
      </c>
      <c r="C354" s="5">
        <v>0</v>
      </c>
      <c r="D354" s="5">
        <v>0</v>
      </c>
      <c r="E354" s="5">
        <v>0</v>
      </c>
      <c r="F354" s="4">
        <f>SUM(B354:E354)/0.8</f>
      </c>
      <c r="G354" s="4">
        <f>F354/'NG Monthly BTU Factors'!$B$3</f>
      </c>
      <c r="H354" s="15"/>
      <c r="I354" s="3">
        <v>44729</v>
      </c>
      <c r="J354" s="4">
        <v>236.58470065291522</v>
      </c>
      <c r="K354" s="4">
        <f>G354+J354</f>
      </c>
    </row>
    <row x14ac:dyDescent="0.25" r="355" customHeight="1" ht="17.25">
      <c r="A355" s="3">
        <v>44730</v>
      </c>
      <c r="B355" s="4">
        <v>244.90995767116547</v>
      </c>
      <c r="C355" s="5">
        <v>0</v>
      </c>
      <c r="D355" s="5">
        <v>0</v>
      </c>
      <c r="E355" s="5">
        <v>0</v>
      </c>
      <c r="F355" s="4">
        <f>SUM(B355:E355)/0.8</f>
      </c>
      <c r="G355" s="4">
        <f>F355/'NG Monthly BTU Factors'!$B$3</f>
      </c>
      <c r="H355" s="15"/>
      <c r="I355" s="3">
        <v>44730</v>
      </c>
      <c r="J355" s="4">
        <v>236.211384650741</v>
      </c>
      <c r="K355" s="4">
        <f>G355+J355</f>
      </c>
    </row>
    <row x14ac:dyDescent="0.25" r="356" customHeight="1" ht="17.25">
      <c r="A356" s="3">
        <v>44731</v>
      </c>
      <c r="B356" s="4">
        <v>244.6615525311894</v>
      </c>
      <c r="C356" s="5">
        <v>0</v>
      </c>
      <c r="D356" s="5">
        <v>0</v>
      </c>
      <c r="E356" s="5">
        <v>0</v>
      </c>
      <c r="F356" s="4">
        <f>SUM(B356:E356)/0.8</f>
      </c>
      <c r="G356" s="4">
        <f>F356/'NG Monthly BTU Factors'!$B$3</f>
      </c>
      <c r="H356" s="15"/>
      <c r="I356" s="3">
        <v>44731</v>
      </c>
      <c r="J356" s="4">
        <v>231.64407590615733</v>
      </c>
      <c r="K356" s="4">
        <f>G356+J356</f>
      </c>
    </row>
    <row x14ac:dyDescent="0.25" r="357" customHeight="1" ht="17.25">
      <c r="A357" s="3">
        <v>44732</v>
      </c>
      <c r="B357" s="4">
        <v>251.20017319652766</v>
      </c>
      <c r="C357" s="5">
        <v>0</v>
      </c>
      <c r="D357" s="5">
        <v>0</v>
      </c>
      <c r="E357" s="5">
        <v>0</v>
      </c>
      <c r="F357" s="4">
        <f>SUM(B357:E357)/0.8</f>
      </c>
      <c r="G357" s="4">
        <f>F357/'NG Monthly BTU Factors'!$B$3</f>
      </c>
      <c r="H357" s="15"/>
      <c r="I357" s="3">
        <v>44732</v>
      </c>
      <c r="J357" s="4">
        <v>258.28964676775445</v>
      </c>
      <c r="K357" s="4">
        <f>G357+J357</f>
      </c>
    </row>
    <row x14ac:dyDescent="0.25" r="358" customHeight="1" ht="17.25">
      <c r="A358" s="3">
        <v>44733</v>
      </c>
      <c r="B358" s="4">
        <v>241.63885661164917</v>
      </c>
      <c r="C358" s="5">
        <v>0</v>
      </c>
      <c r="D358" s="5">
        <v>0</v>
      </c>
      <c r="E358" s="5">
        <v>0</v>
      </c>
      <c r="F358" s="4">
        <f>SUM(B358:E358)/0.8</f>
      </c>
      <c r="G358" s="4">
        <f>F358/'NG Monthly BTU Factors'!$B$3</f>
      </c>
      <c r="H358" s="15"/>
      <c r="I358" s="3">
        <v>44733</v>
      </c>
      <c r="J358" s="4">
        <v>293.9708910279987</v>
      </c>
      <c r="K358" s="4">
        <f>G358+J358</f>
      </c>
    </row>
    <row x14ac:dyDescent="0.25" r="359" customHeight="1" ht="17.25">
      <c r="A359" s="3">
        <v>44734</v>
      </c>
      <c r="B359" s="4">
        <v>255.75145959456762</v>
      </c>
      <c r="C359" s="5">
        <v>0</v>
      </c>
      <c r="D359" s="5">
        <v>0</v>
      </c>
      <c r="E359" s="5">
        <v>0</v>
      </c>
      <c r="F359" s="4">
        <f>SUM(B359:E359)/0.8</f>
      </c>
      <c r="G359" s="4">
        <f>F359/'NG Monthly BTU Factors'!$B$3</f>
      </c>
      <c r="H359" s="15"/>
      <c r="I359" s="3">
        <v>44734</v>
      </c>
      <c r="J359" s="4">
        <v>257.1482174049621</v>
      </c>
      <c r="K359" s="4">
        <f>G359+J359</f>
      </c>
    </row>
    <row x14ac:dyDescent="0.25" r="360" customHeight="1" ht="17.25">
      <c r="A360" s="3">
        <v>44735</v>
      </c>
      <c r="B360" s="4">
        <v>255.81075982650123</v>
      </c>
      <c r="C360" s="5">
        <v>0</v>
      </c>
      <c r="D360" s="5">
        <v>0</v>
      </c>
      <c r="E360" s="5">
        <v>0</v>
      </c>
      <c r="F360" s="4">
        <f>SUM(B360:E360)/0.8</f>
      </c>
      <c r="G360" s="4">
        <f>F360/'NG Monthly BTU Factors'!$B$3</f>
      </c>
      <c r="H360" s="15"/>
      <c r="I360" s="3">
        <v>44735</v>
      </c>
      <c r="J360" s="4">
        <v>240.50264749085235</v>
      </c>
      <c r="K360" s="4">
        <f>G360+J360</f>
      </c>
    </row>
    <row x14ac:dyDescent="0.25" r="361" customHeight="1" ht="17.25">
      <c r="A361" s="3">
        <v>44736</v>
      </c>
      <c r="B361" s="4">
        <v>260.4239863316218</v>
      </c>
      <c r="C361" s="5">
        <v>0</v>
      </c>
      <c r="D361" s="5">
        <v>0</v>
      </c>
      <c r="E361" s="5">
        <v>0</v>
      </c>
      <c r="F361" s="4">
        <f>SUM(B361:E361)/0.8</f>
      </c>
      <c r="G361" s="4">
        <f>F361/'NG Monthly BTU Factors'!$B$3</f>
      </c>
      <c r="H361" s="15"/>
      <c r="I361" s="3">
        <v>44736</v>
      </c>
      <c r="J361" s="4">
        <v>240.23084394321555</v>
      </c>
      <c r="K361" s="4">
        <f>G361+J361</f>
      </c>
    </row>
    <row x14ac:dyDescent="0.25" r="362" customHeight="1" ht="17.25">
      <c r="A362" s="3">
        <v>44737</v>
      </c>
      <c r="B362" s="4">
        <v>282.5545668085416</v>
      </c>
      <c r="C362" s="5">
        <v>0</v>
      </c>
      <c r="D362" s="5">
        <v>0</v>
      </c>
      <c r="E362" s="5">
        <v>0</v>
      </c>
      <c r="F362" s="4">
        <f>SUM(B362:E362)/0.8</f>
      </c>
      <c r="G362" s="4">
        <f>F362/'NG Monthly BTU Factors'!$B$3</f>
      </c>
      <c r="H362" s="15"/>
      <c r="I362" s="3">
        <v>44737</v>
      </c>
      <c r="J362" s="4">
        <v>107.44294292495564</v>
      </c>
      <c r="K362" s="4">
        <f>G362+J362</f>
      </c>
    </row>
    <row x14ac:dyDescent="0.25" r="363" customHeight="1" ht="17.25">
      <c r="A363" s="3">
        <v>44738</v>
      </c>
      <c r="B363" s="4">
        <v>249.08827380537988</v>
      </c>
      <c r="C363" s="5">
        <v>0</v>
      </c>
      <c r="D363" s="5">
        <v>0</v>
      </c>
      <c r="E363" s="5">
        <v>0</v>
      </c>
      <c r="F363" s="4">
        <f>SUM(B363:E363)/0.8</f>
      </c>
      <c r="G363" s="4">
        <f>F363/'NG Monthly BTU Factors'!$B$3</f>
      </c>
      <c r="H363" s="15"/>
      <c r="I363" s="3">
        <v>44738</v>
      </c>
      <c r="J363" s="5">
        <v>0</v>
      </c>
      <c r="K363" s="4">
        <f>G363+J363</f>
      </c>
    </row>
    <row x14ac:dyDescent="0.25" r="364" customHeight="1" ht="17.25">
      <c r="A364" s="3">
        <v>44739</v>
      </c>
      <c r="B364" s="4">
        <v>253.32871364156406</v>
      </c>
      <c r="C364" s="5">
        <v>0</v>
      </c>
      <c r="D364" s="5">
        <v>0</v>
      </c>
      <c r="E364" s="5">
        <v>0</v>
      </c>
      <c r="F364" s="4">
        <f>SUM(B364:E364)/0.8</f>
      </c>
      <c r="G364" s="4">
        <f>F364/'NG Monthly BTU Factors'!$B$3</f>
      </c>
      <c r="H364" s="15"/>
      <c r="I364" s="3">
        <v>44739</v>
      </c>
      <c r="J364" s="4">
        <v>162.81816828428063</v>
      </c>
      <c r="K364" s="4">
        <f>G364+J364</f>
      </c>
    </row>
    <row x14ac:dyDescent="0.25" r="365" customHeight="1" ht="17.25">
      <c r="A365" s="3">
        <v>44740</v>
      </c>
      <c r="B365" s="4">
        <v>269.16026819944386</v>
      </c>
      <c r="C365" s="5">
        <v>0</v>
      </c>
      <c r="D365" s="5">
        <v>0</v>
      </c>
      <c r="E365" s="5">
        <v>0</v>
      </c>
      <c r="F365" s="4">
        <f>SUM(B365:E365)/0.8</f>
      </c>
      <c r="G365" s="4">
        <f>F365/'NG Monthly BTU Factors'!$B$3</f>
      </c>
      <c r="H365" s="15"/>
      <c r="I365" s="3">
        <v>44740</v>
      </c>
      <c r="J365" s="4">
        <v>235.35824519782284</v>
      </c>
      <c r="K365" s="4">
        <f>G365+J365</f>
      </c>
    </row>
    <row x14ac:dyDescent="0.25" r="366" customHeight="1" ht="17.25">
      <c r="A366" s="3">
        <v>44741</v>
      </c>
      <c r="B366" s="4">
        <v>266.5388192693392</v>
      </c>
      <c r="C366" s="5">
        <v>0</v>
      </c>
      <c r="D366" s="5">
        <v>0</v>
      </c>
      <c r="E366" s="5">
        <v>0</v>
      </c>
      <c r="F366" s="4">
        <f>SUM(B366:E366)/0.8</f>
      </c>
      <c r="G366" s="4">
        <f>F366/'NG Monthly BTU Factors'!$B$3</f>
      </c>
      <c r="H366" s="15"/>
      <c r="I366" s="3">
        <v>44741</v>
      </c>
      <c r="J366" s="4">
        <v>250.82537446502116</v>
      </c>
      <c r="K366" s="4">
        <f>G366+J366</f>
      </c>
    </row>
    <row x14ac:dyDescent="0.25" r="367" customHeight="1" ht="17.25">
      <c r="A367" s="3">
        <v>44742</v>
      </c>
      <c r="B367" s="4">
        <v>271.3829519470533</v>
      </c>
      <c r="C367" s="5">
        <v>0</v>
      </c>
      <c r="D367" s="5">
        <v>0</v>
      </c>
      <c r="E367" s="5">
        <v>0</v>
      </c>
      <c r="F367" s="4">
        <f>SUM(B367:E367)/0.8</f>
      </c>
      <c r="G367" s="4">
        <f>F367/'NG Monthly BTU Factors'!$B$3</f>
      </c>
      <c r="H367" s="15"/>
      <c r="I367" s="3">
        <v>44742</v>
      </c>
      <c r="J367" s="4">
        <v>256.9585495091067</v>
      </c>
      <c r="K367" s="4">
        <f>G367+J367</f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C367"/>
  <sheetViews>
    <sheetView workbookViewId="0"/>
  </sheetViews>
  <sheetFormatPr defaultRowHeight="15" x14ac:dyDescent="0.25"/>
  <cols>
    <col min="1" max="1" style="14" width="12.43357142857143" customWidth="1" bestFit="1"/>
    <col min="2" max="2" style="9" width="12.43357142857143" customWidth="1" bestFit="1"/>
    <col min="3" max="3" style="9" width="12.43357142857143" customWidth="1" bestFit="1"/>
  </cols>
  <sheetData>
    <row x14ac:dyDescent="0.25" r="1" customHeight="1" ht="17.25">
      <c r="A1" s="12"/>
      <c r="B1" s="8" t="s">
        <v>16</v>
      </c>
      <c r="C1" s="8" t="s">
        <v>17</v>
      </c>
    </row>
    <row x14ac:dyDescent="0.25" r="2" customHeight="1" ht="17.25">
      <c r="A2" s="12"/>
      <c r="B2" s="8"/>
      <c r="C2" s="8"/>
    </row>
    <row x14ac:dyDescent="0.25" r="3" customHeight="1" ht="17.25">
      <c r="A3" s="13">
        <v>44378</v>
      </c>
      <c r="B3" s="4">
        <v>538.6</v>
      </c>
      <c r="C3" s="4">
        <f>B3/'NG Monthly BTU Factors'!$B$3</f>
      </c>
    </row>
    <row x14ac:dyDescent="0.25" r="4" customHeight="1" ht="17.25">
      <c r="A4" s="13">
        <v>44379</v>
      </c>
      <c r="B4" s="4">
        <v>518.1</v>
      </c>
      <c r="C4" s="4">
        <f>B4/'NG Monthly BTU Factors'!$B$3</f>
      </c>
    </row>
    <row x14ac:dyDescent="0.25" r="5" customHeight="1" ht="17.25">
      <c r="A5" s="13">
        <v>44380</v>
      </c>
      <c r="B5" s="4">
        <v>302.5</v>
      </c>
      <c r="C5" s="4">
        <f>B5/'NG Monthly BTU Factors'!$B$3</f>
      </c>
    </row>
    <row x14ac:dyDescent="0.25" r="6" customHeight="1" ht="17.25">
      <c r="A6" s="13">
        <v>44381</v>
      </c>
      <c r="B6" s="4">
        <v>403.7</v>
      </c>
      <c r="C6" s="4">
        <f>B6/'NG Monthly BTU Factors'!$B$3</f>
      </c>
    </row>
    <row x14ac:dyDescent="0.25" r="7" customHeight="1" ht="17.25">
      <c r="A7" s="13">
        <v>44382</v>
      </c>
      <c r="B7" s="4">
        <v>489.5</v>
      </c>
      <c r="C7" s="4">
        <f>B7/'NG Monthly BTU Factors'!$B$3</f>
      </c>
    </row>
    <row x14ac:dyDescent="0.25" r="8" customHeight="1" ht="17.25">
      <c r="A8" s="13">
        <v>44383</v>
      </c>
      <c r="B8" s="4">
        <v>575.4</v>
      </c>
      <c r="C8" s="4">
        <f>B8/'NG Monthly BTU Factors'!$B$3</f>
      </c>
    </row>
    <row x14ac:dyDescent="0.25" r="9" customHeight="1" ht="17.25">
      <c r="A9" s="13">
        <v>44384</v>
      </c>
      <c r="B9" s="4">
        <v>545.5</v>
      </c>
      <c r="C9" s="4">
        <f>B9/'NG Monthly BTU Factors'!$B$3</f>
      </c>
    </row>
    <row x14ac:dyDescent="0.25" r="10" customHeight="1" ht="17.25">
      <c r="A10" s="13">
        <v>44385</v>
      </c>
      <c r="B10" s="4">
        <v>539.3</v>
      </c>
      <c r="C10" s="4">
        <f>B10/'NG Monthly BTU Factors'!$B$3</f>
      </c>
    </row>
    <row x14ac:dyDescent="0.25" r="11" customHeight="1" ht="17.25">
      <c r="A11" s="13">
        <v>44386</v>
      </c>
      <c r="B11" s="4">
        <v>542.5</v>
      </c>
      <c r="C11" s="4">
        <f>B11/'NG Monthly BTU Factors'!$B$3</f>
      </c>
    </row>
    <row x14ac:dyDescent="0.25" r="12" customHeight="1" ht="17.25">
      <c r="A12" s="13">
        <v>44387</v>
      </c>
      <c r="B12" s="4">
        <v>344.6</v>
      </c>
      <c r="C12" s="4">
        <f>B12/'NG Monthly BTU Factors'!$B$3</f>
      </c>
    </row>
    <row x14ac:dyDescent="0.25" r="13" customHeight="1" ht="17.25">
      <c r="A13" s="13">
        <v>44388</v>
      </c>
      <c r="B13" s="4">
        <v>344.5</v>
      </c>
      <c r="C13" s="4">
        <f>B13/'NG Monthly BTU Factors'!$B$3</f>
      </c>
    </row>
    <row x14ac:dyDescent="0.25" r="14" customHeight="1" ht="17.25">
      <c r="A14" s="13">
        <v>44389</v>
      </c>
      <c r="B14" s="4">
        <v>564.6</v>
      </c>
      <c r="C14" s="4">
        <f>B14/'NG Monthly BTU Factors'!$B$3</f>
      </c>
    </row>
    <row x14ac:dyDescent="0.25" r="15" customHeight="1" ht="17.25">
      <c r="A15" s="13">
        <v>44390</v>
      </c>
      <c r="B15" s="4">
        <v>574.4</v>
      </c>
      <c r="C15" s="4">
        <f>B15/'NG Monthly BTU Factors'!$B$3</f>
      </c>
    </row>
    <row x14ac:dyDescent="0.25" r="16" customHeight="1" ht="17.25">
      <c r="A16" s="13">
        <v>44391</v>
      </c>
      <c r="B16" s="4">
        <v>557.6</v>
      </c>
      <c r="C16" s="4">
        <f>B16/'NG Monthly BTU Factors'!$B$3</f>
      </c>
    </row>
    <row x14ac:dyDescent="0.25" r="17" customHeight="1" ht="17.25">
      <c r="A17" s="13">
        <v>44392</v>
      </c>
      <c r="B17" s="5">
        <v>565</v>
      </c>
      <c r="C17" s="4">
        <f>B17/'NG Monthly BTU Factors'!$B$3</f>
      </c>
    </row>
    <row x14ac:dyDescent="0.25" r="18" customHeight="1" ht="17.25">
      <c r="A18" s="13">
        <v>44393</v>
      </c>
      <c r="B18" s="5">
        <v>558</v>
      </c>
      <c r="C18" s="4">
        <f>B18/'NG Monthly BTU Factors'!$B$3</f>
      </c>
    </row>
    <row x14ac:dyDescent="0.25" r="19" customHeight="1" ht="17.25">
      <c r="A19" s="13">
        <v>44394</v>
      </c>
      <c r="B19" s="4">
        <v>337.2</v>
      </c>
      <c r="C19" s="4">
        <f>B19/'NG Monthly BTU Factors'!$B$3</f>
      </c>
    </row>
    <row x14ac:dyDescent="0.25" r="20" customHeight="1" ht="17.25">
      <c r="A20" s="13">
        <v>44395</v>
      </c>
      <c r="B20" s="4">
        <v>348.9</v>
      </c>
      <c r="C20" s="4">
        <f>B20/'NG Monthly BTU Factors'!$B$3</f>
      </c>
    </row>
    <row x14ac:dyDescent="0.25" r="21" customHeight="1" ht="17.25">
      <c r="A21" s="13">
        <v>44396</v>
      </c>
      <c r="B21" s="4">
        <v>556.4</v>
      </c>
      <c r="C21" s="4">
        <f>B21/'NG Monthly BTU Factors'!$B$3</f>
      </c>
    </row>
    <row x14ac:dyDescent="0.25" r="22" customHeight="1" ht="17.25">
      <c r="A22" s="13">
        <v>44397</v>
      </c>
      <c r="B22" s="4">
        <v>562.3</v>
      </c>
      <c r="C22" s="4">
        <f>B22/'NG Monthly BTU Factors'!$B$3</f>
      </c>
    </row>
    <row x14ac:dyDescent="0.25" r="23" customHeight="1" ht="17.25">
      <c r="A23" s="13">
        <v>44398</v>
      </c>
      <c r="B23" s="4">
        <v>594.4</v>
      </c>
      <c r="C23" s="4">
        <f>B23/'NG Monthly BTU Factors'!$B$3</f>
      </c>
    </row>
    <row x14ac:dyDescent="0.25" r="24" customHeight="1" ht="17.25">
      <c r="A24" s="13">
        <v>44399</v>
      </c>
      <c r="B24" s="4">
        <v>606.5</v>
      </c>
      <c r="C24" s="4">
        <f>B24/'NG Monthly BTU Factors'!$B$3</f>
      </c>
    </row>
    <row x14ac:dyDescent="0.25" r="25" customHeight="1" ht="17.25">
      <c r="A25" s="13">
        <v>44400</v>
      </c>
      <c r="B25" s="4">
        <v>601.6</v>
      </c>
      <c r="C25" s="4">
        <f>B25/'NG Monthly BTU Factors'!$B$3</f>
      </c>
    </row>
    <row x14ac:dyDescent="0.25" r="26" customHeight="1" ht="17.25">
      <c r="A26" s="13">
        <v>44401</v>
      </c>
      <c r="B26" s="4">
        <v>337.8</v>
      </c>
      <c r="C26" s="4">
        <f>B26/'NG Monthly BTU Factors'!$B$3</f>
      </c>
    </row>
    <row x14ac:dyDescent="0.25" r="27" customHeight="1" ht="17.25">
      <c r="A27" s="13">
        <v>44402</v>
      </c>
      <c r="B27" s="4">
        <v>361.1</v>
      </c>
      <c r="C27" s="4">
        <f>B27/'NG Monthly BTU Factors'!$B$3</f>
      </c>
    </row>
    <row x14ac:dyDescent="0.25" r="28" customHeight="1" ht="17.25">
      <c r="A28" s="13">
        <v>44403</v>
      </c>
      <c r="B28" s="4">
        <v>592.3</v>
      </c>
      <c r="C28" s="4">
        <f>B28/'NG Monthly BTU Factors'!$B$3</f>
      </c>
    </row>
    <row x14ac:dyDescent="0.25" r="29" customHeight="1" ht="17.25">
      <c r="A29" s="13">
        <v>44404</v>
      </c>
      <c r="B29" s="5">
        <v>590</v>
      </c>
      <c r="C29" s="4">
        <f>B29/'NG Monthly BTU Factors'!$B$3</f>
      </c>
    </row>
    <row x14ac:dyDescent="0.25" r="30" customHeight="1" ht="17.25">
      <c r="A30" s="13">
        <v>44405</v>
      </c>
      <c r="B30" s="4">
        <v>725.9</v>
      </c>
      <c r="C30" s="4">
        <f>B30/'NG Monthly BTU Factors'!$B$3</f>
      </c>
    </row>
    <row x14ac:dyDescent="0.25" r="31" customHeight="1" ht="17.25">
      <c r="A31" s="13">
        <v>44406</v>
      </c>
      <c r="B31" s="5">
        <v>617</v>
      </c>
      <c r="C31" s="4">
        <f>B31/'NG Monthly BTU Factors'!$B$3</f>
      </c>
    </row>
    <row x14ac:dyDescent="0.25" r="32" customHeight="1" ht="17.25">
      <c r="A32" s="13">
        <v>44407</v>
      </c>
      <c r="B32" s="4">
        <v>572.4</v>
      </c>
      <c r="C32" s="4">
        <f>B32/'NG Monthly BTU Factors'!$B$3</f>
      </c>
    </row>
    <row x14ac:dyDescent="0.25" r="33" customHeight="1" ht="17.25">
      <c r="A33" s="13">
        <v>44408</v>
      </c>
      <c r="B33" s="5">
        <v>359</v>
      </c>
      <c r="C33" s="4">
        <f>B33/'NG Monthly BTU Factors'!$B$3</f>
      </c>
    </row>
    <row x14ac:dyDescent="0.25" r="34" customHeight="1" ht="17.25">
      <c r="A34" s="13">
        <v>44409</v>
      </c>
      <c r="B34" s="4">
        <v>365.2</v>
      </c>
      <c r="C34" s="4">
        <f>B34/'NG Monthly BTU Factors'!$B$3</f>
      </c>
    </row>
    <row x14ac:dyDescent="0.25" r="35" customHeight="1" ht="17.25">
      <c r="A35" s="13">
        <v>44410</v>
      </c>
      <c r="B35" s="4">
        <v>549.9</v>
      </c>
      <c r="C35" s="4">
        <f>B35/'NG Monthly BTU Factors'!$B$3</f>
      </c>
    </row>
    <row x14ac:dyDescent="0.25" r="36" customHeight="1" ht="17.25">
      <c r="A36" s="13">
        <v>44411</v>
      </c>
      <c r="B36" s="4">
        <v>553.6</v>
      </c>
      <c r="C36" s="4">
        <f>B36/'NG Monthly BTU Factors'!$B$3</f>
      </c>
    </row>
    <row x14ac:dyDescent="0.25" r="37" customHeight="1" ht="17.25">
      <c r="A37" s="13">
        <v>44412</v>
      </c>
      <c r="B37" s="4">
        <v>551.9</v>
      </c>
      <c r="C37" s="4">
        <f>B37/'NG Monthly BTU Factors'!$B$3</f>
      </c>
    </row>
    <row x14ac:dyDescent="0.25" r="38" customHeight="1" ht="17.25">
      <c r="A38" s="13">
        <v>44413</v>
      </c>
      <c r="B38" s="4">
        <v>560.2</v>
      </c>
      <c r="C38" s="4">
        <f>B38/'NG Monthly BTU Factors'!$B$3</f>
      </c>
    </row>
    <row x14ac:dyDescent="0.25" r="39" customHeight="1" ht="17.25">
      <c r="A39" s="13">
        <v>44414</v>
      </c>
      <c r="B39" s="4">
        <v>546.5</v>
      </c>
      <c r="C39" s="4">
        <f>B39/'NG Monthly BTU Factors'!$B$3</f>
      </c>
    </row>
    <row x14ac:dyDescent="0.25" r="40" customHeight="1" ht="17.25">
      <c r="A40" s="13">
        <v>44415</v>
      </c>
      <c r="B40" s="4">
        <v>326.9</v>
      </c>
      <c r="C40" s="4">
        <f>B40/'NG Monthly BTU Factors'!$B$3</f>
      </c>
    </row>
    <row x14ac:dyDescent="0.25" r="41" customHeight="1" ht="17.25">
      <c r="A41" s="13">
        <v>44416</v>
      </c>
      <c r="B41" s="5">
        <v>350</v>
      </c>
      <c r="C41" s="4">
        <f>B41/'NG Monthly BTU Factors'!$B$3</f>
      </c>
    </row>
    <row x14ac:dyDescent="0.25" r="42" customHeight="1" ht="17.25">
      <c r="A42" s="13">
        <v>44417</v>
      </c>
      <c r="B42" s="4">
        <v>553.6</v>
      </c>
      <c r="C42" s="4">
        <f>B42/'NG Monthly BTU Factors'!$B$3</f>
      </c>
    </row>
    <row x14ac:dyDescent="0.25" r="43" customHeight="1" ht="17.25">
      <c r="A43" s="13">
        <v>44418</v>
      </c>
      <c r="B43" s="4">
        <v>658.3</v>
      </c>
      <c r="C43" s="4">
        <f>B43/'NG Monthly BTU Factors'!$B$3</f>
      </c>
    </row>
    <row x14ac:dyDescent="0.25" r="44" customHeight="1" ht="17.25">
      <c r="A44" s="13">
        <v>44419</v>
      </c>
      <c r="B44" s="4">
        <v>659.1</v>
      </c>
      <c r="C44" s="4">
        <f>B44/'NG Monthly BTU Factors'!$B$3</f>
      </c>
    </row>
    <row x14ac:dyDescent="0.25" r="45" customHeight="1" ht="17.25">
      <c r="A45" s="13">
        <v>44420</v>
      </c>
      <c r="B45" s="4">
        <v>595.8</v>
      </c>
      <c r="C45" s="4">
        <f>B45/'NG Monthly BTU Factors'!$B$3</f>
      </c>
    </row>
    <row x14ac:dyDescent="0.25" r="46" customHeight="1" ht="17.25">
      <c r="A46" s="13">
        <v>44421</v>
      </c>
      <c r="B46" s="4">
        <v>547.4</v>
      </c>
      <c r="C46" s="4">
        <f>B46/'NG Monthly BTU Factors'!$B$3</f>
      </c>
    </row>
    <row x14ac:dyDescent="0.25" r="47" customHeight="1" ht="17.25">
      <c r="A47" s="13">
        <v>44422</v>
      </c>
      <c r="B47" s="4">
        <v>336.9</v>
      </c>
      <c r="C47" s="4">
        <f>B47/'NG Monthly BTU Factors'!$B$3</f>
      </c>
    </row>
    <row x14ac:dyDescent="0.25" r="48" customHeight="1" ht="17.25">
      <c r="A48" s="13">
        <v>44423</v>
      </c>
      <c r="B48" s="4">
        <v>360.8</v>
      </c>
      <c r="C48" s="4">
        <f>B48/'NG Monthly BTU Factors'!$B$3</f>
      </c>
    </row>
    <row x14ac:dyDescent="0.25" r="49" customHeight="1" ht="17.25">
      <c r="A49" s="13">
        <v>44424</v>
      </c>
      <c r="B49" s="5">
        <v>566</v>
      </c>
      <c r="C49" s="4">
        <f>B49/'NG Monthly BTU Factors'!$B$3</f>
      </c>
    </row>
    <row x14ac:dyDescent="0.25" r="50" customHeight="1" ht="17.25">
      <c r="A50" s="13">
        <v>44425</v>
      </c>
      <c r="B50" s="4">
        <v>552.5</v>
      </c>
      <c r="C50" s="4">
        <f>B50/'NG Monthly BTU Factors'!$B$3</f>
      </c>
    </row>
    <row x14ac:dyDescent="0.25" r="51" customHeight="1" ht="17.25">
      <c r="A51" s="13">
        <v>44426</v>
      </c>
      <c r="B51" s="4">
        <v>537.8</v>
      </c>
      <c r="C51" s="4">
        <f>B51/'NG Monthly BTU Factors'!$B$3</f>
      </c>
    </row>
    <row x14ac:dyDescent="0.25" r="52" customHeight="1" ht="17.25">
      <c r="A52" s="13">
        <v>44427</v>
      </c>
      <c r="B52" s="4">
        <v>563.6</v>
      </c>
      <c r="C52" s="4">
        <f>B52/'NG Monthly BTU Factors'!$B$3</f>
      </c>
    </row>
    <row x14ac:dyDescent="0.25" r="53" customHeight="1" ht="17.25">
      <c r="A53" s="13">
        <v>44428</v>
      </c>
      <c r="B53" s="4">
        <v>553.6</v>
      </c>
      <c r="C53" s="4">
        <f>B53/'NG Monthly BTU Factors'!$B$3</f>
      </c>
    </row>
    <row x14ac:dyDescent="0.25" r="54" customHeight="1" ht="17.25">
      <c r="A54" s="13">
        <v>44429</v>
      </c>
      <c r="B54" s="4">
        <v>341.8</v>
      </c>
      <c r="C54" s="4">
        <f>B54/'NG Monthly BTU Factors'!$B$3</f>
      </c>
    </row>
    <row x14ac:dyDescent="0.25" r="55" customHeight="1" ht="17.25">
      <c r="A55" s="13">
        <v>44430</v>
      </c>
      <c r="B55" s="4">
        <v>252.5</v>
      </c>
      <c r="C55" s="4">
        <f>B55/'NG Monthly BTU Factors'!$B$3</f>
      </c>
    </row>
    <row x14ac:dyDescent="0.25" r="56" customHeight="1" ht="17.25">
      <c r="A56" s="13">
        <v>44431</v>
      </c>
      <c r="B56" s="4">
        <v>559.2</v>
      </c>
      <c r="C56" s="4">
        <f>B56/'NG Monthly BTU Factors'!$B$3</f>
      </c>
    </row>
    <row x14ac:dyDescent="0.25" r="57" customHeight="1" ht="17.25">
      <c r="A57" s="13">
        <v>44432</v>
      </c>
      <c r="B57" s="5">
        <v>573</v>
      </c>
      <c r="C57" s="4">
        <f>B57/'NG Monthly BTU Factors'!$B$3</f>
      </c>
    </row>
    <row x14ac:dyDescent="0.25" r="58" customHeight="1" ht="17.25">
      <c r="A58" s="13">
        <v>44433</v>
      </c>
      <c r="B58" s="4">
        <v>553.6</v>
      </c>
      <c r="C58" s="4">
        <f>B58/'NG Monthly BTU Factors'!$B$3</f>
      </c>
    </row>
    <row x14ac:dyDescent="0.25" r="59" customHeight="1" ht="17.25">
      <c r="A59" s="13">
        <v>44434</v>
      </c>
      <c r="B59" s="4">
        <v>567.1</v>
      </c>
      <c r="C59" s="4">
        <f>B59/'NG Monthly BTU Factors'!$B$3</f>
      </c>
    </row>
    <row x14ac:dyDescent="0.25" r="60" customHeight="1" ht="17.25">
      <c r="A60" s="13">
        <v>44435</v>
      </c>
      <c r="B60" s="4">
        <v>539.3</v>
      </c>
      <c r="C60" s="4">
        <f>B60/'NG Monthly BTU Factors'!$B$3</f>
      </c>
    </row>
    <row x14ac:dyDescent="0.25" r="61" customHeight="1" ht="17.25">
      <c r="A61" s="13">
        <v>44436</v>
      </c>
      <c r="B61" s="4">
        <v>321.1</v>
      </c>
      <c r="C61" s="4">
        <f>B61/'NG Monthly BTU Factors'!$B$3</f>
      </c>
    </row>
    <row x14ac:dyDescent="0.25" r="62" customHeight="1" ht="17.25">
      <c r="A62" s="13">
        <v>44437</v>
      </c>
      <c r="B62" s="4">
        <v>328.9</v>
      </c>
      <c r="C62" s="4">
        <f>B62/'NG Monthly BTU Factors'!$B$3</f>
      </c>
    </row>
    <row x14ac:dyDescent="0.25" r="63" customHeight="1" ht="17.25">
      <c r="A63" s="13">
        <v>44438</v>
      </c>
      <c r="B63" s="4">
        <v>355.3</v>
      </c>
      <c r="C63" s="4">
        <f>B63/'NG Monthly BTU Factors'!$B$3</f>
      </c>
    </row>
    <row x14ac:dyDescent="0.25" r="64" customHeight="1" ht="17.25">
      <c r="A64" s="13">
        <v>44439</v>
      </c>
      <c r="B64" s="4">
        <v>364.1</v>
      </c>
      <c r="C64" s="4">
        <f>B64/'NG Monthly BTU Factors'!$B$3</f>
      </c>
    </row>
    <row x14ac:dyDescent="0.25" r="65" customHeight="1" ht="17.25">
      <c r="A65" s="13">
        <v>44440</v>
      </c>
      <c r="B65" s="4">
        <v>358.7</v>
      </c>
      <c r="C65" s="4">
        <f>B65/'NG Monthly BTU Factors'!$B$5</f>
      </c>
    </row>
    <row x14ac:dyDescent="0.25" r="66" customHeight="1" ht="17.25">
      <c r="A66" s="13">
        <v>44441</v>
      </c>
      <c r="B66" s="4">
        <v>350.2</v>
      </c>
      <c r="C66" s="4">
        <f>B66/'NG Monthly BTU Factors'!$B$5</f>
      </c>
    </row>
    <row x14ac:dyDescent="0.25" r="67" customHeight="1" ht="17.25">
      <c r="A67" s="13">
        <v>44442</v>
      </c>
      <c r="B67" s="5">
        <v>352</v>
      </c>
      <c r="C67" s="4">
        <f>B67/'NG Monthly BTU Factors'!$B$5</f>
      </c>
    </row>
    <row x14ac:dyDescent="0.25" r="68" customHeight="1" ht="17.25">
      <c r="A68" s="13">
        <v>44443</v>
      </c>
      <c r="B68" s="4">
        <v>336.6</v>
      </c>
      <c r="C68" s="4">
        <f>B68/'NG Monthly BTU Factors'!$B$5</f>
      </c>
    </row>
    <row x14ac:dyDescent="0.25" r="69" customHeight="1" ht="17.25">
      <c r="A69" s="13">
        <v>44444</v>
      </c>
      <c r="B69" s="4">
        <v>332.2</v>
      </c>
      <c r="C69" s="4">
        <f>B69/'NG Monthly BTU Factors'!$B$5</f>
      </c>
    </row>
    <row x14ac:dyDescent="0.25" r="70" customHeight="1" ht="17.25">
      <c r="A70" s="13">
        <v>44445</v>
      </c>
      <c r="B70" s="4">
        <v>301.5</v>
      </c>
      <c r="C70" s="4">
        <f>B70/'NG Monthly BTU Factors'!$B$5</f>
      </c>
    </row>
    <row x14ac:dyDescent="0.25" r="71" customHeight="1" ht="17.25">
      <c r="A71" s="13">
        <v>44446</v>
      </c>
      <c r="B71" s="4">
        <v>255.9</v>
      </c>
      <c r="C71" s="4">
        <f>B71/'NG Monthly BTU Factors'!$B$5</f>
      </c>
    </row>
    <row x14ac:dyDescent="0.25" r="72" customHeight="1" ht="17.25">
      <c r="A72" s="13">
        <v>44447</v>
      </c>
      <c r="B72" s="5">
        <v>285</v>
      </c>
      <c r="C72" s="4">
        <f>B72/'NG Monthly BTU Factors'!$B$5</f>
      </c>
    </row>
    <row x14ac:dyDescent="0.25" r="73" customHeight="1" ht="17.25">
      <c r="A73" s="13">
        <v>44448</v>
      </c>
      <c r="B73" s="4">
        <v>280.8</v>
      </c>
      <c r="C73" s="4">
        <f>B73/'NG Monthly BTU Factors'!$B$5</f>
      </c>
    </row>
    <row x14ac:dyDescent="0.25" r="74" customHeight="1" ht="17.25">
      <c r="A74" s="13">
        <v>44449</v>
      </c>
      <c r="B74" s="4">
        <v>359.7</v>
      </c>
      <c r="C74" s="4">
        <f>B74/'NG Monthly BTU Factors'!$B$5</f>
      </c>
    </row>
    <row x14ac:dyDescent="0.25" r="75" customHeight="1" ht="17.25">
      <c r="A75" s="13">
        <v>44450</v>
      </c>
      <c r="B75" s="4">
        <v>325.2</v>
      </c>
      <c r="C75" s="4">
        <f>B75/'NG Monthly BTU Factors'!$B$5</f>
      </c>
    </row>
    <row x14ac:dyDescent="0.25" r="76" customHeight="1" ht="17.25">
      <c r="A76" s="13">
        <v>44451</v>
      </c>
      <c r="B76" s="4">
        <v>334.6</v>
      </c>
      <c r="C76" s="4">
        <f>B76/'NG Monthly BTU Factors'!$B$5</f>
      </c>
    </row>
    <row x14ac:dyDescent="0.25" r="77" customHeight="1" ht="17.25">
      <c r="A77" s="13">
        <v>44452</v>
      </c>
      <c r="B77" s="4">
        <v>373.1</v>
      </c>
      <c r="C77" s="4">
        <f>B77/'NG Monthly BTU Factors'!$B$5</f>
      </c>
    </row>
    <row x14ac:dyDescent="0.25" r="78" customHeight="1" ht="17.25">
      <c r="A78" s="13">
        <v>44453</v>
      </c>
      <c r="B78" s="4">
        <v>363.8</v>
      </c>
      <c r="C78" s="4">
        <f>B78/'NG Monthly BTU Factors'!$B$5</f>
      </c>
    </row>
    <row x14ac:dyDescent="0.25" r="79" customHeight="1" ht="17.25">
      <c r="A79" s="13">
        <v>44454</v>
      </c>
      <c r="B79" s="4">
        <v>359.5</v>
      </c>
      <c r="C79" s="4">
        <f>B79/'NG Monthly BTU Factors'!$B$5</f>
      </c>
    </row>
    <row x14ac:dyDescent="0.25" r="80" customHeight="1" ht="17.25">
      <c r="A80" s="13">
        <v>44455</v>
      </c>
      <c r="B80" s="4">
        <v>366.8</v>
      </c>
      <c r="C80" s="4">
        <f>B80/'NG Monthly BTU Factors'!$B$5</f>
      </c>
    </row>
    <row x14ac:dyDescent="0.25" r="81" customHeight="1" ht="17.25">
      <c r="A81" s="13">
        <v>44456</v>
      </c>
      <c r="B81" s="4">
        <v>344.6</v>
      </c>
      <c r="C81" s="4">
        <f>B81/'NG Monthly BTU Factors'!$B$5</f>
      </c>
    </row>
    <row x14ac:dyDescent="0.25" r="82" customHeight="1" ht="17.25">
      <c r="A82" s="13">
        <v>44457</v>
      </c>
      <c r="B82" s="4">
        <v>228.3</v>
      </c>
      <c r="C82" s="4">
        <f>B82/'NG Monthly BTU Factors'!$B$5</f>
      </c>
    </row>
    <row x14ac:dyDescent="0.25" r="83" customHeight="1" ht="17.25">
      <c r="A83" s="13">
        <v>44458</v>
      </c>
      <c r="B83" s="4">
        <v>216.6</v>
      </c>
      <c r="C83" s="4">
        <f>B83/'NG Monthly BTU Factors'!$B$5</f>
      </c>
    </row>
    <row x14ac:dyDescent="0.25" r="84" customHeight="1" ht="17.25">
      <c r="A84" s="13">
        <v>44459</v>
      </c>
      <c r="B84" s="4">
        <v>249.8</v>
      </c>
      <c r="C84" s="4">
        <f>B84/'NG Monthly BTU Factors'!$B$5</f>
      </c>
    </row>
    <row x14ac:dyDescent="0.25" r="85" customHeight="1" ht="17.25">
      <c r="A85" s="13">
        <v>44460</v>
      </c>
      <c r="B85" s="4">
        <v>280.8</v>
      </c>
      <c r="C85" s="4">
        <f>B85/'NG Monthly BTU Factors'!$B$5</f>
      </c>
    </row>
    <row x14ac:dyDescent="0.25" r="86" customHeight="1" ht="17.25">
      <c r="A86" s="13">
        <v>44461</v>
      </c>
      <c r="B86" s="4">
        <v>280.1</v>
      </c>
      <c r="C86" s="4">
        <f>B86/'NG Monthly BTU Factors'!$B$5</f>
      </c>
    </row>
    <row x14ac:dyDescent="0.25" r="87" customHeight="1" ht="17.25">
      <c r="A87" s="13">
        <v>44462</v>
      </c>
      <c r="B87" s="4">
        <v>270.1</v>
      </c>
      <c r="C87" s="4">
        <f>B87/'NG Monthly BTU Factors'!$B$5</f>
      </c>
    </row>
    <row x14ac:dyDescent="0.25" r="88" customHeight="1" ht="17.25">
      <c r="A88" s="13">
        <v>44463</v>
      </c>
      <c r="B88" s="4">
        <v>270.4</v>
      </c>
      <c r="C88" s="4">
        <f>B88/'NG Monthly BTU Factors'!$B$5</f>
      </c>
    </row>
    <row x14ac:dyDescent="0.25" r="89" customHeight="1" ht="17.25">
      <c r="A89" s="13">
        <v>44464</v>
      </c>
      <c r="B89" s="4">
        <v>243.4</v>
      </c>
      <c r="C89" s="4">
        <f>B89/'NG Monthly BTU Factors'!$B$5</f>
      </c>
    </row>
    <row x14ac:dyDescent="0.25" r="90" customHeight="1" ht="17.25">
      <c r="A90" s="13">
        <v>44465</v>
      </c>
      <c r="B90" s="4">
        <v>222.3</v>
      </c>
      <c r="C90" s="4">
        <f>B90/'NG Monthly BTU Factors'!$B$5</f>
      </c>
    </row>
    <row x14ac:dyDescent="0.25" r="91" customHeight="1" ht="17.25">
      <c r="A91" s="13">
        <v>44466</v>
      </c>
      <c r="B91" s="4">
        <v>247.3</v>
      </c>
      <c r="C91" s="4">
        <f>B91/'NG Monthly BTU Factors'!$B$5</f>
      </c>
    </row>
    <row x14ac:dyDescent="0.25" r="92" customHeight="1" ht="17.25">
      <c r="A92" s="13">
        <v>44467</v>
      </c>
      <c r="B92" s="4">
        <v>255.9</v>
      </c>
      <c r="C92" s="4">
        <f>B92/'NG Monthly BTU Factors'!$B$5</f>
      </c>
    </row>
    <row x14ac:dyDescent="0.25" r="93" customHeight="1" ht="17.25">
      <c r="A93" s="13">
        <v>44468</v>
      </c>
      <c r="B93" s="4">
        <v>248.5</v>
      </c>
      <c r="C93" s="4">
        <f>B93/'NG Monthly BTU Factors'!$B$5</f>
      </c>
    </row>
    <row x14ac:dyDescent="0.25" r="94" customHeight="1" ht="17.25">
      <c r="A94" s="13">
        <v>44469</v>
      </c>
      <c r="B94" s="4">
        <v>244.7</v>
      </c>
      <c r="C94" s="4">
        <f>B94/'NG Monthly BTU Factors'!$B$5</f>
      </c>
    </row>
    <row x14ac:dyDescent="0.25" r="95" customHeight="1" ht="17.25">
      <c r="A95" s="13">
        <v>44470</v>
      </c>
      <c r="B95" s="4">
        <v>239.5</v>
      </c>
      <c r="C95" s="4">
        <f>B95/'NG Monthly BTU Factors'!$B$5</f>
      </c>
    </row>
    <row x14ac:dyDescent="0.25" r="96" customHeight="1" ht="17.25">
      <c r="A96" s="13">
        <v>44471</v>
      </c>
      <c r="B96" s="4">
        <v>225.6</v>
      </c>
      <c r="C96" s="4">
        <f>B96/'NG Monthly BTU Factors'!$B$5</f>
      </c>
    </row>
    <row x14ac:dyDescent="0.25" r="97" customHeight="1" ht="17.25">
      <c r="A97" s="13">
        <v>44472</v>
      </c>
      <c r="B97" s="4">
        <v>239.6</v>
      </c>
      <c r="C97" s="4">
        <f>B97/'NG Monthly BTU Factors'!$B$5</f>
      </c>
    </row>
    <row x14ac:dyDescent="0.25" r="98" customHeight="1" ht="17.25">
      <c r="A98" s="13">
        <v>44473</v>
      </c>
      <c r="B98" s="4">
        <v>275.1</v>
      </c>
      <c r="C98" s="4">
        <f>B98/'NG Monthly BTU Factors'!$B$5</f>
      </c>
    </row>
    <row x14ac:dyDescent="0.25" r="99" customHeight="1" ht="17.25">
      <c r="A99" s="13">
        <v>44474</v>
      </c>
      <c r="B99" s="4">
        <v>285.9</v>
      </c>
      <c r="C99" s="4">
        <f>B99/'NG Monthly BTU Factors'!$B$5</f>
      </c>
    </row>
    <row x14ac:dyDescent="0.25" r="100" customHeight="1" ht="17.25">
      <c r="A100" s="13">
        <v>44475</v>
      </c>
      <c r="B100" s="4">
        <v>259.2</v>
      </c>
      <c r="C100" s="4">
        <f>B100/'NG Monthly BTU Factors'!$B$5</f>
      </c>
    </row>
    <row x14ac:dyDescent="0.25" r="101" customHeight="1" ht="17.25">
      <c r="A101" s="13">
        <v>44476</v>
      </c>
      <c r="B101" s="4">
        <v>258.8</v>
      </c>
      <c r="C101" s="4">
        <f>B101/'NG Monthly BTU Factors'!$B$5</f>
      </c>
    </row>
    <row x14ac:dyDescent="0.25" r="102" customHeight="1" ht="17.25">
      <c r="A102" s="13">
        <v>44477</v>
      </c>
      <c r="B102" s="4">
        <v>254.1</v>
      </c>
      <c r="C102" s="4">
        <f>B102/'NG Monthly BTU Factors'!$B$5</f>
      </c>
    </row>
    <row x14ac:dyDescent="0.25" r="103" customHeight="1" ht="17.25">
      <c r="A103" s="13">
        <v>44478</v>
      </c>
      <c r="B103" s="4">
        <v>226.9</v>
      </c>
      <c r="C103" s="4">
        <f>B103/'NG Monthly BTU Factors'!$B$5</f>
      </c>
    </row>
    <row x14ac:dyDescent="0.25" r="104" customHeight="1" ht="17.25">
      <c r="A104" s="13">
        <v>44479</v>
      </c>
      <c r="B104" s="4">
        <v>244.1</v>
      </c>
      <c r="C104" s="4">
        <f>B104/'NG Monthly BTU Factors'!$B$5</f>
      </c>
    </row>
    <row x14ac:dyDescent="0.25" r="105" customHeight="1" ht="17.25">
      <c r="A105" s="13">
        <v>44480</v>
      </c>
      <c r="B105" s="4">
        <v>283.5</v>
      </c>
      <c r="C105" s="4">
        <f>B105/'NG Monthly BTU Factors'!$B$5</f>
      </c>
    </row>
    <row x14ac:dyDescent="0.25" r="106" customHeight="1" ht="17.25">
      <c r="A106" s="13">
        <v>44481</v>
      </c>
      <c r="B106" s="4">
        <v>266.9</v>
      </c>
      <c r="C106" s="4">
        <f>B106/'NG Monthly BTU Factors'!$B$5</f>
      </c>
    </row>
    <row x14ac:dyDescent="0.25" r="107" customHeight="1" ht="17.25">
      <c r="A107" s="13">
        <v>44482</v>
      </c>
      <c r="B107" s="4">
        <v>266.4</v>
      </c>
      <c r="C107" s="4">
        <f>B107/'NG Monthly BTU Factors'!$B$5</f>
      </c>
    </row>
    <row x14ac:dyDescent="0.25" r="108" customHeight="1" ht="17.25">
      <c r="A108" s="13">
        <v>44483</v>
      </c>
      <c r="B108" s="4">
        <v>272.1</v>
      </c>
      <c r="C108" s="4">
        <f>B108/'NG Monthly BTU Factors'!$B$5</f>
      </c>
    </row>
    <row x14ac:dyDescent="0.25" r="109" customHeight="1" ht="17.25">
      <c r="A109" s="13">
        <v>44484</v>
      </c>
      <c r="B109" s="4">
        <v>304.3</v>
      </c>
      <c r="C109" s="4">
        <f>B109/'NG Monthly BTU Factors'!$B$5</f>
      </c>
    </row>
    <row x14ac:dyDescent="0.25" r="110" customHeight="1" ht="17.25">
      <c r="A110" s="13">
        <v>44485</v>
      </c>
      <c r="B110" s="4">
        <v>276.2</v>
      </c>
      <c r="C110" s="4">
        <f>B110/'NG Monthly BTU Factors'!$B$5</f>
      </c>
    </row>
    <row x14ac:dyDescent="0.25" r="111" customHeight="1" ht="17.25">
      <c r="A111" s="13">
        <v>44486</v>
      </c>
      <c r="B111" s="5">
        <v>253</v>
      </c>
      <c r="C111" s="4">
        <f>B111/'NG Monthly BTU Factors'!$B$5</f>
      </c>
    </row>
    <row x14ac:dyDescent="0.25" r="112" customHeight="1" ht="17.25">
      <c r="A112" s="13">
        <v>44487</v>
      </c>
      <c r="B112" s="4">
        <v>268.4</v>
      </c>
      <c r="C112" s="4">
        <f>B112/'NG Monthly BTU Factors'!$B$5</f>
      </c>
    </row>
    <row x14ac:dyDescent="0.25" r="113" customHeight="1" ht="17.25">
      <c r="A113" s="13">
        <v>44488</v>
      </c>
      <c r="B113" s="4">
        <v>267.6</v>
      </c>
      <c r="C113" s="4">
        <f>B113/'NG Monthly BTU Factors'!$B$5</f>
      </c>
    </row>
    <row x14ac:dyDescent="0.25" r="114" customHeight="1" ht="17.25">
      <c r="A114" s="13">
        <v>44489</v>
      </c>
      <c r="B114" s="4">
        <v>300.9</v>
      </c>
      <c r="C114" s="4">
        <f>B114/'NG Monthly BTU Factors'!$B$5</f>
      </c>
    </row>
    <row x14ac:dyDescent="0.25" r="115" customHeight="1" ht="17.25">
      <c r="A115" s="13">
        <v>44490</v>
      </c>
      <c r="B115" s="4">
        <v>341.7</v>
      </c>
      <c r="C115" s="4">
        <f>B115/'NG Monthly BTU Factors'!$B$5</f>
      </c>
    </row>
    <row x14ac:dyDescent="0.25" r="116" customHeight="1" ht="17.25">
      <c r="A116" s="13">
        <v>44491</v>
      </c>
      <c r="B116" s="4">
        <v>378.1</v>
      </c>
      <c r="C116" s="4">
        <f>B116/'NG Monthly BTU Factors'!$B$5</f>
      </c>
    </row>
    <row x14ac:dyDescent="0.25" r="117" customHeight="1" ht="17.25">
      <c r="A117" s="13">
        <v>44492</v>
      </c>
      <c r="B117" s="4">
        <v>303.2</v>
      </c>
      <c r="C117" s="4">
        <f>B117/'NG Monthly BTU Factors'!$B$5</f>
      </c>
    </row>
    <row x14ac:dyDescent="0.25" r="118" customHeight="1" ht="17.25">
      <c r="A118" s="13">
        <v>44493</v>
      </c>
      <c r="B118" s="4">
        <v>315.6</v>
      </c>
      <c r="C118" s="4">
        <f>B118/'NG Monthly BTU Factors'!$B$5</f>
      </c>
    </row>
    <row x14ac:dyDescent="0.25" r="119" customHeight="1" ht="17.25">
      <c r="A119" s="13">
        <v>44494</v>
      </c>
      <c r="B119" s="4">
        <v>343.2</v>
      </c>
      <c r="C119" s="4">
        <f>B119/'NG Monthly BTU Factors'!$B$5</f>
      </c>
    </row>
    <row x14ac:dyDescent="0.25" r="120" customHeight="1" ht="17.25">
      <c r="A120" s="13">
        <v>44495</v>
      </c>
      <c r="B120" s="5">
        <v>314</v>
      </c>
      <c r="C120" s="4">
        <f>B120/'NG Monthly BTU Factors'!$B$5</f>
      </c>
    </row>
    <row x14ac:dyDescent="0.25" r="121" customHeight="1" ht="17.25">
      <c r="A121" s="13">
        <v>44496</v>
      </c>
      <c r="B121" s="5">
        <v>327</v>
      </c>
      <c r="C121" s="4">
        <f>B121/'NG Monthly BTU Factors'!$B$5</f>
      </c>
    </row>
    <row x14ac:dyDescent="0.25" r="122" customHeight="1" ht="17.25">
      <c r="A122" s="13">
        <v>44497</v>
      </c>
      <c r="B122" s="4">
        <v>338.4</v>
      </c>
      <c r="C122" s="4">
        <f>B122/'NG Monthly BTU Factors'!$B$5</f>
      </c>
    </row>
    <row x14ac:dyDescent="0.25" r="123" customHeight="1" ht="17.25">
      <c r="A123" s="13">
        <v>44498</v>
      </c>
      <c r="B123" s="4">
        <v>330.1</v>
      </c>
      <c r="C123" s="4">
        <f>B123/'NG Monthly BTU Factors'!$B$5</f>
      </c>
    </row>
    <row x14ac:dyDescent="0.25" r="124" customHeight="1" ht="17.25">
      <c r="A124" s="13">
        <v>44499</v>
      </c>
      <c r="B124" s="4">
        <v>295.6</v>
      </c>
      <c r="C124" s="4">
        <f>B124/'NG Monthly BTU Factors'!$B$5</f>
      </c>
    </row>
    <row x14ac:dyDescent="0.25" r="125" customHeight="1" ht="17.25">
      <c r="A125" s="13">
        <v>44500</v>
      </c>
      <c r="B125" s="4">
        <v>381.4</v>
      </c>
      <c r="C125" s="4">
        <f>B125/'NG Monthly BTU Factors'!$B$5</f>
      </c>
    </row>
    <row x14ac:dyDescent="0.25" r="126" customHeight="1" ht="17.25">
      <c r="A126" s="13">
        <v>44501</v>
      </c>
      <c r="B126" s="5">
        <v>467</v>
      </c>
      <c r="C126" s="4">
        <f>B126/'NG Monthly BTU Factors'!$B$7</f>
      </c>
    </row>
    <row x14ac:dyDescent="0.25" r="127" customHeight="1" ht="17.25">
      <c r="A127" s="13">
        <v>44502</v>
      </c>
      <c r="B127" s="4">
        <v>468.1</v>
      </c>
      <c r="C127" s="4">
        <f>B127/'NG Monthly BTU Factors'!$B$7</f>
      </c>
    </row>
    <row x14ac:dyDescent="0.25" r="128" customHeight="1" ht="17.25">
      <c r="A128" s="13">
        <v>44503</v>
      </c>
      <c r="B128" s="4">
        <v>443.1</v>
      </c>
      <c r="C128" s="4">
        <f>B128/'NG Monthly BTU Factors'!$B$7</f>
      </c>
    </row>
    <row x14ac:dyDescent="0.25" r="129" customHeight="1" ht="17.25">
      <c r="A129" s="13">
        <v>44504</v>
      </c>
      <c r="B129" s="4">
        <v>429.4</v>
      </c>
      <c r="C129" s="4">
        <f>B129/'NG Monthly BTU Factors'!$B$7</f>
      </c>
    </row>
    <row x14ac:dyDescent="0.25" r="130" customHeight="1" ht="17.25">
      <c r="A130" s="13">
        <v>44505</v>
      </c>
      <c r="B130" s="4">
        <v>379.5</v>
      </c>
      <c r="C130" s="4">
        <f>B130/'NG Monthly BTU Factors'!$B$7</f>
      </c>
    </row>
    <row x14ac:dyDescent="0.25" r="131" customHeight="1" ht="17.25">
      <c r="A131" s="13">
        <v>44506</v>
      </c>
      <c r="B131" s="5">
        <v>317</v>
      </c>
      <c r="C131" s="4">
        <f>B131/'NG Monthly BTU Factors'!$B$7</f>
      </c>
    </row>
    <row x14ac:dyDescent="0.25" r="132" customHeight="1" ht="17.25">
      <c r="A132" s="13">
        <v>44507</v>
      </c>
      <c r="B132" s="4">
        <v>293.6</v>
      </c>
      <c r="C132" s="4">
        <f>B132/'NG Monthly BTU Factors'!$B$7</f>
      </c>
    </row>
    <row x14ac:dyDescent="0.25" r="133" customHeight="1" ht="17.25">
      <c r="A133" s="13">
        <v>44508</v>
      </c>
      <c r="B133" s="4">
        <v>294.2</v>
      </c>
      <c r="C133" s="4">
        <f>B133/'NG Monthly BTU Factors'!$B$7</f>
      </c>
    </row>
    <row x14ac:dyDescent="0.25" r="134" customHeight="1" ht="17.25">
      <c r="A134" s="13">
        <v>44509</v>
      </c>
      <c r="B134" s="4">
        <v>325.6</v>
      </c>
      <c r="C134" s="4">
        <f>B134/'NG Monthly BTU Factors'!$B$7</f>
      </c>
    </row>
    <row x14ac:dyDescent="0.25" r="135" customHeight="1" ht="17.25">
      <c r="A135" s="13">
        <v>44510</v>
      </c>
      <c r="B135" s="4">
        <v>311.3</v>
      </c>
      <c r="C135" s="4">
        <f>B135/'NG Monthly BTU Factors'!$B$7</f>
      </c>
    </row>
    <row x14ac:dyDescent="0.25" r="136" customHeight="1" ht="17.25">
      <c r="A136" s="13">
        <v>44511</v>
      </c>
      <c r="B136" s="4">
        <v>415.4</v>
      </c>
      <c r="C136" s="4">
        <f>B136/'NG Monthly BTU Factors'!$B$7</f>
      </c>
    </row>
    <row x14ac:dyDescent="0.25" r="137" customHeight="1" ht="17.25">
      <c r="A137" s="13">
        <v>44512</v>
      </c>
      <c r="B137" s="4">
        <v>482.4</v>
      </c>
      <c r="C137" s="4">
        <f>B137/'NG Monthly BTU Factors'!$B$7</f>
      </c>
    </row>
    <row x14ac:dyDescent="0.25" r="138" customHeight="1" ht="17.25">
      <c r="A138" s="13">
        <v>44513</v>
      </c>
      <c r="B138" s="5">
        <v>453</v>
      </c>
      <c r="C138" s="4">
        <f>B138/'NG Monthly BTU Factors'!$B$7</f>
      </c>
    </row>
    <row x14ac:dyDescent="0.25" r="139" customHeight="1" ht="17.25">
      <c r="A139" s="13">
        <v>44514</v>
      </c>
      <c r="B139" s="4">
        <v>478.8</v>
      </c>
      <c r="C139" s="4">
        <f>B139/'NG Monthly BTU Factors'!$B$7</f>
      </c>
    </row>
    <row x14ac:dyDescent="0.25" r="140" customHeight="1" ht="17.25">
      <c r="A140" s="13">
        <v>44515</v>
      </c>
      <c r="B140" s="4">
        <v>532.5</v>
      </c>
      <c r="C140" s="4">
        <f>B140/'NG Monthly BTU Factors'!$B$7</f>
      </c>
    </row>
    <row x14ac:dyDescent="0.25" r="141" customHeight="1" ht="17.25">
      <c r="A141" s="13">
        <v>44516</v>
      </c>
      <c r="B141" s="4">
        <v>344.6</v>
      </c>
      <c r="C141" s="4">
        <f>B141/'NG Monthly BTU Factors'!$B$7</f>
      </c>
    </row>
    <row x14ac:dyDescent="0.25" r="142" customHeight="1" ht="17.25">
      <c r="A142" s="13">
        <v>44517</v>
      </c>
      <c r="B142" s="4">
        <v>483.3</v>
      </c>
      <c r="C142" s="4">
        <f>B142/'NG Monthly BTU Factors'!$B$7</f>
      </c>
    </row>
    <row x14ac:dyDescent="0.25" r="143" customHeight="1" ht="17.25">
      <c r="A143" s="13">
        <v>44518</v>
      </c>
      <c r="B143" s="4">
        <v>599.4</v>
      </c>
      <c r="C143" s="4">
        <f>B143/'NG Monthly BTU Factors'!$B$7</f>
      </c>
    </row>
    <row x14ac:dyDescent="0.25" r="144" customHeight="1" ht="17.25">
      <c r="A144" s="13">
        <v>44519</v>
      </c>
      <c r="B144" s="5">
        <v>496</v>
      </c>
      <c r="C144" s="4">
        <f>B144/'NG Monthly BTU Factors'!$B$7</f>
      </c>
    </row>
    <row x14ac:dyDescent="0.25" r="145" customHeight="1" ht="17.25">
      <c r="A145" s="13">
        <v>44520</v>
      </c>
      <c r="B145" s="4">
        <v>395.2</v>
      </c>
      <c r="C145" s="4">
        <f>B145/'NG Monthly BTU Factors'!$B$7</f>
      </c>
    </row>
    <row x14ac:dyDescent="0.25" r="146" customHeight="1" ht="17.25">
      <c r="A146" s="13">
        <v>44521</v>
      </c>
      <c r="B146" s="4">
        <v>539.7</v>
      </c>
      <c r="C146" s="4">
        <f>B146/'NG Monthly BTU Factors'!$B$7</f>
      </c>
    </row>
    <row x14ac:dyDescent="0.25" r="147" customHeight="1" ht="17.25">
      <c r="A147" s="13">
        <v>44522</v>
      </c>
      <c r="B147" s="4">
        <v>605.1</v>
      </c>
      <c r="C147" s="4">
        <f>B147/'NG Monthly BTU Factors'!$B$7</f>
      </c>
    </row>
    <row x14ac:dyDescent="0.25" r="148" customHeight="1" ht="17.25">
      <c r="A148" s="13">
        <v>44523</v>
      </c>
      <c r="B148" s="4">
        <v>440.4</v>
      </c>
      <c r="C148" s="4">
        <f>B148/'NG Monthly BTU Factors'!$B$7</f>
      </c>
    </row>
    <row x14ac:dyDescent="0.25" r="149" customHeight="1" ht="17.25">
      <c r="A149" s="13">
        <v>44524</v>
      </c>
      <c r="B149" s="4">
        <v>459.8</v>
      </c>
      <c r="C149" s="4">
        <f>B149/'NG Monthly BTU Factors'!$B$7</f>
      </c>
    </row>
    <row x14ac:dyDescent="0.25" r="150" customHeight="1" ht="17.25">
      <c r="A150" s="13">
        <v>44525</v>
      </c>
      <c r="B150" s="5">
        <v>637</v>
      </c>
      <c r="C150" s="4">
        <f>B150/'NG Monthly BTU Factors'!$B$7</f>
      </c>
    </row>
    <row x14ac:dyDescent="0.25" r="151" customHeight="1" ht="17.25">
      <c r="A151" s="13">
        <v>44526</v>
      </c>
      <c r="B151" s="4">
        <v>523.7</v>
      </c>
      <c r="C151" s="4">
        <f>B151/'NG Monthly BTU Factors'!$B$7</f>
      </c>
    </row>
    <row x14ac:dyDescent="0.25" r="152" customHeight="1" ht="17.25">
      <c r="A152" s="13">
        <v>44527</v>
      </c>
      <c r="B152" s="4">
        <v>459.4</v>
      </c>
      <c r="C152" s="4">
        <f>B152/'NG Monthly BTU Factors'!$B$7</f>
      </c>
    </row>
    <row x14ac:dyDescent="0.25" r="153" customHeight="1" ht="17.25">
      <c r="A153" s="13">
        <v>44528</v>
      </c>
      <c r="B153" s="4">
        <v>508.4</v>
      </c>
      <c r="C153" s="4">
        <f>B153/'NG Monthly BTU Factors'!$B$7</f>
      </c>
    </row>
    <row x14ac:dyDescent="0.25" r="154" customHeight="1" ht="17.25">
      <c r="A154" s="13">
        <v>44529</v>
      </c>
      <c r="B154" s="4">
        <v>436.3</v>
      </c>
      <c r="C154" s="4">
        <f>B154/'NG Monthly BTU Factors'!$B$7</f>
      </c>
    </row>
    <row x14ac:dyDescent="0.25" r="155" customHeight="1" ht="17.25">
      <c r="A155" s="13">
        <v>44530</v>
      </c>
      <c r="B155" s="4">
        <v>398.7</v>
      </c>
      <c r="C155" s="4">
        <f>B155/'NG Monthly BTU Factors'!$B$7</f>
      </c>
    </row>
    <row x14ac:dyDescent="0.25" r="156" customHeight="1" ht="17.25">
      <c r="A156" s="13">
        <v>44531</v>
      </c>
      <c r="B156" s="4">
        <v>369.6</v>
      </c>
      <c r="C156" s="4">
        <f>B156/'NG Monthly BTU Factors'!$B$8</f>
      </c>
    </row>
    <row x14ac:dyDescent="0.25" r="157" customHeight="1" ht="17.25">
      <c r="A157" s="13">
        <v>44532</v>
      </c>
      <c r="B157" s="4">
        <v>411.1</v>
      </c>
      <c r="C157" s="4">
        <f>B157/'NG Monthly BTU Factors'!$B$8</f>
      </c>
    </row>
    <row x14ac:dyDescent="0.25" r="158" customHeight="1" ht="17.25">
      <c r="A158" s="13">
        <v>44533</v>
      </c>
      <c r="B158" s="4">
        <v>432.6</v>
      </c>
      <c r="C158" s="4">
        <f>B158/'NG Monthly BTU Factors'!$B$8</f>
      </c>
    </row>
    <row x14ac:dyDescent="0.25" r="159" customHeight="1" ht="17.25">
      <c r="A159" s="13">
        <v>44534</v>
      </c>
      <c r="B159" s="4">
        <v>468.8</v>
      </c>
      <c r="C159" s="4">
        <f>B159/'NG Monthly BTU Factors'!$B$8</f>
      </c>
    </row>
    <row x14ac:dyDescent="0.25" r="160" customHeight="1" ht="17.25">
      <c r="A160" s="13">
        <v>44535</v>
      </c>
      <c r="B160" s="5">
        <v>497</v>
      </c>
      <c r="C160" s="4">
        <f>B160/'NG Monthly BTU Factors'!$B$8</f>
      </c>
    </row>
    <row x14ac:dyDescent="0.25" r="161" customHeight="1" ht="17.25">
      <c r="A161" s="13">
        <v>44536</v>
      </c>
      <c r="B161" s="4">
        <v>731.5</v>
      </c>
      <c r="C161" s="4">
        <f>B161/'NG Monthly BTU Factors'!$B$8</f>
      </c>
    </row>
    <row x14ac:dyDescent="0.25" r="162" customHeight="1" ht="17.25">
      <c r="A162" s="13">
        <v>44537</v>
      </c>
      <c r="B162" s="5">
        <v>632</v>
      </c>
      <c r="C162" s="4">
        <f>B162/'NG Monthly BTU Factors'!$B$8</f>
      </c>
    </row>
    <row x14ac:dyDescent="0.25" r="163" customHeight="1" ht="17.25">
      <c r="A163" s="13">
        <v>44538</v>
      </c>
      <c r="B163" s="4">
        <v>576.5</v>
      </c>
      <c r="C163" s="4">
        <f>B163/'NG Monthly BTU Factors'!$B$8</f>
      </c>
    </row>
    <row x14ac:dyDescent="0.25" r="164" customHeight="1" ht="17.25">
      <c r="A164" s="13">
        <v>44539</v>
      </c>
      <c r="B164" s="4">
        <v>440.6</v>
      </c>
      <c r="C164" s="4">
        <f>B164/'NG Monthly BTU Factors'!$B$8</f>
      </c>
    </row>
    <row x14ac:dyDescent="0.25" r="165" customHeight="1" ht="17.25">
      <c r="A165" s="13">
        <v>44540</v>
      </c>
      <c r="B165" s="4">
        <v>444.2</v>
      </c>
      <c r="C165" s="4">
        <f>B165/'NG Monthly BTU Factors'!$B$8</f>
      </c>
    </row>
    <row x14ac:dyDescent="0.25" r="166" customHeight="1" ht="17.25">
      <c r="A166" s="13">
        <v>44541</v>
      </c>
      <c r="B166" s="5">
        <v>485</v>
      </c>
      <c r="C166" s="4">
        <f>B166/'NG Monthly BTU Factors'!$B$8</f>
      </c>
    </row>
    <row x14ac:dyDescent="0.25" r="167" customHeight="1" ht="17.25">
      <c r="A167" s="13">
        <v>44542</v>
      </c>
      <c r="B167" s="4">
        <v>420.3</v>
      </c>
      <c r="C167" s="4">
        <f>B167/'NG Monthly BTU Factors'!$B$8</f>
      </c>
    </row>
    <row x14ac:dyDescent="0.25" r="168" customHeight="1" ht="17.25">
      <c r="A168" s="13">
        <v>44543</v>
      </c>
      <c r="B168" s="4">
        <v>430.4</v>
      </c>
      <c r="C168" s="4">
        <f>B168/'NG Monthly BTU Factors'!$B$8</f>
      </c>
    </row>
    <row x14ac:dyDescent="0.25" r="169" customHeight="1" ht="17.25">
      <c r="A169" s="13">
        <v>44544</v>
      </c>
      <c r="B169" s="4">
        <v>324.1</v>
      </c>
      <c r="C169" s="4">
        <f>B169/'NG Monthly BTU Factors'!$B$8</f>
      </c>
    </row>
    <row x14ac:dyDescent="0.25" r="170" customHeight="1" ht="17.25">
      <c r="A170" s="13">
        <v>44545</v>
      </c>
      <c r="B170" s="4">
        <v>361.1</v>
      </c>
      <c r="C170" s="4">
        <f>B170/'NG Monthly BTU Factors'!$B$8</f>
      </c>
    </row>
    <row x14ac:dyDescent="0.25" r="171" customHeight="1" ht="17.25">
      <c r="A171" s="13">
        <v>44546</v>
      </c>
      <c r="B171" s="4">
        <v>533.1</v>
      </c>
      <c r="C171" s="4">
        <f>B171/'NG Monthly BTU Factors'!$B$8</f>
      </c>
    </row>
    <row x14ac:dyDescent="0.25" r="172" customHeight="1" ht="17.25">
      <c r="A172" s="13">
        <v>44547</v>
      </c>
      <c r="B172" s="4">
        <v>544.3</v>
      </c>
      <c r="C172" s="4">
        <f>B172/'NG Monthly BTU Factors'!$B$8</f>
      </c>
    </row>
    <row x14ac:dyDescent="0.25" r="173" customHeight="1" ht="17.25">
      <c r="A173" s="13">
        <v>44548</v>
      </c>
      <c r="B173" s="4">
        <v>623.1</v>
      </c>
      <c r="C173" s="4">
        <f>B173/'NG Monthly BTU Factors'!$B$8</f>
      </c>
    </row>
    <row x14ac:dyDescent="0.25" r="174" customHeight="1" ht="17.25">
      <c r="A174" s="13">
        <v>44549</v>
      </c>
      <c r="B174" s="4">
        <v>594.9</v>
      </c>
      <c r="C174" s="4">
        <f>B174/'NG Monthly BTU Factors'!$B$8</f>
      </c>
    </row>
    <row x14ac:dyDescent="0.25" r="175" customHeight="1" ht="17.25">
      <c r="A175" s="13">
        <v>44550</v>
      </c>
      <c r="B175" s="4">
        <v>630.3</v>
      </c>
      <c r="C175" s="4">
        <f>B175/'NG Monthly BTU Factors'!$B$8</f>
      </c>
    </row>
    <row x14ac:dyDescent="0.25" r="176" customHeight="1" ht="17.25">
      <c r="A176" s="13">
        <v>44551</v>
      </c>
      <c r="B176" s="4">
        <v>644.4</v>
      </c>
      <c r="C176" s="4">
        <f>B176/'NG Monthly BTU Factors'!$B$8</f>
      </c>
    </row>
    <row x14ac:dyDescent="0.25" r="177" customHeight="1" ht="17.25">
      <c r="A177" s="13">
        <v>44552</v>
      </c>
      <c r="B177" s="4">
        <v>585.7</v>
      </c>
      <c r="C177" s="4">
        <f>B177/'NG Monthly BTU Factors'!$B$8</f>
      </c>
    </row>
    <row x14ac:dyDescent="0.25" r="178" customHeight="1" ht="17.25">
      <c r="A178" s="13">
        <v>44553</v>
      </c>
      <c r="B178" s="4">
        <v>425.4</v>
      </c>
      <c r="C178" s="4">
        <f>B178/'NG Monthly BTU Factors'!$B$8</f>
      </c>
    </row>
    <row x14ac:dyDescent="0.25" r="179" customHeight="1" ht="17.25">
      <c r="A179" s="13">
        <v>44554</v>
      </c>
      <c r="B179" s="4">
        <v>380.9</v>
      </c>
      <c r="C179" s="4">
        <f>B179/'NG Monthly BTU Factors'!$B$8</f>
      </c>
    </row>
    <row x14ac:dyDescent="0.25" r="180" customHeight="1" ht="17.25">
      <c r="A180" s="13">
        <v>44555</v>
      </c>
      <c r="B180" s="4">
        <v>493.3</v>
      </c>
      <c r="C180" s="4">
        <f>B180/'NG Monthly BTU Factors'!$B$8</f>
      </c>
    </row>
    <row x14ac:dyDescent="0.25" r="181" customHeight="1" ht="17.25">
      <c r="A181" s="13">
        <v>44556</v>
      </c>
      <c r="B181" s="4">
        <v>489.7</v>
      </c>
      <c r="C181" s="4">
        <f>B181/'NG Monthly BTU Factors'!$B$8</f>
      </c>
    </row>
    <row x14ac:dyDescent="0.25" r="182" customHeight="1" ht="17.25">
      <c r="A182" s="13">
        <v>44557</v>
      </c>
      <c r="B182" s="4">
        <v>579.9</v>
      </c>
      <c r="C182" s="4">
        <f>B182/'NG Monthly BTU Factors'!$B$8</f>
      </c>
    </row>
    <row x14ac:dyDescent="0.25" r="183" customHeight="1" ht="17.25">
      <c r="A183" s="13">
        <v>44558</v>
      </c>
      <c r="B183" s="5">
        <v>641</v>
      </c>
      <c r="C183" s="4">
        <f>B183/'NG Monthly BTU Factors'!$B$8</f>
      </c>
    </row>
    <row x14ac:dyDescent="0.25" r="184" customHeight="1" ht="17.25">
      <c r="A184" s="13">
        <v>44559</v>
      </c>
      <c r="B184" s="4">
        <v>706.3</v>
      </c>
      <c r="C184" s="4">
        <f>B184/'NG Monthly BTU Factors'!$B$8</f>
      </c>
    </row>
    <row x14ac:dyDescent="0.25" r="185" customHeight="1" ht="17.25">
      <c r="A185" s="13">
        <v>44560</v>
      </c>
      <c r="B185" s="4">
        <v>596.7</v>
      </c>
      <c r="C185" s="4">
        <f>B185/'NG Monthly BTU Factors'!$B$8</f>
      </c>
    </row>
    <row x14ac:dyDescent="0.25" r="186" customHeight="1" ht="17.25">
      <c r="A186" s="13">
        <v>44561</v>
      </c>
      <c r="B186" s="4">
        <v>623.4</v>
      </c>
      <c r="C186" s="4">
        <f>B186/'NG Monthly BTU Factors'!$B$8</f>
      </c>
    </row>
    <row x14ac:dyDescent="0.25" r="187" customHeight="1" ht="17.25">
      <c r="A187" s="13">
        <v>44562</v>
      </c>
      <c r="B187" s="4">
        <v>725.1</v>
      </c>
      <c r="C187" s="4">
        <f>B187/'NG Monthly BTU Factors'!$B$9</f>
      </c>
    </row>
    <row x14ac:dyDescent="0.25" r="188" customHeight="1" ht="17.25">
      <c r="A188" s="13">
        <v>44563</v>
      </c>
      <c r="B188" s="4">
        <v>770.6</v>
      </c>
      <c r="C188" s="4">
        <f>B188/'NG Monthly BTU Factors'!$B$9</f>
      </c>
    </row>
    <row x14ac:dyDescent="0.25" r="189" customHeight="1" ht="17.25">
      <c r="A189" s="13">
        <v>44564</v>
      </c>
      <c r="B189" s="4">
        <v>723.9</v>
      </c>
      <c r="C189" s="4">
        <f>B189/'NG Monthly BTU Factors'!$B$9</f>
      </c>
    </row>
    <row x14ac:dyDescent="0.25" r="190" customHeight="1" ht="17.25">
      <c r="A190" s="13">
        <v>44565</v>
      </c>
      <c r="B190" s="4">
        <v>640.8</v>
      </c>
      <c r="C190" s="4">
        <f>B190/'NG Monthly BTU Factors'!$B$9</f>
      </c>
    </row>
    <row x14ac:dyDescent="0.25" r="191" customHeight="1" ht="17.25">
      <c r="A191" s="13">
        <v>44566</v>
      </c>
      <c r="B191" s="4">
        <v>821.1</v>
      </c>
      <c r="C191" s="4">
        <f>B191/'NG Monthly BTU Factors'!$B$9</f>
      </c>
    </row>
    <row x14ac:dyDescent="0.25" r="192" customHeight="1" ht="17.25">
      <c r="A192" s="13">
        <v>44567</v>
      </c>
      <c r="B192" s="4">
        <v>928.8</v>
      </c>
      <c r="C192" s="4">
        <f>B192/'NG Monthly BTU Factors'!$B$9</f>
      </c>
    </row>
    <row x14ac:dyDescent="0.25" r="193" customHeight="1" ht="17.25">
      <c r="A193" s="13">
        <v>44568</v>
      </c>
      <c r="B193" s="4">
        <v>800.1</v>
      </c>
      <c r="C193" s="4">
        <f>B193/'NG Monthly BTU Factors'!$B$9</f>
      </c>
    </row>
    <row x14ac:dyDescent="0.25" r="194" customHeight="1" ht="17.25">
      <c r="A194" s="13">
        <v>44569</v>
      </c>
      <c r="B194" s="4">
        <v>601.2</v>
      </c>
      <c r="C194" s="4">
        <f>B194/'NG Monthly BTU Factors'!$B$9</f>
      </c>
    </row>
    <row x14ac:dyDescent="0.25" r="195" customHeight="1" ht="17.25">
      <c r="A195" s="13">
        <v>44570</v>
      </c>
      <c r="B195" s="4">
        <v>715.8</v>
      </c>
      <c r="C195" s="4">
        <f>B195/'NG Monthly BTU Factors'!$B$9</f>
      </c>
    </row>
    <row x14ac:dyDescent="0.25" r="196" customHeight="1" ht="17.25">
      <c r="A196" s="13">
        <v>44571</v>
      </c>
      <c r="B196" s="4">
        <v>816.3</v>
      </c>
      <c r="C196" s="4">
        <f>B196/'NG Monthly BTU Factors'!$B$9</f>
      </c>
    </row>
    <row x14ac:dyDescent="0.25" r="197" customHeight="1" ht="17.25">
      <c r="A197" s="13">
        <v>44572</v>
      </c>
      <c r="B197" s="4">
        <v>517.1</v>
      </c>
      <c r="C197" s="4">
        <f>B197/'NG Monthly BTU Factors'!$B$9</f>
      </c>
    </row>
    <row x14ac:dyDescent="0.25" r="198" customHeight="1" ht="17.25">
      <c r="A198" s="13">
        <v>44573</v>
      </c>
      <c r="B198" s="4">
        <v>512.3</v>
      </c>
      <c r="C198" s="4">
        <f>B198/'NG Monthly BTU Factors'!$B$9</f>
      </c>
    </row>
    <row x14ac:dyDescent="0.25" r="199" customHeight="1" ht="17.25">
      <c r="A199" s="13">
        <v>44574</v>
      </c>
      <c r="B199" s="4">
        <v>500.2</v>
      </c>
      <c r="C199" s="4">
        <f>B199/'NG Monthly BTU Factors'!$B$9</f>
      </c>
    </row>
    <row x14ac:dyDescent="0.25" r="200" customHeight="1" ht="17.25">
      <c r="A200" s="13">
        <v>44575</v>
      </c>
      <c r="B200" s="4">
        <v>626.8</v>
      </c>
      <c r="C200" s="4">
        <f>B200/'NG Monthly BTU Factors'!$B$9</f>
      </c>
    </row>
    <row x14ac:dyDescent="0.25" r="201" customHeight="1" ht="17.25">
      <c r="A201" s="13">
        <v>44576</v>
      </c>
      <c r="B201" s="5">
        <v>678</v>
      </c>
      <c r="C201" s="4">
        <f>B201/'NG Monthly BTU Factors'!$B$9</f>
      </c>
    </row>
    <row x14ac:dyDescent="0.25" r="202" customHeight="1" ht="17.25">
      <c r="A202" s="13">
        <v>44577</v>
      </c>
      <c r="B202" s="4">
        <v>618.2</v>
      </c>
      <c r="C202" s="4">
        <f>B202/'NG Monthly BTU Factors'!$B$9</f>
      </c>
    </row>
    <row x14ac:dyDescent="0.25" r="203" customHeight="1" ht="17.25">
      <c r="A203" s="13">
        <v>44578</v>
      </c>
      <c r="B203" s="4">
        <v>597.2</v>
      </c>
      <c r="C203" s="4">
        <f>B203/'NG Monthly BTU Factors'!$B$9</f>
      </c>
    </row>
    <row x14ac:dyDescent="0.25" r="204" customHeight="1" ht="17.25">
      <c r="A204" s="13">
        <v>44579</v>
      </c>
      <c r="B204" s="4">
        <v>594.5</v>
      </c>
      <c r="C204" s="4">
        <f>B204/'NG Monthly BTU Factors'!$B$9</f>
      </c>
    </row>
    <row x14ac:dyDescent="0.25" r="205" customHeight="1" ht="17.25">
      <c r="A205" s="13">
        <v>44580</v>
      </c>
      <c r="B205" s="4">
        <v>878.5</v>
      </c>
      <c r="C205" s="4">
        <f>B205/'NG Monthly BTU Factors'!$B$9</f>
      </c>
    </row>
    <row x14ac:dyDescent="0.25" r="206" customHeight="1" ht="17.25">
      <c r="A206" s="13">
        <v>44581</v>
      </c>
      <c r="B206" s="4">
        <v>889.5</v>
      </c>
      <c r="C206" s="4">
        <f>B206/'NG Monthly BTU Factors'!$B$9</f>
      </c>
    </row>
    <row x14ac:dyDescent="0.25" r="207" customHeight="1" ht="17.25">
      <c r="A207" s="13">
        <v>44582</v>
      </c>
      <c r="B207" s="4">
        <v>720.6</v>
      </c>
      <c r="C207" s="4">
        <f>B207/'NG Monthly BTU Factors'!$B$9</f>
      </c>
    </row>
    <row x14ac:dyDescent="0.25" r="208" customHeight="1" ht="17.25">
      <c r="A208" s="13">
        <v>44583</v>
      </c>
      <c r="B208" s="4">
        <v>626.5</v>
      </c>
      <c r="C208" s="4">
        <f>B208/'NG Monthly BTU Factors'!$B$9</f>
      </c>
    </row>
    <row x14ac:dyDescent="0.25" r="209" customHeight="1" ht="17.25">
      <c r="A209" s="13">
        <v>44584</v>
      </c>
      <c r="B209" s="4">
        <v>652.7</v>
      </c>
      <c r="C209" s="4">
        <f>B209/'NG Monthly BTU Factors'!$B$9</f>
      </c>
    </row>
    <row x14ac:dyDescent="0.25" r="210" customHeight="1" ht="17.25">
      <c r="A210" s="13">
        <v>44585</v>
      </c>
      <c r="B210" s="5">
        <v>761</v>
      </c>
      <c r="C210" s="4">
        <f>B210/'NG Monthly BTU Factors'!$B$9</f>
      </c>
    </row>
    <row x14ac:dyDescent="0.25" r="211" customHeight="1" ht="17.25">
      <c r="A211" s="13">
        <v>44586</v>
      </c>
      <c r="B211" s="4">
        <v>866.4</v>
      </c>
      <c r="C211" s="4">
        <f>B211/'NG Monthly BTU Factors'!$B$9</f>
      </c>
    </row>
    <row x14ac:dyDescent="0.25" r="212" customHeight="1" ht="17.25">
      <c r="A212" s="13">
        <v>44587</v>
      </c>
      <c r="B212" s="4">
        <v>736.7</v>
      </c>
      <c r="C212" s="4">
        <f>B212/'NG Monthly BTU Factors'!$B$9</f>
      </c>
    </row>
    <row x14ac:dyDescent="0.25" r="213" customHeight="1" ht="17.25">
      <c r="A213" s="13">
        <v>44588</v>
      </c>
      <c r="B213" s="4">
        <v>666.4</v>
      </c>
      <c r="C213" s="4">
        <f>B213/'NG Monthly BTU Factors'!$B$9</f>
      </c>
    </row>
    <row x14ac:dyDescent="0.25" r="214" customHeight="1" ht="17.25">
      <c r="A214" s="13">
        <v>44589</v>
      </c>
      <c r="B214" s="4">
        <v>772.2</v>
      </c>
      <c r="C214" s="4">
        <f>B214/'NG Monthly BTU Factors'!$B$9</f>
      </c>
    </row>
    <row x14ac:dyDescent="0.25" r="215" customHeight="1" ht="17.25">
      <c r="A215" s="13">
        <v>44590</v>
      </c>
      <c r="B215" s="4">
        <v>629.8</v>
      </c>
      <c r="C215" s="4">
        <f>B215/'NG Monthly BTU Factors'!$B$9</f>
      </c>
    </row>
    <row x14ac:dyDescent="0.25" r="216" customHeight="1" ht="17.25">
      <c r="A216" s="13">
        <v>44591</v>
      </c>
      <c r="B216" s="4">
        <v>669.6</v>
      </c>
      <c r="C216" s="4">
        <f>B216/'NG Monthly BTU Factors'!$B$9</f>
      </c>
    </row>
    <row x14ac:dyDescent="0.25" r="217" customHeight="1" ht="17.25">
      <c r="A217" s="13">
        <v>44592</v>
      </c>
      <c r="B217" s="4">
        <v>530.3</v>
      </c>
      <c r="C217" s="4">
        <f>B217/'NG Monthly BTU Factors'!$B$9</f>
      </c>
    </row>
    <row x14ac:dyDescent="0.25" r="218" customHeight="1" ht="17.25">
      <c r="A218" s="13">
        <v>44593</v>
      </c>
      <c r="B218" s="4">
        <v>663.5</v>
      </c>
      <c r="C218" s="4">
        <f>B218/'NG Monthly BTU Factors'!$B$10</f>
      </c>
    </row>
    <row x14ac:dyDescent="0.25" r="219" customHeight="1" ht="17.25">
      <c r="A219" s="13">
        <v>44594</v>
      </c>
      <c r="B219" s="4">
        <v>802.8</v>
      </c>
      <c r="C219" s="4">
        <f>B219/'NG Monthly BTU Factors'!$B$10</f>
      </c>
    </row>
    <row x14ac:dyDescent="0.25" r="220" customHeight="1" ht="17.25">
      <c r="A220" s="13">
        <v>44595</v>
      </c>
      <c r="B220" s="4">
        <v>818.1</v>
      </c>
      <c r="C220" s="4">
        <f>B220/'NG Monthly BTU Factors'!$B$10</f>
      </c>
    </row>
    <row x14ac:dyDescent="0.25" r="221" customHeight="1" ht="17.25">
      <c r="A221" s="13">
        <v>44596</v>
      </c>
      <c r="B221" s="4">
        <v>832.1</v>
      </c>
      <c r="C221" s="4">
        <f>B221/'NG Monthly BTU Factors'!$B$10</f>
      </c>
    </row>
    <row x14ac:dyDescent="0.25" r="222" customHeight="1" ht="17.25">
      <c r="A222" s="13">
        <v>44597</v>
      </c>
      <c r="B222" s="4">
        <v>632.7</v>
      </c>
      <c r="C222" s="4">
        <f>B222/'NG Monthly BTU Factors'!$B$10</f>
      </c>
    </row>
    <row x14ac:dyDescent="0.25" r="223" customHeight="1" ht="17.25">
      <c r="A223" s="13">
        <v>44598</v>
      </c>
      <c r="B223" s="4">
        <v>658.6</v>
      </c>
      <c r="C223" s="4">
        <f>B223/'NG Monthly BTU Factors'!$B$10</f>
      </c>
    </row>
    <row x14ac:dyDescent="0.25" r="224" customHeight="1" ht="17.25">
      <c r="A224" s="13">
        <v>44599</v>
      </c>
      <c r="B224" s="4">
        <v>685.8</v>
      </c>
      <c r="C224" s="4">
        <f>B224/'NG Monthly BTU Factors'!$B$10</f>
      </c>
    </row>
    <row x14ac:dyDescent="0.25" r="225" customHeight="1" ht="17.25">
      <c r="A225" s="13">
        <v>44600</v>
      </c>
      <c r="B225" s="4">
        <v>497.3</v>
      </c>
      <c r="C225" s="4">
        <f>B225/'NG Monthly BTU Factors'!$B$10</f>
      </c>
    </row>
    <row x14ac:dyDescent="0.25" r="226" customHeight="1" ht="17.25">
      <c r="A226" s="13">
        <v>44601</v>
      </c>
      <c r="B226" s="4">
        <v>563.7</v>
      </c>
      <c r="C226" s="4">
        <f>B226/'NG Monthly BTU Factors'!$B$10</f>
      </c>
    </row>
    <row x14ac:dyDescent="0.25" r="227" customHeight="1" ht="17.25">
      <c r="A227" s="13">
        <v>44602</v>
      </c>
      <c r="B227" s="4">
        <v>519.5</v>
      </c>
      <c r="C227" s="4">
        <f>B227/'NG Monthly BTU Factors'!$B$10</f>
      </c>
    </row>
    <row x14ac:dyDescent="0.25" r="228" customHeight="1" ht="17.25">
      <c r="A228" s="13">
        <v>44603</v>
      </c>
      <c r="B228" s="4">
        <v>693.8</v>
      </c>
      <c r="C228" s="4">
        <f>B228/'NG Monthly BTU Factors'!$B$10</f>
      </c>
    </row>
    <row x14ac:dyDescent="0.25" r="229" customHeight="1" ht="17.25">
      <c r="A229" s="13">
        <v>44604</v>
      </c>
      <c r="B229" s="4">
        <v>735.2</v>
      </c>
      <c r="C229" s="4">
        <f>B229/'NG Monthly BTU Factors'!$B$10</f>
      </c>
    </row>
    <row x14ac:dyDescent="0.25" r="230" customHeight="1" ht="17.25">
      <c r="A230" s="13">
        <v>44605</v>
      </c>
      <c r="B230" s="4">
        <v>738.2</v>
      </c>
      <c r="C230" s="4">
        <f>B230/'NG Monthly BTU Factors'!$B$10</f>
      </c>
    </row>
    <row x14ac:dyDescent="0.25" r="231" customHeight="1" ht="17.25">
      <c r="A231" s="13">
        <v>44606</v>
      </c>
      <c r="B231" s="4">
        <v>652.7</v>
      </c>
      <c r="C231" s="4">
        <f>B231/'NG Monthly BTU Factors'!$B$10</f>
      </c>
    </row>
    <row x14ac:dyDescent="0.25" r="232" customHeight="1" ht="17.25">
      <c r="A232" s="13">
        <v>44607</v>
      </c>
      <c r="B232" s="4">
        <v>446.3</v>
      </c>
      <c r="C232" s="4">
        <f>B232/'NG Monthly BTU Factors'!$B$10</f>
      </c>
    </row>
    <row x14ac:dyDescent="0.25" r="233" customHeight="1" ht="17.25">
      <c r="A233" s="13">
        <v>44608</v>
      </c>
      <c r="B233" s="4">
        <v>539.2</v>
      </c>
      <c r="C233" s="4">
        <f>B233/'NG Monthly BTU Factors'!$B$10</f>
      </c>
    </row>
    <row x14ac:dyDescent="0.25" r="234" customHeight="1" ht="17.25">
      <c r="A234" s="13">
        <v>44609</v>
      </c>
      <c r="B234" s="4">
        <v>760.7</v>
      </c>
      <c r="C234" s="4">
        <f>B234/'NG Monthly BTU Factors'!$B$10</f>
      </c>
    </row>
    <row x14ac:dyDescent="0.25" r="235" customHeight="1" ht="17.25">
      <c r="A235" s="13">
        <v>44610</v>
      </c>
      <c r="B235" s="4">
        <v>640.3</v>
      </c>
      <c r="C235" s="4">
        <f>B235/'NG Monthly BTU Factors'!$B$10</f>
      </c>
    </row>
    <row x14ac:dyDescent="0.25" r="236" customHeight="1" ht="17.25">
      <c r="A236" s="13">
        <v>44611</v>
      </c>
      <c r="B236" s="4">
        <v>640.7</v>
      </c>
      <c r="C236" s="4">
        <f>B236/'NG Monthly BTU Factors'!$B$10</f>
      </c>
    </row>
    <row x14ac:dyDescent="0.25" r="237" customHeight="1" ht="17.25">
      <c r="A237" s="13">
        <v>44612</v>
      </c>
      <c r="B237" s="4">
        <v>418.3</v>
      </c>
      <c r="C237" s="4">
        <f>B237/'NG Monthly BTU Factors'!$B$10</f>
      </c>
    </row>
    <row x14ac:dyDescent="0.25" r="238" customHeight="1" ht="17.25">
      <c r="A238" s="13">
        <v>44613</v>
      </c>
      <c r="B238" s="4">
        <v>476.4</v>
      </c>
      <c r="C238" s="4">
        <f>B238/'NG Monthly BTU Factors'!$B$10</f>
      </c>
    </row>
    <row x14ac:dyDescent="0.25" r="239" customHeight="1" ht="17.25">
      <c r="A239" s="13">
        <v>44614</v>
      </c>
      <c r="B239" s="4">
        <v>734.6</v>
      </c>
      <c r="C239" s="4">
        <f>B239/'NG Monthly BTU Factors'!$B$10</f>
      </c>
    </row>
    <row x14ac:dyDescent="0.25" r="240" customHeight="1" ht="17.25">
      <c r="A240" s="13">
        <v>44615</v>
      </c>
      <c r="B240" s="4">
        <v>712.7</v>
      </c>
      <c r="C240" s="4">
        <f>B240/'NG Monthly BTU Factors'!$B$10</f>
      </c>
    </row>
    <row x14ac:dyDescent="0.25" r="241" customHeight="1" ht="17.25">
      <c r="A241" s="13">
        <v>44616</v>
      </c>
      <c r="B241" s="5">
        <v>728</v>
      </c>
      <c r="C241" s="4">
        <f>B241/'NG Monthly BTU Factors'!$B$10</f>
      </c>
    </row>
    <row x14ac:dyDescent="0.25" r="242" customHeight="1" ht="17.25">
      <c r="A242" s="13">
        <v>44617</v>
      </c>
      <c r="B242" s="4">
        <v>745.3</v>
      </c>
      <c r="C242" s="4">
        <f>B242/'NG Monthly BTU Factors'!$B$10</f>
      </c>
    </row>
    <row x14ac:dyDescent="0.25" r="243" customHeight="1" ht="17.25">
      <c r="A243" s="13">
        <v>44618</v>
      </c>
      <c r="B243" s="4">
        <v>586.2</v>
      </c>
      <c r="C243" s="4">
        <f>B243/'NG Monthly BTU Factors'!$B$10</f>
      </c>
    </row>
    <row x14ac:dyDescent="0.25" r="244" customHeight="1" ht="17.25">
      <c r="A244" s="13">
        <v>44619</v>
      </c>
      <c r="B244" s="4">
        <v>482.7</v>
      </c>
      <c r="C244" s="4">
        <f>B244/'NG Monthly BTU Factors'!$B$10</f>
      </c>
    </row>
    <row x14ac:dyDescent="0.25" r="245" customHeight="1" ht="17.25">
      <c r="A245" s="13">
        <v>44620</v>
      </c>
      <c r="B245" s="5">
        <v>432</v>
      </c>
      <c r="C245" s="4">
        <f>B245/'NG Monthly BTU Factors'!$B$10</f>
      </c>
    </row>
    <row x14ac:dyDescent="0.25" r="246" customHeight="1" ht="17.25">
      <c r="A246" s="13">
        <v>44621</v>
      </c>
      <c r="B246" s="4">
        <v>422.4</v>
      </c>
      <c r="C246" s="4">
        <f>B246/'NG Monthly BTU Factors'!$B$10</f>
      </c>
    </row>
    <row x14ac:dyDescent="0.25" r="247" customHeight="1" ht="17.25">
      <c r="A247" s="13">
        <v>44622</v>
      </c>
      <c r="B247" s="4">
        <v>460.7</v>
      </c>
      <c r="C247" s="4">
        <f>B247/'NG Monthly BTU Factors'!$B$10</f>
      </c>
    </row>
    <row x14ac:dyDescent="0.25" r="248" customHeight="1" ht="17.25">
      <c r="A248" s="13">
        <v>44623</v>
      </c>
      <c r="B248" s="4">
        <v>581.5</v>
      </c>
      <c r="C248" s="4">
        <f>B248/'NG Monthly BTU Factors'!$B$10</f>
      </c>
    </row>
    <row x14ac:dyDescent="0.25" r="249" customHeight="1" ht="17.25">
      <c r="A249" s="13">
        <v>44624</v>
      </c>
      <c r="B249" s="4">
        <v>431.9</v>
      </c>
      <c r="C249" s="4">
        <f>B249/'NG Monthly BTU Factors'!$B$10</f>
      </c>
    </row>
    <row x14ac:dyDescent="0.25" r="250" customHeight="1" ht="17.25">
      <c r="A250" s="13">
        <v>44625</v>
      </c>
      <c r="B250" s="4">
        <v>396.8</v>
      </c>
      <c r="C250" s="4">
        <f>B250/'NG Monthly BTU Factors'!$B$10</f>
      </c>
    </row>
    <row x14ac:dyDescent="0.25" r="251" customHeight="1" ht="17.25">
      <c r="A251" s="13">
        <v>44626</v>
      </c>
      <c r="B251" s="4">
        <v>532.4</v>
      </c>
      <c r="C251" s="4">
        <f>B251/'NG Monthly BTU Factors'!$B$10</f>
      </c>
    </row>
    <row x14ac:dyDescent="0.25" r="252" customHeight="1" ht="17.25">
      <c r="A252" s="13">
        <v>44627</v>
      </c>
      <c r="B252" s="4">
        <v>701.4</v>
      </c>
      <c r="C252" s="4">
        <f>B252/'NG Monthly BTU Factors'!$B$10</f>
      </c>
    </row>
    <row x14ac:dyDescent="0.25" r="253" customHeight="1" ht="17.25">
      <c r="A253" s="13">
        <v>44628</v>
      </c>
      <c r="B253" s="4">
        <v>596.2</v>
      </c>
      <c r="C253" s="4">
        <f>B253/'NG Monthly BTU Factors'!$B$10</f>
      </c>
    </row>
    <row x14ac:dyDescent="0.25" r="254" customHeight="1" ht="17.25">
      <c r="A254" s="13">
        <v>44629</v>
      </c>
      <c r="B254" s="4">
        <v>721.8</v>
      </c>
      <c r="C254" s="4">
        <f>B254/'NG Monthly BTU Factors'!$B$10</f>
      </c>
    </row>
    <row x14ac:dyDescent="0.25" r="255" customHeight="1" ht="17.25">
      <c r="A255" s="13">
        <v>44630</v>
      </c>
      <c r="B255" s="4">
        <v>731.6</v>
      </c>
      <c r="C255" s="4">
        <f>B255/'NG Monthly BTU Factors'!$B$10</f>
      </c>
    </row>
    <row x14ac:dyDescent="0.25" r="256" customHeight="1" ht="17.25">
      <c r="A256" s="13">
        <v>44631</v>
      </c>
      <c r="B256" s="4">
        <v>848.6</v>
      </c>
      <c r="C256" s="4">
        <f>B256/'NG Monthly BTU Factors'!$B$10</f>
      </c>
    </row>
    <row x14ac:dyDescent="0.25" r="257" customHeight="1" ht="17.25">
      <c r="A257" s="13">
        <v>44632</v>
      </c>
      <c r="B257" s="4">
        <v>634.8</v>
      </c>
      <c r="C257" s="4">
        <f>B257/'NG Monthly BTU Factors'!$B$10</f>
      </c>
    </row>
    <row x14ac:dyDescent="0.25" r="258" customHeight="1" ht="17.25">
      <c r="A258" s="13">
        <v>44633</v>
      </c>
      <c r="B258" s="4">
        <v>419.1</v>
      </c>
      <c r="C258" s="4">
        <f>B258/'NG Monthly BTU Factors'!$B$10</f>
      </c>
    </row>
    <row x14ac:dyDescent="0.25" r="259" customHeight="1" ht="17.25">
      <c r="A259" s="13">
        <v>44634</v>
      </c>
      <c r="B259" s="4">
        <v>420.9</v>
      </c>
      <c r="C259" s="4">
        <f>B259/'NG Monthly BTU Factors'!$B$10</f>
      </c>
    </row>
    <row x14ac:dyDescent="0.25" r="260" customHeight="1" ht="17.25">
      <c r="A260" s="13">
        <v>44635</v>
      </c>
      <c r="B260" s="4">
        <v>411.3</v>
      </c>
      <c r="C260" s="4">
        <f>B260/'NG Monthly BTU Factors'!$B$10</f>
      </c>
    </row>
    <row x14ac:dyDescent="0.25" r="261" customHeight="1" ht="17.25">
      <c r="A261" s="13">
        <v>44636</v>
      </c>
      <c r="B261" s="4">
        <v>369.5</v>
      </c>
      <c r="C261" s="4">
        <f>B261/'NG Monthly BTU Factors'!$B$10</f>
      </c>
    </row>
    <row x14ac:dyDescent="0.25" r="262" customHeight="1" ht="17.25">
      <c r="A262" s="13">
        <v>44637</v>
      </c>
      <c r="B262" s="4">
        <v>409.3</v>
      </c>
      <c r="C262" s="4">
        <f>B262/'NG Monthly BTU Factors'!$B$10</f>
      </c>
    </row>
    <row x14ac:dyDescent="0.25" r="263" customHeight="1" ht="17.25">
      <c r="A263" s="13">
        <v>44638</v>
      </c>
      <c r="B263" s="4">
        <v>498.4</v>
      </c>
      <c r="C263" s="4">
        <f>B263/'NG Monthly BTU Factors'!$B$10</f>
      </c>
    </row>
    <row x14ac:dyDescent="0.25" r="264" customHeight="1" ht="17.25">
      <c r="A264" s="13">
        <v>44639</v>
      </c>
      <c r="B264" s="4">
        <v>453.6</v>
      </c>
      <c r="C264" s="4">
        <f>B264/'NG Monthly BTU Factors'!$B$10</f>
      </c>
    </row>
    <row x14ac:dyDescent="0.25" r="265" customHeight="1" ht="17.25">
      <c r="A265" s="13">
        <v>44640</v>
      </c>
      <c r="B265" s="4">
        <v>356.6</v>
      </c>
      <c r="C265" s="4">
        <f>B265/'NG Monthly BTU Factors'!$B$10</f>
      </c>
    </row>
    <row x14ac:dyDescent="0.25" r="266" customHeight="1" ht="17.25">
      <c r="A266" s="13">
        <v>44641</v>
      </c>
      <c r="B266" s="5">
        <v>372</v>
      </c>
      <c r="C266" s="4">
        <f>B266/'NG Monthly BTU Factors'!$B$10</f>
      </c>
    </row>
    <row x14ac:dyDescent="0.25" r="267" customHeight="1" ht="17.25">
      <c r="A267" s="13">
        <v>44642</v>
      </c>
      <c r="B267" s="4">
        <v>397.5</v>
      </c>
      <c r="C267" s="4">
        <f>B267/'NG Monthly BTU Factors'!$B$10</f>
      </c>
    </row>
    <row x14ac:dyDescent="0.25" r="268" customHeight="1" ht="17.25">
      <c r="A268" s="13">
        <v>44643</v>
      </c>
      <c r="B268" s="4">
        <v>477.3</v>
      </c>
      <c r="C268" s="4">
        <f>B268/'NG Monthly BTU Factors'!$B$10</f>
      </c>
    </row>
    <row x14ac:dyDescent="0.25" r="269" customHeight="1" ht="17.25">
      <c r="A269" s="13">
        <v>44644</v>
      </c>
      <c r="B269" s="4">
        <v>460.3</v>
      </c>
      <c r="C269" s="4">
        <f>B269/'NG Monthly BTU Factors'!$B$10</f>
      </c>
    </row>
    <row x14ac:dyDescent="0.25" r="270" customHeight="1" ht="17.25">
      <c r="A270" s="13">
        <v>44645</v>
      </c>
      <c r="B270" s="4">
        <v>517.1</v>
      </c>
      <c r="C270" s="4">
        <f>B270/'NG Monthly BTU Factors'!$B$10</f>
      </c>
    </row>
    <row x14ac:dyDescent="0.25" r="271" customHeight="1" ht="17.25">
      <c r="A271" s="13">
        <v>44646</v>
      </c>
      <c r="B271" s="4">
        <v>571.4</v>
      </c>
      <c r="C271" s="4">
        <f>B271/'NG Monthly BTU Factors'!$B$10</f>
      </c>
    </row>
    <row x14ac:dyDescent="0.25" r="272" customHeight="1" ht="17.25">
      <c r="A272" s="13">
        <v>44647</v>
      </c>
      <c r="B272" s="5">
        <v>562</v>
      </c>
      <c r="C272" s="4">
        <f>B272/'NG Monthly BTU Factors'!$B$10</f>
      </c>
    </row>
    <row x14ac:dyDescent="0.25" r="273" customHeight="1" ht="17.25">
      <c r="A273" s="13">
        <v>44648</v>
      </c>
      <c r="B273" s="4">
        <v>555.4</v>
      </c>
      <c r="C273" s="4">
        <f>B273/'NG Monthly BTU Factors'!$B$10</f>
      </c>
    </row>
    <row x14ac:dyDescent="0.25" r="274" customHeight="1" ht="17.25">
      <c r="A274" s="13">
        <v>44649</v>
      </c>
      <c r="B274" s="4">
        <v>478.7</v>
      </c>
      <c r="C274" s="4">
        <f>B274/'NG Monthly BTU Factors'!$B$10</f>
      </c>
    </row>
    <row x14ac:dyDescent="0.25" r="275" customHeight="1" ht="17.25">
      <c r="A275" s="13">
        <v>44650</v>
      </c>
      <c r="B275" s="4">
        <v>479.3</v>
      </c>
      <c r="C275" s="4">
        <f>B275/'NG Monthly BTU Factors'!$B$10</f>
      </c>
    </row>
    <row x14ac:dyDescent="0.25" r="276" customHeight="1" ht="17.25">
      <c r="A276" s="13">
        <v>44651</v>
      </c>
      <c r="B276" s="4">
        <v>539.4</v>
      </c>
      <c r="C276" s="4">
        <f>B276/'NG Monthly BTU Factors'!$B$10</f>
      </c>
    </row>
    <row x14ac:dyDescent="0.25" r="277" customHeight="1" ht="17.25">
      <c r="A277" s="13">
        <v>44652</v>
      </c>
      <c r="B277" s="4">
        <v>465.7</v>
      </c>
      <c r="C277" s="4">
        <f>B277/'NG Monthly BTU Factors'!$B$10</f>
      </c>
    </row>
    <row x14ac:dyDescent="0.25" r="278" customHeight="1" ht="17.25">
      <c r="A278" s="13">
        <v>44653</v>
      </c>
      <c r="B278" s="4">
        <v>440.6</v>
      </c>
      <c r="C278" s="4">
        <f>B278/'NG Monthly BTU Factors'!$B$10</f>
      </c>
    </row>
    <row x14ac:dyDescent="0.25" r="279" customHeight="1" ht="17.25">
      <c r="A279" s="13">
        <v>44654</v>
      </c>
      <c r="B279" s="4">
        <v>398.4</v>
      </c>
      <c r="C279" s="4">
        <f>B279/'NG Monthly BTU Factors'!$B$10</f>
      </c>
    </row>
    <row x14ac:dyDescent="0.25" r="280" customHeight="1" ht="17.25">
      <c r="A280" s="13">
        <v>44655</v>
      </c>
      <c r="B280" s="4">
        <v>443.8</v>
      </c>
      <c r="C280" s="4">
        <f>B280/'NG Monthly BTU Factors'!$B$10</f>
      </c>
    </row>
    <row x14ac:dyDescent="0.25" r="281" customHeight="1" ht="17.25">
      <c r="A281" s="13">
        <v>44656</v>
      </c>
      <c r="B281" s="4">
        <v>376.4</v>
      </c>
      <c r="C281" s="4">
        <f>B281/'NG Monthly BTU Factors'!$B$10</f>
      </c>
    </row>
    <row x14ac:dyDescent="0.25" r="282" customHeight="1" ht="17.25">
      <c r="A282" s="13">
        <v>44657</v>
      </c>
      <c r="B282" s="4">
        <v>421.7</v>
      </c>
      <c r="C282" s="4">
        <f>B282/'NG Monthly BTU Factors'!$B$10</f>
      </c>
    </row>
    <row x14ac:dyDescent="0.25" r="283" customHeight="1" ht="17.25">
      <c r="A283" s="13">
        <v>44658</v>
      </c>
      <c r="B283" s="5">
        <v>468</v>
      </c>
      <c r="C283" s="4">
        <f>B283/'NG Monthly BTU Factors'!$B$10</f>
      </c>
    </row>
    <row x14ac:dyDescent="0.25" r="284" customHeight="1" ht="17.25">
      <c r="A284" s="13">
        <v>44659</v>
      </c>
      <c r="B284" s="4">
        <v>485.6</v>
      </c>
      <c r="C284" s="4">
        <f>B284/'NG Monthly BTU Factors'!$B$10</f>
      </c>
    </row>
    <row x14ac:dyDescent="0.25" r="285" customHeight="1" ht="17.25">
      <c r="A285" s="13">
        <v>44660</v>
      </c>
      <c r="B285" s="4">
        <v>392.2</v>
      </c>
      <c r="C285" s="4">
        <f>B285/'NG Monthly BTU Factors'!$B$10</f>
      </c>
    </row>
    <row x14ac:dyDescent="0.25" r="286" customHeight="1" ht="17.25">
      <c r="A286" s="13">
        <v>44661</v>
      </c>
      <c r="B286" s="4">
        <v>336.2</v>
      </c>
      <c r="C286" s="4">
        <f>B286/'NG Monthly BTU Factors'!$B$10</f>
      </c>
    </row>
    <row x14ac:dyDescent="0.25" r="287" customHeight="1" ht="17.25">
      <c r="A287" s="13">
        <v>44662</v>
      </c>
      <c r="B287" s="4">
        <v>363.6</v>
      </c>
      <c r="C287" s="4">
        <f>B287/'NG Monthly BTU Factors'!$B$10</f>
      </c>
    </row>
    <row x14ac:dyDescent="0.25" r="288" customHeight="1" ht="17.25">
      <c r="A288" s="13">
        <v>44663</v>
      </c>
      <c r="B288" s="5">
        <v>287</v>
      </c>
      <c r="C288" s="4">
        <f>B288/'NG Monthly BTU Factors'!$B$10</f>
      </c>
    </row>
    <row x14ac:dyDescent="0.25" r="289" customHeight="1" ht="17.25">
      <c r="A289" s="13">
        <v>44664</v>
      </c>
      <c r="B289" s="4">
        <v>454.6</v>
      </c>
      <c r="C289" s="4">
        <f>B289/'NG Monthly BTU Factors'!$B$10</f>
      </c>
    </row>
    <row x14ac:dyDescent="0.25" r="290" customHeight="1" ht="17.25">
      <c r="A290" s="13">
        <v>44665</v>
      </c>
      <c r="B290" s="4">
        <v>455.5</v>
      </c>
      <c r="C290" s="4">
        <f>B290/'NG Monthly BTU Factors'!$B$10</f>
      </c>
    </row>
    <row x14ac:dyDescent="0.25" r="291" customHeight="1" ht="17.25">
      <c r="A291" s="13">
        <v>44666</v>
      </c>
      <c r="B291" s="4">
        <v>485.3</v>
      </c>
      <c r="C291" s="4">
        <f>B291/'NG Monthly BTU Factors'!$B$10</f>
      </c>
    </row>
    <row x14ac:dyDescent="0.25" r="292" customHeight="1" ht="17.25">
      <c r="A292" s="13">
        <v>44667</v>
      </c>
      <c r="B292" s="4">
        <v>475.9</v>
      </c>
      <c r="C292" s="4">
        <f>B292/'NG Monthly BTU Factors'!$B$10</f>
      </c>
    </row>
    <row x14ac:dyDescent="0.25" r="293" customHeight="1" ht="17.25">
      <c r="A293" s="13">
        <v>44668</v>
      </c>
      <c r="B293" s="4">
        <v>452.1</v>
      </c>
      <c r="C293" s="4">
        <f>B293/'NG Monthly BTU Factors'!$B$10</f>
      </c>
    </row>
    <row x14ac:dyDescent="0.25" r="294" customHeight="1" ht="17.25">
      <c r="A294" s="13">
        <v>44669</v>
      </c>
      <c r="B294" s="4">
        <v>517.8</v>
      </c>
      <c r="C294" s="4">
        <f>B294/'NG Monthly BTU Factors'!$B$10</f>
      </c>
    </row>
    <row x14ac:dyDescent="0.25" r="295" customHeight="1" ht="17.25">
      <c r="A295" s="13">
        <v>44670</v>
      </c>
      <c r="B295" s="4">
        <v>408.4</v>
      </c>
      <c r="C295" s="4">
        <f>B295/'NG Monthly BTU Factors'!$B$10</f>
      </c>
    </row>
    <row x14ac:dyDescent="0.25" r="296" customHeight="1" ht="17.25">
      <c r="A296" s="13">
        <v>44671</v>
      </c>
      <c r="B296" s="4">
        <v>364.9</v>
      </c>
      <c r="C296" s="4">
        <f>B296/'NG Monthly BTU Factors'!$B$10</f>
      </c>
    </row>
    <row x14ac:dyDescent="0.25" r="297" customHeight="1" ht="17.25">
      <c r="A297" s="13">
        <v>44672</v>
      </c>
      <c r="B297" s="4">
        <v>322.1</v>
      </c>
      <c r="C297" s="4">
        <f>B297/'NG Monthly BTU Factors'!$B$10</f>
      </c>
    </row>
    <row x14ac:dyDescent="0.25" r="298" customHeight="1" ht="17.25">
      <c r="A298" s="13">
        <v>44673</v>
      </c>
      <c r="B298" s="4">
        <v>304.74</v>
      </c>
      <c r="C298" s="4">
        <f>B298/'NG Monthly BTU Factors'!$B$10</f>
      </c>
    </row>
    <row x14ac:dyDescent="0.25" r="299" customHeight="1" ht="17.25">
      <c r="A299" s="13">
        <v>44674</v>
      </c>
      <c r="B299" s="4">
        <v>277.8</v>
      </c>
      <c r="C299" s="4">
        <f>B299/'NG Monthly BTU Factors'!$B$10</f>
      </c>
    </row>
    <row x14ac:dyDescent="0.25" r="300" customHeight="1" ht="17.25">
      <c r="A300" s="13">
        <v>44675</v>
      </c>
      <c r="B300" s="4">
        <v>327.7</v>
      </c>
      <c r="C300" s="4">
        <f>B300/'NG Monthly BTU Factors'!$B$10</f>
      </c>
    </row>
    <row x14ac:dyDescent="0.25" r="301" customHeight="1" ht="17.25">
      <c r="A301" s="13">
        <v>44676</v>
      </c>
      <c r="B301" s="4">
        <v>477.9</v>
      </c>
      <c r="C301" s="4">
        <f>B301/'NG Monthly BTU Factors'!$B$10</f>
      </c>
    </row>
    <row x14ac:dyDescent="0.25" r="302" customHeight="1" ht="17.25">
      <c r="A302" s="13">
        <v>44677</v>
      </c>
      <c r="B302" s="4">
        <v>432.5</v>
      </c>
      <c r="C302" s="4">
        <f>B302/'NG Monthly BTU Factors'!$B$10</f>
      </c>
    </row>
    <row x14ac:dyDescent="0.25" r="303" customHeight="1" ht="17.25">
      <c r="A303" s="13">
        <v>44678</v>
      </c>
      <c r="B303" s="4">
        <v>453.4</v>
      </c>
      <c r="C303" s="4">
        <f>B303/'NG Monthly BTU Factors'!$B$10</f>
      </c>
    </row>
    <row x14ac:dyDescent="0.25" r="304" customHeight="1" ht="17.25">
      <c r="A304" s="13">
        <v>44679</v>
      </c>
      <c r="B304" s="5">
        <v>313</v>
      </c>
      <c r="C304" s="4">
        <f>B304/'NG Monthly BTU Factors'!$B$10</f>
      </c>
    </row>
    <row x14ac:dyDescent="0.25" r="305" customHeight="1" ht="17.25">
      <c r="A305" s="13">
        <v>44680</v>
      </c>
      <c r="B305" s="4">
        <v>308.3</v>
      </c>
      <c r="C305" s="4">
        <f>B305/'NG Monthly BTU Factors'!$B$10</f>
      </c>
    </row>
    <row x14ac:dyDescent="0.25" r="306" customHeight="1" ht="17.25">
      <c r="A306" s="13">
        <v>44681</v>
      </c>
      <c r="B306" s="4">
        <v>309.9</v>
      </c>
      <c r="C306" s="4">
        <f>B306/'NG Monthly BTU Factors'!$B$10</f>
      </c>
    </row>
    <row x14ac:dyDescent="0.25" r="307" customHeight="1" ht="17.25">
      <c r="A307" s="13">
        <v>44682</v>
      </c>
      <c r="B307" s="4">
        <v>338.7</v>
      </c>
      <c r="C307" s="4">
        <f>B307/'NG Monthly BTU Factors'!$B$13</f>
      </c>
    </row>
    <row x14ac:dyDescent="0.25" r="308" customHeight="1" ht="17.25">
      <c r="A308" s="13">
        <v>44683</v>
      </c>
      <c r="B308" s="4">
        <v>345.7</v>
      </c>
      <c r="C308" s="4">
        <f>B308/'NG Monthly BTU Factors'!$B$13</f>
      </c>
    </row>
    <row x14ac:dyDescent="0.25" r="309" customHeight="1" ht="17.25">
      <c r="A309" s="13">
        <v>44684</v>
      </c>
      <c r="B309" s="5">
        <v>368</v>
      </c>
      <c r="C309" s="4">
        <f>B309/'NG Monthly BTU Factors'!$B$13</f>
      </c>
    </row>
    <row x14ac:dyDescent="0.25" r="310" customHeight="1" ht="17.25">
      <c r="A310" s="13">
        <v>44685</v>
      </c>
      <c r="B310" s="4">
        <v>318.8</v>
      </c>
      <c r="C310" s="4">
        <f>B310/'NG Monthly BTU Factors'!$B$13</f>
      </c>
    </row>
    <row x14ac:dyDescent="0.25" r="311" customHeight="1" ht="17.25">
      <c r="A311" s="13">
        <v>44686</v>
      </c>
      <c r="B311" s="4">
        <v>319.2</v>
      </c>
      <c r="C311" s="4">
        <f>B311/'NG Monthly BTU Factors'!$B$13</f>
      </c>
    </row>
    <row x14ac:dyDescent="0.25" r="312" customHeight="1" ht="17.25">
      <c r="A312" s="13">
        <v>44687</v>
      </c>
      <c r="B312" s="4">
        <v>318.4</v>
      </c>
      <c r="C312" s="4">
        <f>B312/'NG Monthly BTU Factors'!$B$13</f>
      </c>
    </row>
    <row x14ac:dyDescent="0.25" r="313" customHeight="1" ht="17.25">
      <c r="A313" s="13">
        <v>44688</v>
      </c>
      <c r="B313" s="4">
        <v>280.9</v>
      </c>
      <c r="C313" s="4">
        <f>B313/'NG Monthly BTU Factors'!$B$13</f>
      </c>
    </row>
    <row x14ac:dyDescent="0.25" r="314" customHeight="1" ht="17.25">
      <c r="A314" s="13">
        <v>44689</v>
      </c>
      <c r="B314" s="4">
        <v>265.9</v>
      </c>
      <c r="C314" s="4">
        <f>B314/'NG Monthly BTU Factors'!$B$13</f>
      </c>
    </row>
    <row x14ac:dyDescent="0.25" r="315" customHeight="1" ht="17.25">
      <c r="A315" s="13">
        <v>44690</v>
      </c>
      <c r="B315" s="4">
        <v>281.8</v>
      </c>
      <c r="C315" s="4">
        <f>B315/'NG Monthly BTU Factors'!$B$13</f>
      </c>
    </row>
    <row x14ac:dyDescent="0.25" r="316" customHeight="1" ht="17.25">
      <c r="A316" s="13">
        <v>44691</v>
      </c>
      <c r="B316" s="4">
        <v>233.3</v>
      </c>
      <c r="C316" s="4">
        <f>B316/'NG Monthly BTU Factors'!$B$13</f>
      </c>
    </row>
    <row x14ac:dyDescent="0.25" r="317" customHeight="1" ht="17.25">
      <c r="A317" s="13">
        <v>44692</v>
      </c>
      <c r="B317" s="4">
        <v>228.6</v>
      </c>
      <c r="C317" s="4">
        <f>B317/'NG Monthly BTU Factors'!$B$13</f>
      </c>
    </row>
    <row x14ac:dyDescent="0.25" r="318" customHeight="1" ht="17.25">
      <c r="A318" s="13">
        <v>44693</v>
      </c>
      <c r="B318" s="4">
        <v>231.1</v>
      </c>
      <c r="C318" s="4">
        <f>B318/'NG Monthly BTU Factors'!$B$13</f>
      </c>
    </row>
    <row x14ac:dyDescent="0.25" r="319" customHeight="1" ht="17.25">
      <c r="A319" s="13">
        <v>44694</v>
      </c>
      <c r="B319" s="5">
        <v>244</v>
      </c>
      <c r="C319" s="4">
        <f>B319/'NG Monthly BTU Factors'!$B$13</f>
      </c>
    </row>
    <row x14ac:dyDescent="0.25" r="320" customHeight="1" ht="17.25">
      <c r="A320" s="13">
        <v>44695</v>
      </c>
      <c r="B320" s="4">
        <v>226.5</v>
      </c>
      <c r="C320" s="4">
        <f>B320/'NG Monthly BTU Factors'!$B$13</f>
      </c>
    </row>
    <row x14ac:dyDescent="0.25" r="321" customHeight="1" ht="17.25">
      <c r="A321" s="13">
        <v>44696</v>
      </c>
      <c r="B321" s="4">
        <v>247.6</v>
      </c>
      <c r="C321" s="4">
        <f>B321/'NG Monthly BTU Factors'!$B$13</f>
      </c>
    </row>
    <row x14ac:dyDescent="0.25" r="322" customHeight="1" ht="17.25">
      <c r="A322" s="13">
        <v>44697</v>
      </c>
      <c r="B322" s="4">
        <v>262.4</v>
      </c>
      <c r="C322" s="4">
        <f>B322/'NG Monthly BTU Factors'!$B$13</f>
      </c>
    </row>
    <row x14ac:dyDescent="0.25" r="323" customHeight="1" ht="17.25">
      <c r="A323" s="13">
        <v>44698</v>
      </c>
      <c r="B323" s="4">
        <v>258.1</v>
      </c>
      <c r="C323" s="4">
        <f>B323/'NG Monthly BTU Factors'!$B$13</f>
      </c>
    </row>
    <row x14ac:dyDescent="0.25" r="324" customHeight="1" ht="17.25">
      <c r="A324" s="13">
        <v>44699</v>
      </c>
      <c r="B324" s="4">
        <v>286.4</v>
      </c>
      <c r="C324" s="4">
        <f>B324/'NG Monthly BTU Factors'!$B$13</f>
      </c>
    </row>
    <row x14ac:dyDescent="0.25" r="325" customHeight="1" ht="17.25">
      <c r="A325" s="13">
        <v>44700</v>
      </c>
      <c r="B325" s="4">
        <v>567.3</v>
      </c>
      <c r="C325" s="4">
        <f>B325/'NG Monthly BTU Factors'!$B$13</f>
      </c>
    </row>
    <row x14ac:dyDescent="0.25" r="326" customHeight="1" ht="17.25">
      <c r="A326" s="13">
        <v>44701</v>
      </c>
      <c r="B326" s="4">
        <v>538.7</v>
      </c>
      <c r="C326" s="4">
        <f>B326/'NG Monthly BTU Factors'!$B$13</f>
      </c>
    </row>
    <row x14ac:dyDescent="0.25" r="327" customHeight="1" ht="17.25">
      <c r="A327" s="13">
        <v>44702</v>
      </c>
      <c r="B327" s="4">
        <v>299.4</v>
      </c>
      <c r="C327" s="4">
        <f>B327/'NG Monthly BTU Factors'!$B$13</f>
      </c>
    </row>
    <row x14ac:dyDescent="0.25" r="328" customHeight="1" ht="17.25">
      <c r="A328" s="13">
        <v>44703</v>
      </c>
      <c r="B328" s="4">
        <v>294.2</v>
      </c>
      <c r="C328" s="4">
        <f>B328/'NG Monthly BTU Factors'!$B$13</f>
      </c>
    </row>
    <row x14ac:dyDescent="0.25" r="329" customHeight="1" ht="17.25">
      <c r="A329" s="13">
        <v>44704</v>
      </c>
      <c r="B329" s="4">
        <v>370.1</v>
      </c>
      <c r="C329" s="4">
        <f>B329/'NG Monthly BTU Factors'!$B$13</f>
      </c>
    </row>
    <row x14ac:dyDescent="0.25" r="330" customHeight="1" ht="17.25">
      <c r="A330" s="13">
        <v>44705</v>
      </c>
      <c r="B330" s="4">
        <v>320.9</v>
      </c>
      <c r="C330" s="4">
        <f>B330/'NG Monthly BTU Factors'!$B$13</f>
      </c>
    </row>
    <row x14ac:dyDescent="0.25" r="331" customHeight="1" ht="17.25">
      <c r="A331" s="13">
        <v>44706</v>
      </c>
      <c r="B331" s="4">
        <v>460.4</v>
      </c>
      <c r="C331" s="4">
        <f>B331/'NG Monthly BTU Factors'!$B$13</f>
      </c>
    </row>
    <row x14ac:dyDescent="0.25" r="332" customHeight="1" ht="17.25">
      <c r="A332" s="13">
        <v>44707</v>
      </c>
      <c r="B332" s="4">
        <v>470.7</v>
      </c>
      <c r="C332" s="4">
        <f>B332/'NG Monthly BTU Factors'!$B$13</f>
      </c>
    </row>
    <row x14ac:dyDescent="0.25" r="333" customHeight="1" ht="17.25">
      <c r="A333" s="13">
        <v>44708</v>
      </c>
      <c r="B333" s="4">
        <v>462.3</v>
      </c>
      <c r="C333" s="4">
        <f>B333/'NG Monthly BTU Factors'!$B$13</f>
      </c>
    </row>
    <row x14ac:dyDescent="0.25" r="334" customHeight="1" ht="17.25">
      <c r="A334" s="13">
        <v>44709</v>
      </c>
      <c r="B334" s="4">
        <v>433.1</v>
      </c>
      <c r="C334" s="4">
        <f>B334/'NG Monthly BTU Factors'!$B$13</f>
      </c>
    </row>
    <row x14ac:dyDescent="0.25" r="335" customHeight="1" ht="17.25">
      <c r="A335" s="13">
        <v>44710</v>
      </c>
      <c r="B335" s="4">
        <v>425.3</v>
      </c>
      <c r="C335" s="4">
        <f>B335/'NG Monthly BTU Factors'!$B$13</f>
      </c>
    </row>
    <row x14ac:dyDescent="0.25" r="336" customHeight="1" ht="17.25">
      <c r="A336" s="13">
        <v>44711</v>
      </c>
      <c r="B336" s="4">
        <v>430.2</v>
      </c>
      <c r="C336" s="4">
        <f>B336/'NG Monthly BTU Factors'!$B$13</f>
      </c>
    </row>
    <row x14ac:dyDescent="0.25" r="337" customHeight="1" ht="17.25">
      <c r="A337" s="13">
        <v>44712</v>
      </c>
      <c r="B337" s="5">
        <v>476</v>
      </c>
      <c r="C337" s="4">
        <f>B337/'NG Monthly BTU Factors'!$B$13</f>
      </c>
    </row>
    <row x14ac:dyDescent="0.25" r="338" customHeight="1" ht="17.25">
      <c r="A338" s="13">
        <v>44713</v>
      </c>
      <c r="B338" s="4">
        <v>513.3</v>
      </c>
      <c r="C338" s="4">
        <f>B338/'NG Monthly BTU Factors'!$B$14</f>
      </c>
    </row>
    <row x14ac:dyDescent="0.25" r="339" customHeight="1" ht="17.25">
      <c r="A339" s="13">
        <v>44714</v>
      </c>
      <c r="B339" s="4">
        <v>497.6</v>
      </c>
      <c r="C339" s="4">
        <f>B339/'NG Monthly BTU Factors'!$B$14</f>
      </c>
    </row>
    <row x14ac:dyDescent="0.25" r="340" customHeight="1" ht="17.25">
      <c r="A340" s="13">
        <v>44715</v>
      </c>
      <c r="B340" s="4">
        <v>498.2</v>
      </c>
      <c r="C340" s="4">
        <f>B340/'NG Monthly BTU Factors'!$B$14</f>
      </c>
    </row>
    <row x14ac:dyDescent="0.25" r="341" customHeight="1" ht="17.25">
      <c r="A341" s="13">
        <v>44716</v>
      </c>
      <c r="B341" s="4">
        <v>261.2</v>
      </c>
      <c r="C341" s="4">
        <f>B341/'NG Monthly BTU Factors'!$B$14</f>
      </c>
    </row>
    <row x14ac:dyDescent="0.25" r="342" customHeight="1" ht="17.25">
      <c r="A342" s="13">
        <v>44717</v>
      </c>
      <c r="B342" s="4">
        <v>274.4</v>
      </c>
      <c r="C342" s="4">
        <f>B342/'NG Monthly BTU Factors'!$B$14</f>
      </c>
    </row>
    <row x14ac:dyDescent="0.25" r="343" customHeight="1" ht="17.25">
      <c r="A343" s="13">
        <v>44718</v>
      </c>
      <c r="B343" s="4">
        <v>497.1</v>
      </c>
      <c r="C343" s="4">
        <f>B343/'NG Monthly BTU Factors'!$B$14</f>
      </c>
    </row>
    <row x14ac:dyDescent="0.25" r="344" customHeight="1" ht="17.25">
      <c r="A344" s="13">
        <v>44719</v>
      </c>
      <c r="B344" s="4">
        <v>479.1</v>
      </c>
      <c r="C344" s="4">
        <f>B344/'NG Monthly BTU Factors'!$B$14</f>
      </c>
    </row>
    <row x14ac:dyDescent="0.25" r="345" customHeight="1" ht="17.25">
      <c r="A345" s="13">
        <v>44720</v>
      </c>
      <c r="B345" s="4">
        <v>491.6</v>
      </c>
      <c r="C345" s="4">
        <f>B345/'NG Monthly BTU Factors'!$B$14</f>
      </c>
    </row>
    <row x14ac:dyDescent="0.25" r="346" customHeight="1" ht="17.25">
      <c r="A346" s="13">
        <v>44721</v>
      </c>
      <c r="B346" s="4">
        <v>533.3</v>
      </c>
      <c r="C346" s="4">
        <f>B346/'NG Monthly BTU Factors'!$B$14</f>
      </c>
    </row>
    <row x14ac:dyDescent="0.25" r="347" customHeight="1" ht="17.25">
      <c r="A347" s="13">
        <v>44722</v>
      </c>
      <c r="B347" s="4">
        <v>548.6</v>
      </c>
      <c r="C347" s="4">
        <f>B347/'NG Monthly BTU Factors'!$B$14</f>
      </c>
    </row>
    <row x14ac:dyDescent="0.25" r="348" customHeight="1" ht="17.25">
      <c r="A348" s="13">
        <v>44723</v>
      </c>
      <c r="B348" s="4">
        <v>338.1</v>
      </c>
      <c r="C348" s="5">
        <f>B348/'NG Monthly BTU Factors'!$B$14</f>
      </c>
    </row>
    <row x14ac:dyDescent="0.25" r="349" customHeight="1" ht="17.25">
      <c r="A349" s="13">
        <v>44724</v>
      </c>
      <c r="B349" s="4">
        <v>329.8</v>
      </c>
      <c r="C349" s="4">
        <f>B349/'NG Monthly BTU Factors'!$B$14</f>
      </c>
    </row>
    <row x14ac:dyDescent="0.25" r="350" customHeight="1" ht="17.25">
      <c r="A350" s="13">
        <v>44725</v>
      </c>
      <c r="B350" s="4">
        <v>693.9</v>
      </c>
      <c r="C350" s="4">
        <f>B350/'NG Monthly BTU Factors'!$B$14</f>
      </c>
    </row>
    <row x14ac:dyDescent="0.25" r="351" customHeight="1" ht="17.25">
      <c r="A351" s="13">
        <v>44726</v>
      </c>
      <c r="B351" s="4">
        <v>605.3</v>
      </c>
      <c r="C351" s="4">
        <f>B351/'NG Monthly BTU Factors'!$B$14</f>
      </c>
    </row>
    <row x14ac:dyDescent="0.25" r="352" customHeight="1" ht="17.25">
      <c r="A352" s="13">
        <v>44727</v>
      </c>
      <c r="B352" s="4">
        <v>584.2</v>
      </c>
      <c r="C352" s="4">
        <f>B352/'NG Monthly BTU Factors'!$B$14</f>
      </c>
    </row>
    <row x14ac:dyDescent="0.25" r="353" customHeight="1" ht="17.25">
      <c r="A353" s="13">
        <v>44728</v>
      </c>
      <c r="B353" s="4">
        <v>518.8</v>
      </c>
      <c r="C353" s="4">
        <f>B353/'NG Monthly BTU Factors'!$B$14</f>
      </c>
    </row>
    <row x14ac:dyDescent="0.25" r="354" customHeight="1" ht="17.25">
      <c r="A354" s="13">
        <v>44729</v>
      </c>
      <c r="B354" s="4">
        <v>524.7</v>
      </c>
      <c r="C354" s="4">
        <f>B354/'NG Monthly BTU Factors'!$B$14</f>
      </c>
    </row>
    <row x14ac:dyDescent="0.25" r="355" customHeight="1" ht="17.25">
      <c r="A355" s="13">
        <v>44730</v>
      </c>
      <c r="B355" s="4">
        <v>512.3</v>
      </c>
      <c r="C355" s="4">
        <f>B355/'NG Monthly BTU Factors'!$B$14</f>
      </c>
    </row>
    <row x14ac:dyDescent="0.25" r="356" customHeight="1" ht="17.25">
      <c r="A356" s="13">
        <v>44731</v>
      </c>
      <c r="B356" s="4">
        <v>502.7</v>
      </c>
      <c r="C356" s="4">
        <f>B356/'NG Monthly BTU Factors'!$B$14</f>
      </c>
    </row>
    <row x14ac:dyDescent="0.25" r="357" customHeight="1" ht="17.25">
      <c r="A357" s="13">
        <v>44732</v>
      </c>
      <c r="B357" s="4">
        <v>557.1</v>
      </c>
      <c r="C357" s="4">
        <f>B357/'NG Monthly BTU Factors'!$B$14</f>
      </c>
    </row>
    <row x14ac:dyDescent="0.25" r="358" customHeight="1" ht="17.25">
      <c r="A358" s="13">
        <v>44733</v>
      </c>
      <c r="B358" s="4">
        <v>556.4</v>
      </c>
      <c r="C358" s="4">
        <f>B358/'NG Monthly BTU Factors'!$B$14</f>
      </c>
    </row>
    <row x14ac:dyDescent="0.25" r="359" customHeight="1" ht="17.25">
      <c r="A359" s="13">
        <v>44734</v>
      </c>
      <c r="B359" s="4">
        <v>535.9</v>
      </c>
      <c r="C359" s="4">
        <f>B359/'NG Monthly BTU Factors'!$B$14</f>
      </c>
    </row>
    <row x14ac:dyDescent="0.25" r="360" customHeight="1" ht="17.25">
      <c r="A360" s="13">
        <v>44735</v>
      </c>
      <c r="B360" s="4">
        <v>526.6</v>
      </c>
      <c r="C360" s="4">
        <f>B360/'NG Monthly BTU Factors'!$B$14</f>
      </c>
    </row>
    <row x14ac:dyDescent="0.25" r="361" customHeight="1" ht="17.25">
      <c r="A361" s="13">
        <v>44736</v>
      </c>
      <c r="B361" s="4">
        <v>535.7</v>
      </c>
      <c r="C361" s="4">
        <f>B361/'NG Monthly BTU Factors'!$B$14</f>
      </c>
    </row>
    <row x14ac:dyDescent="0.25" r="362" customHeight="1" ht="17.25">
      <c r="A362" s="13">
        <v>44737</v>
      </c>
      <c r="B362" s="4">
        <v>342.6</v>
      </c>
      <c r="C362" s="4">
        <f>B362/'NG Monthly BTU Factors'!$B$14</f>
      </c>
    </row>
    <row x14ac:dyDescent="0.25" r="363" customHeight="1" ht="17.25">
      <c r="A363" s="13">
        <v>44738</v>
      </c>
      <c r="B363" s="4">
        <v>264.3</v>
      </c>
      <c r="C363" s="4">
        <f>B363/'NG Monthly BTU Factors'!$B$14</f>
      </c>
    </row>
    <row x14ac:dyDescent="0.25" r="364" customHeight="1" ht="17.25">
      <c r="A364" s="13">
        <v>44739</v>
      </c>
      <c r="B364" s="4">
        <v>532.1</v>
      </c>
      <c r="C364" s="4">
        <f>B364/'NG Monthly BTU Factors'!$B$14</f>
      </c>
    </row>
    <row x14ac:dyDescent="0.25" r="365" customHeight="1" ht="17.25">
      <c r="A365" s="13">
        <v>44740</v>
      </c>
      <c r="B365" s="4">
        <v>531.5</v>
      </c>
      <c r="C365" s="4">
        <f>B365/'NG Monthly BTU Factors'!$B$14</f>
      </c>
    </row>
    <row x14ac:dyDescent="0.25" r="366" customHeight="1" ht="17.25">
      <c r="A366" s="13">
        <v>44741</v>
      </c>
      <c r="B366" s="4">
        <v>550.1</v>
      </c>
      <c r="C366" s="4">
        <f>B366/'NG Monthly BTU Factors'!$B$14</f>
      </c>
    </row>
    <row x14ac:dyDescent="0.25" r="367" customHeight="1" ht="17.25">
      <c r="A367" s="13">
        <v>44742</v>
      </c>
      <c r="B367" s="4">
        <v>549.2</v>
      </c>
      <c r="C367" s="4">
        <f>B367/'NG Monthly BTU Factors'!$B$14</f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15"/>
  <sheetViews>
    <sheetView workbookViewId="0"/>
  </sheetViews>
  <sheetFormatPr defaultRowHeight="15" x14ac:dyDescent="0.25"/>
  <cols>
    <col min="1" max="1" style="6" width="18.005" customWidth="1" bestFit="1"/>
    <col min="2" max="2" style="11" width="12.43357142857143" customWidth="1" bestFit="1"/>
  </cols>
  <sheetData>
    <row x14ac:dyDescent="0.25" r="1" customHeight="1" ht="17.25">
      <c r="A1" s="1"/>
      <c r="B1" s="10" t="s">
        <v>14</v>
      </c>
    </row>
    <row x14ac:dyDescent="0.25" r="2" customHeight="1" ht="17.25">
      <c r="A2" s="1"/>
      <c r="B2" s="10" t="s">
        <v>15</v>
      </c>
    </row>
    <row x14ac:dyDescent="0.25" r="3" customHeight="1" ht="17.25">
      <c r="A3" s="3">
        <v>44378</v>
      </c>
      <c r="B3" s="4">
        <v>1.076</v>
      </c>
    </row>
    <row x14ac:dyDescent="0.25" r="4" customHeight="1" ht="17.25">
      <c r="A4" s="3">
        <v>44409</v>
      </c>
      <c r="B4" s="4">
        <v>1.076</v>
      </c>
    </row>
    <row x14ac:dyDescent="0.25" r="5" customHeight="1" ht="17.25">
      <c r="A5" s="3">
        <v>44440</v>
      </c>
      <c r="B5" s="4">
        <v>1.078</v>
      </c>
    </row>
    <row x14ac:dyDescent="0.25" r="6" customHeight="1" ht="17.25">
      <c r="A6" s="3">
        <v>44470</v>
      </c>
      <c r="B6" s="4">
        <v>1.078</v>
      </c>
    </row>
    <row x14ac:dyDescent="0.25" r="7" customHeight="1" ht="17.25">
      <c r="A7" s="3">
        <v>44501</v>
      </c>
      <c r="B7" s="4">
        <v>1.079</v>
      </c>
    </row>
    <row x14ac:dyDescent="0.25" r="8" customHeight="1" ht="17.25">
      <c r="A8" s="3">
        <v>44531</v>
      </c>
      <c r="B8" s="4">
        <v>1.07</v>
      </c>
    </row>
    <row x14ac:dyDescent="0.25" r="9" customHeight="1" ht="17.25">
      <c r="A9" s="3">
        <v>44562</v>
      </c>
      <c r="B9" s="4">
        <v>1.057</v>
      </c>
    </row>
    <row x14ac:dyDescent="0.25" r="10" customHeight="1" ht="17.25">
      <c r="A10" s="3">
        <v>44593</v>
      </c>
      <c r="B10" s="4">
        <v>1.054</v>
      </c>
    </row>
    <row x14ac:dyDescent="0.25" r="11" customHeight="1" ht="17.25">
      <c r="A11" s="3">
        <v>44621</v>
      </c>
      <c r="B11" s="4">
        <v>1.054</v>
      </c>
    </row>
    <row x14ac:dyDescent="0.25" r="12" customHeight="1" ht="17.25">
      <c r="A12" s="3">
        <v>44652</v>
      </c>
      <c r="B12" s="4">
        <v>1.054</v>
      </c>
    </row>
    <row x14ac:dyDescent="0.25" r="13" customHeight="1" ht="17.25">
      <c r="A13" s="3">
        <v>44682</v>
      </c>
      <c r="B13" s="4">
        <v>1.044</v>
      </c>
    </row>
    <row x14ac:dyDescent="0.25" r="14" customHeight="1" ht="17.25">
      <c r="A14" s="3">
        <v>44713</v>
      </c>
      <c r="B14" s="4">
        <v>1.05</v>
      </c>
    </row>
    <row x14ac:dyDescent="0.25" r="15" customHeight="1" ht="17.25">
      <c r="A15" s="3"/>
      <c r="B15" s="1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367"/>
  <sheetViews>
    <sheetView workbookViewId="0"/>
  </sheetViews>
  <sheetFormatPr defaultRowHeight="15" x14ac:dyDescent="0.25"/>
  <cols>
    <col min="1" max="1" style="6" width="18.005" customWidth="1" bestFit="1"/>
    <col min="2" max="2" style="9" width="12.43357142857143" customWidth="1" bestFit="1"/>
  </cols>
  <sheetData>
    <row x14ac:dyDescent="0.25" r="1" customHeight="1" ht="17.25">
      <c r="A1" s="1"/>
      <c r="B1" s="8" t="s">
        <v>5</v>
      </c>
    </row>
    <row x14ac:dyDescent="0.25" r="2" customHeight="1" ht="17.25">
      <c r="A2" s="1"/>
      <c r="B2" s="8" t="s">
        <v>13</v>
      </c>
    </row>
    <row x14ac:dyDescent="0.25" r="3" customHeight="1" ht="17.25">
      <c r="A3" s="3">
        <v>44378</v>
      </c>
      <c r="B3" s="4">
        <v>1121.4113971060988</v>
      </c>
    </row>
    <row x14ac:dyDescent="0.25" r="4" customHeight="1" ht="17.25">
      <c r="A4" s="3">
        <v>44379</v>
      </c>
      <c r="B4" s="4">
        <v>1063.994002936504</v>
      </c>
    </row>
    <row x14ac:dyDescent="0.25" r="5" customHeight="1" ht="17.25">
      <c r="A5" s="3">
        <v>44380</v>
      </c>
      <c r="B5" s="4">
        <v>957.8098939882586</v>
      </c>
    </row>
    <row x14ac:dyDescent="0.25" r="6" customHeight="1" ht="17.25">
      <c r="A6" s="3">
        <v>44381</v>
      </c>
      <c r="B6" s="4">
        <v>1003.3895590275794</v>
      </c>
    </row>
    <row x14ac:dyDescent="0.25" r="7" customHeight="1" ht="17.25">
      <c r="A7" s="3">
        <v>44382</v>
      </c>
      <c r="B7" s="4">
        <v>1064.614218314046</v>
      </c>
    </row>
    <row x14ac:dyDescent="0.25" r="8" customHeight="1" ht="17.25">
      <c r="A8" s="3">
        <v>44383</v>
      </c>
      <c r="B8" s="4">
        <v>1126.681507470973</v>
      </c>
    </row>
    <row x14ac:dyDescent="0.25" r="9" customHeight="1" ht="17.25">
      <c r="A9" s="3">
        <v>44384</v>
      </c>
      <c r="B9" s="4">
        <v>1113.4858597733178</v>
      </c>
    </row>
    <row x14ac:dyDescent="0.25" r="10" customHeight="1" ht="17.25">
      <c r="A10" s="3">
        <v>44385</v>
      </c>
      <c r="B10" s="4">
        <v>1020.0718595682888</v>
      </c>
    </row>
    <row x14ac:dyDescent="0.25" r="11" customHeight="1" ht="17.25">
      <c r="A11" s="3">
        <v>44386</v>
      </c>
      <c r="B11" s="4">
        <v>1017.6214318510658</v>
      </c>
    </row>
    <row x14ac:dyDescent="0.25" r="12" customHeight="1" ht="17.25">
      <c r="A12" s="3">
        <v>44387</v>
      </c>
      <c r="B12" s="4">
        <v>911.3380293549831</v>
      </c>
    </row>
    <row x14ac:dyDescent="0.25" r="13" customHeight="1" ht="17.25">
      <c r="A13" s="3">
        <v>44388</v>
      </c>
      <c r="B13" s="4">
        <v>911.5226358869284</v>
      </c>
    </row>
    <row x14ac:dyDescent="0.25" r="14" customHeight="1" ht="17.25">
      <c r="A14" s="3">
        <v>44389</v>
      </c>
      <c r="B14" s="4">
        <v>1007.3253341265645</v>
      </c>
    </row>
    <row x14ac:dyDescent="0.25" r="15" customHeight="1" ht="17.25">
      <c r="A15" s="3">
        <v>44390</v>
      </c>
      <c r="B15" s="4">
        <v>1073.6330691634698</v>
      </c>
    </row>
    <row x14ac:dyDescent="0.25" r="16" customHeight="1" ht="17.25">
      <c r="A16" s="3">
        <v>44391</v>
      </c>
      <c r="B16" s="4">
        <v>1107.6665441993555</v>
      </c>
    </row>
    <row x14ac:dyDescent="0.25" r="17" customHeight="1" ht="17.25">
      <c r="A17" s="3">
        <v>44392</v>
      </c>
      <c r="B17" s="4">
        <v>1033.426660291698</v>
      </c>
    </row>
    <row x14ac:dyDescent="0.25" r="18" customHeight="1" ht="17.25">
      <c r="A18" s="3">
        <v>44393</v>
      </c>
      <c r="B18" s="4">
        <v>1039.5640493804342</v>
      </c>
    </row>
    <row x14ac:dyDescent="0.25" r="19" customHeight="1" ht="17.25">
      <c r="A19" s="3">
        <v>44394</v>
      </c>
      <c r="B19" s="4">
        <v>920.9191119699803</v>
      </c>
    </row>
    <row x14ac:dyDescent="0.25" r="20" customHeight="1" ht="17.25">
      <c r="A20" s="3">
        <v>44395</v>
      </c>
      <c r="B20" s="4">
        <v>972.1702355180879</v>
      </c>
    </row>
    <row x14ac:dyDescent="0.25" r="21" customHeight="1" ht="17.25">
      <c r="A21" s="3">
        <v>44396</v>
      </c>
      <c r="B21" s="4">
        <v>1062.8528469155826</v>
      </c>
    </row>
    <row x14ac:dyDescent="0.25" r="22" customHeight="1" ht="17.25">
      <c r="A22" s="3">
        <v>44397</v>
      </c>
      <c r="B22" s="4">
        <v>1071.7392556983348</v>
      </c>
    </row>
    <row x14ac:dyDescent="0.25" r="23" customHeight="1" ht="17.25">
      <c r="A23" s="3">
        <v>44398</v>
      </c>
      <c r="B23" s="4">
        <v>1116.7745204345463</v>
      </c>
    </row>
    <row x14ac:dyDescent="0.25" r="24" customHeight="1" ht="17.25">
      <c r="A24" s="3">
        <v>44399</v>
      </c>
      <c r="B24" s="4">
        <v>1111.2342161870756</v>
      </c>
    </row>
    <row x14ac:dyDescent="0.25" r="25" customHeight="1" ht="17.25">
      <c r="A25" s="3">
        <v>44400</v>
      </c>
      <c r="B25" s="4">
        <v>1123.4395858209202</v>
      </c>
    </row>
    <row x14ac:dyDescent="0.25" r="26" customHeight="1" ht="17.25">
      <c r="A26" s="3">
        <v>44401</v>
      </c>
      <c r="B26" s="4">
        <v>1057.450628549825</v>
      </c>
    </row>
    <row x14ac:dyDescent="0.25" r="27" customHeight="1" ht="17.25">
      <c r="A27" s="3">
        <v>44402</v>
      </c>
      <c r="B27" s="4">
        <v>982.8173296364707</v>
      </c>
    </row>
    <row x14ac:dyDescent="0.25" r="28" customHeight="1" ht="17.25">
      <c r="A28" s="3">
        <v>44403</v>
      </c>
      <c r="B28" s="4">
        <v>1063.207237194979</v>
      </c>
    </row>
    <row x14ac:dyDescent="0.25" r="29" customHeight="1" ht="17.25">
      <c r="A29" s="3">
        <v>44404</v>
      </c>
      <c r="B29" s="4">
        <v>1116.5515326969498</v>
      </c>
    </row>
    <row x14ac:dyDescent="0.25" r="30" customHeight="1" ht="17.25">
      <c r="A30" s="3">
        <v>44405</v>
      </c>
      <c r="B30" s="4">
        <v>1218.6498380518885</v>
      </c>
    </row>
    <row x14ac:dyDescent="0.25" r="31" customHeight="1" ht="17.25">
      <c r="A31" s="3">
        <v>44406</v>
      </c>
      <c r="B31" s="4">
        <v>1231.4999597619073</v>
      </c>
    </row>
    <row x14ac:dyDescent="0.25" r="32" customHeight="1" ht="17.25">
      <c r="A32" s="3">
        <v>44407</v>
      </c>
      <c r="B32" s="4">
        <v>1031.0992316230763</v>
      </c>
    </row>
    <row x14ac:dyDescent="0.25" r="33" customHeight="1" ht="17.25">
      <c r="A33" s="3">
        <v>44408</v>
      </c>
      <c r="B33" s="4">
        <v>917.8097584470092</v>
      </c>
    </row>
    <row x14ac:dyDescent="0.25" r="34" customHeight="1" ht="17.25">
      <c r="A34" s="3">
        <v>44409</v>
      </c>
      <c r="B34" s="4">
        <v>945.0197586675406</v>
      </c>
    </row>
    <row x14ac:dyDescent="0.25" r="35" customHeight="1" ht="17.25">
      <c r="A35" s="3">
        <v>44410</v>
      </c>
      <c r="B35" s="4">
        <v>1024.7218587143411</v>
      </c>
    </row>
    <row x14ac:dyDescent="0.25" r="36" customHeight="1" ht="17.25">
      <c r="A36" s="3">
        <v>44411</v>
      </c>
      <c r="B36" s="4">
        <v>1021.5582114552171</v>
      </c>
    </row>
    <row x14ac:dyDescent="0.25" r="37" customHeight="1" ht="17.25">
      <c r="A37" s="3">
        <v>44412</v>
      </c>
      <c r="B37" s="4">
        <v>1048.9378905927515</v>
      </c>
    </row>
    <row x14ac:dyDescent="0.25" r="38" customHeight="1" ht="17.25">
      <c r="A38" s="3">
        <v>44413</v>
      </c>
      <c r="B38" s="4">
        <v>1068.2208065768202</v>
      </c>
    </row>
    <row x14ac:dyDescent="0.25" r="39" customHeight="1" ht="17.25">
      <c r="A39" s="3">
        <v>44414</v>
      </c>
      <c r="B39" s="4">
        <v>1130.2969302118452</v>
      </c>
    </row>
    <row x14ac:dyDescent="0.25" r="40" customHeight="1" ht="17.25">
      <c r="A40" s="3">
        <v>44415</v>
      </c>
      <c r="B40" s="4">
        <v>1101.345312475999</v>
      </c>
    </row>
    <row x14ac:dyDescent="0.25" r="41" customHeight="1" ht="17.25">
      <c r="A41" s="3">
        <v>44416</v>
      </c>
      <c r="B41" s="4">
        <v>1081.9782658463082</v>
      </c>
    </row>
    <row x14ac:dyDescent="0.25" r="42" customHeight="1" ht="17.25">
      <c r="A42" s="3">
        <v>44417</v>
      </c>
      <c r="B42" s="4">
        <v>1190.4452917292883</v>
      </c>
    </row>
    <row x14ac:dyDescent="0.25" r="43" customHeight="1" ht="17.25">
      <c r="A43" s="3">
        <v>44418</v>
      </c>
      <c r="B43" s="4">
        <v>1232.4313560363053</v>
      </c>
    </row>
    <row x14ac:dyDescent="0.25" r="44" customHeight="1" ht="17.25">
      <c r="A44" s="3">
        <v>44419</v>
      </c>
      <c r="B44" s="4">
        <v>1220.4270012664506</v>
      </c>
    </row>
    <row x14ac:dyDescent="0.25" r="45" customHeight="1" ht="17.25">
      <c r="A45" s="3">
        <v>44420</v>
      </c>
      <c r="B45" s="4">
        <v>1142.1274290306756</v>
      </c>
    </row>
    <row x14ac:dyDescent="0.25" r="46" customHeight="1" ht="17.25">
      <c r="A46" s="3">
        <v>44421</v>
      </c>
      <c r="B46" s="4">
        <v>1041.4367134231288</v>
      </c>
    </row>
    <row x14ac:dyDescent="0.25" r="47" customHeight="1" ht="17.25">
      <c r="A47" s="3">
        <v>44422</v>
      </c>
      <c r="B47" s="4">
        <v>921.5671961155896</v>
      </c>
    </row>
    <row x14ac:dyDescent="0.25" r="48" customHeight="1" ht="17.25">
      <c r="A48" s="3">
        <v>44423</v>
      </c>
      <c r="B48" s="4">
        <v>922.6455935525707</v>
      </c>
    </row>
    <row x14ac:dyDescent="0.25" r="49" customHeight="1" ht="17.25">
      <c r="A49" s="3">
        <v>44424</v>
      </c>
      <c r="B49" s="4">
        <v>1055.1966633957938</v>
      </c>
    </row>
    <row x14ac:dyDescent="0.25" r="50" customHeight="1" ht="17.25">
      <c r="A50" s="3">
        <v>44425</v>
      </c>
      <c r="B50" s="4">
        <v>1144.708243299937</v>
      </c>
    </row>
    <row x14ac:dyDescent="0.25" r="51" customHeight="1" ht="17.25">
      <c r="A51" s="3">
        <v>44426</v>
      </c>
      <c r="B51" s="4">
        <v>1153.6817386367206</v>
      </c>
    </row>
    <row x14ac:dyDescent="0.25" r="52" customHeight="1" ht="17.25">
      <c r="A52" s="3">
        <v>44427</v>
      </c>
      <c r="B52" s="4">
        <v>1166.5873293544637</v>
      </c>
    </row>
    <row x14ac:dyDescent="0.25" r="53" customHeight="1" ht="17.25">
      <c r="A53" s="3">
        <v>44428</v>
      </c>
      <c r="B53" s="4">
        <v>1182.2176479600516</v>
      </c>
    </row>
    <row x14ac:dyDescent="0.25" r="54" customHeight="1" ht="17.25">
      <c r="A54" s="3">
        <v>44429</v>
      </c>
      <c r="B54" s="4">
        <v>1035.6357280212558</v>
      </c>
    </row>
    <row x14ac:dyDescent="0.25" r="55" customHeight="1" ht="17.25">
      <c r="A55" s="3">
        <v>44430</v>
      </c>
      <c r="B55" s="4">
        <v>960.2386184333817</v>
      </c>
    </row>
    <row x14ac:dyDescent="0.25" r="56" customHeight="1" ht="17.25">
      <c r="A56" s="3">
        <v>44431</v>
      </c>
      <c r="B56" s="4">
        <v>1200.2081989071212</v>
      </c>
    </row>
    <row x14ac:dyDescent="0.25" r="57" customHeight="1" ht="17.25">
      <c r="A57" s="3">
        <v>44432</v>
      </c>
      <c r="B57" s="4">
        <v>1230.162720090027</v>
      </c>
    </row>
    <row x14ac:dyDescent="0.25" r="58" customHeight="1" ht="17.25">
      <c r="A58" s="3">
        <v>44433</v>
      </c>
      <c r="B58" s="4">
        <v>1177.3356067932823</v>
      </c>
    </row>
    <row x14ac:dyDescent="0.25" r="59" customHeight="1" ht="17.25">
      <c r="A59" s="3">
        <v>44434</v>
      </c>
      <c r="B59" s="4">
        <v>1228.4006187134228</v>
      </c>
    </row>
    <row x14ac:dyDescent="0.25" r="60" customHeight="1" ht="17.25">
      <c r="A60" s="3">
        <v>44435</v>
      </c>
      <c r="B60" s="4">
        <v>1247.3818585393747</v>
      </c>
    </row>
    <row x14ac:dyDescent="0.25" r="61" customHeight="1" ht="17.25">
      <c r="A61" s="3">
        <v>44436</v>
      </c>
      <c r="B61" s="4">
        <v>1138.8334591549265</v>
      </c>
    </row>
    <row x14ac:dyDescent="0.25" r="62" customHeight="1" ht="17.25">
      <c r="A62" s="3">
        <v>44437</v>
      </c>
      <c r="B62" s="4">
        <v>1053.2629459289644</v>
      </c>
    </row>
    <row x14ac:dyDescent="0.25" r="63" customHeight="1" ht="17.25">
      <c r="A63" s="3">
        <v>44438</v>
      </c>
      <c r="B63" s="4">
        <v>1089.5584392130536</v>
      </c>
    </row>
    <row x14ac:dyDescent="0.25" r="64" customHeight="1" ht="17.25">
      <c r="A64" s="3">
        <v>44439</v>
      </c>
      <c r="B64" s="4">
        <v>1048.7602797852123</v>
      </c>
    </row>
    <row x14ac:dyDescent="0.25" r="65" customHeight="1" ht="17.25">
      <c r="A65" s="3">
        <v>44440</v>
      </c>
      <c r="B65" s="4">
        <v>1064.579870514965</v>
      </c>
    </row>
    <row x14ac:dyDescent="0.25" r="66" customHeight="1" ht="17.25">
      <c r="A66" s="3">
        <v>44441</v>
      </c>
      <c r="B66" s="4">
        <v>1042.7276764258079</v>
      </c>
    </row>
    <row x14ac:dyDescent="0.25" r="67" customHeight="1" ht="17.25">
      <c r="A67" s="3">
        <v>44442</v>
      </c>
      <c r="B67" s="4">
        <v>1058.0989471331097</v>
      </c>
    </row>
    <row x14ac:dyDescent="0.25" r="68" customHeight="1" ht="17.25">
      <c r="A68" s="3">
        <v>44443</v>
      </c>
      <c r="B68" s="4">
        <v>990.0996158053795</v>
      </c>
    </row>
    <row x14ac:dyDescent="0.25" r="69" customHeight="1" ht="17.25">
      <c r="A69" s="3">
        <v>44444</v>
      </c>
      <c r="B69" s="4">
        <v>923.9167409159434</v>
      </c>
    </row>
    <row x14ac:dyDescent="0.25" r="70" customHeight="1" ht="17.25">
      <c r="A70" s="3">
        <v>44445</v>
      </c>
      <c r="B70" s="4">
        <v>979.1163170511463</v>
      </c>
    </row>
    <row x14ac:dyDescent="0.25" r="71" customHeight="1" ht="17.25">
      <c r="A71" s="3">
        <v>44446</v>
      </c>
      <c r="B71" s="4">
        <v>1138.2737848669474</v>
      </c>
    </row>
    <row x14ac:dyDescent="0.25" r="72" customHeight="1" ht="17.25">
      <c r="A72" s="3">
        <v>44447</v>
      </c>
      <c r="B72" s="4">
        <v>994.5240142239448</v>
      </c>
    </row>
    <row x14ac:dyDescent="0.25" r="73" customHeight="1" ht="17.25">
      <c r="A73" s="3">
        <v>44448</v>
      </c>
      <c r="B73" s="4">
        <v>994.084808493448</v>
      </c>
    </row>
    <row x14ac:dyDescent="0.25" r="74" customHeight="1" ht="17.25">
      <c r="A74" s="3">
        <v>44449</v>
      </c>
      <c r="B74" s="4">
        <v>1036.726494349127</v>
      </c>
    </row>
    <row x14ac:dyDescent="0.25" r="75" customHeight="1" ht="17.25">
      <c r="A75" s="3">
        <v>44450</v>
      </c>
      <c r="B75" s="4">
        <v>1008.1225284476</v>
      </c>
    </row>
    <row x14ac:dyDescent="0.25" r="76" customHeight="1" ht="17.25">
      <c r="A76" s="3">
        <v>44451</v>
      </c>
      <c r="B76" s="4">
        <v>999.0528977173842</v>
      </c>
    </row>
    <row x14ac:dyDescent="0.25" r="77" customHeight="1" ht="17.25">
      <c r="A77" s="3">
        <v>44452</v>
      </c>
      <c r="B77" s="4">
        <v>1121.287568282105</v>
      </c>
    </row>
    <row x14ac:dyDescent="0.25" r="78" customHeight="1" ht="17.25">
      <c r="A78" s="3">
        <v>44453</v>
      </c>
      <c r="B78" s="4">
        <v>1086.7155054830068</v>
      </c>
    </row>
    <row x14ac:dyDescent="0.25" r="79" customHeight="1" ht="17.25">
      <c r="A79" s="3">
        <v>44454</v>
      </c>
      <c r="B79" s="4">
        <v>1020.5252651322644</v>
      </c>
    </row>
    <row x14ac:dyDescent="0.25" r="80" customHeight="1" ht="17.25">
      <c r="A80" s="3">
        <v>44455</v>
      </c>
      <c r="B80" s="4">
        <v>1042.7029506213528</v>
      </c>
    </row>
    <row x14ac:dyDescent="0.25" r="81" customHeight="1" ht="17.25">
      <c r="A81" s="3">
        <v>44456</v>
      </c>
      <c r="B81" s="4">
        <v>1068.1153602689278</v>
      </c>
    </row>
    <row x14ac:dyDescent="0.25" r="82" customHeight="1" ht="17.25">
      <c r="A82" s="3">
        <v>44457</v>
      </c>
      <c r="B82" s="4">
        <v>966.9415238541404</v>
      </c>
    </row>
    <row x14ac:dyDescent="0.25" r="83" customHeight="1" ht="17.25">
      <c r="A83" s="3">
        <v>44458</v>
      </c>
      <c r="B83" s="4">
        <v>1044.7923368744578</v>
      </c>
    </row>
    <row x14ac:dyDescent="0.25" r="84" customHeight="1" ht="17.25">
      <c r="A84" s="3">
        <v>44459</v>
      </c>
      <c r="B84" s="4">
        <v>1163.6295500442316</v>
      </c>
    </row>
    <row x14ac:dyDescent="0.25" r="85" customHeight="1" ht="17.25">
      <c r="A85" s="3">
        <v>44460</v>
      </c>
      <c r="B85" s="4">
        <v>994.2343072085873</v>
      </c>
    </row>
    <row x14ac:dyDescent="0.25" r="86" customHeight="1" ht="17.25">
      <c r="A86" s="3">
        <v>44461</v>
      </c>
      <c r="B86" s="4">
        <v>970.6026503174812</v>
      </c>
    </row>
    <row x14ac:dyDescent="0.25" r="87" customHeight="1" ht="17.25">
      <c r="A87" s="3">
        <v>44462</v>
      </c>
      <c r="B87" s="4">
        <v>992.9828422414712</v>
      </c>
    </row>
    <row x14ac:dyDescent="0.25" r="88" customHeight="1" ht="17.25">
      <c r="A88" s="3">
        <v>44463</v>
      </c>
      <c r="B88" s="4">
        <v>995.8087695821731</v>
      </c>
    </row>
    <row x14ac:dyDescent="0.25" r="89" customHeight="1" ht="17.25">
      <c r="A89" s="3">
        <v>44464</v>
      </c>
      <c r="B89" s="4">
        <v>898.4168078616649</v>
      </c>
    </row>
    <row x14ac:dyDescent="0.25" r="90" customHeight="1" ht="17.25">
      <c r="A90" s="3">
        <v>44465</v>
      </c>
      <c r="B90" s="4">
        <v>956.151838146382</v>
      </c>
    </row>
    <row x14ac:dyDescent="0.25" r="91" customHeight="1" ht="17.25">
      <c r="A91" s="3">
        <v>44466</v>
      </c>
      <c r="B91" s="4">
        <v>1122.208849411326</v>
      </c>
    </row>
    <row x14ac:dyDescent="0.25" r="92" customHeight="1" ht="17.25">
      <c r="A92" s="3">
        <v>44467</v>
      </c>
      <c r="B92" s="4">
        <v>1098.012610171666</v>
      </c>
    </row>
    <row x14ac:dyDescent="0.25" r="93" customHeight="1" ht="17.25">
      <c r="A93" s="3">
        <v>44468</v>
      </c>
      <c r="B93" s="4">
        <v>1114.0309477580815</v>
      </c>
    </row>
    <row x14ac:dyDescent="0.25" r="94" customHeight="1" ht="17.25">
      <c r="A94" s="3">
        <v>44469</v>
      </c>
      <c r="B94" s="4">
        <v>1153.0299261711052</v>
      </c>
    </row>
    <row x14ac:dyDescent="0.25" r="95" customHeight="1" ht="17.25">
      <c r="A95" s="3">
        <v>44470</v>
      </c>
      <c r="B95" s="4">
        <v>1141.9724789068057</v>
      </c>
    </row>
    <row x14ac:dyDescent="0.25" r="96" customHeight="1" ht="17.25">
      <c r="A96" s="3">
        <v>44471</v>
      </c>
      <c r="B96" s="4">
        <v>1032.6432421076684</v>
      </c>
    </row>
    <row x14ac:dyDescent="0.25" r="97" customHeight="1" ht="17.25">
      <c r="A97" s="3">
        <v>44472</v>
      </c>
      <c r="B97" s="4">
        <v>1010.8165380934258</v>
      </c>
    </row>
    <row x14ac:dyDescent="0.25" r="98" customHeight="1" ht="17.25">
      <c r="A98" s="3">
        <v>44473</v>
      </c>
      <c r="B98" s="4">
        <v>1086.234899404944</v>
      </c>
    </row>
    <row x14ac:dyDescent="0.25" r="99" customHeight="1" ht="17.25">
      <c r="A99" s="3">
        <v>44474</v>
      </c>
      <c r="B99" s="4">
        <v>1081.0506445946398</v>
      </c>
    </row>
    <row x14ac:dyDescent="0.25" r="100" customHeight="1" ht="17.25">
      <c r="A100" s="3">
        <v>44475</v>
      </c>
      <c r="B100" s="4">
        <v>1094.1390197223927</v>
      </c>
    </row>
    <row x14ac:dyDescent="0.25" r="101" customHeight="1" ht="17.25">
      <c r="A101" s="3">
        <v>44476</v>
      </c>
      <c r="B101" s="4">
        <v>1127.893970850874</v>
      </c>
    </row>
    <row x14ac:dyDescent="0.25" r="102" customHeight="1" ht="17.25">
      <c r="A102" s="3">
        <v>44477</v>
      </c>
      <c r="B102" s="4">
        <v>1110.8862201850038</v>
      </c>
    </row>
    <row x14ac:dyDescent="0.25" r="103" customHeight="1" ht="17.25">
      <c r="A103" s="3">
        <v>44478</v>
      </c>
      <c r="B103" s="4">
        <v>1028.9830815440894</v>
      </c>
    </row>
    <row x14ac:dyDescent="0.25" r="104" customHeight="1" ht="17.25">
      <c r="A104" s="3">
        <v>44479</v>
      </c>
      <c r="B104" s="4">
        <v>992.2126737509724</v>
      </c>
    </row>
    <row x14ac:dyDescent="0.25" r="105" customHeight="1" ht="17.25">
      <c r="A105" s="3">
        <v>44480</v>
      </c>
      <c r="B105" s="4">
        <v>996.8388524828733</v>
      </c>
    </row>
    <row x14ac:dyDescent="0.25" r="106" customHeight="1" ht="17.25">
      <c r="A106" s="3">
        <v>44481</v>
      </c>
      <c r="B106" s="4">
        <v>965.19179793478</v>
      </c>
    </row>
    <row x14ac:dyDescent="0.25" r="107" customHeight="1" ht="17.25">
      <c r="A107" s="3">
        <v>44482</v>
      </c>
      <c r="B107" s="4">
        <v>1026.6283007757538</v>
      </c>
    </row>
    <row x14ac:dyDescent="0.25" r="108" customHeight="1" ht="17.25">
      <c r="A108" s="3">
        <v>44483</v>
      </c>
      <c r="B108" s="4">
        <v>921.586231737947</v>
      </c>
    </row>
    <row x14ac:dyDescent="0.25" r="109" customHeight="1" ht="17.25">
      <c r="A109" s="3">
        <v>44484</v>
      </c>
      <c r="B109" s="4">
        <v>850.8847385502186</v>
      </c>
    </row>
    <row x14ac:dyDescent="0.25" r="110" customHeight="1" ht="17.25">
      <c r="A110" s="3">
        <v>44485</v>
      </c>
      <c r="B110" s="4">
        <v>835.9564139799243</v>
      </c>
    </row>
    <row x14ac:dyDescent="0.25" r="111" customHeight="1" ht="17.25">
      <c r="A111" s="3">
        <v>44486</v>
      </c>
      <c r="B111" s="4">
        <v>841.1868229402853</v>
      </c>
    </row>
    <row x14ac:dyDescent="0.25" r="112" customHeight="1" ht="17.25">
      <c r="A112" s="3">
        <v>44487</v>
      </c>
      <c r="B112" s="4">
        <v>932.6952931259639</v>
      </c>
    </row>
    <row x14ac:dyDescent="0.25" r="113" customHeight="1" ht="17.25">
      <c r="A113" s="3">
        <v>44488</v>
      </c>
      <c r="B113" s="4">
        <v>907.2192228300974</v>
      </c>
    </row>
    <row x14ac:dyDescent="0.25" r="114" customHeight="1" ht="17.25">
      <c r="A114" s="3">
        <v>44489</v>
      </c>
      <c r="B114" s="4">
        <v>941.0753865400766</v>
      </c>
    </row>
    <row x14ac:dyDescent="0.25" r="115" customHeight="1" ht="17.25">
      <c r="A115" s="3">
        <v>44490</v>
      </c>
      <c r="B115" s="4">
        <v>872.5199465648722</v>
      </c>
    </row>
    <row x14ac:dyDescent="0.25" r="116" customHeight="1" ht="17.25">
      <c r="A116" s="3">
        <v>44491</v>
      </c>
      <c r="B116" s="4">
        <v>849.2763595882882</v>
      </c>
    </row>
    <row x14ac:dyDescent="0.25" r="117" customHeight="1" ht="17.25">
      <c r="A117" s="3">
        <v>44492</v>
      </c>
      <c r="B117" s="4">
        <v>783.1465252053325</v>
      </c>
    </row>
    <row x14ac:dyDescent="0.25" r="118" customHeight="1" ht="17.25">
      <c r="A118" s="3">
        <v>44493</v>
      </c>
      <c r="B118" s="4">
        <v>766.0164773579354</v>
      </c>
    </row>
    <row x14ac:dyDescent="0.25" r="119" customHeight="1" ht="17.25">
      <c r="A119" s="3">
        <v>44494</v>
      </c>
      <c r="B119" s="4">
        <v>867.9834175661223</v>
      </c>
    </row>
    <row x14ac:dyDescent="0.25" r="120" customHeight="1" ht="17.25">
      <c r="A120" s="3">
        <v>44495</v>
      </c>
      <c r="B120" s="4">
        <v>881.2238831772486</v>
      </c>
    </row>
    <row x14ac:dyDescent="0.25" r="121" customHeight="1" ht="17.25">
      <c r="A121" s="3">
        <v>44496</v>
      </c>
      <c r="B121" s="4">
        <v>887.2629023836485</v>
      </c>
    </row>
    <row x14ac:dyDescent="0.25" r="122" customHeight="1" ht="17.25">
      <c r="A122" s="3">
        <v>44497</v>
      </c>
      <c r="B122" s="4">
        <v>895.1475455355309</v>
      </c>
    </row>
    <row x14ac:dyDescent="0.25" r="123" customHeight="1" ht="17.25">
      <c r="A123" s="3">
        <v>44498</v>
      </c>
      <c r="B123" s="4">
        <v>917.5925768490187</v>
      </c>
    </row>
    <row x14ac:dyDescent="0.25" r="124" customHeight="1" ht="17.25">
      <c r="A124" s="3">
        <v>44499</v>
      </c>
      <c r="B124" s="4">
        <v>842.5861779851562</v>
      </c>
    </row>
    <row x14ac:dyDescent="0.25" r="125" customHeight="1" ht="17.25">
      <c r="A125" s="3">
        <v>44500</v>
      </c>
      <c r="B125" s="4">
        <v>824.7281193484919</v>
      </c>
    </row>
    <row x14ac:dyDescent="0.25" r="126" customHeight="1" ht="17.25">
      <c r="A126" s="3">
        <v>44501</v>
      </c>
      <c r="B126" s="4">
        <v>893.0789249780096</v>
      </c>
    </row>
    <row x14ac:dyDescent="0.25" r="127" customHeight="1" ht="17.25">
      <c r="A127" s="3">
        <v>44502</v>
      </c>
      <c r="B127" s="4">
        <v>857.1447889901556</v>
      </c>
    </row>
    <row x14ac:dyDescent="0.25" r="128" customHeight="1" ht="17.25">
      <c r="A128" s="3">
        <v>44503</v>
      </c>
      <c r="B128" s="4">
        <v>868.9529451772651</v>
      </c>
    </row>
    <row x14ac:dyDescent="0.25" r="129" customHeight="1" ht="17.25">
      <c r="A129" s="3">
        <v>44504</v>
      </c>
      <c r="B129" s="4">
        <v>872.2154879197265</v>
      </c>
    </row>
    <row x14ac:dyDescent="0.25" r="130" customHeight="1" ht="17.25">
      <c r="A130" s="3">
        <v>44505</v>
      </c>
      <c r="B130" s="4">
        <v>872.6399490258426</v>
      </c>
    </row>
    <row x14ac:dyDescent="0.25" r="131" customHeight="1" ht="17.25">
      <c r="A131" s="3">
        <v>44506</v>
      </c>
      <c r="B131" s="4">
        <v>819.0268548575621</v>
      </c>
    </row>
    <row x14ac:dyDescent="0.25" r="132" customHeight="1" ht="17.25">
      <c r="A132" s="3">
        <v>44507</v>
      </c>
      <c r="B132" s="4">
        <v>879.0994097119549</v>
      </c>
    </row>
    <row x14ac:dyDescent="0.25" r="133" customHeight="1" ht="17.25">
      <c r="A133" s="3">
        <v>44508</v>
      </c>
      <c r="B133" s="4">
        <v>958.4900560831289</v>
      </c>
    </row>
    <row x14ac:dyDescent="0.25" r="134" customHeight="1" ht="17.25">
      <c r="A134" s="3">
        <v>44509</v>
      </c>
      <c r="B134" s="4">
        <v>955.7988552244143</v>
      </c>
    </row>
    <row x14ac:dyDescent="0.25" r="135" customHeight="1" ht="17.25">
      <c r="A135" s="3">
        <v>44510</v>
      </c>
      <c r="B135" s="4">
        <v>923.8920882597333</v>
      </c>
    </row>
    <row x14ac:dyDescent="0.25" r="136" customHeight="1" ht="17.25">
      <c r="A136" s="3">
        <v>44511</v>
      </c>
      <c r="B136" s="4">
        <v>912.9971143615192</v>
      </c>
    </row>
    <row x14ac:dyDescent="0.25" r="137" customHeight="1" ht="17.25">
      <c r="A137" s="3">
        <v>44512</v>
      </c>
      <c r="B137" s="4">
        <v>873.7996385157403</v>
      </c>
    </row>
    <row x14ac:dyDescent="0.25" r="138" customHeight="1" ht="17.25">
      <c r="A138" s="3">
        <v>44513</v>
      </c>
      <c r="B138" s="4">
        <v>826.8474303253258</v>
      </c>
    </row>
    <row x14ac:dyDescent="0.25" r="139" customHeight="1" ht="17.25">
      <c r="A139" s="3">
        <v>44514</v>
      </c>
      <c r="B139" s="4">
        <v>799.4301357773177</v>
      </c>
    </row>
    <row x14ac:dyDescent="0.25" r="140" customHeight="1" ht="17.25">
      <c r="A140" s="3">
        <v>44515</v>
      </c>
      <c r="B140" s="4">
        <v>873.108844626884</v>
      </c>
    </row>
    <row x14ac:dyDescent="0.25" r="141" customHeight="1" ht="17.25">
      <c r="A141" s="3">
        <v>44516</v>
      </c>
      <c r="B141" s="4">
        <v>923.4777364207441</v>
      </c>
    </row>
    <row x14ac:dyDescent="0.25" r="142" customHeight="1" ht="17.25">
      <c r="A142" s="3">
        <v>44517</v>
      </c>
      <c r="B142" s="4">
        <v>911.0366101742907</v>
      </c>
    </row>
    <row x14ac:dyDescent="0.25" r="143" customHeight="1" ht="17.25">
      <c r="A143" s="3">
        <v>44518</v>
      </c>
      <c r="B143" s="4">
        <v>870.8399408448417</v>
      </c>
    </row>
    <row x14ac:dyDescent="0.25" r="144" customHeight="1" ht="17.25">
      <c r="A144" s="3">
        <v>44519</v>
      </c>
      <c r="B144" s="4">
        <v>856.5145495476156</v>
      </c>
    </row>
    <row x14ac:dyDescent="0.25" r="145" customHeight="1" ht="17.25">
      <c r="A145" s="3">
        <v>44520</v>
      </c>
      <c r="B145" s="4">
        <v>789.0627765757815</v>
      </c>
    </row>
    <row x14ac:dyDescent="0.25" r="146" customHeight="1" ht="17.25">
      <c r="A146" s="3">
        <v>44521</v>
      </c>
      <c r="B146" s="4">
        <v>761.9424026033206</v>
      </c>
    </row>
    <row x14ac:dyDescent="0.25" r="147" customHeight="1" ht="17.25">
      <c r="A147" s="3">
        <v>44522</v>
      </c>
      <c r="B147" s="4">
        <v>829.4883597795385</v>
      </c>
    </row>
    <row x14ac:dyDescent="0.25" r="148" customHeight="1" ht="17.25">
      <c r="A148" s="3">
        <v>44523</v>
      </c>
      <c r="B148" s="4">
        <v>829.9153570731025</v>
      </c>
    </row>
    <row x14ac:dyDescent="0.25" r="149" customHeight="1" ht="17.25">
      <c r="A149" s="3">
        <v>44524</v>
      </c>
      <c r="B149" s="4">
        <v>815.426027951175</v>
      </c>
    </row>
    <row x14ac:dyDescent="0.25" r="150" customHeight="1" ht="17.25">
      <c r="A150" s="3">
        <v>44525</v>
      </c>
      <c r="B150" s="4">
        <v>752.030630113832</v>
      </c>
    </row>
    <row x14ac:dyDescent="0.25" r="151" customHeight="1" ht="17.25">
      <c r="A151" s="3">
        <v>44526</v>
      </c>
      <c r="B151" s="4">
        <v>755.9918874656328</v>
      </c>
    </row>
    <row x14ac:dyDescent="0.25" r="152" customHeight="1" ht="17.25">
      <c r="A152" s="3">
        <v>44527</v>
      </c>
      <c r="B152" s="4">
        <v>758.0699029607908</v>
      </c>
    </row>
    <row x14ac:dyDescent="0.25" r="153" customHeight="1" ht="17.25">
      <c r="A153" s="3">
        <v>44528</v>
      </c>
      <c r="B153" s="4">
        <v>761.8684461422164</v>
      </c>
    </row>
    <row x14ac:dyDescent="0.25" r="154" customHeight="1" ht="17.25">
      <c r="A154" s="3">
        <v>44529</v>
      </c>
      <c r="B154" s="4">
        <v>862.4624228236808</v>
      </c>
    </row>
    <row x14ac:dyDescent="0.25" r="155" customHeight="1" ht="17.25">
      <c r="A155" s="3">
        <v>44530</v>
      </c>
      <c r="B155" s="4">
        <v>869.9787311250442</v>
      </c>
    </row>
    <row x14ac:dyDescent="0.25" r="156" customHeight="1" ht="17.25">
      <c r="A156" s="3">
        <v>44531</v>
      </c>
      <c r="B156" s="4">
        <v>884.5233173378333</v>
      </c>
    </row>
    <row x14ac:dyDescent="0.25" r="157" customHeight="1" ht="17.25">
      <c r="A157" s="3">
        <v>44532</v>
      </c>
      <c r="B157" s="4">
        <v>917.6569782765869</v>
      </c>
    </row>
    <row x14ac:dyDescent="0.25" r="158" customHeight="1" ht="17.25">
      <c r="A158" s="3">
        <v>44533</v>
      </c>
      <c r="B158" s="4">
        <v>907.3992571400661</v>
      </c>
    </row>
    <row x14ac:dyDescent="0.25" r="159" customHeight="1" ht="17.25">
      <c r="A159" s="3">
        <v>44534</v>
      </c>
      <c r="B159" s="4">
        <v>817.6322366219129</v>
      </c>
    </row>
    <row x14ac:dyDescent="0.25" r="160" customHeight="1" ht="17.25">
      <c r="A160" s="3">
        <v>44535</v>
      </c>
      <c r="B160" s="4">
        <v>817.9801296377082</v>
      </c>
    </row>
    <row x14ac:dyDescent="0.25" r="161" customHeight="1" ht="17.25">
      <c r="A161" s="3">
        <v>44536</v>
      </c>
      <c r="B161" s="4">
        <v>910.1450876418832</v>
      </c>
    </row>
    <row x14ac:dyDescent="0.25" r="162" customHeight="1" ht="17.25">
      <c r="A162" s="3">
        <v>44537</v>
      </c>
      <c r="B162" s="4">
        <v>924.3781176208247</v>
      </c>
    </row>
    <row x14ac:dyDescent="0.25" r="163" customHeight="1" ht="17.25">
      <c r="A163" s="3">
        <v>44538</v>
      </c>
      <c r="B163" s="4">
        <v>920.4866542344535</v>
      </c>
    </row>
    <row x14ac:dyDescent="0.25" r="164" customHeight="1" ht="17.25">
      <c r="A164" s="3">
        <v>44539</v>
      </c>
      <c r="B164" s="4">
        <v>912.2015500003462</v>
      </c>
    </row>
    <row x14ac:dyDescent="0.25" r="165" customHeight="1" ht="17.25">
      <c r="A165" s="3">
        <v>44540</v>
      </c>
      <c r="B165" s="4">
        <v>899.7641602756185</v>
      </c>
    </row>
    <row x14ac:dyDescent="0.25" r="166" customHeight="1" ht="17.25">
      <c r="A166" s="3">
        <v>44541</v>
      </c>
      <c r="B166" s="4">
        <v>833.547143698132</v>
      </c>
    </row>
    <row x14ac:dyDescent="0.25" r="167" customHeight="1" ht="17.25">
      <c r="A167" s="3">
        <v>44542</v>
      </c>
      <c r="B167" s="4">
        <v>835.8682536637664</v>
      </c>
    </row>
    <row x14ac:dyDescent="0.25" r="168" customHeight="1" ht="17.25">
      <c r="A168" s="3">
        <v>44543</v>
      </c>
      <c r="B168" s="4">
        <v>915.4177491736518</v>
      </c>
    </row>
    <row x14ac:dyDescent="0.25" r="169" customHeight="1" ht="17.25">
      <c r="A169" s="3">
        <v>44544</v>
      </c>
      <c r="B169" s="4">
        <v>895.4564124484966</v>
      </c>
    </row>
    <row x14ac:dyDescent="0.25" r="170" customHeight="1" ht="17.25">
      <c r="A170" s="3">
        <v>44545</v>
      </c>
      <c r="B170" s="4">
        <v>941.6908333211957</v>
      </c>
    </row>
    <row x14ac:dyDescent="0.25" r="171" customHeight="1" ht="17.25">
      <c r="A171" s="3">
        <v>44546</v>
      </c>
      <c r="B171" s="4">
        <v>762.9840768155209</v>
      </c>
    </row>
    <row x14ac:dyDescent="0.25" r="172" customHeight="1" ht="17.25">
      <c r="A172" s="3">
        <v>44547</v>
      </c>
      <c r="B172" s="4">
        <v>757.7008567136666</v>
      </c>
    </row>
    <row x14ac:dyDescent="0.25" r="173" customHeight="1" ht="17.25">
      <c r="A173" s="3">
        <v>44548</v>
      </c>
      <c r="B173" s="4">
        <v>674.3973428957919</v>
      </c>
    </row>
    <row x14ac:dyDescent="0.25" r="174" customHeight="1" ht="17.25">
      <c r="A174" s="3">
        <v>44549</v>
      </c>
      <c r="B174" s="4">
        <v>668.213253719381</v>
      </c>
    </row>
    <row x14ac:dyDescent="0.25" r="175" customHeight="1" ht="17.25">
      <c r="A175" s="3">
        <v>44550</v>
      </c>
      <c r="B175" s="4">
        <v>737.4070261717407</v>
      </c>
    </row>
    <row x14ac:dyDescent="0.25" r="176" customHeight="1" ht="17.25">
      <c r="A176" s="3">
        <v>44551</v>
      </c>
      <c r="B176" s="4">
        <v>739.2921988841395</v>
      </c>
    </row>
    <row x14ac:dyDescent="0.25" r="177" customHeight="1" ht="17.25">
      <c r="A177" s="3">
        <v>44552</v>
      </c>
      <c r="B177" s="4">
        <v>725.1548403556916</v>
      </c>
    </row>
    <row x14ac:dyDescent="0.25" r="178" customHeight="1" ht="17.25">
      <c r="A178" s="3">
        <v>44553</v>
      </c>
      <c r="B178" s="4">
        <v>684.045683966923</v>
      </c>
    </row>
    <row x14ac:dyDescent="0.25" r="179" customHeight="1" ht="17.25">
      <c r="A179" s="3">
        <v>44554</v>
      </c>
      <c r="B179" s="4">
        <v>666.5371640528713</v>
      </c>
    </row>
    <row x14ac:dyDescent="0.25" r="180" customHeight="1" ht="17.25">
      <c r="A180" s="3">
        <v>44555</v>
      </c>
      <c r="B180" s="4">
        <v>647.9548314442987</v>
      </c>
    </row>
    <row x14ac:dyDescent="0.25" r="181" customHeight="1" ht="17.25">
      <c r="A181" s="3">
        <v>44556</v>
      </c>
      <c r="B181" s="4">
        <v>657.4622458124295</v>
      </c>
    </row>
    <row x14ac:dyDescent="0.25" r="182" customHeight="1" ht="17.25">
      <c r="A182" s="3">
        <v>44557</v>
      </c>
      <c r="B182" s="4">
        <v>708.819300484389</v>
      </c>
    </row>
    <row x14ac:dyDescent="0.25" r="183" customHeight="1" ht="17.25">
      <c r="A183" s="3">
        <v>44558</v>
      </c>
      <c r="B183" s="4">
        <v>719.4978011962439</v>
      </c>
    </row>
    <row x14ac:dyDescent="0.25" r="184" customHeight="1" ht="17.25">
      <c r="A184" s="3">
        <v>44559</v>
      </c>
      <c r="B184" s="4">
        <v>723.7139661613103</v>
      </c>
    </row>
    <row x14ac:dyDescent="0.25" r="185" customHeight="1" ht="17.25">
      <c r="A185" s="3">
        <v>44560</v>
      </c>
      <c r="B185" s="4">
        <v>709.1553580780019</v>
      </c>
    </row>
    <row x14ac:dyDescent="0.25" r="186" customHeight="1" ht="17.25">
      <c r="A186" s="3">
        <v>44561</v>
      </c>
      <c r="B186" s="4">
        <v>668.7567134053966</v>
      </c>
    </row>
    <row x14ac:dyDescent="0.25" r="187" customHeight="1" ht="17.25">
      <c r="A187" s="3">
        <v>44562</v>
      </c>
      <c r="B187" s="4">
        <v>668.0946185128148</v>
      </c>
    </row>
    <row x14ac:dyDescent="0.25" r="188" customHeight="1" ht="17.25">
      <c r="A188" s="3">
        <v>44563</v>
      </c>
      <c r="B188" s="4">
        <v>672.6031478097086</v>
      </c>
    </row>
    <row x14ac:dyDescent="0.25" r="189" customHeight="1" ht="17.25">
      <c r="A189" s="3">
        <v>44564</v>
      </c>
      <c r="B189" s="4">
        <v>738.5795930921516</v>
      </c>
    </row>
    <row x14ac:dyDescent="0.25" r="190" customHeight="1" ht="17.25">
      <c r="A190" s="3">
        <v>44565</v>
      </c>
      <c r="B190" s="4">
        <v>730.6326658643316</v>
      </c>
    </row>
    <row x14ac:dyDescent="0.25" r="191" customHeight="1" ht="17.25">
      <c r="A191" s="3">
        <v>44566</v>
      </c>
      <c r="B191" s="4">
        <v>736.9058237551571</v>
      </c>
    </row>
    <row x14ac:dyDescent="0.25" r="192" customHeight="1" ht="17.25">
      <c r="A192" s="3">
        <v>44567</v>
      </c>
      <c r="B192" s="4">
        <v>754.7902711518701</v>
      </c>
    </row>
    <row x14ac:dyDescent="0.25" r="193" customHeight="1" ht="17.25">
      <c r="A193" s="3">
        <v>44568</v>
      </c>
      <c r="B193" s="4">
        <v>762.8854725537172</v>
      </c>
    </row>
    <row x14ac:dyDescent="0.25" r="194" customHeight="1" ht="17.25">
      <c r="A194" s="3">
        <v>44569</v>
      </c>
      <c r="B194" s="4">
        <v>707.0467078120737</v>
      </c>
    </row>
    <row x14ac:dyDescent="0.25" r="195" customHeight="1" ht="17.25">
      <c r="A195" s="3">
        <v>44570</v>
      </c>
      <c r="B195" s="4">
        <v>693.3128343984619</v>
      </c>
    </row>
    <row x14ac:dyDescent="0.25" r="196" customHeight="1" ht="17.25">
      <c r="A196" s="3">
        <v>44571</v>
      </c>
      <c r="B196" s="4">
        <v>754.4391820136594</v>
      </c>
    </row>
    <row x14ac:dyDescent="0.25" r="197" customHeight="1" ht="17.25">
      <c r="A197" s="3">
        <v>44572</v>
      </c>
      <c r="B197" s="4">
        <v>759.2807209879968</v>
      </c>
    </row>
    <row x14ac:dyDescent="0.25" r="198" customHeight="1" ht="17.25">
      <c r="A198" s="3">
        <v>44573</v>
      </c>
      <c r="B198" s="4">
        <v>745.542169727596</v>
      </c>
    </row>
    <row x14ac:dyDescent="0.25" r="199" customHeight="1" ht="17.25">
      <c r="A199" s="3">
        <v>44574</v>
      </c>
      <c r="B199" s="4">
        <v>739.8181154555612</v>
      </c>
    </row>
    <row x14ac:dyDescent="0.25" r="200" customHeight="1" ht="17.25">
      <c r="A200" s="3">
        <v>44575</v>
      </c>
      <c r="B200" s="4">
        <v>721.5701991218344</v>
      </c>
    </row>
    <row x14ac:dyDescent="0.25" r="201" customHeight="1" ht="17.25">
      <c r="A201" s="3">
        <v>44576</v>
      </c>
      <c r="B201" s="4">
        <v>668.9574088273107</v>
      </c>
    </row>
    <row x14ac:dyDescent="0.25" r="202" customHeight="1" ht="17.25">
      <c r="A202" s="3">
        <v>44577</v>
      </c>
      <c r="B202" s="4">
        <v>673.9595843887021</v>
      </c>
    </row>
    <row x14ac:dyDescent="0.25" r="203" customHeight="1" ht="17.25">
      <c r="A203" s="3">
        <v>44578</v>
      </c>
      <c r="B203" s="4">
        <v>684.4907721868798</v>
      </c>
    </row>
    <row x14ac:dyDescent="0.25" r="204" customHeight="1" ht="17.25">
      <c r="A204" s="3">
        <v>44579</v>
      </c>
      <c r="B204" s="4">
        <v>770.5772426189792</v>
      </c>
    </row>
    <row x14ac:dyDescent="0.25" r="205" customHeight="1" ht="17.25">
      <c r="A205" s="3">
        <v>44580</v>
      </c>
      <c r="B205" s="4">
        <v>775.9078082532457</v>
      </c>
    </row>
    <row x14ac:dyDescent="0.25" r="206" customHeight="1" ht="17.25">
      <c r="A206" s="3">
        <v>44581</v>
      </c>
      <c r="B206" s="4">
        <v>789.4884447071099</v>
      </c>
    </row>
    <row x14ac:dyDescent="0.25" r="207" customHeight="1" ht="17.25">
      <c r="A207" s="3">
        <v>44582</v>
      </c>
      <c r="B207" s="4">
        <v>789.7527487071413</v>
      </c>
    </row>
    <row x14ac:dyDescent="0.25" r="208" customHeight="1" ht="17.25">
      <c r="A208" s="3">
        <v>44583</v>
      </c>
      <c r="B208" s="4">
        <v>717.4633722403274</v>
      </c>
    </row>
    <row x14ac:dyDescent="0.25" r="209" customHeight="1" ht="17.25">
      <c r="A209" s="3">
        <v>44584</v>
      </c>
      <c r="B209" s="4">
        <v>708.6451674343667</v>
      </c>
    </row>
    <row x14ac:dyDescent="0.25" r="210" customHeight="1" ht="17.25">
      <c r="A210" s="3">
        <v>44585</v>
      </c>
      <c r="B210" s="4">
        <v>774.921723584859</v>
      </c>
    </row>
    <row x14ac:dyDescent="0.25" r="211" customHeight="1" ht="17.25">
      <c r="A211" s="3">
        <v>44586</v>
      </c>
      <c r="B211" s="4">
        <v>799.4737637164611</v>
      </c>
    </row>
    <row x14ac:dyDescent="0.25" r="212" customHeight="1" ht="17.25">
      <c r="A212" s="3">
        <v>44587</v>
      </c>
      <c r="B212" s="4">
        <v>793.5088550967898</v>
      </c>
    </row>
    <row x14ac:dyDescent="0.25" r="213" customHeight="1" ht="17.25">
      <c r="A213" s="3">
        <v>44588</v>
      </c>
      <c r="B213" s="4">
        <v>774.7841113870592</v>
      </c>
    </row>
    <row x14ac:dyDescent="0.25" r="214" customHeight="1" ht="17.25">
      <c r="A214" s="3">
        <v>44589</v>
      </c>
      <c r="B214" s="4">
        <v>755.5605488619301</v>
      </c>
    </row>
    <row x14ac:dyDescent="0.25" r="215" customHeight="1" ht="17.25">
      <c r="A215" s="3">
        <v>44590</v>
      </c>
      <c r="B215" s="4">
        <v>688.301146924097</v>
      </c>
    </row>
    <row x14ac:dyDescent="0.25" r="216" customHeight="1" ht="17.25">
      <c r="A216" s="3">
        <v>44591</v>
      </c>
      <c r="B216" s="4">
        <v>676.5218493228388</v>
      </c>
    </row>
    <row x14ac:dyDescent="0.25" r="217" customHeight="1" ht="17.25">
      <c r="A217" s="3">
        <v>44592</v>
      </c>
      <c r="B217" s="4">
        <v>762.6619640178135</v>
      </c>
    </row>
    <row x14ac:dyDescent="0.25" r="218" customHeight="1" ht="17.25">
      <c r="A218" s="3">
        <v>44593</v>
      </c>
      <c r="B218" s="4">
        <v>762.4781206515183</v>
      </c>
    </row>
    <row x14ac:dyDescent="0.25" r="219" customHeight="1" ht="17.25">
      <c r="A219" s="3">
        <v>44594</v>
      </c>
      <c r="B219" s="4">
        <v>766.3245179356244</v>
      </c>
    </row>
    <row x14ac:dyDescent="0.25" r="220" customHeight="1" ht="17.25">
      <c r="A220" s="3">
        <v>44595</v>
      </c>
      <c r="B220" s="4">
        <v>769.4776509189093</v>
      </c>
    </row>
    <row x14ac:dyDescent="0.25" r="221" customHeight="1" ht="17.25">
      <c r="A221" s="3">
        <v>44596</v>
      </c>
      <c r="B221" s="4">
        <v>772.7792823045648</v>
      </c>
    </row>
    <row x14ac:dyDescent="0.25" r="222" customHeight="1" ht="17.25">
      <c r="A222" s="3">
        <v>44597</v>
      </c>
      <c r="B222" s="4">
        <v>704.9257847208215</v>
      </c>
    </row>
    <row x14ac:dyDescent="0.25" r="223" customHeight="1" ht="17.25">
      <c r="A223" s="3">
        <v>44598</v>
      </c>
      <c r="B223" s="4">
        <v>691.3879105707013</v>
      </c>
    </row>
    <row x14ac:dyDescent="0.25" r="224" customHeight="1" ht="17.25">
      <c r="A224" s="3">
        <v>44599</v>
      </c>
      <c r="B224" s="4">
        <v>764.2245869545196</v>
      </c>
    </row>
    <row x14ac:dyDescent="0.25" r="225" customHeight="1" ht="17.25">
      <c r="A225" s="3">
        <v>44600</v>
      </c>
      <c r="B225" s="4">
        <v>753.7072734762987</v>
      </c>
    </row>
    <row x14ac:dyDescent="0.25" r="226" customHeight="1" ht="17.25">
      <c r="A226" s="3">
        <v>44601</v>
      </c>
      <c r="B226" s="4">
        <v>810.5702179435157</v>
      </c>
    </row>
    <row x14ac:dyDescent="0.25" r="227" customHeight="1" ht="17.25">
      <c r="A227" s="3">
        <v>44602</v>
      </c>
      <c r="B227" s="4">
        <v>835.2763751719004</v>
      </c>
    </row>
    <row x14ac:dyDescent="0.25" r="228" customHeight="1" ht="17.25">
      <c r="A228" s="3">
        <v>44603</v>
      </c>
      <c r="B228" s="4">
        <v>822.3448286052153</v>
      </c>
    </row>
    <row x14ac:dyDescent="0.25" r="229" customHeight="1" ht="17.25">
      <c r="A229" s="3">
        <v>44604</v>
      </c>
      <c r="B229" s="4">
        <v>758.0788307572936</v>
      </c>
    </row>
    <row x14ac:dyDescent="0.25" r="230" customHeight="1" ht="17.25">
      <c r="A230" s="3">
        <v>44605</v>
      </c>
      <c r="B230" s="4">
        <v>756.4622821517355</v>
      </c>
    </row>
    <row x14ac:dyDescent="0.25" r="231" customHeight="1" ht="17.25">
      <c r="A231" s="3">
        <v>44606</v>
      </c>
      <c r="B231" s="4">
        <v>794.5746710795163</v>
      </c>
    </row>
    <row x14ac:dyDescent="0.25" r="232" customHeight="1" ht="17.25">
      <c r="A232" s="3">
        <v>44607</v>
      </c>
      <c r="B232" s="4">
        <v>748.0680441127014</v>
      </c>
    </row>
    <row x14ac:dyDescent="0.25" r="233" customHeight="1" ht="17.25">
      <c r="A233" s="3">
        <v>44608</v>
      </c>
      <c r="B233" s="4">
        <v>788.7409859896906</v>
      </c>
    </row>
    <row x14ac:dyDescent="0.25" r="234" customHeight="1" ht="17.25">
      <c r="A234" s="3">
        <v>44609</v>
      </c>
      <c r="B234" s="4">
        <v>838.0409690219544</v>
      </c>
    </row>
    <row x14ac:dyDescent="0.25" r="235" customHeight="1" ht="17.25">
      <c r="A235" s="3">
        <v>44610</v>
      </c>
      <c r="B235" s="4">
        <v>778.3191659197968</v>
      </c>
    </row>
    <row x14ac:dyDescent="0.25" r="236" customHeight="1" ht="17.25">
      <c r="A236" s="3">
        <v>44611</v>
      </c>
      <c r="B236" s="4">
        <v>670.9787157632105</v>
      </c>
    </row>
    <row x14ac:dyDescent="0.25" r="237" customHeight="1" ht="17.25">
      <c r="A237" s="3">
        <v>44612</v>
      </c>
      <c r="B237" s="4">
        <v>671.3038462996925</v>
      </c>
    </row>
    <row x14ac:dyDescent="0.25" r="238" customHeight="1" ht="17.25">
      <c r="A238" s="3">
        <v>44613</v>
      </c>
      <c r="B238" s="4">
        <v>738.414279635585</v>
      </c>
    </row>
    <row x14ac:dyDescent="0.25" r="239" customHeight="1" ht="17.25">
      <c r="A239" s="3">
        <v>44614</v>
      </c>
      <c r="B239" s="4">
        <v>732.8257460846189</v>
      </c>
    </row>
    <row x14ac:dyDescent="0.25" r="240" customHeight="1" ht="17.25">
      <c r="A240" s="3">
        <v>44615</v>
      </c>
      <c r="B240" s="4">
        <v>738.1323535003282</v>
      </c>
    </row>
    <row x14ac:dyDescent="0.25" r="241" customHeight="1" ht="17.25">
      <c r="A241" s="3">
        <v>44616</v>
      </c>
      <c r="B241" s="4">
        <v>749.6671868304386</v>
      </c>
    </row>
    <row x14ac:dyDescent="0.25" r="242" customHeight="1" ht="17.25">
      <c r="A242" s="3">
        <v>44617</v>
      </c>
      <c r="B242" s="4">
        <v>722.7959889698759</v>
      </c>
    </row>
    <row x14ac:dyDescent="0.25" r="243" customHeight="1" ht="17.25">
      <c r="A243" s="3">
        <v>44618</v>
      </c>
      <c r="B243" s="4">
        <v>650.8832351176584</v>
      </c>
    </row>
    <row x14ac:dyDescent="0.25" r="244" customHeight="1" ht="17.25">
      <c r="A244" s="3">
        <v>44619</v>
      </c>
      <c r="B244" s="4">
        <v>645.889058404447</v>
      </c>
    </row>
    <row x14ac:dyDescent="0.25" r="245" customHeight="1" ht="17.25">
      <c r="A245" s="3">
        <v>44620</v>
      </c>
      <c r="B245" s="4">
        <v>751.0772965674198</v>
      </c>
    </row>
    <row x14ac:dyDescent="0.25" r="246" customHeight="1" ht="17.25">
      <c r="A246" s="3">
        <v>44621</v>
      </c>
      <c r="B246" s="4">
        <v>761.9467679946235</v>
      </c>
    </row>
    <row x14ac:dyDescent="0.25" r="247" customHeight="1" ht="17.25">
      <c r="A247" s="3">
        <v>44622</v>
      </c>
      <c r="B247" s="4">
        <v>772.4287437918135</v>
      </c>
    </row>
    <row x14ac:dyDescent="0.25" r="248" customHeight="1" ht="17.25">
      <c r="A248" s="3">
        <v>44623</v>
      </c>
      <c r="B248" s="4">
        <v>754.2944955513008</v>
      </c>
    </row>
    <row x14ac:dyDescent="0.25" r="249" customHeight="1" ht="17.25">
      <c r="A249" s="3">
        <v>44624</v>
      </c>
      <c r="B249" s="4">
        <v>737.1139927765425</v>
      </c>
    </row>
    <row x14ac:dyDescent="0.25" r="250" customHeight="1" ht="17.25">
      <c r="A250" s="3">
        <v>44625</v>
      </c>
      <c r="B250" s="4">
        <v>719.0010673832375</v>
      </c>
    </row>
    <row x14ac:dyDescent="0.25" r="251" customHeight="1" ht="17.25">
      <c r="A251" s="3">
        <v>44626</v>
      </c>
      <c r="B251" s="4">
        <v>659.4960363159119</v>
      </c>
    </row>
    <row x14ac:dyDescent="0.25" r="252" customHeight="1" ht="17.25">
      <c r="A252" s="3">
        <v>44627</v>
      </c>
      <c r="B252" s="4">
        <v>743.3327626742283</v>
      </c>
    </row>
    <row x14ac:dyDescent="0.25" r="253" customHeight="1" ht="17.25">
      <c r="A253" s="3">
        <v>44628</v>
      </c>
      <c r="B253" s="4">
        <v>753.1103469750876</v>
      </c>
    </row>
    <row x14ac:dyDescent="0.25" r="254" customHeight="1" ht="17.25">
      <c r="A254" s="3">
        <v>44629</v>
      </c>
      <c r="B254" s="4">
        <v>748.8260152331843</v>
      </c>
    </row>
    <row x14ac:dyDescent="0.25" r="255" customHeight="1" ht="17.25">
      <c r="A255" s="3">
        <v>44630</v>
      </c>
      <c r="B255" s="4">
        <v>750.0364360496671</v>
      </c>
    </row>
    <row x14ac:dyDescent="0.25" r="256" customHeight="1" ht="17.25">
      <c r="A256" s="3">
        <v>44631</v>
      </c>
      <c r="B256" s="4">
        <v>733.4905935535402</v>
      </c>
    </row>
    <row x14ac:dyDescent="0.25" r="257" customHeight="1" ht="17.25">
      <c r="A257" s="3">
        <v>44632</v>
      </c>
      <c r="B257" s="4">
        <v>654.3515444259765</v>
      </c>
    </row>
    <row x14ac:dyDescent="0.25" r="258" customHeight="1" ht="17.25">
      <c r="A258" s="3">
        <v>44633</v>
      </c>
      <c r="B258" s="4">
        <v>617.1557791447922</v>
      </c>
    </row>
    <row x14ac:dyDescent="0.25" r="259" customHeight="1" ht="17.25">
      <c r="A259" s="3">
        <v>44634</v>
      </c>
      <c r="B259" s="4">
        <v>739.9571012797858</v>
      </c>
    </row>
    <row x14ac:dyDescent="0.25" r="260" customHeight="1" ht="17.25">
      <c r="A260" s="3">
        <v>44635</v>
      </c>
      <c r="B260" s="4">
        <v>741.3615875592025</v>
      </c>
    </row>
    <row x14ac:dyDescent="0.25" r="261" customHeight="1" ht="17.25">
      <c r="A261" s="3">
        <v>44636</v>
      </c>
      <c r="B261" s="4">
        <v>797.9218616787223</v>
      </c>
    </row>
    <row x14ac:dyDescent="0.25" r="262" customHeight="1" ht="17.25">
      <c r="A262" s="3">
        <v>44637</v>
      </c>
      <c r="B262" s="4">
        <v>776.2564967386828</v>
      </c>
    </row>
    <row x14ac:dyDescent="0.25" r="263" customHeight="1" ht="17.25">
      <c r="A263" s="3">
        <v>44638</v>
      </c>
      <c r="B263" s="4">
        <v>697.2126772322003</v>
      </c>
    </row>
    <row x14ac:dyDescent="0.25" r="264" customHeight="1" ht="17.25">
      <c r="A264" s="3">
        <v>44639</v>
      </c>
      <c r="B264" s="4">
        <v>657.6040358626765</v>
      </c>
    </row>
    <row x14ac:dyDescent="0.25" r="265" customHeight="1" ht="17.25">
      <c r="A265" s="3">
        <v>44640</v>
      </c>
      <c r="B265" s="4">
        <v>707.7112259947579</v>
      </c>
    </row>
    <row x14ac:dyDescent="0.25" r="266" customHeight="1" ht="17.25">
      <c r="A266" s="3">
        <v>44641</v>
      </c>
      <c r="B266" s="4">
        <v>876.3330596206063</v>
      </c>
    </row>
    <row x14ac:dyDescent="0.25" r="267" customHeight="1" ht="17.25">
      <c r="A267" s="3">
        <v>44642</v>
      </c>
      <c r="B267" s="4">
        <v>829.5059955809882</v>
      </c>
    </row>
    <row x14ac:dyDescent="0.25" r="268" customHeight="1" ht="17.25">
      <c r="A268" s="3">
        <v>44643</v>
      </c>
      <c r="B268" s="4">
        <v>772.1984758249366</v>
      </c>
    </row>
    <row x14ac:dyDescent="0.25" r="269" customHeight="1" ht="17.25">
      <c r="A269" s="3">
        <v>44644</v>
      </c>
      <c r="B269" s="4">
        <v>765.692376544559</v>
      </c>
    </row>
    <row x14ac:dyDescent="0.25" r="270" customHeight="1" ht="17.25">
      <c r="A270" s="3">
        <v>44645</v>
      </c>
      <c r="B270" s="4">
        <v>750.0770108215642</v>
      </c>
    </row>
    <row x14ac:dyDescent="0.25" r="271" customHeight="1" ht="17.25">
      <c r="A271" s="3">
        <v>44646</v>
      </c>
      <c r="B271" s="4">
        <v>678.3675132325964</v>
      </c>
    </row>
    <row x14ac:dyDescent="0.25" r="272" customHeight="1" ht="17.25">
      <c r="A272" s="3">
        <v>44647</v>
      </c>
      <c r="B272" s="4">
        <v>678.8970154846088</v>
      </c>
    </row>
    <row x14ac:dyDescent="0.25" r="273" customHeight="1" ht="17.25">
      <c r="A273" s="3">
        <v>44648</v>
      </c>
      <c r="B273" s="4">
        <v>769.6649225209026</v>
      </c>
    </row>
    <row x14ac:dyDescent="0.25" r="274" customHeight="1" ht="17.25">
      <c r="A274" s="3">
        <v>44649</v>
      </c>
      <c r="B274" s="4">
        <v>767.1204054215259</v>
      </c>
    </row>
    <row x14ac:dyDescent="0.25" r="275" customHeight="1" ht="17.25">
      <c r="A275" s="3">
        <v>44650</v>
      </c>
      <c r="B275" s="4">
        <v>755.0908860910469</v>
      </c>
    </row>
    <row x14ac:dyDescent="0.25" r="276" customHeight="1" ht="17.25">
      <c r="A276" s="3">
        <v>44651</v>
      </c>
      <c r="B276" s="4">
        <v>732.6560516972156</v>
      </c>
    </row>
    <row x14ac:dyDescent="0.25" r="277" customHeight="1" ht="17.25">
      <c r="A277" s="3">
        <v>44652</v>
      </c>
      <c r="B277" s="4">
        <v>738.82149120235</v>
      </c>
    </row>
    <row x14ac:dyDescent="0.25" r="278" customHeight="1" ht="17.25">
      <c r="A278" s="3">
        <v>44653</v>
      </c>
      <c r="B278" s="4">
        <v>664.1251489905987</v>
      </c>
    </row>
    <row x14ac:dyDescent="0.25" r="279" customHeight="1" ht="17.25">
      <c r="A279" s="3">
        <v>44654</v>
      </c>
      <c r="B279" s="4">
        <v>674.7297416809289</v>
      </c>
    </row>
    <row x14ac:dyDescent="0.25" r="280" customHeight="1" ht="17.25">
      <c r="A280" s="3">
        <v>44655</v>
      </c>
      <c r="B280" s="4">
        <v>748.557008836162</v>
      </c>
    </row>
    <row x14ac:dyDescent="0.25" r="281" customHeight="1" ht="17.25">
      <c r="A281" s="3">
        <v>44656</v>
      </c>
      <c r="B281" s="4">
        <v>760.9209515495216</v>
      </c>
    </row>
    <row x14ac:dyDescent="0.25" r="282" customHeight="1" ht="17.25">
      <c r="A282" s="3">
        <v>44657</v>
      </c>
      <c r="B282" s="4">
        <v>748.9167071353515</v>
      </c>
    </row>
    <row x14ac:dyDescent="0.25" r="283" customHeight="1" ht="17.25">
      <c r="A283" s="3">
        <v>44658</v>
      </c>
      <c r="B283" s="4">
        <v>744.6866489152292</v>
      </c>
    </row>
    <row x14ac:dyDescent="0.25" r="284" customHeight="1" ht="17.25">
      <c r="A284" s="3">
        <v>44659</v>
      </c>
      <c r="B284" s="4">
        <v>726.205465718506</v>
      </c>
    </row>
    <row x14ac:dyDescent="0.25" r="285" customHeight="1" ht="17.25">
      <c r="A285" s="3">
        <v>44660</v>
      </c>
      <c r="B285" s="4">
        <v>672.1528851015447</v>
      </c>
    </row>
    <row x14ac:dyDescent="0.25" r="286" customHeight="1" ht="17.25">
      <c r="A286" s="3">
        <v>44661</v>
      </c>
      <c r="B286" s="4">
        <v>725.4215655197437</v>
      </c>
    </row>
    <row x14ac:dyDescent="0.25" r="287" customHeight="1" ht="17.25">
      <c r="A287" s="3">
        <v>44662</v>
      </c>
      <c r="B287" s="4">
        <v>763.9569768064688</v>
      </c>
    </row>
    <row x14ac:dyDescent="0.25" r="288" customHeight="1" ht="17.25">
      <c r="A288" s="3">
        <v>44663</v>
      </c>
      <c r="B288" s="4">
        <v>803.165156315145</v>
      </c>
    </row>
    <row x14ac:dyDescent="0.25" r="289" customHeight="1" ht="17.25">
      <c r="A289" s="3">
        <v>44664</v>
      </c>
      <c r="B289" s="4">
        <v>797.0525876340661</v>
      </c>
    </row>
    <row x14ac:dyDescent="0.25" r="290" customHeight="1" ht="17.25">
      <c r="A290" s="3">
        <v>44665</v>
      </c>
      <c r="B290" s="4">
        <v>757.4506739656806</v>
      </c>
    </row>
    <row x14ac:dyDescent="0.25" r="291" customHeight="1" ht="17.25">
      <c r="A291" s="3">
        <v>44666</v>
      </c>
      <c r="B291" s="4">
        <v>752.4981253527327</v>
      </c>
    </row>
    <row x14ac:dyDescent="0.25" r="292" customHeight="1" ht="17.25">
      <c r="A292" s="3">
        <v>44667</v>
      </c>
      <c r="B292" s="4">
        <v>669.6343741383319</v>
      </c>
    </row>
    <row x14ac:dyDescent="0.25" r="293" customHeight="1" ht="17.25">
      <c r="A293" s="3">
        <v>44668</v>
      </c>
      <c r="B293" s="4">
        <v>668.1743939766429</v>
      </c>
    </row>
    <row x14ac:dyDescent="0.25" r="294" customHeight="1" ht="17.25">
      <c r="A294" s="3">
        <v>44669</v>
      </c>
      <c r="B294" s="4">
        <v>751.1335481893095</v>
      </c>
    </row>
    <row x14ac:dyDescent="0.25" r="295" customHeight="1" ht="17.25">
      <c r="A295" s="3">
        <v>44670</v>
      </c>
      <c r="B295" s="4">
        <v>760.5108878989611</v>
      </c>
    </row>
    <row x14ac:dyDescent="0.25" r="296" customHeight="1" ht="17.25">
      <c r="A296" s="3">
        <v>44671</v>
      </c>
      <c r="B296" s="4">
        <v>752.7167514301026</v>
      </c>
    </row>
    <row x14ac:dyDescent="0.25" r="297" customHeight="1" ht="17.25">
      <c r="A297" s="3">
        <v>44672</v>
      </c>
      <c r="B297" s="4">
        <v>801.2603596222992</v>
      </c>
    </row>
    <row x14ac:dyDescent="0.25" r="298" customHeight="1" ht="17.25">
      <c r="A298" s="3">
        <v>44673</v>
      </c>
      <c r="B298" s="4">
        <v>833.0567181617819</v>
      </c>
    </row>
    <row x14ac:dyDescent="0.25" r="299" customHeight="1" ht="17.25">
      <c r="A299" s="3">
        <v>44674</v>
      </c>
      <c r="B299" s="4">
        <v>847.3148650011979</v>
      </c>
    </row>
    <row x14ac:dyDescent="0.25" r="300" customHeight="1" ht="17.25">
      <c r="A300" s="3">
        <v>44675</v>
      </c>
      <c r="B300" s="4">
        <v>715.393354156985</v>
      </c>
    </row>
    <row x14ac:dyDescent="0.25" r="301" customHeight="1" ht="17.25">
      <c r="A301" s="3">
        <v>44676</v>
      </c>
      <c r="B301" s="4">
        <v>724.4911173554259</v>
      </c>
    </row>
    <row x14ac:dyDescent="0.25" r="302" customHeight="1" ht="17.25">
      <c r="A302" s="3">
        <v>44677</v>
      </c>
      <c r="B302" s="4">
        <v>776.88246542035</v>
      </c>
    </row>
    <row x14ac:dyDescent="0.25" r="303" customHeight="1" ht="17.25">
      <c r="A303" s="3">
        <v>44678</v>
      </c>
      <c r="B303" s="4">
        <v>809.6084884232052</v>
      </c>
    </row>
    <row x14ac:dyDescent="0.25" r="304" customHeight="1" ht="17.25">
      <c r="A304" s="3">
        <v>44679</v>
      </c>
      <c r="B304" s="4">
        <v>824.0853618529479</v>
      </c>
    </row>
    <row x14ac:dyDescent="0.25" r="305" customHeight="1" ht="17.25">
      <c r="A305" s="3">
        <v>44680</v>
      </c>
      <c r="B305" s="4">
        <v>829.72826116719</v>
      </c>
    </row>
    <row x14ac:dyDescent="0.25" r="306" customHeight="1" ht="17.25">
      <c r="A306" s="3">
        <v>44681</v>
      </c>
      <c r="B306" s="4">
        <v>761.4283491253442</v>
      </c>
    </row>
    <row x14ac:dyDescent="0.25" r="307" customHeight="1" ht="17.25">
      <c r="A307" s="3">
        <v>44682</v>
      </c>
      <c r="B307" s="4">
        <v>734.9280972091564</v>
      </c>
    </row>
    <row x14ac:dyDescent="0.25" r="308" customHeight="1" ht="17.25">
      <c r="A308" s="3">
        <v>44683</v>
      </c>
      <c r="B308" s="4">
        <v>848.735548486568</v>
      </c>
    </row>
    <row x14ac:dyDescent="0.25" r="309" customHeight="1" ht="17.25">
      <c r="A309" s="3">
        <v>44684</v>
      </c>
      <c r="B309" s="4">
        <v>808.3587646704223</v>
      </c>
    </row>
    <row x14ac:dyDescent="0.25" r="310" customHeight="1" ht="17.25">
      <c r="A310" s="3">
        <v>44685</v>
      </c>
      <c r="B310" s="4">
        <v>781.0367919132411</v>
      </c>
    </row>
    <row x14ac:dyDescent="0.25" r="311" customHeight="1" ht="17.25">
      <c r="A311" s="3">
        <v>44686</v>
      </c>
      <c r="B311" s="4">
        <v>796.3913929013183</v>
      </c>
    </row>
    <row x14ac:dyDescent="0.25" r="312" customHeight="1" ht="17.25">
      <c r="A312" s="3">
        <v>44687</v>
      </c>
      <c r="B312" s="4">
        <v>833.9448847298604</v>
      </c>
    </row>
    <row x14ac:dyDescent="0.25" r="313" customHeight="1" ht="17.25">
      <c r="A313" s="3">
        <v>44688</v>
      </c>
      <c r="B313" s="4">
        <v>757.2648965432261</v>
      </c>
    </row>
    <row x14ac:dyDescent="0.25" r="314" customHeight="1" ht="17.25">
      <c r="A314" s="3">
        <v>44689</v>
      </c>
      <c r="B314" s="4">
        <v>750.3074211607036</v>
      </c>
    </row>
    <row x14ac:dyDescent="0.25" r="315" customHeight="1" ht="17.25">
      <c r="A315" s="3">
        <v>44690</v>
      </c>
      <c r="B315" s="4">
        <v>960.9245410645367</v>
      </c>
    </row>
    <row x14ac:dyDescent="0.25" r="316" customHeight="1" ht="17.25">
      <c r="A316" s="3">
        <v>44691</v>
      </c>
      <c r="B316" s="4">
        <v>1090.0604691121341</v>
      </c>
    </row>
    <row x14ac:dyDescent="0.25" r="317" customHeight="1" ht="17.25">
      <c r="A317" s="3">
        <v>44692</v>
      </c>
      <c r="B317" s="4">
        <v>1142.4085029323855</v>
      </c>
    </row>
    <row x14ac:dyDescent="0.25" r="318" customHeight="1" ht="17.25">
      <c r="A318" s="3">
        <v>44693</v>
      </c>
      <c r="B318" s="4">
        <v>1116.1780335058938</v>
      </c>
    </row>
    <row x14ac:dyDescent="0.25" r="319" customHeight="1" ht="17.25">
      <c r="A319" s="3">
        <v>44694</v>
      </c>
      <c r="B319" s="4">
        <v>946.7680870339626</v>
      </c>
    </row>
    <row x14ac:dyDescent="0.25" r="320" customHeight="1" ht="17.25">
      <c r="A320" s="3">
        <v>44695</v>
      </c>
      <c r="B320" s="4">
        <v>774.2282279332542</v>
      </c>
    </row>
    <row x14ac:dyDescent="0.25" r="321" customHeight="1" ht="17.25">
      <c r="A321" s="3">
        <v>44696</v>
      </c>
      <c r="B321" s="4">
        <v>716.0643121474283</v>
      </c>
    </row>
    <row x14ac:dyDescent="0.25" r="322" customHeight="1" ht="17.25">
      <c r="A322" s="3">
        <v>44697</v>
      </c>
      <c r="B322" s="4">
        <v>770.7948740630068</v>
      </c>
    </row>
    <row x14ac:dyDescent="0.25" r="323" customHeight="1" ht="17.25">
      <c r="A323" s="3">
        <v>44698</v>
      </c>
      <c r="B323" s="4">
        <v>753.380390337173</v>
      </c>
    </row>
    <row x14ac:dyDescent="0.25" r="324" customHeight="1" ht="17.25">
      <c r="A324" s="3">
        <v>44699</v>
      </c>
      <c r="B324" s="4">
        <v>791.1822656090426</v>
      </c>
    </row>
    <row x14ac:dyDescent="0.25" r="325" customHeight="1" ht="17.25">
      <c r="A325" s="3">
        <v>44700</v>
      </c>
      <c r="B325" s="4">
        <v>901.4091766333067</v>
      </c>
    </row>
    <row x14ac:dyDescent="0.25" r="326" customHeight="1" ht="17.25">
      <c r="A326" s="3">
        <v>44701</v>
      </c>
      <c r="B326" s="4">
        <v>861.0351192971339</v>
      </c>
    </row>
    <row x14ac:dyDescent="0.25" r="327" customHeight="1" ht="17.25">
      <c r="A327" s="3">
        <v>44702</v>
      </c>
      <c r="B327" s="4">
        <v>662.5345114315389</v>
      </c>
    </row>
    <row x14ac:dyDescent="0.25" r="328" customHeight="1" ht="17.25">
      <c r="A328" s="3">
        <v>44703</v>
      </c>
      <c r="B328" s="4">
        <v>708.4998408020035</v>
      </c>
    </row>
    <row x14ac:dyDescent="0.25" r="329" customHeight="1" ht="17.25">
      <c r="A329" s="3">
        <v>44704</v>
      </c>
      <c r="B329" s="4">
        <v>800.4593712065232</v>
      </c>
    </row>
    <row x14ac:dyDescent="0.25" r="330" customHeight="1" ht="17.25">
      <c r="A330" s="3">
        <v>44705</v>
      </c>
      <c r="B330" s="4">
        <v>815.5763754399175</v>
      </c>
    </row>
    <row x14ac:dyDescent="0.25" r="331" customHeight="1" ht="17.25">
      <c r="A331" s="3">
        <v>44706</v>
      </c>
      <c r="B331" s="4">
        <v>862.4919497796864</v>
      </c>
    </row>
    <row x14ac:dyDescent="0.25" r="332" customHeight="1" ht="17.25">
      <c r="A332" s="3">
        <v>44707</v>
      </c>
      <c r="B332" s="4">
        <v>850.1059299206823</v>
      </c>
    </row>
    <row x14ac:dyDescent="0.25" r="333" customHeight="1" ht="17.25">
      <c r="A333" s="3">
        <v>44708</v>
      </c>
      <c r="B333" s="4">
        <v>756.0181609119064</v>
      </c>
    </row>
    <row x14ac:dyDescent="0.25" r="334" customHeight="1" ht="17.25">
      <c r="A334" s="3">
        <v>44709</v>
      </c>
      <c r="B334" s="4">
        <v>739.913509743448</v>
      </c>
    </row>
    <row x14ac:dyDescent="0.25" r="335" customHeight="1" ht="17.25">
      <c r="A335" s="3">
        <v>44710</v>
      </c>
      <c r="B335" s="4">
        <v>799.5979705798895</v>
      </c>
    </row>
    <row x14ac:dyDescent="0.25" r="336" customHeight="1" ht="17.25">
      <c r="A336" s="3">
        <v>44711</v>
      </c>
      <c r="B336" s="4">
        <v>832.1249702680527</v>
      </c>
    </row>
    <row x14ac:dyDescent="0.25" r="337" customHeight="1" ht="17.25">
      <c r="A337" s="3">
        <v>44712</v>
      </c>
      <c r="B337" s="4">
        <v>916.7688125319617</v>
      </c>
    </row>
    <row x14ac:dyDescent="0.25" r="338" customHeight="1" ht="17.25">
      <c r="A338" s="3">
        <v>44713</v>
      </c>
      <c r="B338" s="4">
        <v>828.8552125500753</v>
      </c>
    </row>
    <row x14ac:dyDescent="0.25" r="339" customHeight="1" ht="17.25">
      <c r="A339" s="3">
        <v>44714</v>
      </c>
      <c r="B339" s="4">
        <v>826.0329398142667</v>
      </c>
    </row>
    <row x14ac:dyDescent="0.25" r="340" customHeight="1" ht="17.25">
      <c r="A340" s="3">
        <v>44715</v>
      </c>
      <c r="B340" s="4">
        <v>814.0104006168317</v>
      </c>
    </row>
    <row x14ac:dyDescent="0.25" r="341" customHeight="1" ht="17.25">
      <c r="A341" s="3">
        <v>44716</v>
      </c>
      <c r="B341" s="4">
        <v>724.117667432472</v>
      </c>
    </row>
    <row x14ac:dyDescent="0.25" r="342" customHeight="1" ht="17.25">
      <c r="A342" s="3">
        <v>44717</v>
      </c>
      <c r="B342" s="4">
        <v>777.9005099932349</v>
      </c>
    </row>
    <row x14ac:dyDescent="0.25" r="343" customHeight="1" ht="17.25">
      <c r="A343" s="3">
        <v>44718</v>
      </c>
      <c r="B343" s="4">
        <v>977.6016163101613</v>
      </c>
    </row>
    <row x14ac:dyDescent="0.25" r="344" customHeight="1" ht="17.25">
      <c r="A344" s="3">
        <v>44719</v>
      </c>
      <c r="B344" s="4">
        <v>892.691793952182</v>
      </c>
    </row>
    <row x14ac:dyDescent="0.25" r="345" customHeight="1" ht="17.25">
      <c r="A345" s="3">
        <v>44720</v>
      </c>
      <c r="B345" s="4">
        <v>886.8546203807616</v>
      </c>
    </row>
    <row x14ac:dyDescent="0.25" r="346" customHeight="1" ht="17.25">
      <c r="A346" s="3">
        <v>44721</v>
      </c>
      <c r="B346" s="4">
        <v>853.2014189071576</v>
      </c>
    </row>
    <row x14ac:dyDescent="0.25" r="347" customHeight="1" ht="17.25">
      <c r="A347" s="3">
        <v>44722</v>
      </c>
      <c r="B347" s="4">
        <v>892.3579531945002</v>
      </c>
    </row>
    <row x14ac:dyDescent="0.25" r="348" customHeight="1" ht="17.25">
      <c r="A348" s="3">
        <v>44723</v>
      </c>
      <c r="B348" s="4">
        <v>844.4775061083608</v>
      </c>
    </row>
    <row x14ac:dyDescent="0.25" r="349" customHeight="1" ht="17.25">
      <c r="A349" s="3">
        <v>44724</v>
      </c>
      <c r="B349" s="4">
        <v>934.4471174466046</v>
      </c>
    </row>
    <row x14ac:dyDescent="0.25" r="350" customHeight="1" ht="17.25">
      <c r="A350" s="3">
        <v>44725</v>
      </c>
      <c r="B350" s="4">
        <v>1101.752105646697</v>
      </c>
    </row>
    <row x14ac:dyDescent="0.25" r="351" customHeight="1" ht="17.25">
      <c r="A351" s="3">
        <v>44726</v>
      </c>
      <c r="B351" s="4">
        <v>1103.3431393120077</v>
      </c>
    </row>
    <row x14ac:dyDescent="0.25" r="352" customHeight="1" ht="17.25">
      <c r="A352" s="3">
        <v>44727</v>
      </c>
      <c r="B352" s="4">
        <v>1117.7609851633736</v>
      </c>
    </row>
    <row x14ac:dyDescent="0.25" r="353" customHeight="1" ht="17.25">
      <c r="A353" s="3">
        <v>44728</v>
      </c>
      <c r="B353" s="4">
        <v>1024.9581789770846</v>
      </c>
    </row>
    <row x14ac:dyDescent="0.25" r="354" customHeight="1" ht="17.25">
      <c r="A354" s="3">
        <v>44729</v>
      </c>
      <c r="B354" s="4">
        <v>945.9756269894835</v>
      </c>
    </row>
    <row x14ac:dyDescent="0.25" r="355" customHeight="1" ht="17.25">
      <c r="A355" s="3">
        <v>44730</v>
      </c>
      <c r="B355" s="4">
        <v>779.2234609992393</v>
      </c>
    </row>
    <row x14ac:dyDescent="0.25" r="356" customHeight="1" ht="17.25">
      <c r="A356" s="3">
        <v>44731</v>
      </c>
      <c r="B356" s="4">
        <v>757.0445440331705</v>
      </c>
    </row>
    <row x14ac:dyDescent="0.25" r="357" customHeight="1" ht="17.25">
      <c r="A357" s="3">
        <v>44732</v>
      </c>
      <c r="B357" s="4">
        <v>958.9811576232615</v>
      </c>
    </row>
    <row x14ac:dyDescent="0.25" r="358" customHeight="1" ht="17.25">
      <c r="A358" s="3">
        <v>44733</v>
      </c>
      <c r="B358" s="4">
        <v>1094.4748136268163</v>
      </c>
    </row>
    <row x14ac:dyDescent="0.25" r="359" customHeight="1" ht="17.25">
      <c r="A359" s="3">
        <v>44734</v>
      </c>
      <c r="B359" s="4">
        <v>973.0951784666491</v>
      </c>
    </row>
    <row x14ac:dyDescent="0.25" r="360" customHeight="1" ht="17.25">
      <c r="A360" s="3">
        <v>44735</v>
      </c>
      <c r="B360" s="4">
        <v>979.6640907721585</v>
      </c>
    </row>
    <row x14ac:dyDescent="0.25" r="361" customHeight="1" ht="17.25">
      <c r="A361" s="3">
        <v>44736</v>
      </c>
      <c r="B361" s="4">
        <v>964.9390433720677</v>
      </c>
    </row>
    <row x14ac:dyDescent="0.25" r="362" customHeight="1" ht="17.25">
      <c r="A362" s="3">
        <v>44737</v>
      </c>
      <c r="B362" s="4">
        <v>898.7612948827098</v>
      </c>
    </row>
    <row x14ac:dyDescent="0.25" r="363" customHeight="1" ht="17.25">
      <c r="A363" s="3">
        <v>44738</v>
      </c>
      <c r="B363" s="4">
        <v>778.1647204643706</v>
      </c>
    </row>
    <row x14ac:dyDescent="0.25" r="364" customHeight="1" ht="17.25">
      <c r="A364" s="3">
        <v>44739</v>
      </c>
      <c r="B364" s="4">
        <v>826.590459343472</v>
      </c>
    </row>
    <row x14ac:dyDescent="0.25" r="365" customHeight="1" ht="17.25">
      <c r="A365" s="3">
        <v>44740</v>
      </c>
      <c r="B365" s="4">
        <v>868.8369192803814</v>
      </c>
    </row>
    <row x14ac:dyDescent="0.25" r="366" customHeight="1" ht="17.25">
      <c r="A366" s="3">
        <v>44741</v>
      </c>
      <c r="B366" s="4">
        <v>973.2899882188427</v>
      </c>
    </row>
    <row x14ac:dyDescent="0.25" r="367" customHeight="1" ht="17.25">
      <c r="A367" s="3">
        <v>44742</v>
      </c>
      <c r="B367" s="4">
        <v>981.6908477683888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367"/>
  <sheetViews>
    <sheetView workbookViewId="0"/>
  </sheetViews>
  <sheetFormatPr defaultRowHeight="15" x14ac:dyDescent="0.25"/>
  <cols>
    <col min="1" max="1" style="6" width="18.005" customWidth="1" bestFit="1"/>
    <col min="2" max="2" style="9" width="12.43357142857143" customWidth="1" bestFit="1"/>
  </cols>
  <sheetData>
    <row x14ac:dyDescent="0.25" r="1" customHeight="1" ht="17.25">
      <c r="A1" s="1"/>
      <c r="B1" s="8" t="s">
        <v>5</v>
      </c>
    </row>
    <row x14ac:dyDescent="0.25" r="2" customHeight="1" ht="17.25">
      <c r="A2" s="1"/>
      <c r="B2" s="8" t="s">
        <v>12</v>
      </c>
    </row>
    <row x14ac:dyDescent="0.25" r="3" customHeight="1" ht="17.25">
      <c r="A3" s="3">
        <v>44378</v>
      </c>
      <c r="B3" s="4">
        <v>0.021749532973931396</v>
      </c>
    </row>
    <row x14ac:dyDescent="0.25" r="4" customHeight="1" ht="17.25">
      <c r="A4" s="3">
        <v>44379</v>
      </c>
      <c r="B4" s="4">
        <v>0.00017438722802985555</v>
      </c>
    </row>
    <row x14ac:dyDescent="0.25" r="5" customHeight="1" ht="17.25">
      <c r="A5" s="3">
        <v>44380</v>
      </c>
      <c r="B5" s="4">
        <v>0.009966852419912924</v>
      </c>
    </row>
    <row x14ac:dyDescent="0.25" r="6" customHeight="1" ht="17.25">
      <c r="A6" s="3">
        <v>44381</v>
      </c>
      <c r="B6" s="4">
        <v>0.7621490628947214</v>
      </c>
    </row>
    <row x14ac:dyDescent="0.25" r="7" customHeight="1" ht="17.25">
      <c r="A7" s="3">
        <v>44382</v>
      </c>
      <c r="B7" s="4">
        <v>0.8509029414536675</v>
      </c>
    </row>
    <row x14ac:dyDescent="0.25" r="8" customHeight="1" ht="17.25">
      <c r="A8" s="3">
        <v>44383</v>
      </c>
      <c r="B8" s="4">
        <v>0.019957601503355085</v>
      </c>
    </row>
    <row x14ac:dyDescent="0.25" r="9" customHeight="1" ht="17.25">
      <c r="A9" s="3">
        <v>44384</v>
      </c>
      <c r="B9" s="4">
        <v>0.0034610087788232236</v>
      </c>
    </row>
    <row x14ac:dyDescent="0.25" r="10" customHeight="1" ht="17.25">
      <c r="A10" s="3">
        <v>44385</v>
      </c>
      <c r="B10" s="4">
        <v>0.01288213227317756</v>
      </c>
    </row>
    <row x14ac:dyDescent="0.25" r="11" customHeight="1" ht="17.25">
      <c r="A11" s="3">
        <v>44386</v>
      </c>
      <c r="B11" s="4">
        <v>0.009412482115329253</v>
      </c>
    </row>
    <row x14ac:dyDescent="0.25" r="12" customHeight="1" ht="17.25">
      <c r="A12" s="3">
        <v>44387</v>
      </c>
      <c r="B12" s="4">
        <v>0.014789768751928327</v>
      </c>
    </row>
    <row x14ac:dyDescent="0.25" r="13" customHeight="1" ht="17.25">
      <c r="A13" s="3">
        <v>44388</v>
      </c>
      <c r="B13" s="4">
        <v>0.017065007757531912</v>
      </c>
    </row>
    <row x14ac:dyDescent="0.25" r="14" customHeight="1" ht="17.25">
      <c r="A14" s="3">
        <v>44389</v>
      </c>
      <c r="B14" s="4">
        <v>0.01508286488011424</v>
      </c>
    </row>
    <row x14ac:dyDescent="0.25" r="15" customHeight="1" ht="17.25">
      <c r="A15" s="3">
        <v>44390</v>
      </c>
      <c r="B15" s="4">
        <v>0.5441800243559174</v>
      </c>
    </row>
    <row x14ac:dyDescent="0.25" r="16" customHeight="1" ht="17.25">
      <c r="A16" s="3">
        <v>44391</v>
      </c>
      <c r="B16" s="4">
        <v>0.022826213026223834</v>
      </c>
    </row>
    <row x14ac:dyDescent="0.25" r="17" customHeight="1" ht="17.25">
      <c r="A17" s="3">
        <v>44392</v>
      </c>
      <c r="B17" s="4">
        <v>0.0003021275134008504</v>
      </c>
    </row>
    <row x14ac:dyDescent="0.25" r="18" customHeight="1" ht="17.25">
      <c r="A18" s="3">
        <v>44393</v>
      </c>
      <c r="B18" s="4">
        <v>0.008131092885833177</v>
      </c>
    </row>
    <row x14ac:dyDescent="0.25" r="19" customHeight="1" ht="17.25">
      <c r="A19" s="3">
        <v>44394</v>
      </c>
      <c r="B19" s="4">
        <v>0.008800655977972359</v>
      </c>
    </row>
    <row x14ac:dyDescent="0.25" r="20" customHeight="1" ht="17.25">
      <c r="A20" s="3">
        <v>44395</v>
      </c>
      <c r="B20" s="4">
        <v>-0.00030501751123234534</v>
      </c>
    </row>
    <row x14ac:dyDescent="0.25" r="21" customHeight="1" ht="17.25">
      <c r="A21" s="3">
        <v>44396</v>
      </c>
      <c r="B21" s="4">
        <v>1.0928077425225644</v>
      </c>
    </row>
    <row x14ac:dyDescent="0.25" r="22" customHeight="1" ht="17.25">
      <c r="A22" s="3">
        <v>44397</v>
      </c>
      <c r="B22" s="4">
        <v>0.007132069782351855</v>
      </c>
    </row>
    <row x14ac:dyDescent="0.25" r="23" customHeight="1" ht="17.25">
      <c r="A23" s="3">
        <v>44398</v>
      </c>
      <c r="B23" s="4">
        <v>0.01608777576565419</v>
      </c>
    </row>
    <row x14ac:dyDescent="0.25" r="24" customHeight="1" ht="17.25">
      <c r="A24" s="3">
        <v>44399</v>
      </c>
      <c r="B24" s="4">
        <v>0.00851004290417142</v>
      </c>
    </row>
    <row x14ac:dyDescent="0.25" r="25" customHeight="1" ht="17.25">
      <c r="A25" s="3">
        <v>44400</v>
      </c>
      <c r="B25" s="4">
        <v>0.007846476482510207</v>
      </c>
    </row>
    <row x14ac:dyDescent="0.25" r="26" customHeight="1" ht="17.25">
      <c r="A26" s="3">
        <v>44401</v>
      </c>
      <c r="B26" s="4">
        <v>-0.007971667036823412</v>
      </c>
    </row>
    <row x14ac:dyDescent="0.25" r="27" customHeight="1" ht="17.25">
      <c r="A27" s="3">
        <v>44402</v>
      </c>
      <c r="B27" s="4">
        <v>0.0006083525247244574</v>
      </c>
    </row>
    <row x14ac:dyDescent="0.25" r="28" customHeight="1" ht="17.25">
      <c r="A28" s="3">
        <v>44403</v>
      </c>
      <c r="B28" s="4">
        <v>1.8518917238863306</v>
      </c>
    </row>
    <row x14ac:dyDescent="0.25" r="29" customHeight="1" ht="17.25">
      <c r="A29" s="3">
        <v>44404</v>
      </c>
      <c r="B29" s="4">
        <v>0.020951598772620098</v>
      </c>
    </row>
    <row x14ac:dyDescent="0.25" r="30" customHeight="1" ht="17.25">
      <c r="A30" s="3">
        <v>44405</v>
      </c>
      <c r="B30" s="4">
        <v>0.016115535764022686</v>
      </c>
    </row>
    <row x14ac:dyDescent="0.25" r="31" customHeight="1" ht="17.25">
      <c r="A31" s="3">
        <v>44406</v>
      </c>
      <c r="B31" s="4">
        <v>0.8324667470492555</v>
      </c>
    </row>
    <row x14ac:dyDescent="0.25" r="32" customHeight="1" ht="17.25">
      <c r="A32" s="3">
        <v>44407</v>
      </c>
      <c r="B32" s="4">
        <v>-0.00004453027724799657</v>
      </c>
    </row>
    <row x14ac:dyDescent="0.25" r="33" customHeight="1" ht="17.25">
      <c r="A33" s="3">
        <v>44408</v>
      </c>
      <c r="B33" s="4">
        <v>-0.00006946945096536657</v>
      </c>
    </row>
    <row x14ac:dyDescent="0.25" r="34" customHeight="1" ht="17.25">
      <c r="A34" s="3">
        <v>44409</v>
      </c>
      <c r="B34" s="4">
        <v>0.02106598238655319</v>
      </c>
    </row>
    <row x14ac:dyDescent="0.25" r="35" customHeight="1" ht="17.25">
      <c r="A35" s="3">
        <v>44410</v>
      </c>
      <c r="B35" s="4">
        <v>0.5742760597055434</v>
      </c>
    </row>
    <row x14ac:dyDescent="0.25" r="36" customHeight="1" ht="17.25">
      <c r="A36" s="3">
        <v>44411</v>
      </c>
      <c r="B36" s="4">
        <v>-0.016587646344002886</v>
      </c>
    </row>
    <row x14ac:dyDescent="0.25" r="37" customHeight="1" ht="17.25">
      <c r="A37" s="3">
        <v>44412</v>
      </c>
      <c r="B37" s="4">
        <v>0.007467013692541165</v>
      </c>
    </row>
    <row x14ac:dyDescent="0.25" r="38" customHeight="1" ht="17.25">
      <c r="A38" s="3">
        <v>44413</v>
      </c>
      <c r="B38" s="4">
        <v>0.008379545397871396</v>
      </c>
    </row>
    <row x14ac:dyDescent="0.25" r="39" customHeight="1" ht="17.25">
      <c r="A39" s="3">
        <v>44414</v>
      </c>
      <c r="B39" s="4">
        <v>-0.00015540111856008566</v>
      </c>
    </row>
    <row x14ac:dyDescent="0.25" r="40" customHeight="1" ht="17.25">
      <c r="A40" s="3">
        <v>44415</v>
      </c>
      <c r="B40" s="4">
        <v>0.023858488910927324</v>
      </c>
    </row>
    <row x14ac:dyDescent="0.25" r="41" customHeight="1" ht="17.25">
      <c r="A41" s="3">
        <v>44416</v>
      </c>
      <c r="B41" s="4">
        <v>-0.0157494721412211</v>
      </c>
    </row>
    <row x14ac:dyDescent="0.25" r="42" customHeight="1" ht="17.25">
      <c r="A42" s="3">
        <v>44417</v>
      </c>
      <c r="B42" s="4">
        <v>2.460112990211681</v>
      </c>
    </row>
    <row x14ac:dyDescent="0.25" r="43" customHeight="1" ht="17.25">
      <c r="A43" s="3">
        <v>44418</v>
      </c>
      <c r="B43" s="4">
        <v>0.023747059462275337</v>
      </c>
    </row>
    <row x14ac:dyDescent="0.25" r="44" customHeight="1" ht="17.25">
      <c r="A44" s="3">
        <v>44419</v>
      </c>
      <c r="B44" s="4">
        <v>0.0004661939037076923</v>
      </c>
    </row>
    <row x14ac:dyDescent="0.25" r="45" customHeight="1" ht="17.25">
      <c r="A45" s="3">
        <v>44420</v>
      </c>
      <c r="B45" s="4">
        <v>0.014598044864173387</v>
      </c>
    </row>
    <row x14ac:dyDescent="0.25" r="46" customHeight="1" ht="17.25">
      <c r="A46" s="3">
        <v>44421</v>
      </c>
      <c r="B46" s="4">
        <v>0.009734881570983928</v>
      </c>
    </row>
    <row x14ac:dyDescent="0.25" r="47" customHeight="1" ht="17.25">
      <c r="A47" s="3">
        <v>44422</v>
      </c>
      <c r="B47" s="4">
        <v>0.01610997215495309</v>
      </c>
    </row>
    <row x14ac:dyDescent="0.25" r="48" customHeight="1" ht="17.25">
      <c r="A48" s="3">
        <v>44423</v>
      </c>
      <c r="B48" s="4">
        <v>0.008269865945911687</v>
      </c>
    </row>
    <row x14ac:dyDescent="0.25" r="49" customHeight="1" ht="17.25">
      <c r="A49" s="3">
        <v>44424</v>
      </c>
      <c r="B49" s="4">
        <v>0.9570448316475582</v>
      </c>
    </row>
    <row x14ac:dyDescent="0.25" r="50" customHeight="1" ht="17.25">
      <c r="A50" s="3">
        <v>44425</v>
      </c>
      <c r="B50" s="4">
        <v>0.00032132640669420455</v>
      </c>
    </row>
    <row x14ac:dyDescent="0.25" r="51" customHeight="1" ht="17.25">
      <c r="A51" s="3">
        <v>44426</v>
      </c>
      <c r="B51" s="4">
        <v>0.00011557916978279347</v>
      </c>
    </row>
    <row x14ac:dyDescent="0.25" r="52" customHeight="1" ht="17.25">
      <c r="A52" s="3">
        <v>44427</v>
      </c>
      <c r="B52" s="4">
        <v>0.011479166389618599</v>
      </c>
    </row>
    <row x14ac:dyDescent="0.25" r="53" customHeight="1" ht="17.25">
      <c r="A53" s="3">
        <v>44428</v>
      </c>
      <c r="B53" s="4">
        <v>-0.014444067636536509</v>
      </c>
    </row>
    <row x14ac:dyDescent="0.25" r="54" customHeight="1" ht="17.25">
      <c r="A54" s="3">
        <v>44429</v>
      </c>
      <c r="B54" s="4">
        <v>-0.02209965382745496</v>
      </c>
    </row>
    <row x14ac:dyDescent="0.25" r="55" customHeight="1" ht="17.25">
      <c r="A55" s="3">
        <v>44430</v>
      </c>
      <c r="B55" s="4">
        <v>-0.007965166766942724</v>
      </c>
    </row>
    <row x14ac:dyDescent="0.25" r="56" customHeight="1" ht="17.25">
      <c r="A56" s="3">
        <v>44431</v>
      </c>
      <c r="B56" s="4">
        <v>1.130465647258062</v>
      </c>
    </row>
    <row x14ac:dyDescent="0.25" r="57" customHeight="1" ht="17.25">
      <c r="A57" s="3">
        <v>44432</v>
      </c>
      <c r="B57" s="4">
        <v>0.005558976933348747</v>
      </c>
    </row>
    <row x14ac:dyDescent="0.25" r="58" customHeight="1" ht="17.25">
      <c r="A58" s="3">
        <v>44433</v>
      </c>
      <c r="B58" s="4">
        <v>0.002420131501601007</v>
      </c>
    </row>
    <row x14ac:dyDescent="0.25" r="59" customHeight="1" ht="17.25">
      <c r="A59" s="3">
        <v>44434</v>
      </c>
      <c r="B59" s="4">
        <v>0.010694540781841715</v>
      </c>
    </row>
    <row x14ac:dyDescent="0.25" r="60" customHeight="1" ht="17.25">
      <c r="A60" s="3">
        <v>44435</v>
      </c>
      <c r="B60" s="4">
        <v>0.017975285854051486</v>
      </c>
    </row>
    <row x14ac:dyDescent="0.25" r="61" customHeight="1" ht="17.25">
      <c r="A61" s="3">
        <v>44436</v>
      </c>
      <c r="B61" s="4">
        <v>-0.017498957502976586</v>
      </c>
    </row>
    <row x14ac:dyDescent="0.25" r="62" customHeight="1" ht="17.25">
      <c r="A62" s="3">
        <v>44437</v>
      </c>
      <c r="B62" s="4">
        <v>0.012649025322577848</v>
      </c>
    </row>
    <row x14ac:dyDescent="0.25" r="63" customHeight="1" ht="17.25">
      <c r="A63" s="3">
        <v>44438</v>
      </c>
      <c r="B63" s="4">
        <v>1.049012153337037</v>
      </c>
    </row>
    <row x14ac:dyDescent="0.25" r="64" customHeight="1" ht="17.25">
      <c r="A64" s="3">
        <v>44439</v>
      </c>
      <c r="B64" s="4">
        <v>0.013414215631783494</v>
      </c>
    </row>
    <row x14ac:dyDescent="0.25" r="65" customHeight="1" ht="17.25">
      <c r="A65" s="3">
        <v>44440</v>
      </c>
      <c r="B65" s="4">
        <v>0.6526729557144485</v>
      </c>
    </row>
    <row x14ac:dyDescent="0.25" r="66" customHeight="1" ht="17.25">
      <c r="A66" s="3">
        <v>44441</v>
      </c>
      <c r="B66" s="4">
        <v>0.00773046926552691</v>
      </c>
    </row>
    <row x14ac:dyDescent="0.25" r="67" customHeight="1" ht="17.25">
      <c r="A67" s="3">
        <v>44442</v>
      </c>
      <c r="B67" s="4">
        <v>0.008311607340241844</v>
      </c>
    </row>
    <row x14ac:dyDescent="0.25" r="68" customHeight="1" ht="17.25">
      <c r="A68" s="3">
        <v>44443</v>
      </c>
      <c r="B68" s="4">
        <v>0.007923275374470405</v>
      </c>
    </row>
    <row x14ac:dyDescent="0.25" r="69" customHeight="1" ht="17.25">
      <c r="A69" s="3">
        <v>44444</v>
      </c>
      <c r="B69" s="4">
        <v>-0.00694254060871754</v>
      </c>
    </row>
    <row x14ac:dyDescent="0.25" r="70" customHeight="1" ht="17.25">
      <c r="A70" s="3">
        <v>44445</v>
      </c>
      <c r="B70" s="4">
        <v>1.2218496128483458</v>
      </c>
    </row>
    <row x14ac:dyDescent="0.25" r="71" customHeight="1" ht="17.25">
      <c r="A71" s="3">
        <v>44446</v>
      </c>
      <c r="B71" s="4">
        <v>0.0072636095106184285</v>
      </c>
    </row>
    <row x14ac:dyDescent="0.25" r="72" customHeight="1" ht="17.25">
      <c r="A72" s="3">
        <v>44447</v>
      </c>
      <c r="B72" s="4">
        <v>0.00849126957428668</v>
      </c>
    </row>
    <row x14ac:dyDescent="0.25" r="73" customHeight="1" ht="17.25">
      <c r="A73" s="3">
        <v>44448</v>
      </c>
      <c r="B73" s="4">
        <v>-0.007903272326001052</v>
      </c>
    </row>
    <row x14ac:dyDescent="0.25" r="74" customHeight="1" ht="17.25">
      <c r="A74" s="3">
        <v>44449</v>
      </c>
      <c r="B74" s="4">
        <v>0.00791471010289794</v>
      </c>
    </row>
    <row x14ac:dyDescent="0.25" r="75" customHeight="1" ht="17.25">
      <c r="A75" s="3">
        <v>44450</v>
      </c>
      <c r="B75" s="4">
        <v>0.007851140365517104</v>
      </c>
    </row>
    <row x14ac:dyDescent="0.25" r="76" customHeight="1" ht="17.25">
      <c r="A76" s="3">
        <v>44451</v>
      </c>
      <c r="B76" s="4">
        <v>0.0007278683647856492</v>
      </c>
    </row>
    <row x14ac:dyDescent="0.25" r="77" customHeight="1" ht="17.25">
      <c r="A77" s="3">
        <v>44452</v>
      </c>
      <c r="B77" s="4">
        <v>1.2489087613514356</v>
      </c>
    </row>
    <row x14ac:dyDescent="0.25" r="78" customHeight="1" ht="17.25">
      <c r="A78" s="3">
        <v>44453</v>
      </c>
      <c r="B78" s="4">
        <v>0.02129412545786168</v>
      </c>
    </row>
    <row x14ac:dyDescent="0.25" r="79" customHeight="1" ht="17.25">
      <c r="A79" s="3">
        <v>44454</v>
      </c>
      <c r="B79" s="4">
        <v>0.01578582908586653</v>
      </c>
    </row>
    <row x14ac:dyDescent="0.25" r="80" customHeight="1" ht="17.25">
      <c r="A80" s="3">
        <v>44455</v>
      </c>
      <c r="B80" s="4">
        <v>0.003326286545963487</v>
      </c>
    </row>
    <row x14ac:dyDescent="0.25" r="81" customHeight="1" ht="17.25">
      <c r="A81" s="3">
        <v>44456</v>
      </c>
      <c r="B81" s="4">
        <v>0.00007913945044132317</v>
      </c>
    </row>
    <row x14ac:dyDescent="0.25" r="82" customHeight="1" ht="17.25">
      <c r="A82" s="3">
        <v>44457</v>
      </c>
      <c r="B82" s="4">
        <v>0.00034920446147157453</v>
      </c>
    </row>
    <row x14ac:dyDescent="0.25" r="83" customHeight="1" ht="17.25">
      <c r="A83" s="3">
        <v>44458</v>
      </c>
      <c r="B83" s="4">
        <v>0.012000463072364975</v>
      </c>
    </row>
    <row x14ac:dyDescent="0.25" r="84" customHeight="1" ht="17.25">
      <c r="A84" s="3">
        <v>44459</v>
      </c>
      <c r="B84" s="4">
        <v>1.0925930895688516</v>
      </c>
    </row>
    <row x14ac:dyDescent="0.25" r="85" customHeight="1" ht="17.25">
      <c r="A85" s="3">
        <v>44460</v>
      </c>
      <c r="B85" s="4">
        <v>-0.006894757276166381</v>
      </c>
    </row>
    <row x14ac:dyDescent="0.25" r="86" customHeight="1" ht="17.25">
      <c r="A86" s="3">
        <v>44461</v>
      </c>
      <c r="B86" s="4">
        <v>0.00015172778532354374</v>
      </c>
    </row>
    <row x14ac:dyDescent="0.25" r="87" customHeight="1" ht="17.25">
      <c r="A87" s="3">
        <v>44462</v>
      </c>
      <c r="B87" s="4">
        <v>0.008036204825736772</v>
      </c>
    </row>
    <row x14ac:dyDescent="0.25" r="88" customHeight="1" ht="17.25">
      <c r="A88" s="3">
        <v>44463</v>
      </c>
      <c r="B88" s="4">
        <v>0.008125202047778043</v>
      </c>
    </row>
    <row x14ac:dyDescent="0.25" r="89" customHeight="1" ht="17.25">
      <c r="A89" s="3">
        <v>44464</v>
      </c>
      <c r="B89" s="4">
        <v>0.0002132666752704103</v>
      </c>
    </row>
    <row x14ac:dyDescent="0.25" r="90" customHeight="1" ht="17.25">
      <c r="A90" s="3">
        <v>44465</v>
      </c>
      <c r="B90" s="4">
        <v>-0.0131712500703504</v>
      </c>
    </row>
    <row x14ac:dyDescent="0.25" r="91" customHeight="1" ht="17.25">
      <c r="A91" s="3">
        <v>44466</v>
      </c>
      <c r="B91" s="4">
        <v>1.5662103148373405</v>
      </c>
    </row>
    <row x14ac:dyDescent="0.25" r="92" customHeight="1" ht="17.25">
      <c r="A92" s="3">
        <v>44467</v>
      </c>
      <c r="B92" s="4">
        <v>0.020413037358388272</v>
      </c>
    </row>
    <row x14ac:dyDescent="0.25" r="93" customHeight="1" ht="17.25">
      <c r="A93" s="3">
        <v>44468</v>
      </c>
      <c r="B93" s="4">
        <v>0.016009839928551286</v>
      </c>
    </row>
    <row x14ac:dyDescent="0.25" r="94" customHeight="1" ht="17.25">
      <c r="A94" s="3">
        <v>44469</v>
      </c>
      <c r="B94" s="4">
        <v>0.011131257751199837</v>
      </c>
    </row>
    <row x14ac:dyDescent="0.25" r="95" customHeight="1" ht="17.25">
      <c r="A95" s="3">
        <v>44470</v>
      </c>
      <c r="B95" s="4">
        <v>-0.0051475071872424845</v>
      </c>
    </row>
    <row x14ac:dyDescent="0.25" r="96" customHeight="1" ht="17.25">
      <c r="A96" s="3">
        <v>44471</v>
      </c>
      <c r="B96" s="4">
        <v>0.0024340990078254086</v>
      </c>
    </row>
    <row x14ac:dyDescent="0.25" r="97" customHeight="1" ht="17.25">
      <c r="A97" s="3">
        <v>44472</v>
      </c>
      <c r="B97" s="4">
        <v>0.008022247881985745</v>
      </c>
    </row>
    <row x14ac:dyDescent="0.25" r="98" customHeight="1" ht="17.25">
      <c r="A98" s="3">
        <v>44473</v>
      </c>
      <c r="B98" s="4">
        <v>0.9338162592120649</v>
      </c>
    </row>
    <row x14ac:dyDescent="0.25" r="99" customHeight="1" ht="17.25">
      <c r="A99" s="3">
        <v>44474</v>
      </c>
      <c r="B99" s="4">
        <v>0.0016546245258831967</v>
      </c>
    </row>
    <row x14ac:dyDescent="0.25" r="100" customHeight="1" ht="17.25">
      <c r="A100" s="3">
        <v>44475</v>
      </c>
      <c r="B100" s="4">
        <v>0.02263379051901704</v>
      </c>
    </row>
    <row x14ac:dyDescent="0.25" r="101" customHeight="1" ht="17.25">
      <c r="A101" s="3">
        <v>44476</v>
      </c>
      <c r="B101" s="4">
        <v>-0.007553921473395678</v>
      </c>
    </row>
    <row x14ac:dyDescent="0.25" r="102" customHeight="1" ht="17.25">
      <c r="A102" s="3">
        <v>44477</v>
      </c>
      <c r="B102" s="4">
        <v>-0.007960795661964871</v>
      </c>
    </row>
    <row x14ac:dyDescent="0.25" r="103" customHeight="1" ht="17.25">
      <c r="A103" s="3">
        <v>44478</v>
      </c>
      <c r="B103" s="4">
        <v>0.007985799549905151</v>
      </c>
    </row>
    <row x14ac:dyDescent="0.25" r="104" customHeight="1" ht="17.25">
      <c r="A104" s="3">
        <v>44479</v>
      </c>
      <c r="B104" s="4">
        <v>-0.015376626291534875</v>
      </c>
    </row>
    <row x14ac:dyDescent="0.25" r="105" customHeight="1" ht="17.25">
      <c r="A105" s="3">
        <v>44480</v>
      </c>
      <c r="B105" s="4">
        <v>1.5717743384146448</v>
      </c>
    </row>
    <row x14ac:dyDescent="0.25" r="106" customHeight="1" ht="17.25">
      <c r="A106" s="3">
        <v>44481</v>
      </c>
      <c r="B106" s="4">
        <v>-0.010135166590267714</v>
      </c>
    </row>
    <row x14ac:dyDescent="0.25" r="107" customHeight="1" ht="17.25">
      <c r="A107" s="3">
        <v>44482</v>
      </c>
      <c r="B107" s="4">
        <v>0.005114620794994429</v>
      </c>
    </row>
    <row x14ac:dyDescent="0.25" r="108" customHeight="1" ht="17.25">
      <c r="A108" s="3">
        <v>44483</v>
      </c>
      <c r="B108" s="5">
        <v>0</v>
      </c>
    </row>
    <row x14ac:dyDescent="0.25" r="109" customHeight="1" ht="17.25">
      <c r="A109" s="3">
        <v>44484</v>
      </c>
      <c r="B109" s="4">
        <v>0.015991293535017655</v>
      </c>
    </row>
    <row x14ac:dyDescent="0.25" r="110" customHeight="1" ht="17.25">
      <c r="A110" s="3">
        <v>44485</v>
      </c>
      <c r="B110" s="4">
        <v>0.005420147479326317</v>
      </c>
    </row>
    <row x14ac:dyDescent="0.25" r="111" customHeight="1" ht="17.25">
      <c r="A111" s="3">
        <v>44486</v>
      </c>
      <c r="B111" s="4">
        <v>0.010398745216915986</v>
      </c>
    </row>
    <row x14ac:dyDescent="0.25" r="112" customHeight="1" ht="17.25">
      <c r="A112" s="3">
        <v>44487</v>
      </c>
      <c r="B112" s="4">
        <v>0.5470433247984454</v>
      </c>
    </row>
    <row x14ac:dyDescent="0.25" r="113" customHeight="1" ht="17.25">
      <c r="A113" s="3">
        <v>44488</v>
      </c>
      <c r="B113" s="4">
        <v>0.02312245442755583</v>
      </c>
    </row>
    <row x14ac:dyDescent="0.25" r="114" customHeight="1" ht="17.25">
      <c r="A114" s="3">
        <v>44489</v>
      </c>
      <c r="B114" s="4">
        <v>0.0002829136241079766</v>
      </c>
    </row>
    <row x14ac:dyDescent="0.25" r="115" customHeight="1" ht="17.25">
      <c r="A115" s="3">
        <v>44490</v>
      </c>
      <c r="B115" s="4">
        <v>0.008427455959059516</v>
      </c>
    </row>
    <row x14ac:dyDescent="0.25" r="116" customHeight="1" ht="17.25">
      <c r="A116" s="3">
        <v>44491</v>
      </c>
      <c r="B116" s="4">
        <v>0.023669920846076182</v>
      </c>
    </row>
    <row x14ac:dyDescent="0.25" r="117" customHeight="1" ht="17.25">
      <c r="A117" s="3">
        <v>44492</v>
      </c>
      <c r="B117" s="4">
        <v>0.00042999807492820515</v>
      </c>
    </row>
    <row x14ac:dyDescent="0.25" r="118" customHeight="1" ht="17.25">
      <c r="A118" s="3">
        <v>44493</v>
      </c>
      <c r="B118" s="4">
        <v>-0.0009546742023812651</v>
      </c>
    </row>
    <row x14ac:dyDescent="0.25" r="119" customHeight="1" ht="17.25">
      <c r="A119" s="3">
        <v>44494</v>
      </c>
      <c r="B119" s="4">
        <v>0.9012476562267788</v>
      </c>
    </row>
    <row x14ac:dyDescent="0.25" r="120" customHeight="1" ht="17.25">
      <c r="A120" s="3">
        <v>44495</v>
      </c>
      <c r="B120" s="4">
        <v>0.0158608982541321</v>
      </c>
    </row>
    <row x14ac:dyDescent="0.25" r="121" customHeight="1" ht="17.25">
      <c r="A121" s="3">
        <v>44496</v>
      </c>
      <c r="B121" s="4">
        <v>1.1286962342571853</v>
      </c>
    </row>
    <row x14ac:dyDescent="0.25" r="122" customHeight="1" ht="17.25">
      <c r="A122" s="3">
        <v>44497</v>
      </c>
      <c r="B122" s="4">
        <v>7.222176689178102</v>
      </c>
    </row>
    <row x14ac:dyDescent="0.25" r="123" customHeight="1" ht="17.25">
      <c r="A123" s="3">
        <v>44498</v>
      </c>
      <c r="B123" s="4">
        <v>1.0426341291604593</v>
      </c>
    </row>
    <row x14ac:dyDescent="0.25" r="124" customHeight="1" ht="17.25">
      <c r="A124" s="3">
        <v>44499</v>
      </c>
      <c r="B124" s="4">
        <v>0.07800529429926215</v>
      </c>
    </row>
    <row x14ac:dyDescent="0.25" r="125" customHeight="1" ht="17.25">
      <c r="A125" s="3">
        <v>44500</v>
      </c>
      <c r="B125" s="4">
        <v>0.07065011099753969</v>
      </c>
    </row>
    <row x14ac:dyDescent="0.25" r="126" customHeight="1" ht="17.25">
      <c r="A126" s="3">
        <v>44501</v>
      </c>
      <c r="B126" s="4">
        <v>24.999209332980016</v>
      </c>
    </row>
    <row x14ac:dyDescent="0.25" r="127" customHeight="1" ht="17.25">
      <c r="A127" s="3">
        <v>44502</v>
      </c>
      <c r="B127" s="4">
        <v>50.36895085621748</v>
      </c>
    </row>
    <row x14ac:dyDescent="0.25" r="128" customHeight="1" ht="17.25">
      <c r="A128" s="3">
        <v>44503</v>
      </c>
      <c r="B128" s="4">
        <v>39.98665715318738</v>
      </c>
    </row>
    <row x14ac:dyDescent="0.25" r="129" customHeight="1" ht="17.25">
      <c r="A129" s="3">
        <v>44504</v>
      </c>
      <c r="B129" s="4">
        <v>50.54069488203386</v>
      </c>
    </row>
    <row x14ac:dyDescent="0.25" r="130" customHeight="1" ht="17.25">
      <c r="A130" s="3">
        <v>44505</v>
      </c>
      <c r="B130" s="4">
        <v>49.53573538626287</v>
      </c>
    </row>
    <row x14ac:dyDescent="0.25" r="131" customHeight="1" ht="17.25">
      <c r="A131" s="3">
        <v>44506</v>
      </c>
      <c r="B131" s="4">
        <v>45.883290678865194</v>
      </c>
    </row>
    <row x14ac:dyDescent="0.25" r="132" customHeight="1" ht="17.25">
      <c r="A132" s="3">
        <v>44507</v>
      </c>
      <c r="B132" s="4">
        <v>45.22923829526856</v>
      </c>
    </row>
    <row x14ac:dyDescent="0.25" r="133" customHeight="1" ht="17.25">
      <c r="A133" s="3">
        <v>44508</v>
      </c>
      <c r="B133" s="4">
        <v>41.81802914313083</v>
      </c>
    </row>
    <row x14ac:dyDescent="0.25" r="134" customHeight="1" ht="17.25">
      <c r="A134" s="3">
        <v>44509</v>
      </c>
      <c r="B134" s="4">
        <v>41.752995084639295</v>
      </c>
    </row>
    <row x14ac:dyDescent="0.25" r="135" customHeight="1" ht="17.25">
      <c r="A135" s="3">
        <v>44510</v>
      </c>
      <c r="B135" s="4">
        <v>43.82240416804573</v>
      </c>
    </row>
    <row x14ac:dyDescent="0.25" r="136" customHeight="1" ht="17.25">
      <c r="A136" s="3">
        <v>44511</v>
      </c>
      <c r="B136" s="4">
        <v>45.59816916009454</v>
      </c>
    </row>
    <row x14ac:dyDescent="0.25" r="137" customHeight="1" ht="17.25">
      <c r="A137" s="3">
        <v>44512</v>
      </c>
      <c r="B137" s="4">
        <v>54.61257664522773</v>
      </c>
    </row>
    <row x14ac:dyDescent="0.25" r="138" customHeight="1" ht="17.25">
      <c r="A138" s="3">
        <v>44513</v>
      </c>
      <c r="B138" s="4">
        <v>52.90801975289918</v>
      </c>
    </row>
    <row x14ac:dyDescent="0.25" r="139" customHeight="1" ht="17.25">
      <c r="A139" s="3">
        <v>44514</v>
      </c>
      <c r="B139" s="4">
        <v>55.63030312513209</v>
      </c>
    </row>
    <row x14ac:dyDescent="0.25" r="140" customHeight="1" ht="17.25">
      <c r="A140" s="3">
        <v>44515</v>
      </c>
      <c r="B140" s="4">
        <v>57.85760671187916</v>
      </c>
    </row>
    <row x14ac:dyDescent="0.25" r="141" customHeight="1" ht="17.25">
      <c r="A141" s="3">
        <v>44516</v>
      </c>
      <c r="B141" s="4">
        <v>19.885812104835843</v>
      </c>
    </row>
    <row x14ac:dyDescent="0.25" r="142" customHeight="1" ht="17.25">
      <c r="A142" s="3">
        <v>44517</v>
      </c>
      <c r="B142" s="4">
        <v>32.44255703953233</v>
      </c>
    </row>
    <row x14ac:dyDescent="0.25" r="143" customHeight="1" ht="17.25">
      <c r="A143" s="3">
        <v>44518</v>
      </c>
      <c r="B143" s="4">
        <v>68.49110903851842</v>
      </c>
    </row>
    <row x14ac:dyDescent="0.25" r="144" customHeight="1" ht="17.25">
      <c r="A144" s="3">
        <v>44519</v>
      </c>
      <c r="B144" s="4">
        <v>53.92897813879188</v>
      </c>
    </row>
    <row x14ac:dyDescent="0.25" r="145" customHeight="1" ht="17.25">
      <c r="A145" s="3">
        <v>44520</v>
      </c>
      <c r="B145" s="4">
        <v>44.71309628774813</v>
      </c>
    </row>
    <row x14ac:dyDescent="0.25" r="146" customHeight="1" ht="17.25">
      <c r="A146" s="3">
        <v>44521</v>
      </c>
      <c r="B146" s="4">
        <v>49.9919435293359</v>
      </c>
    </row>
    <row x14ac:dyDescent="0.25" r="147" customHeight="1" ht="17.25">
      <c r="A147" s="3">
        <v>44522</v>
      </c>
      <c r="B147" s="4">
        <v>63.82424534176845</v>
      </c>
    </row>
    <row x14ac:dyDescent="0.25" r="148" customHeight="1" ht="17.25">
      <c r="A148" s="3">
        <v>44523</v>
      </c>
      <c r="B148" s="4">
        <v>55.33436196321665</v>
      </c>
    </row>
    <row x14ac:dyDescent="0.25" r="149" customHeight="1" ht="17.25">
      <c r="A149" s="3">
        <v>44524</v>
      </c>
      <c r="B149" s="4">
        <v>50.13206477818859</v>
      </c>
    </row>
    <row x14ac:dyDescent="0.25" r="150" customHeight="1" ht="17.25">
      <c r="A150" s="3">
        <v>44525</v>
      </c>
      <c r="B150" s="4">
        <v>63.69488618486274</v>
      </c>
    </row>
    <row x14ac:dyDescent="0.25" r="151" customHeight="1" ht="17.25">
      <c r="A151" s="3">
        <v>44526</v>
      </c>
      <c r="B151" s="4">
        <v>61.56416896492321</v>
      </c>
    </row>
    <row x14ac:dyDescent="0.25" r="152" customHeight="1" ht="17.25">
      <c r="A152" s="3">
        <v>44527</v>
      </c>
      <c r="B152" s="4">
        <v>57.30464632117625</v>
      </c>
    </row>
    <row x14ac:dyDescent="0.25" r="153" customHeight="1" ht="17.25">
      <c r="A153" s="3">
        <v>44528</v>
      </c>
      <c r="B153" s="4">
        <v>64.59506664379347</v>
      </c>
    </row>
    <row x14ac:dyDescent="0.25" r="154" customHeight="1" ht="17.25">
      <c r="A154" s="3">
        <v>44529</v>
      </c>
      <c r="B154" s="4">
        <v>55.638739545689205</v>
      </c>
    </row>
    <row x14ac:dyDescent="0.25" r="155" customHeight="1" ht="17.25">
      <c r="A155" s="3">
        <v>44530</v>
      </c>
      <c r="B155" s="4">
        <v>51.48484519975421</v>
      </c>
    </row>
    <row x14ac:dyDescent="0.25" r="156" customHeight="1" ht="17.25">
      <c r="A156" s="3">
        <v>44531</v>
      </c>
      <c r="B156" s="4">
        <v>30.357218622433063</v>
      </c>
    </row>
    <row x14ac:dyDescent="0.25" r="157" customHeight="1" ht="17.25">
      <c r="A157" s="3">
        <v>44532</v>
      </c>
      <c r="B157" s="4">
        <v>-0.028685862624731828</v>
      </c>
    </row>
    <row x14ac:dyDescent="0.25" r="158" customHeight="1" ht="17.25">
      <c r="A158" s="3">
        <v>44533</v>
      </c>
      <c r="B158" s="4">
        <v>-0.3583502681298847</v>
      </c>
    </row>
    <row x14ac:dyDescent="0.25" r="159" customHeight="1" ht="17.25">
      <c r="A159" s="3">
        <v>44534</v>
      </c>
      <c r="B159" s="4">
        <v>0.10878029913287238</v>
      </c>
    </row>
    <row x14ac:dyDescent="0.25" r="160" customHeight="1" ht="17.25">
      <c r="A160" s="3">
        <v>44535</v>
      </c>
      <c r="B160" s="4">
        <v>0.09379244003312057</v>
      </c>
    </row>
    <row x14ac:dyDescent="0.25" r="161" customHeight="1" ht="17.25">
      <c r="A161" s="3">
        <v>44536</v>
      </c>
      <c r="B161" s="4">
        <v>8.079325787837805</v>
      </c>
    </row>
    <row x14ac:dyDescent="0.25" r="162" customHeight="1" ht="17.25">
      <c r="A162" s="3">
        <v>44537</v>
      </c>
      <c r="B162" s="4">
        <v>0.08600751419488148</v>
      </c>
    </row>
    <row x14ac:dyDescent="0.25" r="163" customHeight="1" ht="17.25">
      <c r="A163" s="3">
        <v>44538</v>
      </c>
      <c r="B163" s="4">
        <v>0.09555708713644856</v>
      </c>
    </row>
    <row x14ac:dyDescent="0.25" r="164" customHeight="1" ht="17.25">
      <c r="A164" s="3">
        <v>44539</v>
      </c>
      <c r="B164" s="4">
        <v>0.06826649379729388</v>
      </c>
    </row>
    <row x14ac:dyDescent="0.25" r="165" customHeight="1" ht="17.25">
      <c r="A165" s="3">
        <v>44540</v>
      </c>
      <c r="B165" s="4">
        <v>0.09365206195399782</v>
      </c>
    </row>
    <row x14ac:dyDescent="0.25" r="166" customHeight="1" ht="17.25">
      <c r="A166" s="3">
        <v>44541</v>
      </c>
      <c r="B166" s="4">
        <v>0.0694582141366963</v>
      </c>
    </row>
    <row x14ac:dyDescent="0.25" r="167" customHeight="1" ht="17.25">
      <c r="A167" s="3">
        <v>44542</v>
      </c>
      <c r="B167" s="4">
        <v>0.05590105340500462</v>
      </c>
    </row>
    <row x14ac:dyDescent="0.25" r="168" customHeight="1" ht="17.25">
      <c r="A168" s="3">
        <v>44543</v>
      </c>
      <c r="B168" s="4">
        <v>1.5708911103494594</v>
      </c>
    </row>
    <row x14ac:dyDescent="0.25" r="169" customHeight="1" ht="17.25">
      <c r="A169" s="3">
        <v>44544</v>
      </c>
      <c r="B169" s="4">
        <v>27.931903274283037</v>
      </c>
    </row>
    <row x14ac:dyDescent="0.25" r="170" customHeight="1" ht="17.25">
      <c r="A170" s="3">
        <v>44545</v>
      </c>
      <c r="B170" s="4">
        <v>78.32790536530267</v>
      </c>
    </row>
    <row x14ac:dyDescent="0.25" r="171" customHeight="1" ht="17.25">
      <c r="A171" s="3">
        <v>44546</v>
      </c>
      <c r="B171" s="4">
        <v>153.38644058452647</v>
      </c>
    </row>
    <row x14ac:dyDescent="0.25" r="172" customHeight="1" ht="17.25">
      <c r="A172" s="3">
        <v>44547</v>
      </c>
      <c r="B172" s="4">
        <v>153.3616465754476</v>
      </c>
    </row>
    <row x14ac:dyDescent="0.25" r="173" customHeight="1" ht="17.25">
      <c r="A173" s="3">
        <v>44548</v>
      </c>
      <c r="B173" s="4">
        <v>157.11101491649777</v>
      </c>
    </row>
    <row x14ac:dyDescent="0.25" r="174" customHeight="1" ht="17.25">
      <c r="A174" s="3">
        <v>44549</v>
      </c>
      <c r="B174" s="4">
        <v>160.46652383558848</v>
      </c>
    </row>
    <row x14ac:dyDescent="0.25" r="175" customHeight="1" ht="17.25">
      <c r="A175" s="3">
        <v>44550</v>
      </c>
      <c r="B175" s="4">
        <v>151.84790031328345</v>
      </c>
    </row>
    <row x14ac:dyDescent="0.25" r="176" customHeight="1" ht="17.25">
      <c r="A176" s="3">
        <v>44551</v>
      </c>
      <c r="B176" s="4">
        <v>157.43733456152205</v>
      </c>
    </row>
    <row x14ac:dyDescent="0.25" r="177" customHeight="1" ht="17.25">
      <c r="A177" s="3">
        <v>44552</v>
      </c>
      <c r="B177" s="4">
        <v>158.067461821991</v>
      </c>
    </row>
    <row x14ac:dyDescent="0.25" r="178" customHeight="1" ht="17.25">
      <c r="A178" s="3">
        <v>44553</v>
      </c>
      <c r="B178" s="4">
        <v>146.27955827369246</v>
      </c>
    </row>
    <row x14ac:dyDescent="0.25" r="179" customHeight="1" ht="17.25">
      <c r="A179" s="3">
        <v>44554</v>
      </c>
      <c r="B179" s="4">
        <v>133.03744968842437</v>
      </c>
    </row>
    <row x14ac:dyDescent="0.25" r="180" customHeight="1" ht="17.25">
      <c r="A180" s="3">
        <v>44555</v>
      </c>
      <c r="B180" s="4">
        <v>136.1725627637152</v>
      </c>
    </row>
    <row x14ac:dyDescent="0.25" r="181" customHeight="1" ht="17.25">
      <c r="A181" s="3">
        <v>44556</v>
      </c>
      <c r="B181" s="4">
        <v>145.01044682763091</v>
      </c>
    </row>
    <row x14ac:dyDescent="0.25" r="182" customHeight="1" ht="17.25">
      <c r="A182" s="3">
        <v>44557</v>
      </c>
      <c r="B182" s="4">
        <v>154.22120390245723</v>
      </c>
    </row>
    <row x14ac:dyDescent="0.25" r="183" customHeight="1" ht="17.25">
      <c r="A183" s="3">
        <v>44558</v>
      </c>
      <c r="B183" s="4">
        <v>156.25910151571756</v>
      </c>
    </row>
    <row x14ac:dyDescent="0.25" r="184" customHeight="1" ht="17.25">
      <c r="A184" s="3">
        <v>44559</v>
      </c>
      <c r="B184" s="4">
        <v>158.82416097967445</v>
      </c>
    </row>
    <row x14ac:dyDescent="0.25" r="185" customHeight="1" ht="17.25">
      <c r="A185" s="3">
        <v>44560</v>
      </c>
      <c r="B185" s="4">
        <v>153.1294607237056</v>
      </c>
    </row>
    <row x14ac:dyDescent="0.25" r="186" customHeight="1" ht="17.25">
      <c r="A186" s="3">
        <v>44561</v>
      </c>
      <c r="B186" s="4">
        <v>154.23253406151986</v>
      </c>
    </row>
    <row x14ac:dyDescent="0.25" r="187" customHeight="1" ht="17.25">
      <c r="A187" s="3">
        <v>44562</v>
      </c>
      <c r="B187" s="4">
        <v>155.07554629498156</v>
      </c>
    </row>
    <row x14ac:dyDescent="0.25" r="188" customHeight="1" ht="17.25">
      <c r="A188" s="3">
        <v>44563</v>
      </c>
      <c r="B188" s="4">
        <v>152.72166916149516</v>
      </c>
    </row>
    <row x14ac:dyDescent="0.25" r="189" customHeight="1" ht="17.25">
      <c r="A189" s="3">
        <v>44564</v>
      </c>
      <c r="B189" s="4">
        <v>152.68091163941918</v>
      </c>
    </row>
    <row x14ac:dyDescent="0.25" r="190" customHeight="1" ht="17.25">
      <c r="A190" s="3">
        <v>44565</v>
      </c>
      <c r="B190" s="4">
        <v>147.84600886326373</v>
      </c>
    </row>
    <row x14ac:dyDescent="0.25" r="191" customHeight="1" ht="17.25">
      <c r="A191" s="3">
        <v>44566</v>
      </c>
      <c r="B191" s="4">
        <v>152.03211461872525</v>
      </c>
    </row>
    <row x14ac:dyDescent="0.25" r="192" customHeight="1" ht="17.25">
      <c r="A192" s="3">
        <v>44567</v>
      </c>
      <c r="B192" s="4">
        <v>153.88892756446393</v>
      </c>
    </row>
    <row x14ac:dyDescent="0.25" r="193" customHeight="1" ht="17.25">
      <c r="A193" s="3">
        <v>44568</v>
      </c>
      <c r="B193" s="4">
        <v>147.1527916846237</v>
      </c>
    </row>
    <row x14ac:dyDescent="0.25" r="194" customHeight="1" ht="17.25">
      <c r="A194" s="3">
        <v>44569</v>
      </c>
      <c r="B194" s="4">
        <v>135.33848953826813</v>
      </c>
    </row>
    <row x14ac:dyDescent="0.25" r="195" customHeight="1" ht="17.25">
      <c r="A195" s="3">
        <v>44570</v>
      </c>
      <c r="B195" s="4">
        <v>144.45677295898574</v>
      </c>
    </row>
    <row x14ac:dyDescent="0.25" r="196" customHeight="1" ht="17.25">
      <c r="A196" s="3">
        <v>44571</v>
      </c>
      <c r="B196" s="4">
        <v>148.01931756191308</v>
      </c>
    </row>
    <row x14ac:dyDescent="0.25" r="197" customHeight="1" ht="17.25">
      <c r="A197" s="3">
        <v>44572</v>
      </c>
      <c r="B197" s="4">
        <v>136.62743686850717</v>
      </c>
    </row>
    <row x14ac:dyDescent="0.25" r="198" customHeight="1" ht="17.25">
      <c r="A198" s="3">
        <v>44573</v>
      </c>
      <c r="B198" s="4">
        <v>134.302774660239</v>
      </c>
    </row>
    <row x14ac:dyDescent="0.25" r="199" customHeight="1" ht="17.25">
      <c r="A199" s="3">
        <v>44574</v>
      </c>
      <c r="B199" s="4">
        <v>139.3560555438442</v>
      </c>
    </row>
    <row x14ac:dyDescent="0.25" r="200" customHeight="1" ht="17.25">
      <c r="A200" s="3">
        <v>44575</v>
      </c>
      <c r="B200" s="4">
        <v>149.54967860828236</v>
      </c>
    </row>
    <row x14ac:dyDescent="0.25" r="201" customHeight="1" ht="17.25">
      <c r="A201" s="3">
        <v>44576</v>
      </c>
      <c r="B201" s="4">
        <v>154.0365906332487</v>
      </c>
    </row>
    <row x14ac:dyDescent="0.25" r="202" customHeight="1" ht="17.25">
      <c r="A202" s="3">
        <v>44577</v>
      </c>
      <c r="B202" s="4">
        <v>145.95574485379092</v>
      </c>
    </row>
    <row x14ac:dyDescent="0.25" r="203" customHeight="1" ht="17.25">
      <c r="A203" s="3">
        <v>44578</v>
      </c>
      <c r="B203" s="4">
        <v>147.22097054817476</v>
      </c>
    </row>
    <row x14ac:dyDescent="0.25" r="204" customHeight="1" ht="17.25">
      <c r="A204" s="3">
        <v>44579</v>
      </c>
      <c r="B204" s="4">
        <v>136.15939962494036</v>
      </c>
    </row>
    <row x14ac:dyDescent="0.25" r="205" customHeight="1" ht="17.25">
      <c r="A205" s="3">
        <v>44580</v>
      </c>
      <c r="B205" s="4">
        <v>150.55423220102546</v>
      </c>
    </row>
    <row x14ac:dyDescent="0.25" r="206" customHeight="1" ht="17.25">
      <c r="A206" s="3">
        <v>44581</v>
      </c>
      <c r="B206" s="4">
        <v>154.66528089788676</v>
      </c>
    </row>
    <row x14ac:dyDescent="0.25" r="207" customHeight="1" ht="17.25">
      <c r="A207" s="3">
        <v>44582</v>
      </c>
      <c r="B207" s="4">
        <v>147.08093980272642</v>
      </c>
    </row>
    <row x14ac:dyDescent="0.25" r="208" customHeight="1" ht="17.25">
      <c r="A208" s="3">
        <v>44583</v>
      </c>
      <c r="B208" s="4">
        <v>141.0234832356367</v>
      </c>
    </row>
    <row x14ac:dyDescent="0.25" r="209" customHeight="1" ht="17.25">
      <c r="A209" s="3">
        <v>44584</v>
      </c>
      <c r="B209" s="4">
        <v>143.08744419203</v>
      </c>
    </row>
    <row x14ac:dyDescent="0.25" r="210" customHeight="1" ht="17.25">
      <c r="A210" s="3">
        <v>44585</v>
      </c>
      <c r="B210" s="4">
        <v>154.09047984682311</v>
      </c>
    </row>
    <row x14ac:dyDescent="0.25" r="211" customHeight="1" ht="17.25">
      <c r="A211" s="3">
        <v>44586</v>
      </c>
      <c r="B211" s="4">
        <v>152.35846972168716</v>
      </c>
    </row>
    <row x14ac:dyDescent="0.25" r="212" customHeight="1" ht="17.25">
      <c r="A212" s="3">
        <v>44587</v>
      </c>
      <c r="B212" s="4">
        <v>144.63318642433126</v>
      </c>
    </row>
    <row x14ac:dyDescent="0.25" r="213" customHeight="1" ht="17.25">
      <c r="A213" s="3">
        <v>44588</v>
      </c>
      <c r="B213" s="4">
        <v>141.86894876284762</v>
      </c>
    </row>
    <row x14ac:dyDescent="0.25" r="214" customHeight="1" ht="17.25">
      <c r="A214" s="3">
        <v>44589</v>
      </c>
      <c r="B214" s="4">
        <v>155.92131957259582</v>
      </c>
    </row>
    <row x14ac:dyDescent="0.25" r="215" customHeight="1" ht="17.25">
      <c r="A215" s="3">
        <v>44590</v>
      </c>
      <c r="B215" s="4">
        <v>154.8836608126998</v>
      </c>
    </row>
    <row x14ac:dyDescent="0.25" r="216" customHeight="1" ht="17.25">
      <c r="A216" s="3">
        <v>44591</v>
      </c>
      <c r="B216" s="4">
        <v>153.3750388011542</v>
      </c>
    </row>
    <row x14ac:dyDescent="0.25" r="217" customHeight="1" ht="17.25">
      <c r="A217" s="3">
        <v>44592</v>
      </c>
      <c r="B217" s="4">
        <v>147.66076811866142</v>
      </c>
    </row>
    <row x14ac:dyDescent="0.25" r="218" customHeight="1" ht="17.25">
      <c r="A218" s="3">
        <v>44593</v>
      </c>
      <c r="B218" s="4">
        <v>141.96112488927736</v>
      </c>
    </row>
    <row x14ac:dyDescent="0.25" r="219" customHeight="1" ht="17.25">
      <c r="A219" s="3">
        <v>44594</v>
      </c>
      <c r="B219" s="4">
        <v>147.56148724748306</v>
      </c>
    </row>
    <row x14ac:dyDescent="0.25" r="220" customHeight="1" ht="17.25">
      <c r="A220" s="3">
        <v>44595</v>
      </c>
      <c r="B220" s="4">
        <v>151.98749114999498</v>
      </c>
    </row>
    <row x14ac:dyDescent="0.25" r="221" customHeight="1" ht="17.25">
      <c r="A221" s="3">
        <v>44596</v>
      </c>
      <c r="B221" s="4">
        <v>146.027638805052</v>
      </c>
    </row>
    <row x14ac:dyDescent="0.25" r="222" customHeight="1" ht="17.25">
      <c r="A222" s="3">
        <v>44597</v>
      </c>
      <c r="B222" s="4">
        <v>146.50070196862296</v>
      </c>
    </row>
    <row x14ac:dyDescent="0.25" r="223" customHeight="1" ht="17.25">
      <c r="A223" s="3">
        <v>44598</v>
      </c>
      <c r="B223" s="4">
        <v>143.12030985557487</v>
      </c>
    </row>
    <row x14ac:dyDescent="0.25" r="224" customHeight="1" ht="17.25">
      <c r="A224" s="3">
        <v>44599</v>
      </c>
      <c r="B224" s="4">
        <v>150.71431119614365</v>
      </c>
    </row>
    <row x14ac:dyDescent="0.25" r="225" customHeight="1" ht="17.25">
      <c r="A225" s="3">
        <v>44600</v>
      </c>
      <c r="B225" s="4">
        <v>148.56647761324786</v>
      </c>
    </row>
    <row x14ac:dyDescent="0.25" r="226" customHeight="1" ht="17.25">
      <c r="A226" s="3">
        <v>44601</v>
      </c>
      <c r="B226" s="4">
        <v>88.05300267437619</v>
      </c>
    </row>
    <row x14ac:dyDescent="0.25" r="227" customHeight="1" ht="17.25">
      <c r="A227" s="3">
        <v>44602</v>
      </c>
      <c r="B227" s="4">
        <v>66.57249875090872</v>
      </c>
    </row>
    <row x14ac:dyDescent="0.25" r="228" customHeight="1" ht="17.25">
      <c r="A228" s="3">
        <v>44603</v>
      </c>
      <c r="B228" s="4">
        <v>67.46389242107874</v>
      </c>
    </row>
    <row x14ac:dyDescent="0.25" r="229" customHeight="1" ht="17.25">
      <c r="A229" s="3">
        <v>44604</v>
      </c>
      <c r="B229" s="4">
        <v>66.36647987700889</v>
      </c>
    </row>
    <row x14ac:dyDescent="0.25" r="230" customHeight="1" ht="17.25">
      <c r="A230" s="3">
        <v>44605</v>
      </c>
      <c r="B230" s="4">
        <v>68.45654988505703</v>
      </c>
    </row>
    <row x14ac:dyDescent="0.25" r="231" customHeight="1" ht="17.25">
      <c r="A231" s="3">
        <v>44606</v>
      </c>
      <c r="B231" s="4">
        <v>113.52363029637183</v>
      </c>
    </row>
    <row x14ac:dyDescent="0.25" r="232" customHeight="1" ht="17.25">
      <c r="A232" s="3">
        <v>44607</v>
      </c>
      <c r="B232" s="4">
        <v>155.95883777167958</v>
      </c>
    </row>
    <row x14ac:dyDescent="0.25" r="233" customHeight="1" ht="17.25">
      <c r="A233" s="3">
        <v>44608</v>
      </c>
      <c r="B233" s="4">
        <v>109.35700867185722</v>
      </c>
    </row>
    <row x14ac:dyDescent="0.25" r="234" customHeight="1" ht="17.25">
      <c r="A234" s="3">
        <v>44609</v>
      </c>
      <c r="B234" s="4">
        <v>75.48246691719666</v>
      </c>
    </row>
    <row x14ac:dyDescent="0.25" r="235" customHeight="1" ht="17.25">
      <c r="A235" s="3">
        <v>44610</v>
      </c>
      <c r="B235" s="4">
        <v>124.41361847542235</v>
      </c>
    </row>
    <row x14ac:dyDescent="0.25" r="236" customHeight="1" ht="17.25">
      <c r="A236" s="3">
        <v>44611</v>
      </c>
      <c r="B236" s="4">
        <v>160.90626206560773</v>
      </c>
    </row>
    <row x14ac:dyDescent="0.25" r="237" customHeight="1" ht="17.25">
      <c r="A237" s="3">
        <v>44612</v>
      </c>
      <c r="B237" s="4">
        <v>146.82269767274516</v>
      </c>
    </row>
    <row x14ac:dyDescent="0.25" r="238" customHeight="1" ht="17.25">
      <c r="A238" s="3">
        <v>44613</v>
      </c>
      <c r="B238" s="4">
        <v>157.9806250677386</v>
      </c>
    </row>
    <row x14ac:dyDescent="0.25" r="239" customHeight="1" ht="17.25">
      <c r="A239" s="3">
        <v>44614</v>
      </c>
      <c r="B239" s="4">
        <v>169.14990969436576</v>
      </c>
    </row>
    <row x14ac:dyDescent="0.25" r="240" customHeight="1" ht="17.25">
      <c r="A240" s="3">
        <v>44615</v>
      </c>
      <c r="B240" s="4">
        <v>164.85042638987122</v>
      </c>
    </row>
    <row x14ac:dyDescent="0.25" r="241" customHeight="1" ht="17.25">
      <c r="A241" s="3">
        <v>44616</v>
      </c>
      <c r="B241" s="4">
        <v>151.55139860921446</v>
      </c>
    </row>
    <row x14ac:dyDescent="0.25" r="242" customHeight="1" ht="17.25">
      <c r="A242" s="3">
        <v>44617</v>
      </c>
      <c r="B242" s="4">
        <v>167.87500132563738</v>
      </c>
    </row>
    <row x14ac:dyDescent="0.25" r="243" customHeight="1" ht="17.25">
      <c r="A243" s="3">
        <v>44618</v>
      </c>
      <c r="B243" s="4">
        <v>166.58023583718514</v>
      </c>
    </row>
    <row x14ac:dyDescent="0.25" r="244" customHeight="1" ht="17.25">
      <c r="A244" s="3">
        <v>44619</v>
      </c>
      <c r="B244" s="4">
        <v>161.92073712699943</v>
      </c>
    </row>
    <row x14ac:dyDescent="0.25" r="245" customHeight="1" ht="17.25">
      <c r="A245" s="3">
        <v>44620</v>
      </c>
      <c r="B245" s="4">
        <v>144.74187016426308</v>
      </c>
    </row>
    <row x14ac:dyDescent="0.25" r="246" customHeight="1" ht="17.25">
      <c r="A246" s="3">
        <v>44621</v>
      </c>
      <c r="B246" s="4">
        <v>141.76135464065146</v>
      </c>
    </row>
    <row x14ac:dyDescent="0.25" r="247" customHeight="1" ht="17.25">
      <c r="A247" s="3">
        <v>44622</v>
      </c>
      <c r="B247" s="4">
        <v>140.07359468373286</v>
      </c>
    </row>
    <row x14ac:dyDescent="0.25" r="248" customHeight="1" ht="17.25">
      <c r="A248" s="3">
        <v>44623</v>
      </c>
      <c r="B248" s="4">
        <v>147.62346931609875</v>
      </c>
    </row>
    <row x14ac:dyDescent="0.25" r="249" customHeight="1" ht="17.25">
      <c r="A249" s="3">
        <v>44624</v>
      </c>
      <c r="B249" s="4">
        <v>155.8262792597518</v>
      </c>
    </row>
    <row x14ac:dyDescent="0.25" r="250" customHeight="1" ht="17.25">
      <c r="A250" s="3">
        <v>44625</v>
      </c>
      <c r="B250" s="4">
        <v>129.90488358223487</v>
      </c>
    </row>
    <row x14ac:dyDescent="0.25" r="251" customHeight="1" ht="17.25">
      <c r="A251" s="3">
        <v>44626</v>
      </c>
      <c r="B251" s="4">
        <v>152.38367114157808</v>
      </c>
    </row>
    <row x14ac:dyDescent="0.25" r="252" customHeight="1" ht="17.25">
      <c r="A252" s="3">
        <v>44627</v>
      </c>
      <c r="B252" s="4">
        <v>154.47109985123865</v>
      </c>
    </row>
    <row x14ac:dyDescent="0.25" r="253" customHeight="1" ht="17.25">
      <c r="A253" s="3">
        <v>44628</v>
      </c>
      <c r="B253" s="4">
        <v>154.19183687519023</v>
      </c>
    </row>
    <row x14ac:dyDescent="0.25" r="254" customHeight="1" ht="17.25">
      <c r="A254" s="3">
        <v>44629</v>
      </c>
      <c r="B254" s="4">
        <v>156.42142819633443</v>
      </c>
    </row>
    <row x14ac:dyDescent="0.25" r="255" customHeight="1" ht="17.25">
      <c r="A255" s="3">
        <v>44630</v>
      </c>
      <c r="B255" s="4">
        <v>158.5298728878417</v>
      </c>
    </row>
    <row x14ac:dyDescent="0.25" r="256" customHeight="1" ht="17.25">
      <c r="A256" s="3">
        <v>44631</v>
      </c>
      <c r="B256" s="4">
        <v>161.12823923036933</v>
      </c>
    </row>
    <row x14ac:dyDescent="0.25" r="257" customHeight="1" ht="17.25">
      <c r="A257" s="3">
        <v>44632</v>
      </c>
      <c r="B257" s="4">
        <v>160.1167730888237</v>
      </c>
    </row>
    <row x14ac:dyDescent="0.25" r="258" customHeight="1" ht="17.25">
      <c r="A258" s="3">
        <v>44633</v>
      </c>
      <c r="B258" s="4">
        <v>145.44992869228466</v>
      </c>
    </row>
    <row x14ac:dyDescent="0.25" r="259" customHeight="1" ht="17.25">
      <c r="A259" s="3">
        <v>44634</v>
      </c>
      <c r="B259" s="4">
        <v>139.38518103829026</v>
      </c>
    </row>
    <row x14ac:dyDescent="0.25" r="260" customHeight="1" ht="17.25">
      <c r="A260" s="3">
        <v>44635</v>
      </c>
      <c r="B260" s="4">
        <v>138.4266432891007</v>
      </c>
    </row>
    <row x14ac:dyDescent="0.25" r="261" customHeight="1" ht="17.25">
      <c r="A261" s="3">
        <v>44636</v>
      </c>
      <c r="B261" s="4">
        <v>121.91098335146654</v>
      </c>
    </row>
    <row x14ac:dyDescent="0.25" r="262" customHeight="1" ht="17.25">
      <c r="A262" s="3">
        <v>44637</v>
      </c>
      <c r="B262" s="4">
        <v>124.39519274654096</v>
      </c>
    </row>
    <row x14ac:dyDescent="0.25" r="263" customHeight="1" ht="17.25">
      <c r="A263" s="3">
        <v>44638</v>
      </c>
      <c r="B263" s="4">
        <v>157.7613985918736</v>
      </c>
    </row>
    <row x14ac:dyDescent="0.25" r="264" customHeight="1" ht="17.25">
      <c r="A264" s="3">
        <v>44639</v>
      </c>
      <c r="B264" s="4">
        <v>146.15473816997502</v>
      </c>
    </row>
    <row x14ac:dyDescent="0.25" r="265" customHeight="1" ht="17.25">
      <c r="A265" s="3">
        <v>44640</v>
      </c>
      <c r="B265" s="4">
        <v>128.10105336044236</v>
      </c>
    </row>
    <row x14ac:dyDescent="0.25" r="266" customHeight="1" ht="17.25">
      <c r="A266" s="3">
        <v>44641</v>
      </c>
      <c r="B266" s="4">
        <v>110.84439445721422</v>
      </c>
    </row>
    <row x14ac:dyDescent="0.25" r="267" customHeight="1" ht="17.25">
      <c r="A267" s="3">
        <v>44642</v>
      </c>
      <c r="B267" s="4">
        <v>111.12666255519073</v>
      </c>
    </row>
    <row x14ac:dyDescent="0.25" r="268" customHeight="1" ht="17.25">
      <c r="A268" s="3">
        <v>44643</v>
      </c>
      <c r="B268" s="4">
        <v>147.063060690852</v>
      </c>
    </row>
    <row x14ac:dyDescent="0.25" r="269" customHeight="1" ht="17.25">
      <c r="A269" s="3">
        <v>44644</v>
      </c>
      <c r="B269" s="4">
        <v>151.60932147463137</v>
      </c>
    </row>
    <row x14ac:dyDescent="0.25" r="270" customHeight="1" ht="17.25">
      <c r="A270" s="3">
        <v>44645</v>
      </c>
      <c r="B270" s="4">
        <v>155.63407209108317</v>
      </c>
    </row>
    <row x14ac:dyDescent="0.25" r="271" customHeight="1" ht="17.25">
      <c r="A271" s="3">
        <v>44646</v>
      </c>
      <c r="B271" s="4">
        <v>164.43116592879358</v>
      </c>
    </row>
    <row x14ac:dyDescent="0.25" r="272" customHeight="1" ht="17.25">
      <c r="A272" s="3">
        <v>44647</v>
      </c>
      <c r="B272" s="4">
        <v>161.84516676100733</v>
      </c>
    </row>
    <row x14ac:dyDescent="0.25" r="273" customHeight="1" ht="17.25">
      <c r="A273" s="3">
        <v>44648</v>
      </c>
      <c r="B273" s="4">
        <v>153.39234948110104</v>
      </c>
    </row>
    <row x14ac:dyDescent="0.25" r="274" customHeight="1" ht="17.25">
      <c r="A274" s="3">
        <v>44649</v>
      </c>
      <c r="B274" s="4">
        <v>150.0264755549287</v>
      </c>
    </row>
    <row x14ac:dyDescent="0.25" r="275" customHeight="1" ht="17.25">
      <c r="A275" s="3">
        <v>44650</v>
      </c>
      <c r="B275" s="4">
        <v>150.66321062950522</v>
      </c>
    </row>
    <row x14ac:dyDescent="0.25" r="276" customHeight="1" ht="17.25">
      <c r="A276" s="3">
        <v>44651</v>
      </c>
      <c r="B276" s="4">
        <v>162.118502913866</v>
      </c>
    </row>
    <row x14ac:dyDescent="0.25" r="277" customHeight="1" ht="17.25">
      <c r="A277" s="3">
        <v>44652</v>
      </c>
      <c r="B277" s="4">
        <v>151.77900632790352</v>
      </c>
    </row>
    <row x14ac:dyDescent="0.25" r="278" customHeight="1" ht="17.25">
      <c r="A278" s="3">
        <v>44653</v>
      </c>
      <c r="B278" s="4">
        <v>147.4140546471283</v>
      </c>
    </row>
    <row x14ac:dyDescent="0.25" r="279" customHeight="1" ht="17.25">
      <c r="A279" s="3">
        <v>44654</v>
      </c>
      <c r="B279" s="4">
        <v>140.69813922689815</v>
      </c>
    </row>
    <row x14ac:dyDescent="0.25" r="280" customHeight="1" ht="17.25">
      <c r="A280" s="3">
        <v>44655</v>
      </c>
      <c r="B280" s="4">
        <v>148.4923199773755</v>
      </c>
    </row>
    <row x14ac:dyDescent="0.25" r="281" customHeight="1" ht="17.25">
      <c r="A281" s="3">
        <v>44656</v>
      </c>
      <c r="B281" s="4">
        <v>140.44258105771826</v>
      </c>
    </row>
    <row x14ac:dyDescent="0.25" r="282" customHeight="1" ht="17.25">
      <c r="A282" s="3">
        <v>44657</v>
      </c>
      <c r="B282" s="4">
        <v>143.11993757131881</v>
      </c>
    </row>
    <row x14ac:dyDescent="0.25" r="283" customHeight="1" ht="17.25">
      <c r="A283" s="3">
        <v>44658</v>
      </c>
      <c r="B283" s="4">
        <v>154.893681075106</v>
      </c>
    </row>
    <row x14ac:dyDescent="0.25" r="284" customHeight="1" ht="17.25">
      <c r="A284" s="3">
        <v>44659</v>
      </c>
      <c r="B284" s="4">
        <v>159.61691563548996</v>
      </c>
    </row>
    <row x14ac:dyDescent="0.25" r="285" customHeight="1" ht="17.25">
      <c r="A285" s="3">
        <v>44660</v>
      </c>
      <c r="B285" s="4">
        <v>147.72818540211492</v>
      </c>
    </row>
    <row x14ac:dyDescent="0.25" r="286" customHeight="1" ht="17.25">
      <c r="A286" s="3">
        <v>44661</v>
      </c>
      <c r="B286" s="4">
        <v>126.36504230285749</v>
      </c>
    </row>
    <row x14ac:dyDescent="0.25" r="287" customHeight="1" ht="17.25">
      <c r="A287" s="3">
        <v>44662</v>
      </c>
      <c r="B287" s="4">
        <v>132.89087144243416</v>
      </c>
    </row>
    <row x14ac:dyDescent="0.25" r="288" customHeight="1" ht="17.25">
      <c r="A288" s="3">
        <v>44663</v>
      </c>
      <c r="B288" s="4">
        <v>133.205907676023</v>
      </c>
    </row>
    <row x14ac:dyDescent="0.25" r="289" customHeight="1" ht="17.25">
      <c r="A289" s="3">
        <v>44664</v>
      </c>
      <c r="B289" s="4">
        <v>129.78779414000655</v>
      </c>
    </row>
    <row x14ac:dyDescent="0.25" r="290" customHeight="1" ht="17.25">
      <c r="A290" s="3">
        <v>44665</v>
      </c>
      <c r="B290" s="4">
        <v>144.40286852586848</v>
      </c>
    </row>
    <row x14ac:dyDescent="0.25" r="291" customHeight="1" ht="17.25">
      <c r="A291" s="3">
        <v>44666</v>
      </c>
      <c r="B291" s="4">
        <v>145.312557214121</v>
      </c>
    </row>
    <row x14ac:dyDescent="0.25" r="292" customHeight="1" ht="17.25">
      <c r="A292" s="3">
        <v>44667</v>
      </c>
      <c r="B292" s="4">
        <v>147.90312517203267</v>
      </c>
    </row>
    <row x14ac:dyDescent="0.25" r="293" customHeight="1" ht="17.25">
      <c r="A293" s="3">
        <v>44668</v>
      </c>
      <c r="B293" s="4">
        <v>145.31116076204302</v>
      </c>
    </row>
    <row x14ac:dyDescent="0.25" r="294" customHeight="1" ht="17.25">
      <c r="A294" s="3">
        <v>44669</v>
      </c>
      <c r="B294" s="4">
        <v>153.04223399171207</v>
      </c>
    </row>
    <row x14ac:dyDescent="0.25" r="295" customHeight="1" ht="17.25">
      <c r="A295" s="3">
        <v>44670</v>
      </c>
      <c r="B295" s="4">
        <v>157.12872856777062</v>
      </c>
    </row>
    <row x14ac:dyDescent="0.25" r="296" customHeight="1" ht="17.25">
      <c r="A296" s="3">
        <v>44671</v>
      </c>
      <c r="B296" s="4">
        <v>141.8844661245192</v>
      </c>
    </row>
    <row x14ac:dyDescent="0.25" r="297" customHeight="1" ht="17.25">
      <c r="A297" s="3">
        <v>44672</v>
      </c>
      <c r="B297" s="4">
        <v>135.21034868138918</v>
      </c>
    </row>
    <row x14ac:dyDescent="0.25" r="298" customHeight="1" ht="17.25">
      <c r="A298" s="3">
        <v>44673</v>
      </c>
      <c r="B298" s="4">
        <v>130.51585881387723</v>
      </c>
    </row>
    <row x14ac:dyDescent="0.25" r="299" customHeight="1" ht="17.25">
      <c r="A299" s="3">
        <v>44674</v>
      </c>
      <c r="B299" s="4">
        <v>107.72198114926448</v>
      </c>
    </row>
    <row x14ac:dyDescent="0.25" r="300" customHeight="1" ht="17.25">
      <c r="A300" s="3">
        <v>44675</v>
      </c>
      <c r="B300" s="4">
        <v>121.41593178347507</v>
      </c>
    </row>
    <row x14ac:dyDescent="0.25" r="301" customHeight="1" ht="17.25">
      <c r="A301" s="3">
        <v>44676</v>
      </c>
      <c r="B301" s="4">
        <v>125.06289272991519</v>
      </c>
    </row>
    <row x14ac:dyDescent="0.25" r="302" customHeight="1" ht="17.25">
      <c r="A302" s="3">
        <v>44677</v>
      </c>
      <c r="B302" s="4">
        <v>104.82702951437334</v>
      </c>
    </row>
    <row x14ac:dyDescent="0.25" r="303" customHeight="1" ht="17.25">
      <c r="A303" s="3">
        <v>44678</v>
      </c>
      <c r="B303" s="4">
        <v>86.0498412515197</v>
      </c>
    </row>
    <row x14ac:dyDescent="0.25" r="304" customHeight="1" ht="17.25">
      <c r="A304" s="3">
        <v>44679</v>
      </c>
      <c r="B304" s="4">
        <v>85.93451529004764</v>
      </c>
    </row>
    <row x14ac:dyDescent="0.25" r="305" customHeight="1" ht="17.25">
      <c r="A305" s="3">
        <v>44680</v>
      </c>
      <c r="B305" s="4">
        <v>106.65246644092889</v>
      </c>
    </row>
    <row x14ac:dyDescent="0.25" r="306" customHeight="1" ht="17.25">
      <c r="A306" s="3">
        <v>44681</v>
      </c>
      <c r="B306" s="4">
        <v>120.80599471967952</v>
      </c>
    </row>
    <row x14ac:dyDescent="0.25" r="307" customHeight="1" ht="17.25">
      <c r="A307" s="3">
        <v>44682</v>
      </c>
      <c r="B307" s="4">
        <v>67.05088111782835</v>
      </c>
    </row>
    <row x14ac:dyDescent="0.25" r="308" customHeight="1" ht="17.25">
      <c r="A308" s="3">
        <v>44683</v>
      </c>
      <c r="B308" s="4">
        <v>46.80073570443171</v>
      </c>
    </row>
    <row x14ac:dyDescent="0.25" r="309" customHeight="1" ht="17.25">
      <c r="A309" s="3">
        <v>44684</v>
      </c>
      <c r="B309" s="4">
        <v>81.45049764136479</v>
      </c>
    </row>
    <row x14ac:dyDescent="0.25" r="310" customHeight="1" ht="17.25">
      <c r="A310" s="3">
        <v>44685</v>
      </c>
      <c r="B310" s="4">
        <v>137.61851540887264</v>
      </c>
    </row>
    <row x14ac:dyDescent="0.25" r="311" customHeight="1" ht="17.25">
      <c r="A311" s="3">
        <v>44686</v>
      </c>
      <c r="B311" s="4">
        <v>134.21098084591983</v>
      </c>
    </row>
    <row x14ac:dyDescent="0.25" r="312" customHeight="1" ht="17.25">
      <c r="A312" s="3">
        <v>44687</v>
      </c>
      <c r="B312" s="4">
        <v>113.62237019586047</v>
      </c>
    </row>
    <row x14ac:dyDescent="0.25" r="313" customHeight="1" ht="17.25">
      <c r="A313" s="3">
        <v>44688</v>
      </c>
      <c r="B313" s="4">
        <v>119.46593696589707</v>
      </c>
    </row>
    <row x14ac:dyDescent="0.25" r="314" customHeight="1" ht="17.25">
      <c r="A314" s="3">
        <v>44689</v>
      </c>
      <c r="B314" s="4">
        <v>118.46785148460866</v>
      </c>
    </row>
    <row x14ac:dyDescent="0.25" r="315" customHeight="1" ht="17.25">
      <c r="A315" s="3">
        <v>44690</v>
      </c>
      <c r="B315" s="4">
        <v>122.29068983749154</v>
      </c>
    </row>
    <row x14ac:dyDescent="0.25" r="316" customHeight="1" ht="17.25">
      <c r="A316" s="3">
        <v>44691</v>
      </c>
      <c r="B316" s="4">
        <v>121.96746135553292</v>
      </c>
    </row>
    <row x14ac:dyDescent="0.25" r="317" customHeight="1" ht="17.25">
      <c r="A317" s="3">
        <v>44692</v>
      </c>
      <c r="B317" s="4">
        <v>121.37445151463432</v>
      </c>
    </row>
    <row x14ac:dyDescent="0.25" r="318" customHeight="1" ht="17.25">
      <c r="A318" s="3">
        <v>44693</v>
      </c>
      <c r="B318" s="4">
        <v>118.55123547235294</v>
      </c>
    </row>
    <row x14ac:dyDescent="0.25" r="319" customHeight="1" ht="17.25">
      <c r="A319" s="3">
        <v>44694</v>
      </c>
      <c r="B319" s="4">
        <v>115.2992684157846</v>
      </c>
    </row>
    <row x14ac:dyDescent="0.25" r="320" customHeight="1" ht="17.25">
      <c r="A320" s="3">
        <v>44695</v>
      </c>
      <c r="B320" s="4">
        <v>116.66825033954404</v>
      </c>
    </row>
    <row x14ac:dyDescent="0.25" r="321" customHeight="1" ht="17.25">
      <c r="A321" s="3">
        <v>44696</v>
      </c>
      <c r="B321" s="4">
        <v>118.27611466144107</v>
      </c>
    </row>
    <row x14ac:dyDescent="0.25" r="322" customHeight="1" ht="17.25">
      <c r="A322" s="3">
        <v>44697</v>
      </c>
      <c r="B322" s="4">
        <v>127.52045023251472</v>
      </c>
    </row>
    <row x14ac:dyDescent="0.25" r="323" customHeight="1" ht="17.25">
      <c r="A323" s="3">
        <v>44698</v>
      </c>
      <c r="B323" s="4">
        <v>130.16773239355496</v>
      </c>
    </row>
    <row x14ac:dyDescent="0.25" r="324" customHeight="1" ht="17.25">
      <c r="A324" s="3">
        <v>44699</v>
      </c>
      <c r="B324" s="4">
        <v>126.21430187298846</v>
      </c>
    </row>
    <row x14ac:dyDescent="0.25" r="325" customHeight="1" ht="17.25">
      <c r="A325" s="3">
        <v>44700</v>
      </c>
      <c r="B325" s="4">
        <v>124.07242693342988</v>
      </c>
    </row>
    <row x14ac:dyDescent="0.25" r="326" customHeight="1" ht="17.25">
      <c r="A326" s="3">
        <v>44701</v>
      </c>
      <c r="B326" s="4">
        <v>122.0135476018826</v>
      </c>
    </row>
    <row x14ac:dyDescent="0.25" r="327" customHeight="1" ht="17.25">
      <c r="A327" s="3">
        <v>44702</v>
      </c>
      <c r="B327" s="4">
        <v>127.93754690670661</v>
      </c>
    </row>
    <row x14ac:dyDescent="0.25" r="328" customHeight="1" ht="17.25">
      <c r="A328" s="3">
        <v>44703</v>
      </c>
      <c r="B328" s="4">
        <v>119.6660328996901</v>
      </c>
    </row>
    <row x14ac:dyDescent="0.25" r="329" customHeight="1" ht="17.25">
      <c r="A329" s="3">
        <v>44704</v>
      </c>
      <c r="B329" s="4">
        <v>119.14968707765921</v>
      </c>
    </row>
    <row x14ac:dyDescent="0.25" r="330" customHeight="1" ht="17.25">
      <c r="A330" s="3">
        <v>44705</v>
      </c>
      <c r="B330" s="4">
        <v>114.73054512269175</v>
      </c>
    </row>
    <row x14ac:dyDescent="0.25" r="331" customHeight="1" ht="17.25">
      <c r="A331" s="3">
        <v>44706</v>
      </c>
      <c r="B331" s="4">
        <v>124.79365398909795</v>
      </c>
    </row>
    <row x14ac:dyDescent="0.25" r="332" customHeight="1" ht="17.25">
      <c r="A332" s="3">
        <v>44707</v>
      </c>
      <c r="B332" s="4">
        <v>129.36924580932055</v>
      </c>
    </row>
    <row x14ac:dyDescent="0.25" r="333" customHeight="1" ht="17.25">
      <c r="A333" s="3">
        <v>44708</v>
      </c>
      <c r="B333" s="4">
        <v>128.07721743264415</v>
      </c>
    </row>
    <row x14ac:dyDescent="0.25" r="334" customHeight="1" ht="17.25">
      <c r="A334" s="3">
        <v>44709</v>
      </c>
      <c r="B334" s="4">
        <v>119.82880548896586</v>
      </c>
    </row>
    <row x14ac:dyDescent="0.25" r="335" customHeight="1" ht="17.25">
      <c r="A335" s="3">
        <v>44710</v>
      </c>
      <c r="B335" s="4">
        <v>122.01307033445863</v>
      </c>
    </row>
    <row x14ac:dyDescent="0.25" r="336" customHeight="1" ht="17.25">
      <c r="A336" s="3">
        <v>44711</v>
      </c>
      <c r="B336" s="4">
        <v>123.39853830934072</v>
      </c>
    </row>
    <row x14ac:dyDescent="0.25" r="337" customHeight="1" ht="17.25">
      <c r="A337" s="3">
        <v>44712</v>
      </c>
      <c r="B337" s="4">
        <v>129.85755074774653</v>
      </c>
    </row>
    <row x14ac:dyDescent="0.25" r="338" customHeight="1" ht="17.25">
      <c r="A338" s="3">
        <v>44713</v>
      </c>
      <c r="B338" s="4">
        <v>122.65966431353854</v>
      </c>
    </row>
    <row x14ac:dyDescent="0.25" r="339" customHeight="1" ht="17.25">
      <c r="A339" s="3">
        <v>44714</v>
      </c>
      <c r="B339" s="4">
        <v>120.10121856626176</v>
      </c>
    </row>
    <row x14ac:dyDescent="0.25" r="340" customHeight="1" ht="17.25">
      <c r="A340" s="3">
        <v>44715</v>
      </c>
      <c r="B340" s="4">
        <v>121.92336005096632</v>
      </c>
    </row>
    <row x14ac:dyDescent="0.25" r="341" customHeight="1" ht="17.25">
      <c r="A341" s="3">
        <v>44716</v>
      </c>
      <c r="B341" s="4">
        <v>116.4535940529406</v>
      </c>
    </row>
    <row x14ac:dyDescent="0.25" r="342" customHeight="1" ht="17.25">
      <c r="A342" s="3">
        <v>44717</v>
      </c>
      <c r="B342" s="4">
        <v>122.24175552955687</v>
      </c>
    </row>
    <row x14ac:dyDescent="0.25" r="343" customHeight="1" ht="17.25">
      <c r="A343" s="3">
        <v>44718</v>
      </c>
      <c r="B343" s="4">
        <v>121.47001007874695</v>
      </c>
    </row>
    <row x14ac:dyDescent="0.25" r="344" customHeight="1" ht="17.25">
      <c r="A344" s="3">
        <v>44719</v>
      </c>
      <c r="B344" s="4">
        <v>120.29243502896662</v>
      </c>
    </row>
    <row x14ac:dyDescent="0.25" r="345" customHeight="1" ht="17.25">
      <c r="A345" s="3">
        <v>44720</v>
      </c>
      <c r="B345" s="4">
        <v>124.7574345378259</v>
      </c>
    </row>
    <row x14ac:dyDescent="0.25" r="346" customHeight="1" ht="17.25">
      <c r="A346" s="3">
        <v>44721</v>
      </c>
      <c r="B346" s="4">
        <v>127.30216373831037</v>
      </c>
    </row>
    <row x14ac:dyDescent="0.25" r="347" customHeight="1" ht="17.25">
      <c r="A347" s="3">
        <v>44722</v>
      </c>
      <c r="B347" s="4">
        <v>132.9991675000675</v>
      </c>
    </row>
    <row x14ac:dyDescent="0.25" r="348" customHeight="1" ht="17.25">
      <c r="A348" s="3">
        <v>44723</v>
      </c>
      <c r="B348" s="4">
        <v>135.56635218282932</v>
      </c>
    </row>
    <row x14ac:dyDescent="0.25" r="349" customHeight="1" ht="17.25">
      <c r="A349" s="3">
        <v>44724</v>
      </c>
      <c r="B349" s="4">
        <v>131.90864953909636</v>
      </c>
    </row>
    <row x14ac:dyDescent="0.25" r="350" customHeight="1" ht="17.25">
      <c r="A350" s="3">
        <v>44725</v>
      </c>
      <c r="B350" s="4">
        <v>127.85576584342402</v>
      </c>
    </row>
    <row x14ac:dyDescent="0.25" r="351" customHeight="1" ht="17.25">
      <c r="A351" s="3">
        <v>44726</v>
      </c>
      <c r="B351" s="4">
        <v>127.706391665235</v>
      </c>
    </row>
    <row x14ac:dyDescent="0.25" r="352" customHeight="1" ht="17.25">
      <c r="A352" s="3">
        <v>44727</v>
      </c>
      <c r="B352" s="4">
        <v>88.57671757678837</v>
      </c>
    </row>
    <row x14ac:dyDescent="0.25" r="353" customHeight="1" ht="17.25">
      <c r="A353" s="3">
        <v>44728</v>
      </c>
      <c r="B353" s="4">
        <v>89.45733542958273</v>
      </c>
    </row>
    <row x14ac:dyDescent="0.25" r="354" customHeight="1" ht="17.25">
      <c r="A354" s="3">
        <v>44729</v>
      </c>
      <c r="B354" s="4">
        <v>98.76743086513274</v>
      </c>
    </row>
    <row x14ac:dyDescent="0.25" r="355" customHeight="1" ht="17.25">
      <c r="A355" s="3">
        <v>44730</v>
      </c>
      <c r="B355" s="4">
        <v>132.97382557551347</v>
      </c>
    </row>
    <row x14ac:dyDescent="0.25" r="356" customHeight="1" ht="17.25">
      <c r="A356" s="3">
        <v>44731</v>
      </c>
      <c r="B356" s="4">
        <v>133.33807826854797</v>
      </c>
    </row>
    <row x14ac:dyDescent="0.25" r="357" customHeight="1" ht="17.25">
      <c r="A357" s="3">
        <v>44732</v>
      </c>
      <c r="B357" s="4">
        <v>131.21324541373468</v>
      </c>
    </row>
    <row x14ac:dyDescent="0.25" r="358" customHeight="1" ht="17.25">
      <c r="A358" s="3">
        <v>44733</v>
      </c>
      <c r="B358" s="4">
        <v>99.50559265681474</v>
      </c>
    </row>
    <row x14ac:dyDescent="0.25" r="359" customHeight="1" ht="17.25">
      <c r="A359" s="3">
        <v>44734</v>
      </c>
      <c r="B359" s="4">
        <v>106.38177511266059</v>
      </c>
    </row>
    <row x14ac:dyDescent="0.25" r="360" customHeight="1" ht="17.25">
      <c r="A360" s="3">
        <v>44735</v>
      </c>
      <c r="B360" s="4">
        <v>125.21652338876743</v>
      </c>
    </row>
    <row x14ac:dyDescent="0.25" r="361" customHeight="1" ht="17.25">
      <c r="A361" s="3">
        <v>44736</v>
      </c>
      <c r="B361" s="4">
        <v>130.54634883997608</v>
      </c>
    </row>
    <row x14ac:dyDescent="0.25" r="362" customHeight="1" ht="17.25">
      <c r="A362" s="3">
        <v>44737</v>
      </c>
      <c r="B362" s="4">
        <v>129.0553874518406</v>
      </c>
    </row>
    <row x14ac:dyDescent="0.25" r="363" customHeight="1" ht="17.25">
      <c r="A363" s="3">
        <v>44738</v>
      </c>
      <c r="B363" s="4">
        <v>130.80861113594537</v>
      </c>
    </row>
    <row x14ac:dyDescent="0.25" r="364" customHeight="1" ht="17.25">
      <c r="A364" s="3">
        <v>44739</v>
      </c>
      <c r="B364" s="4">
        <v>134.80842614067265</v>
      </c>
    </row>
    <row x14ac:dyDescent="0.25" r="365" customHeight="1" ht="17.25">
      <c r="A365" s="3">
        <v>44740</v>
      </c>
      <c r="B365" s="4">
        <v>133.26738165438832</v>
      </c>
    </row>
    <row x14ac:dyDescent="0.25" r="366" customHeight="1" ht="17.25">
      <c r="A366" s="3">
        <v>44741</v>
      </c>
      <c r="B366" s="4">
        <v>128.62673561631843</v>
      </c>
    </row>
    <row x14ac:dyDescent="0.25" r="367" customHeight="1" ht="17.25">
      <c r="A367" s="3">
        <v>44742</v>
      </c>
      <c r="B367" s="4">
        <v>128.4185487558119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367"/>
  <sheetViews>
    <sheetView workbookViewId="0"/>
  </sheetViews>
  <sheetFormatPr defaultRowHeight="15" x14ac:dyDescent="0.25"/>
  <cols>
    <col min="1" max="1" style="6" width="20.14785714285714" customWidth="1" bestFit="1"/>
    <col min="2" max="2" style="9" width="25.576428571428572" customWidth="1" bestFit="1"/>
  </cols>
  <sheetData>
    <row x14ac:dyDescent="0.25" r="1" customHeight="1" ht="17.25">
      <c r="A1" s="1"/>
      <c r="B1" s="8" t="s">
        <v>5</v>
      </c>
    </row>
    <row x14ac:dyDescent="0.25" r="2" customHeight="1" ht="17.25">
      <c r="A2" s="1"/>
      <c r="B2" s="8" t="s">
        <v>11</v>
      </c>
    </row>
    <row x14ac:dyDescent="0.25" r="3" customHeight="1" ht="17.25">
      <c r="A3" s="3">
        <v>44378</v>
      </c>
      <c r="B3" s="4">
        <v>36.34349156997204</v>
      </c>
    </row>
    <row x14ac:dyDescent="0.25" r="4" customHeight="1" ht="17.25">
      <c r="A4" s="3">
        <v>44379</v>
      </c>
      <c r="B4" s="4">
        <v>30.98639684598984</v>
      </c>
    </row>
    <row x14ac:dyDescent="0.25" r="5" customHeight="1" ht="17.25">
      <c r="A5" s="3">
        <v>44380</v>
      </c>
      <c r="B5" s="4">
        <v>44.764856347040315</v>
      </c>
    </row>
    <row x14ac:dyDescent="0.25" r="6" customHeight="1" ht="17.25">
      <c r="A6" s="3">
        <v>44381</v>
      </c>
      <c r="B6" s="4">
        <v>51.883935664855976</v>
      </c>
    </row>
    <row x14ac:dyDescent="0.25" r="7" customHeight="1" ht="17.25">
      <c r="A7" s="3">
        <v>44382</v>
      </c>
      <c r="B7" s="4">
        <v>35.8572435665253</v>
      </c>
    </row>
    <row x14ac:dyDescent="0.25" r="8" customHeight="1" ht="17.25">
      <c r="A8" s="3">
        <v>44383</v>
      </c>
      <c r="B8" s="4">
        <v>35.162463549181574</v>
      </c>
    </row>
    <row x14ac:dyDescent="0.25" r="9" customHeight="1" ht="17.25">
      <c r="A9" s="3">
        <v>44384</v>
      </c>
      <c r="B9" s="4">
        <v>35.18936744894366</v>
      </c>
    </row>
    <row x14ac:dyDescent="0.25" r="10" customHeight="1" ht="17.25">
      <c r="A10" s="3">
        <v>44385</v>
      </c>
      <c r="B10" s="4">
        <v>29.609225339113685</v>
      </c>
    </row>
    <row x14ac:dyDescent="0.25" r="11" customHeight="1" ht="17.25">
      <c r="A11" s="3">
        <v>44386</v>
      </c>
      <c r="B11" s="4">
        <v>28.147000439774793</v>
      </c>
    </row>
    <row x14ac:dyDescent="0.25" r="12" customHeight="1" ht="17.25">
      <c r="A12" s="3">
        <v>44387</v>
      </c>
      <c r="B12" s="4">
        <v>37.49919387196889</v>
      </c>
    </row>
    <row x14ac:dyDescent="0.25" r="13" customHeight="1" ht="17.25">
      <c r="A13" s="3">
        <v>44388</v>
      </c>
      <c r="B13" s="4">
        <v>45.704262980591075</v>
      </c>
    </row>
    <row x14ac:dyDescent="0.25" r="14" customHeight="1" ht="17.25">
      <c r="A14" s="3">
        <v>44389</v>
      </c>
      <c r="B14" s="4">
        <v>34.67427159633378</v>
      </c>
    </row>
    <row x14ac:dyDescent="0.25" r="15" customHeight="1" ht="17.25">
      <c r="A15" s="3">
        <v>44390</v>
      </c>
      <c r="B15" s="4">
        <v>33.35389618182455</v>
      </c>
    </row>
    <row x14ac:dyDescent="0.25" r="16" customHeight="1" ht="17.25">
      <c r="A16" s="3">
        <v>44391</v>
      </c>
      <c r="B16" s="4">
        <v>37.74362792075222</v>
      </c>
    </row>
    <row x14ac:dyDescent="0.25" r="17" customHeight="1" ht="17.25">
      <c r="A17" s="3">
        <v>44392</v>
      </c>
      <c r="B17" s="4">
        <v>34.03943363670668</v>
      </c>
    </row>
    <row x14ac:dyDescent="0.25" r="18" customHeight="1" ht="17.25">
      <c r="A18" s="3">
        <v>44393</v>
      </c>
      <c r="B18" s="4">
        <v>33.00783418304316</v>
      </c>
    </row>
    <row x14ac:dyDescent="0.25" r="19" customHeight="1" ht="17.25">
      <c r="A19" s="3">
        <v>44394</v>
      </c>
      <c r="B19" s="4">
        <v>43.775017073344486</v>
      </c>
    </row>
    <row x14ac:dyDescent="0.25" r="20" customHeight="1" ht="17.25">
      <c r="A20" s="3">
        <v>44395</v>
      </c>
      <c r="B20" s="4">
        <v>52.29057109796759</v>
      </c>
    </row>
    <row x14ac:dyDescent="0.25" r="21" customHeight="1" ht="17.25">
      <c r="A21" s="3">
        <v>44396</v>
      </c>
      <c r="B21" s="4">
        <v>41.61539701596484</v>
      </c>
    </row>
    <row x14ac:dyDescent="0.25" r="22" customHeight="1" ht="17.25">
      <c r="A22" s="3">
        <v>44397</v>
      </c>
      <c r="B22" s="4">
        <v>36.16817128243499</v>
      </c>
    </row>
    <row x14ac:dyDescent="0.25" r="23" customHeight="1" ht="17.25">
      <c r="A23" s="3">
        <v>44398</v>
      </c>
      <c r="B23" s="4">
        <v>36.65118439422252</v>
      </c>
    </row>
    <row x14ac:dyDescent="0.25" r="24" customHeight="1" ht="17.25">
      <c r="A24" s="3">
        <v>44399</v>
      </c>
      <c r="B24" s="4">
        <v>31.927737252217046</v>
      </c>
    </row>
    <row x14ac:dyDescent="0.25" r="25" customHeight="1" ht="17.25">
      <c r="A25" s="3">
        <v>44400</v>
      </c>
      <c r="B25" s="4">
        <v>32.76543805376689</v>
      </c>
    </row>
    <row x14ac:dyDescent="0.25" r="26" customHeight="1" ht="17.25">
      <c r="A26" s="3">
        <v>44401</v>
      </c>
      <c r="B26" s="4">
        <v>50.09864765413862</v>
      </c>
    </row>
    <row x14ac:dyDescent="0.25" r="27" customHeight="1" ht="17.25">
      <c r="A27" s="3">
        <v>44402</v>
      </c>
      <c r="B27" s="4">
        <v>55.8100171081513</v>
      </c>
    </row>
    <row x14ac:dyDescent="0.25" r="28" customHeight="1" ht="17.25">
      <c r="A28" s="3">
        <v>44403</v>
      </c>
      <c r="B28" s="4">
        <v>38.29867224648262</v>
      </c>
    </row>
    <row x14ac:dyDescent="0.25" r="29" customHeight="1" ht="17.25">
      <c r="A29" s="3">
        <v>44404</v>
      </c>
      <c r="B29" s="4">
        <v>33.434297929431764</v>
      </c>
    </row>
    <row x14ac:dyDescent="0.25" r="30" customHeight="1" ht="17.25">
      <c r="A30" s="3">
        <v>44405</v>
      </c>
      <c r="B30" s="4">
        <v>32.53369909016842</v>
      </c>
    </row>
    <row x14ac:dyDescent="0.25" r="31" customHeight="1" ht="17.25">
      <c r="A31" s="3">
        <v>44406</v>
      </c>
      <c r="B31" s="4">
        <v>32.75885328489603</v>
      </c>
    </row>
    <row x14ac:dyDescent="0.25" r="32" customHeight="1" ht="17.25">
      <c r="A32" s="3">
        <v>44407</v>
      </c>
      <c r="B32" s="4">
        <v>30.925574404054352</v>
      </c>
    </row>
    <row x14ac:dyDescent="0.25" r="33" customHeight="1" ht="17.25">
      <c r="A33" s="3">
        <v>44408</v>
      </c>
      <c r="B33" s="4">
        <v>41.96750383967594</v>
      </c>
    </row>
    <row x14ac:dyDescent="0.25" r="34" customHeight="1" ht="17.25">
      <c r="A34" s="3">
        <v>44409</v>
      </c>
      <c r="B34" s="4">
        <v>49.36499622281337</v>
      </c>
    </row>
    <row x14ac:dyDescent="0.25" r="35" customHeight="1" ht="17.25">
      <c r="A35" s="3">
        <v>44410</v>
      </c>
      <c r="B35" s="4">
        <v>32.50445706070504</v>
      </c>
    </row>
    <row x14ac:dyDescent="0.25" r="36" customHeight="1" ht="17.25">
      <c r="A36" s="3">
        <v>44411</v>
      </c>
      <c r="B36" s="4">
        <v>27.451445550457365</v>
      </c>
    </row>
    <row x14ac:dyDescent="0.25" r="37" customHeight="1" ht="17.25">
      <c r="A37" s="3">
        <v>44412</v>
      </c>
      <c r="B37" s="4">
        <v>29.741489496202956</v>
      </c>
    </row>
    <row x14ac:dyDescent="0.25" r="38" customHeight="1" ht="17.25">
      <c r="A38" s="3">
        <v>44413</v>
      </c>
      <c r="B38" s="4">
        <v>30.11670133888295</v>
      </c>
    </row>
    <row x14ac:dyDescent="0.25" r="39" customHeight="1" ht="17.25">
      <c r="A39" s="3">
        <v>44414</v>
      </c>
      <c r="B39" s="4">
        <v>35.22855596510155</v>
      </c>
    </row>
    <row x14ac:dyDescent="0.25" r="40" customHeight="1" ht="17.25">
      <c r="A40" s="3">
        <v>44415</v>
      </c>
      <c r="B40" s="4">
        <v>49.07307394492031</v>
      </c>
    </row>
    <row x14ac:dyDescent="0.25" r="41" customHeight="1" ht="17.25">
      <c r="A41" s="3">
        <v>44416</v>
      </c>
      <c r="B41" s="4">
        <v>56.88976993001219</v>
      </c>
    </row>
    <row x14ac:dyDescent="0.25" r="42" customHeight="1" ht="17.25">
      <c r="A42" s="3">
        <v>44417</v>
      </c>
      <c r="B42" s="4">
        <v>45.96853955742918</v>
      </c>
    </row>
    <row x14ac:dyDescent="0.25" r="43" customHeight="1" ht="17.25">
      <c r="A43" s="3">
        <v>44418</v>
      </c>
      <c r="B43" s="4">
        <v>30.677257822738152</v>
      </c>
    </row>
    <row x14ac:dyDescent="0.25" r="44" customHeight="1" ht="17.25">
      <c r="A44" s="3">
        <v>44419</v>
      </c>
      <c r="B44" s="4">
        <v>33.08911463985174</v>
      </c>
    </row>
    <row x14ac:dyDescent="0.25" r="45" customHeight="1" ht="17.25">
      <c r="A45" s="3">
        <v>44420</v>
      </c>
      <c r="B45" s="4">
        <v>34.64334752846357</v>
      </c>
    </row>
    <row x14ac:dyDescent="0.25" r="46" customHeight="1" ht="17.25">
      <c r="A46" s="3">
        <v>44421</v>
      </c>
      <c r="B46" s="4">
        <v>27.395853908794734</v>
      </c>
    </row>
    <row x14ac:dyDescent="0.25" r="47" customHeight="1" ht="17.25">
      <c r="A47" s="3">
        <v>44422</v>
      </c>
      <c r="B47" s="4">
        <v>39.35152637855636</v>
      </c>
    </row>
    <row x14ac:dyDescent="0.25" r="48" customHeight="1" ht="17.25">
      <c r="A48" s="3">
        <v>44423</v>
      </c>
      <c r="B48" s="4">
        <v>46.1212283401526</v>
      </c>
    </row>
    <row x14ac:dyDescent="0.25" r="49" customHeight="1" ht="17.25">
      <c r="A49" s="3">
        <v>44424</v>
      </c>
      <c r="B49" s="4">
        <v>33.96009502663269</v>
      </c>
    </row>
    <row x14ac:dyDescent="0.25" r="50" customHeight="1" ht="17.25">
      <c r="A50" s="3">
        <v>44425</v>
      </c>
      <c r="B50" s="4">
        <v>31.950046201480085</v>
      </c>
    </row>
    <row x14ac:dyDescent="0.25" r="51" customHeight="1" ht="17.25">
      <c r="A51" s="3">
        <v>44426</v>
      </c>
      <c r="B51" s="4">
        <v>35.72338833211579</v>
      </c>
    </row>
    <row x14ac:dyDescent="0.25" r="52" customHeight="1" ht="17.25">
      <c r="A52" s="3">
        <v>44427</v>
      </c>
      <c r="B52" s="4">
        <v>38.54605007731793</v>
      </c>
    </row>
    <row x14ac:dyDescent="0.25" r="53" customHeight="1" ht="17.25">
      <c r="A53" s="3">
        <v>44428</v>
      </c>
      <c r="B53" s="4">
        <v>40.70510242542368</v>
      </c>
    </row>
    <row x14ac:dyDescent="0.25" r="54" customHeight="1" ht="17.25">
      <c r="A54" s="3">
        <v>44429</v>
      </c>
      <c r="B54" s="4">
        <v>44.31161710675265</v>
      </c>
    </row>
    <row x14ac:dyDescent="0.25" r="55" customHeight="1" ht="17.25">
      <c r="A55" s="3">
        <v>44430</v>
      </c>
      <c r="B55" s="4">
        <v>50.219363241337916</v>
      </c>
    </row>
    <row x14ac:dyDescent="0.25" r="56" customHeight="1" ht="17.25">
      <c r="A56" s="3">
        <v>44431</v>
      </c>
      <c r="B56" s="4">
        <v>43.594516797082186</v>
      </c>
    </row>
    <row x14ac:dyDescent="0.25" r="57" customHeight="1" ht="17.25">
      <c r="A57" s="3">
        <v>44432</v>
      </c>
      <c r="B57" s="4">
        <v>37.472203782855225</v>
      </c>
    </row>
    <row x14ac:dyDescent="0.25" r="58" customHeight="1" ht="17.25">
      <c r="A58" s="3">
        <v>44433</v>
      </c>
      <c r="B58" s="4">
        <v>37.69543033014466</v>
      </c>
    </row>
    <row x14ac:dyDescent="0.25" r="59" customHeight="1" ht="17.25">
      <c r="A59" s="3">
        <v>44434</v>
      </c>
      <c r="B59" s="4">
        <v>40.0316133723787</v>
      </c>
    </row>
    <row x14ac:dyDescent="0.25" r="60" customHeight="1" ht="17.25">
      <c r="A60" s="3">
        <v>44435</v>
      </c>
      <c r="B60" s="4">
        <v>42.4449087920666</v>
      </c>
    </row>
    <row x14ac:dyDescent="0.25" r="61" customHeight="1" ht="17.25">
      <c r="A61" s="3">
        <v>44436</v>
      </c>
      <c r="B61" s="4">
        <v>53.93507721923789</v>
      </c>
    </row>
    <row x14ac:dyDescent="0.25" r="62" customHeight="1" ht="17.25">
      <c r="A62" s="3">
        <v>44437</v>
      </c>
      <c r="B62" s="4">
        <v>56.514438820547284</v>
      </c>
    </row>
    <row x14ac:dyDescent="0.25" r="63" customHeight="1" ht="17.25">
      <c r="A63" s="3">
        <v>44438</v>
      </c>
      <c r="B63" s="4">
        <v>56.53031449145259</v>
      </c>
    </row>
    <row x14ac:dyDescent="0.25" r="64" customHeight="1" ht="17.25">
      <c r="A64" s="3">
        <v>44439</v>
      </c>
      <c r="B64" s="4">
        <v>55.89320414041151</v>
      </c>
    </row>
    <row x14ac:dyDescent="0.25" r="65" customHeight="1" ht="17.25">
      <c r="A65" s="3">
        <v>44440</v>
      </c>
      <c r="B65" s="4">
        <v>54.26195984828705</v>
      </c>
    </row>
    <row x14ac:dyDescent="0.25" r="66" customHeight="1" ht="17.25">
      <c r="A66" s="3">
        <v>44441</v>
      </c>
      <c r="B66" s="4">
        <v>51.54274979357757</v>
      </c>
    </row>
    <row x14ac:dyDescent="0.25" r="67" customHeight="1" ht="17.25">
      <c r="A67" s="3">
        <v>44442</v>
      </c>
      <c r="B67" s="4">
        <v>53.39386570999324</v>
      </c>
    </row>
    <row x14ac:dyDescent="0.25" r="68" customHeight="1" ht="17.25">
      <c r="A68" s="3">
        <v>44443</v>
      </c>
      <c r="B68" s="4">
        <v>51.122464055745446</v>
      </c>
    </row>
    <row x14ac:dyDescent="0.25" r="69" customHeight="1" ht="17.25">
      <c r="A69" s="3">
        <v>44444</v>
      </c>
      <c r="B69" s="4">
        <v>47.352941189467415</v>
      </c>
    </row>
    <row x14ac:dyDescent="0.25" r="70" customHeight="1" ht="17.25">
      <c r="A70" s="3">
        <v>44445</v>
      </c>
      <c r="B70" s="4">
        <v>49.17655686763242</v>
      </c>
    </row>
    <row x14ac:dyDescent="0.25" r="71" customHeight="1" ht="17.25">
      <c r="A71" s="3">
        <v>44446</v>
      </c>
      <c r="B71" s="4">
        <v>58.73754285862542</v>
      </c>
    </row>
    <row x14ac:dyDescent="0.25" r="72" customHeight="1" ht="17.25">
      <c r="A72" s="3">
        <v>44447</v>
      </c>
      <c r="B72" s="4">
        <v>52.319346072864256</v>
      </c>
    </row>
    <row x14ac:dyDescent="0.25" r="73" customHeight="1" ht="17.25">
      <c r="A73" s="3">
        <v>44448</v>
      </c>
      <c r="B73" s="4">
        <v>51.291875823446674</v>
      </c>
    </row>
    <row x14ac:dyDescent="0.25" r="74" customHeight="1" ht="17.25">
      <c r="A74" s="3">
        <v>44449</v>
      </c>
      <c r="B74" s="4">
        <v>52.54609630251592</v>
      </c>
    </row>
    <row x14ac:dyDescent="0.25" r="75" customHeight="1" ht="17.25">
      <c r="A75" s="3">
        <v>44450</v>
      </c>
      <c r="B75" s="4">
        <v>55.12132860202719</v>
      </c>
    </row>
    <row x14ac:dyDescent="0.25" r="76" customHeight="1" ht="17.25">
      <c r="A76" s="3">
        <v>44451</v>
      </c>
      <c r="B76" s="4">
        <v>54.952893504734334</v>
      </c>
    </row>
    <row x14ac:dyDescent="0.25" r="77" customHeight="1" ht="17.25">
      <c r="A77" s="3">
        <v>44452</v>
      </c>
      <c r="B77" s="4">
        <v>54.207087777152665</v>
      </c>
    </row>
    <row x14ac:dyDescent="0.25" r="78" customHeight="1" ht="17.25">
      <c r="A78" s="3">
        <v>44453</v>
      </c>
      <c r="B78" s="4">
        <v>54.46264315356548</v>
      </c>
    </row>
    <row x14ac:dyDescent="0.25" r="79" customHeight="1" ht="17.25">
      <c r="A79" s="3">
        <v>44454</v>
      </c>
      <c r="B79" s="4">
        <v>50.28218951308794</v>
      </c>
    </row>
    <row x14ac:dyDescent="0.25" r="80" customHeight="1" ht="17.25">
      <c r="A80" s="3">
        <v>44455</v>
      </c>
      <c r="B80" s="4">
        <v>51.49318337644904</v>
      </c>
    </row>
    <row x14ac:dyDescent="0.25" r="81" customHeight="1" ht="17.25">
      <c r="A81" s="3">
        <v>44456</v>
      </c>
      <c r="B81" s="4">
        <v>52.81470669092829</v>
      </c>
    </row>
    <row x14ac:dyDescent="0.25" r="82" customHeight="1" ht="17.25">
      <c r="A82" s="3">
        <v>44457</v>
      </c>
      <c r="B82" s="4">
        <v>48.78733929030795</v>
      </c>
    </row>
    <row x14ac:dyDescent="0.25" r="83" customHeight="1" ht="17.25">
      <c r="A83" s="3">
        <v>44458</v>
      </c>
      <c r="B83" s="4">
        <v>54.69315383588048</v>
      </c>
    </row>
    <row x14ac:dyDescent="0.25" r="84" customHeight="1" ht="17.25">
      <c r="A84" s="3">
        <v>44459</v>
      </c>
      <c r="B84" s="4">
        <v>60.49761452470064</v>
      </c>
    </row>
    <row x14ac:dyDescent="0.25" r="85" customHeight="1" ht="17.25">
      <c r="A85" s="3">
        <v>44460</v>
      </c>
      <c r="B85" s="4">
        <v>49.97047230345407</v>
      </c>
    </row>
    <row x14ac:dyDescent="0.25" r="86" customHeight="1" ht="17.25">
      <c r="A86" s="3">
        <v>44461</v>
      </c>
      <c r="B86" s="4">
        <v>47.791280291433736</v>
      </c>
    </row>
    <row x14ac:dyDescent="0.25" r="87" customHeight="1" ht="17.25">
      <c r="A87" s="3">
        <v>44462</v>
      </c>
      <c r="B87" s="4">
        <v>47.64457275778064</v>
      </c>
    </row>
    <row x14ac:dyDescent="0.25" r="88" customHeight="1" ht="17.25">
      <c r="A88" s="3">
        <v>44463</v>
      </c>
      <c r="B88" s="4">
        <v>47.89522429831134</v>
      </c>
    </row>
    <row x14ac:dyDescent="0.25" r="89" customHeight="1" ht="17.25">
      <c r="A89" s="3">
        <v>44464</v>
      </c>
      <c r="B89" s="4">
        <v>42.484424650176095</v>
      </c>
    </row>
    <row x14ac:dyDescent="0.25" r="90" customHeight="1" ht="17.25">
      <c r="A90" s="3">
        <v>44465</v>
      </c>
      <c r="B90" s="4">
        <v>45.61481341143181</v>
      </c>
    </row>
    <row x14ac:dyDescent="0.25" r="91" customHeight="1" ht="17.25">
      <c r="A91" s="3">
        <v>44466</v>
      </c>
      <c r="B91" s="4">
        <v>54.32013313687716</v>
      </c>
    </row>
    <row x14ac:dyDescent="0.25" r="92" customHeight="1" ht="17.25">
      <c r="A92" s="3">
        <v>44467</v>
      </c>
      <c r="B92" s="4">
        <v>55.29141687078169</v>
      </c>
    </row>
    <row x14ac:dyDescent="0.25" r="93" customHeight="1" ht="17.25">
      <c r="A93" s="3">
        <v>44468</v>
      </c>
      <c r="B93" s="4">
        <v>55.75023165514679</v>
      </c>
    </row>
    <row x14ac:dyDescent="0.25" r="94" customHeight="1" ht="17.25">
      <c r="A94" s="3">
        <v>44469</v>
      </c>
      <c r="B94" s="4">
        <v>57.15285903772903</v>
      </c>
    </row>
    <row x14ac:dyDescent="0.25" r="95" customHeight="1" ht="17.25">
      <c r="A95" s="3">
        <v>44470</v>
      </c>
      <c r="B95" s="4">
        <v>57.13514083128538</v>
      </c>
    </row>
    <row x14ac:dyDescent="0.25" r="96" customHeight="1" ht="17.25">
      <c r="A96" s="3">
        <v>44471</v>
      </c>
      <c r="B96" s="4">
        <v>52.67657658370739</v>
      </c>
    </row>
    <row x14ac:dyDescent="0.25" r="97" customHeight="1" ht="17.25">
      <c r="A97" s="3">
        <v>44472</v>
      </c>
      <c r="B97" s="4">
        <v>49.48381762113962</v>
      </c>
    </row>
    <row x14ac:dyDescent="0.25" r="98" customHeight="1" ht="17.25">
      <c r="A98" s="3">
        <v>44473</v>
      </c>
      <c r="B98" s="4">
        <v>50.510693093362875</v>
      </c>
    </row>
    <row x14ac:dyDescent="0.25" r="99" customHeight="1" ht="17.25">
      <c r="A99" s="3">
        <v>44474</v>
      </c>
      <c r="B99" s="4">
        <v>47.40322231554425</v>
      </c>
    </row>
    <row x14ac:dyDescent="0.25" r="100" customHeight="1" ht="17.25">
      <c r="A100" s="3">
        <v>44475</v>
      </c>
      <c r="B100" s="4">
        <v>54.81619400162336</v>
      </c>
    </row>
    <row x14ac:dyDescent="0.25" r="101" customHeight="1" ht="17.25">
      <c r="A101" s="3">
        <v>44476</v>
      </c>
      <c r="B101" s="4">
        <v>55.452587509071904</v>
      </c>
    </row>
    <row x14ac:dyDescent="0.25" r="102" customHeight="1" ht="17.25">
      <c r="A102" s="3">
        <v>44477</v>
      </c>
      <c r="B102" s="4">
        <v>54.88818568824702</v>
      </c>
    </row>
    <row x14ac:dyDescent="0.25" r="103" customHeight="1" ht="17.25">
      <c r="A103" s="3">
        <v>44478</v>
      </c>
      <c r="B103" s="4">
        <v>52.37451482431007</v>
      </c>
    </row>
    <row x14ac:dyDescent="0.25" r="104" customHeight="1" ht="17.25">
      <c r="A104" s="3">
        <v>44479</v>
      </c>
      <c r="B104" s="4">
        <v>50.96795143243909</v>
      </c>
    </row>
    <row x14ac:dyDescent="0.25" r="105" customHeight="1" ht="17.25">
      <c r="A105" s="3">
        <v>44480</v>
      </c>
      <c r="B105" s="4">
        <v>48.506832934260885</v>
      </c>
    </row>
    <row x14ac:dyDescent="0.25" r="106" customHeight="1" ht="17.25">
      <c r="A106" s="3">
        <v>44481</v>
      </c>
      <c r="B106" s="4">
        <v>48.201821837648815</v>
      </c>
    </row>
    <row x14ac:dyDescent="0.25" r="107" customHeight="1" ht="17.25">
      <c r="A107" s="3">
        <v>44482</v>
      </c>
      <c r="B107" s="4">
        <v>50.32318523973687</v>
      </c>
    </row>
    <row x14ac:dyDescent="0.25" r="108" customHeight="1" ht="17.25">
      <c r="A108" s="3">
        <v>44483</v>
      </c>
      <c r="B108" s="4">
        <v>47.42618909615774</v>
      </c>
    </row>
    <row x14ac:dyDescent="0.25" r="109" customHeight="1" ht="17.25">
      <c r="A109" s="3">
        <v>44484</v>
      </c>
      <c r="B109" s="4">
        <v>45.97841015036963</v>
      </c>
    </row>
    <row x14ac:dyDescent="0.25" r="110" customHeight="1" ht="17.25">
      <c r="A110" s="3">
        <v>44485</v>
      </c>
      <c r="B110" s="4">
        <v>42.11029060495855</v>
      </c>
    </row>
    <row x14ac:dyDescent="0.25" r="111" customHeight="1" ht="17.25">
      <c r="A111" s="3">
        <v>44486</v>
      </c>
      <c r="B111" s="4">
        <v>42.35318834109478</v>
      </c>
    </row>
    <row x14ac:dyDescent="0.25" r="112" customHeight="1" ht="17.25">
      <c r="A112" s="3">
        <v>44487</v>
      </c>
      <c r="B112" s="4">
        <v>47.19672535070202</v>
      </c>
    </row>
    <row x14ac:dyDescent="0.25" r="113" customHeight="1" ht="17.25">
      <c r="A113" s="3">
        <v>44488</v>
      </c>
      <c r="B113" s="4">
        <v>48.40648705532041</v>
      </c>
    </row>
    <row x14ac:dyDescent="0.25" r="114" customHeight="1" ht="17.25">
      <c r="A114" s="3">
        <v>44489</v>
      </c>
      <c r="B114" s="4">
        <v>48.394999208437156</v>
      </c>
    </row>
    <row x14ac:dyDescent="0.25" r="115" customHeight="1" ht="17.25">
      <c r="A115" s="3">
        <v>44490</v>
      </c>
      <c r="B115" s="4">
        <v>46.299496751376495</v>
      </c>
    </row>
    <row x14ac:dyDescent="0.25" r="116" customHeight="1" ht="17.25">
      <c r="A116" s="3">
        <v>44491</v>
      </c>
      <c r="B116" s="4">
        <v>45.74029261180623</v>
      </c>
    </row>
    <row x14ac:dyDescent="0.25" r="117" customHeight="1" ht="17.25">
      <c r="A117" s="3">
        <v>44492</v>
      </c>
      <c r="B117" s="4">
        <v>42.336568916671474</v>
      </c>
    </row>
    <row x14ac:dyDescent="0.25" r="118" customHeight="1" ht="17.25">
      <c r="A118" s="3">
        <v>44493</v>
      </c>
      <c r="B118" s="4">
        <v>41.477699107170146</v>
      </c>
    </row>
    <row x14ac:dyDescent="0.25" r="119" customHeight="1" ht="17.25">
      <c r="A119" s="3">
        <v>44494</v>
      </c>
      <c r="B119" s="4">
        <v>45.543873468498326</v>
      </c>
    </row>
    <row x14ac:dyDescent="0.25" r="120" customHeight="1" ht="17.25">
      <c r="A120" s="3">
        <v>44495</v>
      </c>
      <c r="B120" s="4">
        <v>46.41167044211012</v>
      </c>
    </row>
    <row x14ac:dyDescent="0.25" r="121" customHeight="1" ht="17.25">
      <c r="A121" s="3">
        <v>44496</v>
      </c>
      <c r="B121" s="4">
        <v>46.41472078282018</v>
      </c>
    </row>
    <row x14ac:dyDescent="0.25" r="122" customHeight="1" ht="17.25">
      <c r="A122" s="3">
        <v>44497</v>
      </c>
      <c r="B122" s="4">
        <v>46.16906383731605</v>
      </c>
    </row>
    <row x14ac:dyDescent="0.25" r="123" customHeight="1" ht="17.25">
      <c r="A123" s="3">
        <v>44498</v>
      </c>
      <c r="B123" s="4">
        <v>45.65430594960239</v>
      </c>
    </row>
    <row x14ac:dyDescent="0.25" r="124" customHeight="1" ht="17.25">
      <c r="A124" s="3">
        <v>44499</v>
      </c>
      <c r="B124" s="4">
        <v>42.264706382987235</v>
      </c>
    </row>
    <row x14ac:dyDescent="0.25" r="125" customHeight="1" ht="17.25">
      <c r="A125" s="3">
        <v>44500</v>
      </c>
      <c r="B125" s="4">
        <v>41.2801011560979</v>
      </c>
    </row>
    <row x14ac:dyDescent="0.25" r="126" customHeight="1" ht="17.25">
      <c r="A126" s="3">
        <v>44501</v>
      </c>
      <c r="B126" s="4">
        <v>45.67765675755612</v>
      </c>
    </row>
    <row x14ac:dyDescent="0.25" r="127" customHeight="1" ht="17.25">
      <c r="A127" s="3">
        <v>44502</v>
      </c>
      <c r="B127" s="4">
        <v>46.78671508451019</v>
      </c>
    </row>
    <row x14ac:dyDescent="0.25" r="128" customHeight="1" ht="17.25">
      <c r="A128" s="3">
        <v>44503</v>
      </c>
      <c r="B128" s="4">
        <v>46.6850105610255</v>
      </c>
    </row>
    <row x14ac:dyDescent="0.25" r="129" customHeight="1" ht="17.25">
      <c r="A129" s="3">
        <v>44504</v>
      </c>
      <c r="B129" s="4">
        <v>46.315325718552046</v>
      </c>
    </row>
    <row x14ac:dyDescent="0.25" r="130" customHeight="1" ht="17.25">
      <c r="A130" s="3">
        <v>44505</v>
      </c>
      <c r="B130" s="4">
        <v>45.94608426595427</v>
      </c>
    </row>
    <row x14ac:dyDescent="0.25" r="131" customHeight="1" ht="17.25">
      <c r="A131" s="3">
        <v>44506</v>
      </c>
      <c r="B131" s="4">
        <v>42.28160608592518</v>
      </c>
    </row>
    <row x14ac:dyDescent="0.25" r="132" customHeight="1" ht="17.25">
      <c r="A132" s="3">
        <v>44507</v>
      </c>
      <c r="B132" s="4">
        <v>43.863845650740565</v>
      </c>
    </row>
    <row x14ac:dyDescent="0.25" r="133" customHeight="1" ht="17.25">
      <c r="A133" s="3">
        <v>44508</v>
      </c>
      <c r="B133" s="4">
        <v>46.40815832730863</v>
      </c>
    </row>
    <row x14ac:dyDescent="0.25" r="134" customHeight="1" ht="17.25">
      <c r="A134" s="3">
        <v>44509</v>
      </c>
      <c r="B134" s="4">
        <v>46.43283331546663</v>
      </c>
    </row>
    <row x14ac:dyDescent="0.25" r="135" customHeight="1" ht="17.25">
      <c r="A135" s="3">
        <v>44510</v>
      </c>
      <c r="B135" s="4">
        <v>45.24956558047307</v>
      </c>
    </row>
    <row x14ac:dyDescent="0.25" r="136" customHeight="1" ht="17.25">
      <c r="A136" s="3">
        <v>44511</v>
      </c>
      <c r="B136" s="4">
        <v>45.43683705702874</v>
      </c>
    </row>
    <row x14ac:dyDescent="0.25" r="137" customHeight="1" ht="17.25">
      <c r="A137" s="3">
        <v>44512</v>
      </c>
      <c r="B137" s="4">
        <v>45.72646261153944</v>
      </c>
    </row>
    <row x14ac:dyDescent="0.25" r="138" customHeight="1" ht="17.25">
      <c r="A138" s="3">
        <v>44513</v>
      </c>
      <c r="B138" s="4">
        <v>41.33593975279098</v>
      </c>
    </row>
    <row x14ac:dyDescent="0.25" r="139" customHeight="1" ht="17.25">
      <c r="A139" s="3">
        <v>44514</v>
      </c>
      <c r="B139" s="4">
        <v>40.37383347750873</v>
      </c>
    </row>
    <row x14ac:dyDescent="0.25" r="140" customHeight="1" ht="17.25">
      <c r="A140" s="3">
        <v>44515</v>
      </c>
      <c r="B140" s="4">
        <v>40.340690214227216</v>
      </c>
    </row>
    <row x14ac:dyDescent="0.25" r="141" customHeight="1" ht="17.25">
      <c r="A141" s="3">
        <v>44516</v>
      </c>
      <c r="B141" s="4">
        <v>45.10440028890383</v>
      </c>
    </row>
    <row x14ac:dyDescent="0.25" r="142" customHeight="1" ht="17.25">
      <c r="A142" s="3">
        <v>44517</v>
      </c>
      <c r="B142" s="4">
        <v>45.06164730985947</v>
      </c>
    </row>
    <row x14ac:dyDescent="0.25" r="143" customHeight="1" ht="17.25">
      <c r="A143" s="3">
        <v>44518</v>
      </c>
      <c r="B143" s="4">
        <v>44.83408057728223</v>
      </c>
    </row>
    <row x14ac:dyDescent="0.25" r="144" customHeight="1" ht="17.25">
      <c r="A144" s="3">
        <v>44519</v>
      </c>
      <c r="B144" s="4">
        <v>44.771142134151376</v>
      </c>
    </row>
    <row x14ac:dyDescent="0.25" r="145" customHeight="1" ht="17.25">
      <c r="A145" s="3">
        <v>44520</v>
      </c>
      <c r="B145" s="4">
        <v>40.787261502576236</v>
      </c>
    </row>
    <row x14ac:dyDescent="0.25" r="146" customHeight="1" ht="17.25">
      <c r="A146" s="3">
        <v>44521</v>
      </c>
      <c r="B146" s="4">
        <v>40.5071929503955</v>
      </c>
    </row>
    <row x14ac:dyDescent="0.25" r="147" customHeight="1" ht="17.25">
      <c r="A147" s="3">
        <v>44522</v>
      </c>
      <c r="B147" s="4">
        <v>45.53487736147344</v>
      </c>
    </row>
    <row x14ac:dyDescent="0.25" r="148" customHeight="1" ht="17.25">
      <c r="A148" s="3">
        <v>44523</v>
      </c>
      <c r="B148" s="4">
        <v>45.474755514446755</v>
      </c>
    </row>
    <row x14ac:dyDescent="0.25" r="149" customHeight="1" ht="17.25">
      <c r="A149" s="3">
        <v>44524</v>
      </c>
      <c r="B149" s="4">
        <v>44.20909035266096</v>
      </c>
    </row>
    <row x14ac:dyDescent="0.25" r="150" customHeight="1" ht="17.25">
      <c r="A150" s="3">
        <v>44525</v>
      </c>
      <c r="B150" s="4">
        <v>42.080360187756135</v>
      </c>
    </row>
    <row x14ac:dyDescent="0.25" r="151" customHeight="1" ht="17.25">
      <c r="A151" s="3">
        <v>44526</v>
      </c>
      <c r="B151" s="4">
        <v>42.582884015345755</v>
      </c>
    </row>
    <row x14ac:dyDescent="0.25" r="152" customHeight="1" ht="17.25">
      <c r="A152" s="3">
        <v>44527</v>
      </c>
      <c r="B152" s="4">
        <v>39.93630458700836</v>
      </c>
    </row>
    <row x14ac:dyDescent="0.25" r="153" customHeight="1" ht="17.25">
      <c r="A153" s="3">
        <v>44528</v>
      </c>
      <c r="B153" s="4">
        <v>39.82388335525654</v>
      </c>
    </row>
    <row x14ac:dyDescent="0.25" r="154" customHeight="1" ht="17.25">
      <c r="A154" s="3">
        <v>44529</v>
      </c>
      <c r="B154" s="4">
        <v>41.694082280298986</v>
      </c>
    </row>
    <row x14ac:dyDescent="0.25" r="155" customHeight="1" ht="17.25">
      <c r="A155" s="3">
        <v>44530</v>
      </c>
      <c r="B155" s="4">
        <v>44.769779339421476</v>
      </c>
    </row>
    <row x14ac:dyDescent="0.25" r="156" customHeight="1" ht="17.25">
      <c r="A156" s="3">
        <v>44531</v>
      </c>
      <c r="B156" s="4">
        <v>45.125683745593285</v>
      </c>
    </row>
    <row x14ac:dyDescent="0.25" r="157" customHeight="1" ht="17.25">
      <c r="A157" s="3">
        <v>44532</v>
      </c>
      <c r="B157" s="4">
        <v>45.53706566269783</v>
      </c>
    </row>
    <row x14ac:dyDescent="0.25" r="158" customHeight="1" ht="17.25">
      <c r="A158" s="3">
        <v>44533</v>
      </c>
      <c r="B158" s="4">
        <v>45.71783418460848</v>
      </c>
    </row>
    <row x14ac:dyDescent="0.25" r="159" customHeight="1" ht="17.25">
      <c r="A159" s="3">
        <v>44534</v>
      </c>
      <c r="B159" s="4">
        <v>41.99075397533725</v>
      </c>
    </row>
    <row x14ac:dyDescent="0.25" r="160" customHeight="1" ht="17.25">
      <c r="A160" s="3">
        <v>44535</v>
      </c>
      <c r="B160" s="4">
        <v>40.689338360047046</v>
      </c>
    </row>
    <row x14ac:dyDescent="0.25" r="161" customHeight="1" ht="17.25">
      <c r="A161" s="3">
        <v>44536</v>
      </c>
      <c r="B161" s="4">
        <v>42.58649941664703</v>
      </c>
    </row>
    <row x14ac:dyDescent="0.25" r="162" customHeight="1" ht="17.25">
      <c r="A162" s="3">
        <v>44537</v>
      </c>
      <c r="B162" s="4">
        <v>46.64000749377816</v>
      </c>
    </row>
    <row x14ac:dyDescent="0.25" r="163" customHeight="1" ht="17.25">
      <c r="A163" s="3">
        <v>44538</v>
      </c>
      <c r="B163" s="4">
        <v>46.84728152995602</v>
      </c>
    </row>
    <row x14ac:dyDescent="0.25" r="164" customHeight="1" ht="17.25">
      <c r="A164" s="3">
        <v>44539</v>
      </c>
      <c r="B164" s="4">
        <v>45.76929216519103</v>
      </c>
    </row>
    <row x14ac:dyDescent="0.25" r="165" customHeight="1" ht="17.25">
      <c r="A165" s="3">
        <v>44540</v>
      </c>
      <c r="B165" s="4">
        <v>44.430082315099085</v>
      </c>
    </row>
    <row x14ac:dyDescent="0.25" r="166" customHeight="1" ht="17.25">
      <c r="A166" s="3">
        <v>44541</v>
      </c>
      <c r="B166" s="4">
        <v>41.46083448278089</v>
      </c>
    </row>
    <row x14ac:dyDescent="0.25" r="167" customHeight="1" ht="17.25">
      <c r="A167" s="3">
        <v>44542</v>
      </c>
      <c r="B167" s="4">
        <v>40.65811371949668</v>
      </c>
    </row>
    <row x14ac:dyDescent="0.25" r="168" customHeight="1" ht="17.25">
      <c r="A168" s="3">
        <v>44543</v>
      </c>
      <c r="B168" s="4">
        <v>44.0565651159025</v>
      </c>
    </row>
    <row x14ac:dyDescent="0.25" r="169" customHeight="1" ht="17.25">
      <c r="A169" s="3">
        <v>44544</v>
      </c>
      <c r="B169" s="4">
        <v>43.48170742696657</v>
      </c>
    </row>
    <row x14ac:dyDescent="0.25" r="170" customHeight="1" ht="17.25">
      <c r="A170" s="3">
        <v>44545</v>
      </c>
      <c r="B170" s="4">
        <v>49.65079895640979</v>
      </c>
    </row>
    <row x14ac:dyDescent="0.25" r="171" customHeight="1" ht="17.25">
      <c r="A171" s="3">
        <v>44546</v>
      </c>
      <c r="B171" s="4">
        <v>45.56876801101929</v>
      </c>
    </row>
    <row x14ac:dyDescent="0.25" r="172" customHeight="1" ht="17.25">
      <c r="A172" s="3">
        <v>44547</v>
      </c>
      <c r="B172" s="4">
        <v>45.028899979554424</v>
      </c>
    </row>
    <row x14ac:dyDescent="0.25" r="173" customHeight="1" ht="17.25">
      <c r="A173" s="3">
        <v>44548</v>
      </c>
      <c r="B173" s="4">
        <v>42.63612477455212</v>
      </c>
    </row>
    <row x14ac:dyDescent="0.25" r="174" customHeight="1" ht="17.25">
      <c r="A174" s="3">
        <v>44549</v>
      </c>
      <c r="B174" s="4">
        <v>42.42398176819343</v>
      </c>
    </row>
    <row x14ac:dyDescent="0.25" r="175" customHeight="1" ht="17.25">
      <c r="A175" s="3">
        <v>44550</v>
      </c>
      <c r="B175" s="4">
        <v>45.219722281180445</v>
      </c>
    </row>
    <row x14ac:dyDescent="0.25" r="176" customHeight="1" ht="17.25">
      <c r="A176" s="3">
        <v>44551</v>
      </c>
      <c r="B176" s="4">
        <v>46.02953803055466</v>
      </c>
    </row>
    <row x14ac:dyDescent="0.25" r="177" customHeight="1" ht="17.25">
      <c r="A177" s="3">
        <v>44552</v>
      </c>
      <c r="B177" s="4">
        <v>45.86826501567959</v>
      </c>
    </row>
    <row x14ac:dyDescent="0.25" r="178" customHeight="1" ht="17.25">
      <c r="A178" s="3">
        <v>44553</v>
      </c>
      <c r="B178" s="4">
        <v>43.260577830640656</v>
      </c>
    </row>
    <row x14ac:dyDescent="0.25" r="179" customHeight="1" ht="17.25">
      <c r="A179" s="3">
        <v>44554</v>
      </c>
      <c r="B179" s="4">
        <v>41.696324061080546</v>
      </c>
    </row>
    <row x14ac:dyDescent="0.25" r="180" customHeight="1" ht="17.25">
      <c r="A180" s="3">
        <v>44555</v>
      </c>
      <c r="B180" s="4">
        <v>41.265692596494304</v>
      </c>
    </row>
    <row x14ac:dyDescent="0.25" r="181" customHeight="1" ht="17.25">
      <c r="A181" s="3">
        <v>44556</v>
      </c>
      <c r="B181" s="4">
        <v>41.48100445607893</v>
      </c>
    </row>
    <row x14ac:dyDescent="0.25" r="182" customHeight="1" ht="17.25">
      <c r="A182" s="3">
        <v>44557</v>
      </c>
      <c r="B182" s="4">
        <v>45.30684505660739</v>
      </c>
    </row>
    <row x14ac:dyDescent="0.25" r="183" customHeight="1" ht="17.25">
      <c r="A183" s="3">
        <v>44558</v>
      </c>
      <c r="B183" s="4">
        <v>45.626702878136506</v>
      </c>
    </row>
    <row x14ac:dyDescent="0.25" r="184" customHeight="1" ht="17.25">
      <c r="A184" s="3">
        <v>44559</v>
      </c>
      <c r="B184" s="4">
        <v>46.24372111222968</v>
      </c>
    </row>
    <row x14ac:dyDescent="0.25" r="185" customHeight="1" ht="17.25">
      <c r="A185" s="3">
        <v>44560</v>
      </c>
      <c r="B185" s="4">
        <v>45.08640053953887</v>
      </c>
    </row>
    <row x14ac:dyDescent="0.25" r="186" customHeight="1" ht="17.25">
      <c r="A186" s="3">
        <v>44561</v>
      </c>
      <c r="B186" s="4">
        <v>41.74251490974412</v>
      </c>
    </row>
    <row x14ac:dyDescent="0.25" r="187" customHeight="1" ht="17.25">
      <c r="A187" s="3">
        <v>44562</v>
      </c>
      <c r="B187" s="4">
        <v>40.306911283500405</v>
      </c>
    </row>
    <row x14ac:dyDescent="0.25" r="188" customHeight="1" ht="17.25">
      <c r="A188" s="3">
        <v>44563</v>
      </c>
      <c r="B188" s="4">
        <v>42.32253510360656</v>
      </c>
    </row>
    <row x14ac:dyDescent="0.25" r="189" customHeight="1" ht="17.25">
      <c r="A189" s="3">
        <v>44564</v>
      </c>
      <c r="B189" s="4">
        <v>46.90630514130663</v>
      </c>
    </row>
    <row x14ac:dyDescent="0.25" r="190" customHeight="1" ht="17.25">
      <c r="A190" s="3">
        <v>44565</v>
      </c>
      <c r="B190" s="4">
        <v>47.2126276466381</v>
      </c>
    </row>
    <row x14ac:dyDescent="0.25" r="191" customHeight="1" ht="17.25">
      <c r="A191" s="3">
        <v>44566</v>
      </c>
      <c r="B191" s="4">
        <v>48.16157600849216</v>
      </c>
    </row>
    <row x14ac:dyDescent="0.25" r="192" customHeight="1" ht="17.25">
      <c r="A192" s="3">
        <v>44567</v>
      </c>
      <c r="B192" s="4">
        <v>45.67713051208706</v>
      </c>
    </row>
    <row x14ac:dyDescent="0.25" r="193" customHeight="1" ht="17.25">
      <c r="A193" s="3">
        <v>44568</v>
      </c>
      <c r="B193" s="4">
        <v>48.402999836516656</v>
      </c>
    </row>
    <row x14ac:dyDescent="0.25" r="194" customHeight="1" ht="17.25">
      <c r="A194" s="3">
        <v>44569</v>
      </c>
      <c r="B194" s="4">
        <v>43.3538373209718</v>
      </c>
    </row>
    <row x14ac:dyDescent="0.25" r="195" customHeight="1" ht="17.25">
      <c r="A195" s="3">
        <v>44570</v>
      </c>
      <c r="B195" s="4">
        <v>37.837585157161335</v>
      </c>
    </row>
    <row x14ac:dyDescent="0.25" r="196" customHeight="1" ht="17.25">
      <c r="A196" s="3">
        <v>44571</v>
      </c>
      <c r="B196" s="4">
        <v>45.5995434459392</v>
      </c>
    </row>
    <row x14ac:dyDescent="0.25" r="197" customHeight="1" ht="17.25">
      <c r="A197" s="3">
        <v>44572</v>
      </c>
      <c r="B197" s="4">
        <v>45.57010754904731</v>
      </c>
    </row>
    <row x14ac:dyDescent="0.25" r="198" customHeight="1" ht="17.25">
      <c r="A198" s="3">
        <v>44573</v>
      </c>
      <c r="B198" s="4">
        <v>44.658302201955124</v>
      </c>
    </row>
    <row x14ac:dyDescent="0.25" r="199" customHeight="1" ht="17.25">
      <c r="A199" s="3">
        <v>44574</v>
      </c>
      <c r="B199" s="4">
        <v>44.547616890064006</v>
      </c>
    </row>
    <row x14ac:dyDescent="0.25" r="200" customHeight="1" ht="17.25">
      <c r="A200" s="3">
        <v>44575</v>
      </c>
      <c r="B200" s="4">
        <v>44.350149754812676</v>
      </c>
    </row>
    <row x14ac:dyDescent="0.25" r="201" customHeight="1" ht="17.25">
      <c r="A201" s="3">
        <v>44576</v>
      </c>
      <c r="B201" s="4">
        <v>42.686865568542025</v>
      </c>
    </row>
    <row x14ac:dyDescent="0.25" r="202" customHeight="1" ht="17.25">
      <c r="A202" s="3">
        <v>44577</v>
      </c>
      <c r="B202" s="4">
        <v>41.779939738786155</v>
      </c>
    </row>
    <row x14ac:dyDescent="0.25" r="203" customHeight="1" ht="17.25">
      <c r="A203" s="3">
        <v>44578</v>
      </c>
      <c r="B203" s="4">
        <v>41.50623261003562</v>
      </c>
    </row>
    <row x14ac:dyDescent="0.25" r="204" customHeight="1" ht="17.25">
      <c r="A204" s="3">
        <v>44579</v>
      </c>
      <c r="B204" s="4">
        <v>44.849126324930346</v>
      </c>
    </row>
    <row x14ac:dyDescent="0.25" r="205" customHeight="1" ht="17.25">
      <c r="A205" s="3">
        <v>44580</v>
      </c>
      <c r="B205" s="4">
        <v>41.39634410405438</v>
      </c>
    </row>
    <row x14ac:dyDescent="0.25" r="206" customHeight="1" ht="17.25">
      <c r="A206" s="3">
        <v>44581</v>
      </c>
      <c r="B206" s="4">
        <v>46.64446183052583</v>
      </c>
    </row>
    <row x14ac:dyDescent="0.25" r="207" customHeight="1" ht="17.25">
      <c r="A207" s="3">
        <v>44582</v>
      </c>
      <c r="B207" s="4">
        <v>46.5333111634579</v>
      </c>
    </row>
    <row x14ac:dyDescent="0.25" r="208" customHeight="1" ht="17.25">
      <c r="A208" s="3">
        <v>44583</v>
      </c>
      <c r="B208" s="4">
        <v>43.12338472045906</v>
      </c>
    </row>
    <row x14ac:dyDescent="0.25" r="209" customHeight="1" ht="17.25">
      <c r="A209" s="3">
        <v>44584</v>
      </c>
      <c r="B209" s="4">
        <v>42.3331090612774</v>
      </c>
    </row>
    <row x14ac:dyDescent="0.25" r="210" customHeight="1" ht="17.25">
      <c r="A210" s="3">
        <v>44585</v>
      </c>
      <c r="B210" s="4">
        <v>46.7554637784903</v>
      </c>
    </row>
    <row x14ac:dyDescent="0.25" r="211" customHeight="1" ht="17.25">
      <c r="A211" s="3">
        <v>44586</v>
      </c>
      <c r="B211" s="4">
        <v>46.77745192862801</v>
      </c>
    </row>
    <row x14ac:dyDescent="0.25" r="212" customHeight="1" ht="17.25">
      <c r="A212" s="3">
        <v>44587</v>
      </c>
      <c r="B212" s="4">
        <v>46.478038882886956</v>
      </c>
    </row>
    <row x14ac:dyDescent="0.25" r="213" customHeight="1" ht="17.25">
      <c r="A213" s="3">
        <v>44588</v>
      </c>
      <c r="B213" s="4">
        <v>46.244965722493674</v>
      </c>
    </row>
    <row x14ac:dyDescent="0.25" r="214" customHeight="1" ht="17.25">
      <c r="A214" s="3">
        <v>44589</v>
      </c>
      <c r="B214" s="4">
        <v>46.47293587365916</v>
      </c>
    </row>
    <row x14ac:dyDescent="0.25" r="215" customHeight="1" ht="17.25">
      <c r="A215" s="3">
        <v>44590</v>
      </c>
      <c r="B215" s="4">
        <v>42.87231608751084</v>
      </c>
    </row>
    <row x14ac:dyDescent="0.25" r="216" customHeight="1" ht="17.25">
      <c r="A216" s="3">
        <v>44591</v>
      </c>
      <c r="B216" s="4">
        <v>41.91197820184838</v>
      </c>
    </row>
    <row x14ac:dyDescent="0.25" r="217" customHeight="1" ht="17.25">
      <c r="A217" s="3">
        <v>44592</v>
      </c>
      <c r="B217" s="4">
        <v>46.22571647562935</v>
      </c>
    </row>
    <row x14ac:dyDescent="0.25" r="218" customHeight="1" ht="17.25">
      <c r="A218" s="3">
        <v>44593</v>
      </c>
      <c r="B218" s="4">
        <v>45.373508592832515</v>
      </c>
    </row>
    <row x14ac:dyDescent="0.25" r="219" customHeight="1" ht="17.25">
      <c r="A219" s="3">
        <v>44594</v>
      </c>
      <c r="B219" s="4">
        <v>44.61911306632386</v>
      </c>
    </row>
    <row x14ac:dyDescent="0.25" r="220" customHeight="1" ht="17.25">
      <c r="A220" s="3">
        <v>44595</v>
      </c>
      <c r="B220" s="4">
        <v>46.29226298962062</v>
      </c>
    </row>
    <row x14ac:dyDescent="0.25" r="221" customHeight="1" ht="17.25">
      <c r="A221" s="3">
        <v>44596</v>
      </c>
      <c r="B221" s="4">
        <v>46.549826974517366</v>
      </c>
    </row>
    <row x14ac:dyDescent="0.25" r="222" customHeight="1" ht="17.25">
      <c r="A222" s="3">
        <v>44597</v>
      </c>
      <c r="B222" s="4">
        <v>43.20790740336919</v>
      </c>
    </row>
    <row x14ac:dyDescent="0.25" r="223" customHeight="1" ht="17.25">
      <c r="A223" s="3">
        <v>44598</v>
      </c>
      <c r="B223" s="4">
        <v>41.84674285407588</v>
      </c>
    </row>
    <row x14ac:dyDescent="0.25" r="224" customHeight="1" ht="17.25">
      <c r="A224" s="3">
        <v>44599</v>
      </c>
      <c r="B224" s="4">
        <v>43.26292353373247</v>
      </c>
    </row>
    <row x14ac:dyDescent="0.25" r="225" customHeight="1" ht="17.25">
      <c r="A225" s="3">
        <v>44600</v>
      </c>
      <c r="B225" s="4">
        <v>46.4037538399709</v>
      </c>
    </row>
    <row x14ac:dyDescent="0.25" r="226" customHeight="1" ht="17.25">
      <c r="A226" s="3">
        <v>44601</v>
      </c>
      <c r="B226" s="4">
        <v>44.6310696127501</v>
      </c>
    </row>
    <row x14ac:dyDescent="0.25" r="227" customHeight="1" ht="17.25">
      <c r="A227" s="3">
        <v>44602</v>
      </c>
      <c r="B227" s="4">
        <v>45.75301466646985</v>
      </c>
    </row>
    <row x14ac:dyDescent="0.25" r="228" customHeight="1" ht="17.25">
      <c r="A228" s="3">
        <v>44603</v>
      </c>
      <c r="B228" s="4">
        <v>45.74275199982219</v>
      </c>
    </row>
    <row x14ac:dyDescent="0.25" r="229" customHeight="1" ht="17.25">
      <c r="A229" s="3">
        <v>44604</v>
      </c>
      <c r="B229" s="4">
        <v>43.247770674199515</v>
      </c>
    </row>
    <row x14ac:dyDescent="0.25" r="230" customHeight="1" ht="17.25">
      <c r="A230" s="3">
        <v>44605</v>
      </c>
      <c r="B230" s="4">
        <v>43.018675940747706</v>
      </c>
    </row>
    <row x14ac:dyDescent="0.25" r="231" customHeight="1" ht="17.25">
      <c r="A231" s="3">
        <v>44606</v>
      </c>
      <c r="B231" s="4">
        <v>46.02565602474765</v>
      </c>
    </row>
    <row x14ac:dyDescent="0.25" r="232" customHeight="1" ht="17.25">
      <c r="A232" s="3">
        <v>44607</v>
      </c>
      <c r="B232" s="4">
        <v>45.92817902320221</v>
      </c>
    </row>
    <row x14ac:dyDescent="0.25" r="233" customHeight="1" ht="17.25">
      <c r="A233" s="3">
        <v>44608</v>
      </c>
      <c r="B233" s="4">
        <v>46.30495026919205</v>
      </c>
    </row>
    <row x14ac:dyDescent="0.25" r="234" customHeight="1" ht="17.25">
      <c r="A234" s="3">
        <v>44609</v>
      </c>
      <c r="B234" s="4">
        <v>46.77915264751297</v>
      </c>
    </row>
    <row x14ac:dyDescent="0.25" r="235" customHeight="1" ht="17.25">
      <c r="A235" s="3">
        <v>44610</v>
      </c>
      <c r="B235" s="4">
        <v>46.40316082536115</v>
      </c>
    </row>
    <row x14ac:dyDescent="0.25" r="236" customHeight="1" ht="17.25">
      <c r="A236" s="3">
        <v>44611</v>
      </c>
      <c r="B236" s="4">
        <v>43.631940444037895</v>
      </c>
    </row>
    <row x14ac:dyDescent="0.25" r="237" customHeight="1" ht="17.25">
      <c r="A237" s="3">
        <v>44612</v>
      </c>
      <c r="B237" s="4">
        <v>41.90003428058675</v>
      </c>
    </row>
    <row x14ac:dyDescent="0.25" r="238" customHeight="1" ht="17.25">
      <c r="A238" s="3">
        <v>44613</v>
      </c>
      <c r="B238" s="4">
        <v>45.902960072760656</v>
      </c>
    </row>
    <row x14ac:dyDescent="0.25" r="239" customHeight="1" ht="17.25">
      <c r="A239" s="3">
        <v>44614</v>
      </c>
      <c r="B239" s="4">
        <v>47.4230984146699</v>
      </c>
    </row>
    <row x14ac:dyDescent="0.25" r="240" customHeight="1" ht="17.25">
      <c r="A240" s="3">
        <v>44615</v>
      </c>
      <c r="B240" s="4">
        <v>46.78716331194588</v>
      </c>
    </row>
    <row x14ac:dyDescent="0.25" r="241" customHeight="1" ht="17.25">
      <c r="A241" s="3">
        <v>44616</v>
      </c>
      <c r="B241" s="4">
        <v>46.48133327572544</v>
      </c>
    </row>
    <row x14ac:dyDescent="0.25" r="242" customHeight="1" ht="17.25">
      <c r="A242" s="3">
        <v>44617</v>
      </c>
      <c r="B242" s="4">
        <v>45.816326243394464</v>
      </c>
    </row>
    <row x14ac:dyDescent="0.25" r="243" customHeight="1" ht="17.25">
      <c r="A243" s="3">
        <v>44618</v>
      </c>
      <c r="B243" s="4">
        <v>41.96133195284119</v>
      </c>
    </row>
    <row x14ac:dyDescent="0.25" r="244" customHeight="1" ht="17.25">
      <c r="A244" s="3">
        <v>44619</v>
      </c>
      <c r="B244" s="4">
        <v>40.322425229892715</v>
      </c>
    </row>
    <row x14ac:dyDescent="0.25" r="245" customHeight="1" ht="17.25">
      <c r="A245" s="3">
        <v>44620</v>
      </c>
      <c r="B245" s="4">
        <v>44.46503616300835</v>
      </c>
    </row>
    <row x14ac:dyDescent="0.25" r="246" customHeight="1" ht="17.25">
      <c r="A246" s="3">
        <v>44621</v>
      </c>
      <c r="B246" s="4">
        <v>45.2183222317493</v>
      </c>
    </row>
    <row x14ac:dyDescent="0.25" r="247" customHeight="1" ht="17.25">
      <c r="A247" s="3">
        <v>44622</v>
      </c>
      <c r="B247" s="4">
        <v>46.67432451474441</v>
      </c>
    </row>
    <row x14ac:dyDescent="0.25" r="248" customHeight="1" ht="17.25">
      <c r="A248" s="3">
        <v>44623</v>
      </c>
      <c r="B248" s="4">
        <v>47.06915533438169</v>
      </c>
    </row>
    <row x14ac:dyDescent="0.25" r="249" customHeight="1" ht="17.25">
      <c r="A249" s="3">
        <v>44624</v>
      </c>
      <c r="B249" s="4">
        <v>46.48626796135034</v>
      </c>
    </row>
    <row x14ac:dyDescent="0.25" r="250" customHeight="1" ht="17.25">
      <c r="A250" s="3">
        <v>44625</v>
      </c>
      <c r="B250" s="4">
        <v>42.82696987045541</v>
      </c>
    </row>
    <row x14ac:dyDescent="0.25" r="251" customHeight="1" ht="17.25">
      <c r="A251" s="3">
        <v>44626</v>
      </c>
      <c r="B251" s="4">
        <v>42.60596847312523</v>
      </c>
    </row>
    <row x14ac:dyDescent="0.25" r="252" customHeight="1" ht="17.25">
      <c r="A252" s="3">
        <v>44627</v>
      </c>
      <c r="B252" s="4">
        <v>46.7359177049476</v>
      </c>
    </row>
    <row x14ac:dyDescent="0.25" r="253" customHeight="1" ht="17.25">
      <c r="A253" s="3">
        <v>44628</v>
      </c>
      <c r="B253" s="4">
        <v>42.056892848997244</v>
      </c>
    </row>
    <row x14ac:dyDescent="0.25" r="254" customHeight="1" ht="17.25">
      <c r="A254" s="3">
        <v>44629</v>
      </c>
      <c r="B254" s="4">
        <v>46.09367752939179</v>
      </c>
    </row>
    <row x14ac:dyDescent="0.25" r="255" customHeight="1" ht="17.25">
      <c r="A255" s="3">
        <v>44630</v>
      </c>
      <c r="B255" s="4">
        <v>42.33488783813439</v>
      </c>
    </row>
    <row x14ac:dyDescent="0.25" r="256" customHeight="1" ht="17.25">
      <c r="A256" s="3">
        <v>44631</v>
      </c>
      <c r="B256" s="4">
        <v>46.47662890229543</v>
      </c>
    </row>
    <row x14ac:dyDescent="0.25" r="257" customHeight="1" ht="17.25">
      <c r="A257" s="3">
        <v>44632</v>
      </c>
      <c r="B257" s="4">
        <v>42.978631141302074</v>
      </c>
    </row>
    <row x14ac:dyDescent="0.25" r="258" customHeight="1" ht="17.25">
      <c r="A258" s="3">
        <v>44633</v>
      </c>
      <c r="B258" s="4">
        <v>39.45936404508134</v>
      </c>
    </row>
    <row x14ac:dyDescent="0.25" r="259" customHeight="1" ht="17.25">
      <c r="A259" s="3">
        <v>44634</v>
      </c>
      <c r="B259" s="4">
        <v>45.986828396669324</v>
      </c>
    </row>
    <row x14ac:dyDescent="0.25" r="260" customHeight="1" ht="17.25">
      <c r="A260" s="3">
        <v>44635</v>
      </c>
      <c r="B260" s="4">
        <v>45.854377992113655</v>
      </c>
    </row>
    <row x14ac:dyDescent="0.25" r="261" customHeight="1" ht="17.25">
      <c r="A261" s="3">
        <v>44636</v>
      </c>
      <c r="B261" s="4">
        <v>46.978826708719126</v>
      </c>
    </row>
    <row x14ac:dyDescent="0.25" r="262" customHeight="1" ht="17.25">
      <c r="A262" s="3">
        <v>44637</v>
      </c>
      <c r="B262" s="4">
        <v>45.68843201207151</v>
      </c>
    </row>
    <row x14ac:dyDescent="0.25" r="263" customHeight="1" ht="17.25">
      <c r="A263" s="3">
        <v>44638</v>
      </c>
      <c r="B263" s="4">
        <v>45.468008564584196</v>
      </c>
    </row>
    <row x14ac:dyDescent="0.25" r="264" customHeight="1" ht="17.25">
      <c r="A264" s="3">
        <v>44639</v>
      </c>
      <c r="B264" s="4">
        <v>42.500060187413986</v>
      </c>
    </row>
    <row x14ac:dyDescent="0.25" r="265" customHeight="1" ht="17.25">
      <c r="A265" s="3">
        <v>44640</v>
      </c>
      <c r="B265" s="4">
        <v>41.51493769582314</v>
      </c>
    </row>
    <row x14ac:dyDescent="0.25" r="266" customHeight="1" ht="17.25">
      <c r="A266" s="3">
        <v>44641</v>
      </c>
      <c r="B266" s="4">
        <v>47.07376629482381</v>
      </c>
    </row>
    <row x14ac:dyDescent="0.25" r="267" customHeight="1" ht="17.25">
      <c r="A267" s="3">
        <v>44642</v>
      </c>
      <c r="B267" s="4">
        <v>45.92539351237582</v>
      </c>
    </row>
    <row x14ac:dyDescent="0.25" r="268" customHeight="1" ht="17.25">
      <c r="A268" s="3">
        <v>44643</v>
      </c>
      <c r="B268" s="4">
        <v>45.14853109425784</v>
      </c>
    </row>
    <row x14ac:dyDescent="0.25" r="269" customHeight="1" ht="17.25">
      <c r="A269" s="3">
        <v>44644</v>
      </c>
      <c r="B269" s="4">
        <v>45.15032624027773</v>
      </c>
    </row>
    <row x14ac:dyDescent="0.25" r="270" customHeight="1" ht="17.25">
      <c r="A270" s="3">
        <v>44645</v>
      </c>
      <c r="B270" s="4">
        <v>44.19405768605787</v>
      </c>
    </row>
    <row x14ac:dyDescent="0.25" r="271" customHeight="1" ht="17.25">
      <c r="A271" s="3">
        <v>44646</v>
      </c>
      <c r="B271" s="4">
        <v>41.17903208453987</v>
      </c>
    </row>
    <row x14ac:dyDescent="0.25" r="272" customHeight="1" ht="17.25">
      <c r="A272" s="3">
        <v>44647</v>
      </c>
      <c r="B272" s="4">
        <v>40.523358463804</v>
      </c>
    </row>
    <row x14ac:dyDescent="0.25" r="273" customHeight="1" ht="17.25">
      <c r="A273" s="3">
        <v>44648</v>
      </c>
      <c r="B273" s="4">
        <v>44.60560891981359</v>
      </c>
    </row>
    <row x14ac:dyDescent="0.25" r="274" customHeight="1" ht="17.25">
      <c r="A274" s="3">
        <v>44649</v>
      </c>
      <c r="B274" s="4">
        <v>45.04143350943005</v>
      </c>
    </row>
    <row x14ac:dyDescent="0.25" r="275" customHeight="1" ht="17.25">
      <c r="A275" s="3">
        <v>44650</v>
      </c>
      <c r="B275" s="4">
        <v>45.006044275291295</v>
      </c>
    </row>
    <row x14ac:dyDescent="0.25" r="276" customHeight="1" ht="17.25">
      <c r="A276" s="3">
        <v>44651</v>
      </c>
      <c r="B276" s="4">
        <v>44.52330437314859</v>
      </c>
    </row>
    <row x14ac:dyDescent="0.25" r="277" customHeight="1" ht="17.25">
      <c r="A277" s="3">
        <v>44652</v>
      </c>
      <c r="B277" s="4">
        <v>44.286711741627485</v>
      </c>
    </row>
    <row x14ac:dyDescent="0.25" r="278" customHeight="1" ht="17.25">
      <c r="A278" s="3">
        <v>44653</v>
      </c>
      <c r="B278" s="4">
        <v>40.92132414961844</v>
      </c>
    </row>
    <row x14ac:dyDescent="0.25" r="279" customHeight="1" ht="17.25">
      <c r="A279" s="3">
        <v>44654</v>
      </c>
      <c r="B279" s="4">
        <v>40.246290283304454</v>
      </c>
    </row>
    <row x14ac:dyDescent="0.25" r="280" customHeight="1" ht="17.25">
      <c r="A280" s="3">
        <v>44655</v>
      </c>
      <c r="B280" s="4">
        <v>44.75054823414125</v>
      </c>
    </row>
    <row x14ac:dyDescent="0.25" r="281" customHeight="1" ht="17.25">
      <c r="A281" s="3">
        <v>44656</v>
      </c>
      <c r="B281" s="4">
        <v>44.98502970788472</v>
      </c>
    </row>
    <row x14ac:dyDescent="0.25" r="282" customHeight="1" ht="17.25">
      <c r="A282" s="3">
        <v>44657</v>
      </c>
      <c r="B282" s="4">
        <v>45.81361961085676</v>
      </c>
    </row>
    <row x14ac:dyDescent="0.25" r="283" customHeight="1" ht="17.25">
      <c r="A283" s="3">
        <v>44658</v>
      </c>
      <c r="B283" s="4">
        <v>45.28546070532266</v>
      </c>
    </row>
    <row x14ac:dyDescent="0.25" r="284" customHeight="1" ht="17.25">
      <c r="A284" s="3">
        <v>44659</v>
      </c>
      <c r="B284" s="4">
        <v>44.659975214159715</v>
      </c>
    </row>
    <row x14ac:dyDescent="0.25" r="285" customHeight="1" ht="17.25">
      <c r="A285" s="3">
        <v>44660</v>
      </c>
      <c r="B285" s="4">
        <v>40.94431356323583</v>
      </c>
    </row>
    <row x14ac:dyDescent="0.25" r="286" customHeight="1" ht="17.25">
      <c r="A286" s="3">
        <v>44661</v>
      </c>
      <c r="B286" s="4">
        <v>41.379500621681785</v>
      </c>
    </row>
    <row x14ac:dyDescent="0.25" r="287" customHeight="1" ht="17.25">
      <c r="A287" s="3">
        <v>44662</v>
      </c>
      <c r="B287" s="4">
        <v>45.447417815775026</v>
      </c>
    </row>
    <row x14ac:dyDescent="0.25" r="288" customHeight="1" ht="17.25">
      <c r="A288" s="3">
        <v>44663</v>
      </c>
      <c r="B288" s="4">
        <v>47.292332928361716</v>
      </c>
    </row>
    <row x14ac:dyDescent="0.25" r="289" customHeight="1" ht="17.25">
      <c r="A289" s="3">
        <v>44664</v>
      </c>
      <c r="B289" s="4">
        <v>45.49704687144839</v>
      </c>
    </row>
    <row x14ac:dyDescent="0.25" r="290" customHeight="1" ht="17.25">
      <c r="A290" s="3">
        <v>44665</v>
      </c>
      <c r="B290" s="4">
        <v>43.597457531912255</v>
      </c>
    </row>
    <row x14ac:dyDescent="0.25" r="291" customHeight="1" ht="17.25">
      <c r="A291" s="3">
        <v>44666</v>
      </c>
      <c r="B291" s="4">
        <v>43.19751252931826</v>
      </c>
    </row>
    <row x14ac:dyDescent="0.25" r="292" customHeight="1" ht="17.25">
      <c r="A292" s="3">
        <v>44667</v>
      </c>
      <c r="B292" s="4">
        <v>40.11653638635681</v>
      </c>
    </row>
    <row x14ac:dyDescent="0.25" r="293" customHeight="1" ht="17.25">
      <c r="A293" s="3">
        <v>44668</v>
      </c>
      <c r="B293" s="4">
        <v>39.40048116320855</v>
      </c>
    </row>
    <row x14ac:dyDescent="0.25" r="294" customHeight="1" ht="17.25">
      <c r="A294" s="3">
        <v>44669</v>
      </c>
      <c r="B294" s="4">
        <v>43.33434995446021</v>
      </c>
    </row>
    <row x14ac:dyDescent="0.25" r="295" customHeight="1" ht="17.25">
      <c r="A295" s="3">
        <v>44670</v>
      </c>
      <c r="B295" s="4">
        <v>44.14653076393549</v>
      </c>
    </row>
    <row x14ac:dyDescent="0.25" r="296" customHeight="1" ht="17.25">
      <c r="A296" s="3">
        <v>44671</v>
      </c>
      <c r="B296" s="4">
        <v>44.452999786173045</v>
      </c>
    </row>
    <row x14ac:dyDescent="0.25" r="297" customHeight="1" ht="17.25">
      <c r="A297" s="3">
        <v>44672</v>
      </c>
      <c r="B297" s="4">
        <v>46.27791634326411</v>
      </c>
    </row>
    <row x14ac:dyDescent="0.25" r="298" customHeight="1" ht="17.25">
      <c r="A298" s="3">
        <v>44673</v>
      </c>
      <c r="B298" s="4">
        <v>47.25175251528042</v>
      </c>
    </row>
    <row x14ac:dyDescent="0.25" r="299" customHeight="1" ht="17.25">
      <c r="A299" s="3">
        <v>44674</v>
      </c>
      <c r="B299" s="4">
        <v>47.472959277301456</v>
      </c>
    </row>
    <row x14ac:dyDescent="0.25" r="300" customHeight="1" ht="17.25">
      <c r="A300" s="3">
        <v>44675</v>
      </c>
      <c r="B300" s="4">
        <v>42.29845349650527</v>
      </c>
    </row>
    <row x14ac:dyDescent="0.25" r="301" customHeight="1" ht="17.25">
      <c r="A301" s="3">
        <v>44676</v>
      </c>
      <c r="B301" s="4">
        <v>45.164366502616204</v>
      </c>
    </row>
    <row x14ac:dyDescent="0.25" r="302" customHeight="1" ht="17.25">
      <c r="A302" s="3">
        <v>44677</v>
      </c>
      <c r="B302" s="4">
        <v>45.68488215395877</v>
      </c>
    </row>
    <row x14ac:dyDescent="0.25" r="303" customHeight="1" ht="17.25">
      <c r="A303" s="3">
        <v>44678</v>
      </c>
      <c r="B303" s="4">
        <v>34.798320132059544</v>
      </c>
    </row>
    <row x14ac:dyDescent="0.25" r="304" customHeight="1" ht="17.25">
      <c r="A304" s="3">
        <v>44679</v>
      </c>
      <c r="B304" s="4">
        <v>45.44052131096912</v>
      </c>
    </row>
    <row x14ac:dyDescent="0.25" r="305" customHeight="1" ht="17.25">
      <c r="A305" s="3">
        <v>44680</v>
      </c>
      <c r="B305" s="4">
        <v>45.71932964522764</v>
      </c>
    </row>
    <row x14ac:dyDescent="0.25" r="306" customHeight="1" ht="17.25">
      <c r="A306" s="3">
        <v>44681</v>
      </c>
      <c r="B306" s="4">
        <v>42.08231975623127</v>
      </c>
    </row>
    <row x14ac:dyDescent="0.25" r="307" customHeight="1" ht="17.25">
      <c r="A307" s="3">
        <v>44682</v>
      </c>
      <c r="B307" s="4">
        <v>40.44137236039928</v>
      </c>
    </row>
    <row x14ac:dyDescent="0.25" r="308" customHeight="1" ht="17.25">
      <c r="A308" s="3">
        <v>44683</v>
      </c>
      <c r="B308" s="4">
        <v>44.422792456515104</v>
      </c>
    </row>
    <row x14ac:dyDescent="0.25" r="309" customHeight="1" ht="17.25">
      <c r="A309" s="3">
        <v>44684</v>
      </c>
      <c r="B309" s="4">
        <v>44.28811958366863</v>
      </c>
    </row>
    <row x14ac:dyDescent="0.25" r="310" customHeight="1" ht="17.25">
      <c r="A310" s="3">
        <v>44685</v>
      </c>
      <c r="B310" s="4">
        <v>45.204942057386745</v>
      </c>
    </row>
    <row x14ac:dyDescent="0.25" r="311" customHeight="1" ht="17.25">
      <c r="A311" s="3">
        <v>44686</v>
      </c>
      <c r="B311" s="4">
        <v>46.17863470366369</v>
      </c>
    </row>
    <row x14ac:dyDescent="0.25" r="312" customHeight="1" ht="17.25">
      <c r="A312" s="3">
        <v>44687</v>
      </c>
      <c r="B312" s="4">
        <v>45.90526855998946</v>
      </c>
    </row>
    <row x14ac:dyDescent="0.25" r="313" customHeight="1" ht="17.25">
      <c r="A313" s="3">
        <v>44688</v>
      </c>
      <c r="B313" s="4">
        <v>44.64613848475665</v>
      </c>
    </row>
    <row x14ac:dyDescent="0.25" r="314" customHeight="1" ht="17.25">
      <c r="A314" s="3">
        <v>44689</v>
      </c>
      <c r="B314" s="4">
        <v>43.39696930430892</v>
      </c>
    </row>
    <row x14ac:dyDescent="0.25" r="315" customHeight="1" ht="17.25">
      <c r="A315" s="3">
        <v>44690</v>
      </c>
      <c r="B315" s="4">
        <v>50.70769367446364</v>
      </c>
    </row>
    <row x14ac:dyDescent="0.25" r="316" customHeight="1" ht="17.25">
      <c r="A316" s="3">
        <v>44691</v>
      </c>
      <c r="B316" s="4">
        <v>65.53364309943115</v>
      </c>
    </row>
    <row x14ac:dyDescent="0.25" r="317" customHeight="1" ht="17.25">
      <c r="A317" s="3">
        <v>44692</v>
      </c>
      <c r="B317" s="4">
        <v>70.28695120372271</v>
      </c>
    </row>
    <row x14ac:dyDescent="0.25" r="318" customHeight="1" ht="17.25">
      <c r="A318" s="3">
        <v>44693</v>
      </c>
      <c r="B318" s="4">
        <v>68.19157750872893</v>
      </c>
    </row>
    <row x14ac:dyDescent="0.25" r="319" customHeight="1" ht="17.25">
      <c r="A319" s="3">
        <v>44694</v>
      </c>
      <c r="B319" s="4">
        <v>57.673968466281444</v>
      </c>
    </row>
    <row x14ac:dyDescent="0.25" r="320" customHeight="1" ht="17.25">
      <c r="A320" s="3">
        <v>44695</v>
      </c>
      <c r="B320" s="4">
        <v>50.76913093788575</v>
      </c>
    </row>
    <row x14ac:dyDescent="0.25" r="321" customHeight="1" ht="17.25">
      <c r="A321" s="3">
        <v>44696</v>
      </c>
      <c r="B321" s="4">
        <v>47.56558701797458</v>
      </c>
    </row>
    <row x14ac:dyDescent="0.25" r="322" customHeight="1" ht="17.25">
      <c r="A322" s="3">
        <v>44697</v>
      </c>
      <c r="B322" s="4">
        <v>50.710366436245494</v>
      </c>
    </row>
    <row x14ac:dyDescent="0.25" r="323" customHeight="1" ht="17.25">
      <c r="A323" s="3">
        <v>44698</v>
      </c>
      <c r="B323" s="4">
        <v>49.29267839662436</v>
      </c>
    </row>
    <row x14ac:dyDescent="0.25" r="324" customHeight="1" ht="17.25">
      <c r="A324" s="3">
        <v>44699</v>
      </c>
      <c r="B324" s="4">
        <v>50.457419176397174</v>
      </c>
    </row>
    <row x14ac:dyDescent="0.25" r="325" customHeight="1" ht="17.25">
      <c r="A325" s="3">
        <v>44700</v>
      </c>
      <c r="B325" s="4">
        <v>33.76504166091924</v>
      </c>
    </row>
    <row x14ac:dyDescent="0.25" r="326" customHeight="1" ht="17.25">
      <c r="A326" s="3">
        <v>44701</v>
      </c>
      <c r="B326" s="4">
        <v>22.898290274369497</v>
      </c>
    </row>
    <row x14ac:dyDescent="0.25" r="327" customHeight="1" ht="17.25">
      <c r="A327" s="3">
        <v>44702</v>
      </c>
      <c r="B327" s="4">
        <v>29.25557971906516</v>
      </c>
    </row>
    <row x14ac:dyDescent="0.25" r="328" customHeight="1" ht="17.25">
      <c r="A328" s="3">
        <v>44703</v>
      </c>
      <c r="B328" s="4">
        <v>41.009295384046055</v>
      </c>
    </row>
    <row x14ac:dyDescent="0.25" r="329" customHeight="1" ht="17.25">
      <c r="A329" s="3">
        <v>44704</v>
      </c>
      <c r="B329" s="4">
        <v>33.74351117108681</v>
      </c>
    </row>
    <row x14ac:dyDescent="0.25" r="330" customHeight="1" ht="17.25">
      <c r="A330" s="3">
        <v>44705</v>
      </c>
      <c r="B330" s="4">
        <v>41.28903519882795</v>
      </c>
    </row>
    <row x14ac:dyDescent="0.25" r="331" customHeight="1" ht="17.25">
      <c r="A331" s="3">
        <v>44706</v>
      </c>
      <c r="B331" s="4">
        <v>37.3308567278127</v>
      </c>
    </row>
    <row x14ac:dyDescent="0.25" r="332" customHeight="1" ht="17.25">
      <c r="A332" s="3">
        <v>44707</v>
      </c>
      <c r="B332" s="4">
        <v>28.95955184707829</v>
      </c>
    </row>
    <row x14ac:dyDescent="0.25" r="333" customHeight="1" ht="17.25">
      <c r="A333" s="3">
        <v>44708</v>
      </c>
      <c r="B333" s="4">
        <v>24.733943799614355</v>
      </c>
    </row>
    <row x14ac:dyDescent="0.25" r="334" customHeight="1" ht="17.25">
      <c r="A334" s="3">
        <v>44709</v>
      </c>
      <c r="B334" s="4">
        <v>22.181404039274994</v>
      </c>
    </row>
    <row x14ac:dyDescent="0.25" r="335" customHeight="1" ht="17.25">
      <c r="A335" s="3">
        <v>44710</v>
      </c>
      <c r="B335" s="4">
        <v>26.313266740499508</v>
      </c>
    </row>
    <row x14ac:dyDescent="0.25" r="336" customHeight="1" ht="17.25">
      <c r="A336" s="3">
        <v>44711</v>
      </c>
      <c r="B336" s="4">
        <v>28.313180414630462</v>
      </c>
    </row>
    <row x14ac:dyDescent="0.25" r="337" customHeight="1" ht="17.25">
      <c r="A337" s="3">
        <v>44712</v>
      </c>
      <c r="B337" s="4">
        <v>32.36957571722958</v>
      </c>
    </row>
    <row x14ac:dyDescent="0.25" r="338" customHeight="1" ht="17.25">
      <c r="A338" s="3">
        <v>44713</v>
      </c>
      <c r="B338" s="4">
        <v>28.280838880845856</v>
      </c>
    </row>
    <row x14ac:dyDescent="0.25" r="339" customHeight="1" ht="17.25">
      <c r="A339" s="3">
        <v>44714</v>
      </c>
      <c r="B339" s="4">
        <v>26.865940807711745</v>
      </c>
    </row>
    <row x14ac:dyDescent="0.25" r="340" customHeight="1" ht="17.25">
      <c r="A340" s="3">
        <v>44715</v>
      </c>
      <c r="B340" s="4">
        <v>28.100638885218217</v>
      </c>
    </row>
    <row x14ac:dyDescent="0.25" r="341" customHeight="1" ht="17.25">
      <c r="A341" s="3">
        <v>44716</v>
      </c>
      <c r="B341" s="4">
        <v>38.88055918354793</v>
      </c>
    </row>
    <row x14ac:dyDescent="0.25" r="342" customHeight="1" ht="17.25">
      <c r="A342" s="3">
        <v>44717</v>
      </c>
      <c r="B342" s="4">
        <v>49.48322838888947</v>
      </c>
    </row>
    <row x14ac:dyDescent="0.25" r="343" customHeight="1" ht="17.25">
      <c r="A343" s="3">
        <v>44718</v>
      </c>
      <c r="B343" s="4">
        <v>40.908204172973456</v>
      </c>
    </row>
    <row x14ac:dyDescent="0.25" r="344" customHeight="1" ht="17.25">
      <c r="A344" s="3">
        <v>44719</v>
      </c>
      <c r="B344" s="4">
        <v>29.89469867544159</v>
      </c>
    </row>
    <row x14ac:dyDescent="0.25" r="345" customHeight="1" ht="17.25">
      <c r="A345" s="3">
        <v>44720</v>
      </c>
      <c r="B345" s="4">
        <v>29.826912172877744</v>
      </c>
    </row>
    <row x14ac:dyDescent="0.25" r="346" customHeight="1" ht="17.25">
      <c r="A346" s="3">
        <v>44721</v>
      </c>
      <c r="B346" s="4">
        <v>27.956618423812323</v>
      </c>
    </row>
    <row x14ac:dyDescent="0.25" r="347" customHeight="1" ht="17.25">
      <c r="A347" s="3">
        <v>44722</v>
      </c>
      <c r="B347" s="4">
        <v>28.376195751241255</v>
      </c>
    </row>
    <row x14ac:dyDescent="0.25" r="348" customHeight="1" ht="17.25">
      <c r="A348" s="3">
        <v>44723</v>
      </c>
      <c r="B348" s="4">
        <v>39.12790794670079</v>
      </c>
    </row>
    <row x14ac:dyDescent="0.25" r="349" customHeight="1" ht="17.25">
      <c r="A349" s="3">
        <v>44724</v>
      </c>
      <c r="B349" s="4">
        <v>55.56210660821823</v>
      </c>
    </row>
    <row x14ac:dyDescent="0.25" r="350" customHeight="1" ht="17.25">
      <c r="A350" s="3">
        <v>44725</v>
      </c>
      <c r="B350" s="4">
        <v>38.51848763628111</v>
      </c>
    </row>
    <row x14ac:dyDescent="0.25" r="351" customHeight="1" ht="17.25">
      <c r="A351" s="3">
        <v>44726</v>
      </c>
      <c r="B351" s="4">
        <v>30.0926662887028</v>
      </c>
    </row>
    <row x14ac:dyDescent="0.25" r="352" customHeight="1" ht="17.25">
      <c r="A352" s="3">
        <v>44727</v>
      </c>
      <c r="B352" s="4">
        <v>34.5846505831386</v>
      </c>
    </row>
    <row x14ac:dyDescent="0.25" r="353" customHeight="1" ht="17.25">
      <c r="A353" s="3">
        <v>44728</v>
      </c>
      <c r="B353" s="4">
        <v>34.45027427771547</v>
      </c>
    </row>
    <row x14ac:dyDescent="0.25" r="354" customHeight="1" ht="17.25">
      <c r="A354" s="3">
        <v>44729</v>
      </c>
      <c r="B354" s="4">
        <v>33.560235098841034</v>
      </c>
    </row>
    <row x14ac:dyDescent="0.25" r="355" customHeight="1" ht="17.25">
      <c r="A355" s="3">
        <v>44730</v>
      </c>
      <c r="B355" s="4">
        <v>27.891836600929828</v>
      </c>
    </row>
    <row x14ac:dyDescent="0.25" r="356" customHeight="1" ht="17.25">
      <c r="A356" s="3">
        <v>44731</v>
      </c>
      <c r="B356" s="4">
        <v>25.412958488694695</v>
      </c>
    </row>
    <row x14ac:dyDescent="0.25" r="357" customHeight="1" ht="17.25">
      <c r="A357" s="3">
        <v>44732</v>
      </c>
      <c r="B357" s="4">
        <v>32.7073816047526</v>
      </c>
    </row>
    <row x14ac:dyDescent="0.25" r="358" customHeight="1" ht="17.25">
      <c r="A358" s="3">
        <v>44733</v>
      </c>
      <c r="B358" s="4">
        <v>38.147130724290484</v>
      </c>
    </row>
    <row x14ac:dyDescent="0.25" r="359" customHeight="1" ht="17.25">
      <c r="A359" s="3">
        <v>44734</v>
      </c>
      <c r="B359" s="4">
        <v>32.17382986052093</v>
      </c>
    </row>
    <row x14ac:dyDescent="0.25" r="360" customHeight="1" ht="17.25">
      <c r="A360" s="3">
        <v>44735</v>
      </c>
      <c r="B360" s="4">
        <v>36.385199661142366</v>
      </c>
    </row>
    <row x14ac:dyDescent="0.25" r="361" customHeight="1" ht="17.25">
      <c r="A361" s="3">
        <v>44736</v>
      </c>
      <c r="B361" s="4">
        <v>36.04823071651412</v>
      </c>
    </row>
    <row x14ac:dyDescent="0.25" r="362" customHeight="1" ht="17.25">
      <c r="A362" s="3">
        <v>44737</v>
      </c>
      <c r="B362" s="4">
        <v>46.21748289361061</v>
      </c>
    </row>
    <row x14ac:dyDescent="0.25" r="363" customHeight="1" ht="17.25">
      <c r="A363" s="3">
        <v>44738</v>
      </c>
      <c r="B363" s="4">
        <v>50.77229060098827</v>
      </c>
    </row>
    <row x14ac:dyDescent="0.25" r="364" customHeight="1" ht="17.25">
      <c r="A364" s="3">
        <v>44739</v>
      </c>
      <c r="B364" s="4">
        <v>35.73648118706302</v>
      </c>
    </row>
    <row x14ac:dyDescent="0.25" r="365" customHeight="1" ht="17.25">
      <c r="A365" s="3">
        <v>44740</v>
      </c>
      <c r="B365" s="4">
        <v>29.731716048129687</v>
      </c>
    </row>
    <row x14ac:dyDescent="0.25" r="366" customHeight="1" ht="17.25">
      <c r="A366" s="3">
        <v>44741</v>
      </c>
      <c r="B366" s="4">
        <v>34.34476006482129</v>
      </c>
    </row>
    <row x14ac:dyDescent="0.25" r="367" customHeight="1" ht="17.25">
      <c r="A367" s="3">
        <v>44742</v>
      </c>
      <c r="B367" s="4">
        <v>32.716073858138145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E367"/>
  <sheetViews>
    <sheetView workbookViewId="0"/>
  </sheetViews>
  <sheetFormatPr defaultRowHeight="15" x14ac:dyDescent="0.25"/>
  <cols>
    <col min="1" max="1" style="6" width="18.005" customWidth="1" bestFit="1"/>
    <col min="2" max="2" style="9" width="27.14785714285714" customWidth="1" bestFit="1"/>
    <col min="3" max="3" style="9" width="27.14785714285714" customWidth="1" bestFit="1"/>
    <col min="4" max="4" style="7" width="21.433571428571426" customWidth="1" bestFit="1"/>
    <col min="5" max="5" style="9" width="12.43357142857143" customWidth="1" bestFit="1"/>
  </cols>
  <sheetData>
    <row x14ac:dyDescent="0.25" r="1" customHeight="1" ht="17.25">
      <c r="A1" s="1"/>
      <c r="B1" s="8" t="s">
        <v>5</v>
      </c>
      <c r="C1" s="8" t="s">
        <v>5</v>
      </c>
      <c r="D1" s="2" t="s">
        <v>6</v>
      </c>
      <c r="E1" s="8" t="s">
        <v>5</v>
      </c>
    </row>
    <row x14ac:dyDescent="0.25" r="2" customHeight="1" ht="17.25">
      <c r="A2" s="1"/>
      <c r="B2" s="8" t="s">
        <v>7</v>
      </c>
      <c r="C2" s="8" t="s">
        <v>8</v>
      </c>
      <c r="D2" s="2" t="s">
        <v>9</v>
      </c>
      <c r="E2" s="8" t="s">
        <v>10</v>
      </c>
    </row>
    <row x14ac:dyDescent="0.25" r="3" customHeight="1" ht="17.25">
      <c r="A3" s="3">
        <v>44378</v>
      </c>
      <c r="B3" s="4">
        <v>22.878511693553428</v>
      </c>
      <c r="C3" s="4">
        <v>0.11331365852533973</v>
      </c>
      <c r="D3" s="5">
        <v>0</v>
      </c>
      <c r="E3" s="4">
        <v>22.991825352078767</v>
      </c>
    </row>
    <row x14ac:dyDescent="0.25" r="4" customHeight="1" ht="17.25">
      <c r="A4" s="3">
        <v>44379</v>
      </c>
      <c r="B4" s="4">
        <v>24.37220243584847</v>
      </c>
      <c r="C4" s="4">
        <v>2.1564511873070288e-9</v>
      </c>
      <c r="D4" s="5">
        <v>0</v>
      </c>
      <c r="E4" s="4">
        <v>24.372202438004923</v>
      </c>
    </row>
    <row x14ac:dyDescent="0.25" r="5" customHeight="1" ht="17.25">
      <c r="A5" s="3">
        <v>44380</v>
      </c>
      <c r="B5" s="4">
        <v>8.245535974382406</v>
      </c>
      <c r="C5" s="4">
        <v>7.859339301029514e-23</v>
      </c>
      <c r="D5" s="5">
        <v>0</v>
      </c>
      <c r="E5" s="4">
        <v>8.245535974382406</v>
      </c>
    </row>
    <row x14ac:dyDescent="0.25" r="6" customHeight="1" ht="17.25">
      <c r="A6" s="3">
        <v>44381</v>
      </c>
      <c r="B6" s="4">
        <v>4.307249598766787</v>
      </c>
      <c r="C6" s="4">
        <v>-1.2915414591535563e-8</v>
      </c>
      <c r="D6" s="5">
        <v>0</v>
      </c>
      <c r="E6" s="4">
        <v>4.307249585851372</v>
      </c>
    </row>
    <row x14ac:dyDescent="0.25" r="7" customHeight="1" ht="17.25">
      <c r="A7" s="3">
        <v>44382</v>
      </c>
      <c r="B7" s="4">
        <v>24.388652710469238</v>
      </c>
      <c r="C7" s="4">
        <v>-3.123615617510103e-8</v>
      </c>
      <c r="D7" s="5">
        <v>0</v>
      </c>
      <c r="E7" s="4">
        <v>24.388652679233083</v>
      </c>
    </row>
    <row x14ac:dyDescent="0.25" r="8" customHeight="1" ht="17.25">
      <c r="A8" s="3">
        <v>44383</v>
      </c>
      <c r="B8" s="4">
        <v>10.952048980976024</v>
      </c>
      <c r="C8" s="4">
        <v>16.711701063982083</v>
      </c>
      <c r="D8" s="5">
        <v>0</v>
      </c>
      <c r="E8" s="4">
        <v>27.663750044958107</v>
      </c>
    </row>
    <row x14ac:dyDescent="0.25" r="9" customHeight="1" ht="17.25">
      <c r="A9" s="3">
        <v>44384</v>
      </c>
      <c r="B9" s="4">
        <v>1.066556171621359e-9</v>
      </c>
      <c r="C9" s="4">
        <v>26.55783777502014</v>
      </c>
      <c r="D9" s="5">
        <v>0</v>
      </c>
      <c r="E9" s="4">
        <v>26.557837776086696</v>
      </c>
    </row>
    <row x14ac:dyDescent="0.25" r="10" customHeight="1" ht="17.25">
      <c r="A10" s="3">
        <v>44385</v>
      </c>
      <c r="B10" s="4">
        <v>1.400751095243621e-8</v>
      </c>
      <c r="C10" s="4">
        <v>24.32301397365746</v>
      </c>
      <c r="D10" s="5">
        <v>0</v>
      </c>
      <c r="E10" s="4">
        <v>24.32301398766497</v>
      </c>
    </row>
    <row x14ac:dyDescent="0.25" r="11" customHeight="1" ht="17.25">
      <c r="A11" s="3">
        <v>44386</v>
      </c>
      <c r="B11" s="4">
        <v>-1.577915148085343e-22</v>
      </c>
      <c r="C11" s="4">
        <v>24.326719137831645</v>
      </c>
      <c r="D11" s="5">
        <v>0</v>
      </c>
      <c r="E11" s="4">
        <v>24.326719137831645</v>
      </c>
    </row>
    <row x14ac:dyDescent="0.25" r="12" customHeight="1" ht="17.25">
      <c r="A12" s="3">
        <v>44387</v>
      </c>
      <c r="B12" s="4">
        <v>1.4011491723100436e-8</v>
      </c>
      <c r="C12" s="4">
        <v>10.955940274694175</v>
      </c>
      <c r="D12" s="5">
        <v>0</v>
      </c>
      <c r="E12" s="4">
        <v>10.955940288705667</v>
      </c>
    </row>
    <row x14ac:dyDescent="0.25" r="13" customHeight="1" ht="17.25">
      <c r="A13" s="3">
        <v>44388</v>
      </c>
      <c r="B13" s="5">
        <v>0</v>
      </c>
      <c r="C13" s="4">
        <v>9.285953287886587e-10</v>
      </c>
      <c r="D13" s="5">
        <v>0</v>
      </c>
      <c r="E13" s="4">
        <v>9.285953287886587e-10</v>
      </c>
    </row>
    <row x14ac:dyDescent="0.25" r="14" customHeight="1" ht="17.25">
      <c r="A14" s="3">
        <v>44389</v>
      </c>
      <c r="B14" s="5">
        <v>0</v>
      </c>
      <c r="C14" s="4">
        <v>17.446442309801895</v>
      </c>
      <c r="D14" s="5">
        <v>0</v>
      </c>
      <c r="E14" s="4">
        <v>17.446442309801895</v>
      </c>
    </row>
    <row x14ac:dyDescent="0.25" r="15" customHeight="1" ht="17.25">
      <c r="A15" s="3">
        <v>44390</v>
      </c>
      <c r="B15" s="4">
        <v>17.08852002255148</v>
      </c>
      <c r="C15" s="4">
        <v>8.587660597076496</v>
      </c>
      <c r="D15" s="5">
        <v>0</v>
      </c>
      <c r="E15" s="4">
        <v>25.676180619627978</v>
      </c>
    </row>
    <row x14ac:dyDescent="0.25" r="16" customHeight="1" ht="17.25">
      <c r="A16" s="3">
        <v>44391</v>
      </c>
      <c r="B16" s="4">
        <v>24.382403597956937</v>
      </c>
      <c r="C16" s="4">
        <v>7.922926953461574e-25</v>
      </c>
      <c r="D16" s="5">
        <v>0</v>
      </c>
      <c r="E16" s="4">
        <v>24.382403597956937</v>
      </c>
    </row>
    <row x14ac:dyDescent="0.25" r="17" customHeight="1" ht="17.25">
      <c r="A17" s="3">
        <v>44392</v>
      </c>
      <c r="B17" s="4">
        <v>24.37828366996768</v>
      </c>
      <c r="C17" s="4">
        <v>1.0707020988008835e-9</v>
      </c>
      <c r="D17" s="5">
        <v>0</v>
      </c>
      <c r="E17" s="4">
        <v>24.378283671038382</v>
      </c>
    </row>
    <row x14ac:dyDescent="0.25" r="18" customHeight="1" ht="17.25">
      <c r="A18" s="3">
        <v>44393</v>
      </c>
      <c r="B18" s="4">
        <v>24.39070965353296</v>
      </c>
      <c r="C18" s="4">
        <v>-1.4010911730023049e-8</v>
      </c>
      <c r="D18" s="5">
        <v>0</v>
      </c>
      <c r="E18" s="4">
        <v>24.390709639522047</v>
      </c>
    </row>
    <row x14ac:dyDescent="0.25" r="19" customHeight="1" ht="17.25">
      <c r="A19" s="3">
        <v>44394</v>
      </c>
      <c r="B19" s="4">
        <v>8.836425524579193</v>
      </c>
      <c r="C19" s="4">
        <v>6.655849076953447e-23</v>
      </c>
      <c r="D19" s="5">
        <v>0</v>
      </c>
      <c r="E19" s="4">
        <v>8.836425524579193</v>
      </c>
    </row>
    <row x14ac:dyDescent="0.25" r="20" customHeight="1" ht="17.25">
      <c r="A20" s="3">
        <v>44395</v>
      </c>
      <c r="B20" s="4">
        <v>1.4007721014646086e-8</v>
      </c>
      <c r="C20" s="4">
        <v>-2.478307627797373e-8</v>
      </c>
      <c r="D20" s="5">
        <v>0</v>
      </c>
      <c r="E20" s="4">
        <v>-1.0775355263327644e-8</v>
      </c>
    </row>
    <row x14ac:dyDescent="0.25" r="21" customHeight="1" ht="17.25">
      <c r="A21" s="3">
        <v>44396</v>
      </c>
      <c r="B21" s="4">
        <v>17.18654904039461</v>
      </c>
      <c r="C21" s="4">
        <v>0.0006995246472606949</v>
      </c>
      <c r="D21" s="5">
        <v>0</v>
      </c>
      <c r="E21" s="4">
        <v>17.18724856504187</v>
      </c>
    </row>
    <row x14ac:dyDescent="0.25" r="22" customHeight="1" ht="17.25">
      <c r="A22" s="3">
        <v>44397</v>
      </c>
      <c r="B22" s="4">
        <v>24.370035049413353</v>
      </c>
      <c r="C22" s="4">
        <v>2.5853498284695145e-8</v>
      </c>
      <c r="D22" s="5">
        <v>0</v>
      </c>
      <c r="E22" s="4">
        <v>24.370035075266852</v>
      </c>
    </row>
    <row x14ac:dyDescent="0.25" r="23" customHeight="1" ht="17.25">
      <c r="A23" s="3">
        <v>44398</v>
      </c>
      <c r="B23" s="4">
        <v>26.89796506123559</v>
      </c>
      <c r="C23" s="4">
        <v>-2.365011636493788e-8</v>
      </c>
      <c r="D23" s="5">
        <v>0</v>
      </c>
      <c r="E23" s="4">
        <v>26.89796503758547</v>
      </c>
    </row>
    <row x14ac:dyDescent="0.25" r="24" customHeight="1" ht="17.25">
      <c r="A24" s="3">
        <v>44399</v>
      </c>
      <c r="B24" s="4">
        <v>9.414104173062693</v>
      </c>
      <c r="C24" s="4">
        <v>21.636406653760517</v>
      </c>
      <c r="D24" s="5">
        <v>0</v>
      </c>
      <c r="E24" s="4">
        <v>31.05051082682321</v>
      </c>
    </row>
    <row x14ac:dyDescent="0.25" r="25" customHeight="1" ht="17.25">
      <c r="A25" s="3">
        <v>44400</v>
      </c>
      <c r="B25" s="4">
        <v>3.2912433878839098e-9</v>
      </c>
      <c r="C25" s="4">
        <v>31.541543451781248</v>
      </c>
      <c r="D25" s="5">
        <v>0</v>
      </c>
      <c r="E25" s="4">
        <v>31.541543455072492</v>
      </c>
    </row>
    <row x14ac:dyDescent="0.25" r="26" customHeight="1" ht="17.25">
      <c r="A26" s="3">
        <v>44401</v>
      </c>
      <c r="B26" s="4">
        <v>-1.6142871320243047e-8</v>
      </c>
      <c r="C26" s="4">
        <v>13.099191633899999</v>
      </c>
      <c r="D26" s="5">
        <v>0</v>
      </c>
      <c r="E26" s="4">
        <v>13.099191617757127</v>
      </c>
    </row>
    <row x14ac:dyDescent="0.25" r="27" customHeight="1" ht="17.25">
      <c r="A27" s="3">
        <v>44402</v>
      </c>
      <c r="B27" s="4">
        <v>1.1844730438573586e-8</v>
      </c>
      <c r="C27" s="4">
        <v>2.5868092690311073e-8</v>
      </c>
      <c r="D27" s="5">
        <v>0</v>
      </c>
      <c r="E27" s="4">
        <v>3.771282312888466e-8</v>
      </c>
    </row>
    <row x14ac:dyDescent="0.25" r="28" customHeight="1" ht="17.25">
      <c r="A28" s="3">
        <v>44403</v>
      </c>
      <c r="B28" s="4">
        <v>1.1853653458314243e-8</v>
      </c>
      <c r="C28" s="4">
        <v>20.665410664976054</v>
      </c>
      <c r="D28" s="5">
        <v>0</v>
      </c>
      <c r="E28" s="4">
        <v>20.66541067682971</v>
      </c>
    </row>
    <row x14ac:dyDescent="0.25" r="29" customHeight="1" ht="17.25">
      <c r="A29" s="3">
        <v>44404</v>
      </c>
      <c r="B29" s="4">
        <v>-2.05531078028951e-8</v>
      </c>
      <c r="C29" s="4">
        <v>29.140679518964504</v>
      </c>
      <c r="D29" s="5">
        <v>0</v>
      </c>
      <c r="E29" s="4">
        <v>29.140679498411394</v>
      </c>
    </row>
    <row x14ac:dyDescent="0.25" r="30" customHeight="1" ht="17.25">
      <c r="A30" s="3">
        <v>44405</v>
      </c>
      <c r="B30" s="4">
        <v>10.45237673297734</v>
      </c>
      <c r="C30" s="4">
        <v>27.64773167041683</v>
      </c>
      <c r="D30" s="5">
        <v>0</v>
      </c>
      <c r="E30" s="4">
        <v>38.100108403394174</v>
      </c>
    </row>
    <row x14ac:dyDescent="0.25" r="31" customHeight="1" ht="17.25">
      <c r="A31" s="3">
        <v>44406</v>
      </c>
      <c r="B31" s="4">
        <v>30.78136676131073</v>
      </c>
      <c r="C31" s="4">
        <v>7.787485583976206</v>
      </c>
      <c r="D31" s="5">
        <v>0</v>
      </c>
      <c r="E31" s="4">
        <v>38.568852345286935</v>
      </c>
    </row>
    <row x14ac:dyDescent="0.25" r="32" customHeight="1" ht="17.25">
      <c r="A32" s="3">
        <v>44407</v>
      </c>
      <c r="B32" s="4">
        <v>27.088378865342854</v>
      </c>
      <c r="C32" s="4">
        <v>2.5870080376917825e-8</v>
      </c>
      <c r="D32" s="5">
        <v>0</v>
      </c>
      <c r="E32" s="4">
        <v>27.088378891212933</v>
      </c>
    </row>
    <row x14ac:dyDescent="0.25" r="33" customHeight="1" ht="17.25">
      <c r="A33" s="3">
        <v>44408</v>
      </c>
      <c r="B33" s="4">
        <v>10.142720033042766</v>
      </c>
      <c r="C33" s="4">
        <v>2.57292419862811e-24</v>
      </c>
      <c r="D33" s="5">
        <v>0</v>
      </c>
      <c r="E33" s="4">
        <v>10.142720033042766</v>
      </c>
    </row>
    <row x14ac:dyDescent="0.25" r="34" customHeight="1" ht="17.25">
      <c r="A34" s="3">
        <v>44409</v>
      </c>
      <c r="B34" s="4">
        <v>1.2938473323352483e-8</v>
      </c>
      <c r="C34" s="4">
        <v>1.0944431560748055e-9</v>
      </c>
      <c r="D34" s="5">
        <v>0</v>
      </c>
      <c r="E34" s="4">
        <v>1.4032916479427289e-8</v>
      </c>
    </row>
    <row x14ac:dyDescent="0.25" r="35" customHeight="1" ht="17.25">
      <c r="A35" s="3">
        <v>44410</v>
      </c>
      <c r="B35" s="4">
        <v>1.1847641034472872e-8</v>
      </c>
      <c r="C35" s="4">
        <v>17.723567780251795</v>
      </c>
      <c r="D35" s="5">
        <v>0</v>
      </c>
      <c r="E35" s="4">
        <v>17.723567792099434</v>
      </c>
    </row>
    <row x14ac:dyDescent="0.25" r="36" customHeight="1" ht="17.25">
      <c r="A36" s="3">
        <v>44411</v>
      </c>
      <c r="B36" s="4">
        <v>-2.370343043878745e-8</v>
      </c>
      <c r="C36" s="4">
        <v>24.33610133711495</v>
      </c>
      <c r="D36" s="5">
        <v>0</v>
      </c>
      <c r="E36" s="4">
        <v>24.33610131341152</v>
      </c>
    </row>
    <row x14ac:dyDescent="0.25" r="37" customHeight="1" ht="17.25">
      <c r="A37" s="3">
        <v>44412</v>
      </c>
      <c r="B37" s="5">
        <v>0</v>
      </c>
      <c r="C37" s="4">
        <v>24.314645732600436</v>
      </c>
      <c r="D37" s="5">
        <v>0</v>
      </c>
      <c r="E37" s="4">
        <v>24.314645732600436</v>
      </c>
    </row>
    <row x14ac:dyDescent="0.25" r="38" customHeight="1" ht="17.25">
      <c r="A38" s="3">
        <v>44413</v>
      </c>
      <c r="B38" s="5">
        <v>0</v>
      </c>
      <c r="C38" s="4">
        <v>24.335743539867707</v>
      </c>
      <c r="D38" s="5">
        <v>0</v>
      </c>
      <c r="E38" s="4">
        <v>24.335743539867707</v>
      </c>
    </row>
    <row x14ac:dyDescent="0.25" r="39" customHeight="1" ht="17.25">
      <c r="A39" s="3">
        <v>44414</v>
      </c>
      <c r="B39" s="4">
        <v>2.5862846974436386e-8</v>
      </c>
      <c r="C39" s="4">
        <v>24.33554655252491</v>
      </c>
      <c r="D39" s="5">
        <v>0</v>
      </c>
      <c r="E39" s="4">
        <v>24.335546578387756</v>
      </c>
    </row>
    <row x14ac:dyDescent="0.25" r="40" customHeight="1" ht="17.25">
      <c r="A40" s="3">
        <v>44415</v>
      </c>
      <c r="B40" s="4">
        <v>-1.1852517836768481e-8</v>
      </c>
      <c r="C40" s="4">
        <v>9.895830657490608</v>
      </c>
      <c r="D40" s="5">
        <v>0</v>
      </c>
      <c r="E40" s="4">
        <v>9.89583064563809</v>
      </c>
    </row>
    <row x14ac:dyDescent="0.25" r="41" customHeight="1" ht="17.25">
      <c r="A41" s="3">
        <v>44416</v>
      </c>
      <c r="B41" s="4">
        <v>2.4772521932786367e-8</v>
      </c>
      <c r="C41" s="4">
        <v>7.472725168555862e-9</v>
      </c>
      <c r="D41" s="5">
        <v>0</v>
      </c>
      <c r="E41" s="4">
        <v>3.224524710134223e-8</v>
      </c>
    </row>
    <row x14ac:dyDescent="0.25" r="42" customHeight="1" ht="17.25">
      <c r="A42" s="3">
        <v>44417</v>
      </c>
      <c r="B42" s="4">
        <v>1.4013538672073286e-8</v>
      </c>
      <c r="C42" s="4">
        <v>17.654693499389467</v>
      </c>
      <c r="D42" s="5">
        <v>0</v>
      </c>
      <c r="E42" s="4">
        <v>17.654693513403004</v>
      </c>
    </row>
    <row x14ac:dyDescent="0.25" r="43" customHeight="1" ht="17.25">
      <c r="A43" s="3">
        <v>44418</v>
      </c>
      <c r="B43" s="4">
        <v>9.440939353444273</v>
      </c>
      <c r="C43" s="4">
        <v>27.525476456111157</v>
      </c>
      <c r="D43" s="4">
        <v>1255.0499832793178</v>
      </c>
      <c r="E43" s="4">
        <v>38.22146579283475</v>
      </c>
    </row>
    <row x14ac:dyDescent="0.25" r="44" customHeight="1" ht="17.25">
      <c r="A44" s="3">
        <v>44419</v>
      </c>
      <c r="B44" s="4">
        <v>13.558505797357684</v>
      </c>
      <c r="C44" s="4">
        <v>21.36030038531134</v>
      </c>
      <c r="D44" s="5">
        <v>0</v>
      </c>
      <c r="E44" s="4">
        <v>34.91880618266902</v>
      </c>
    </row>
    <row x14ac:dyDescent="0.25" r="45" customHeight="1" ht="17.25">
      <c r="A45" s="3">
        <v>44420</v>
      </c>
      <c r="B45" s="4">
        <v>29.151353389283262</v>
      </c>
      <c r="C45" s="4">
        <v>2.478498316720765e-8</v>
      </c>
      <c r="D45" s="5">
        <v>0</v>
      </c>
      <c r="E45" s="4">
        <v>29.151353414068247</v>
      </c>
    </row>
    <row x14ac:dyDescent="0.25" r="46" customHeight="1" ht="17.25">
      <c r="A46" s="3">
        <v>44421</v>
      </c>
      <c r="B46" s="4">
        <v>25.589770080825502</v>
      </c>
      <c r="C46" s="5">
        <v>0</v>
      </c>
      <c r="D46" s="5">
        <v>0</v>
      </c>
      <c r="E46" s="4">
        <v>25.589770080825502</v>
      </c>
    </row>
    <row x14ac:dyDescent="0.25" r="47" customHeight="1" ht="17.25">
      <c r="A47" s="3">
        <v>44422</v>
      </c>
      <c r="B47" s="4">
        <v>7.923935975210693</v>
      </c>
      <c r="C47" s="4">
        <v>4.092740286559203e-8</v>
      </c>
      <c r="D47" s="5">
        <v>0</v>
      </c>
      <c r="E47" s="4">
        <v>7.923936016138096</v>
      </c>
    </row>
    <row x14ac:dyDescent="0.25" r="48" customHeight="1" ht="17.25">
      <c r="A48" s="3">
        <v>44423</v>
      </c>
      <c r="B48" s="4">
        <v>1.45120806521225e-24</v>
      </c>
      <c r="C48" s="4">
        <v>1.1849862208774152e-8</v>
      </c>
      <c r="D48" s="5">
        <v>0</v>
      </c>
      <c r="E48" s="4">
        <v>1.1849862208774154e-8</v>
      </c>
    </row>
    <row x14ac:dyDescent="0.25" r="49" customHeight="1" ht="17.25">
      <c r="A49" s="3">
        <v>44424</v>
      </c>
      <c r="B49" s="4">
        <v>0.6684780754927179</v>
      </c>
      <c r="C49" s="4">
        <v>17.293196017448018</v>
      </c>
      <c r="D49" s="5">
        <v>0</v>
      </c>
      <c r="E49" s="4">
        <v>17.961674092940736</v>
      </c>
    </row>
    <row x14ac:dyDescent="0.25" r="50" customHeight="1" ht="17.25">
      <c r="A50" s="3">
        <v>44425</v>
      </c>
      <c r="B50" s="4">
        <v>7.833283069159055e-23</v>
      </c>
      <c r="C50" s="4">
        <v>24.32756628830682</v>
      </c>
      <c r="D50" s="5">
        <v>0</v>
      </c>
      <c r="E50" s="4">
        <v>24.32756628830682</v>
      </c>
    </row>
    <row x14ac:dyDescent="0.25" r="51" customHeight="1" ht="17.25">
      <c r="A51" s="3">
        <v>44426</v>
      </c>
      <c r="B51" s="4">
        <v>1.2942797065028311e-8</v>
      </c>
      <c r="C51" s="4">
        <v>24.333419959972353</v>
      </c>
      <c r="D51" s="5">
        <v>0</v>
      </c>
      <c r="E51" s="4">
        <v>24.333419972915152</v>
      </c>
    </row>
    <row x14ac:dyDescent="0.25" r="52" customHeight="1" ht="17.25">
      <c r="A52" s="3">
        <v>44427</v>
      </c>
      <c r="B52" s="4">
        <v>5.346108745165799e-23</v>
      </c>
      <c r="C52" s="4">
        <v>25.9496806767935</v>
      </c>
      <c r="D52" s="5">
        <v>0</v>
      </c>
      <c r="E52" s="4">
        <v>25.9496806767935</v>
      </c>
    </row>
    <row x14ac:dyDescent="0.25" r="53" customHeight="1" ht="17.25">
      <c r="A53" s="3">
        <v>44428</v>
      </c>
      <c r="B53" s="4">
        <v>-1.1849434851222066e-8</v>
      </c>
      <c r="C53" s="4">
        <v>26.361084067640157</v>
      </c>
      <c r="D53" s="5">
        <v>0</v>
      </c>
      <c r="E53" s="4">
        <v>26.361084055790723</v>
      </c>
    </row>
    <row x14ac:dyDescent="0.25" r="54" customHeight="1" ht="17.25">
      <c r="A54" s="3">
        <v>44429</v>
      </c>
      <c r="B54" s="4">
        <v>1.294075548610812e-8</v>
      </c>
      <c r="C54" s="4">
        <v>14.04707693645998</v>
      </c>
      <c r="D54" s="5">
        <v>0</v>
      </c>
      <c r="E54" s="4">
        <v>14.047076949400736</v>
      </c>
    </row>
    <row x14ac:dyDescent="0.25" r="55" customHeight="1" ht="17.25">
      <c r="A55" s="3">
        <v>44430</v>
      </c>
      <c r="B55" s="4">
        <v>-2.4775436959717153e-8</v>
      </c>
      <c r="C55" s="4">
        <v>-1.18529882643342e-8</v>
      </c>
      <c r="D55" s="5">
        <v>0</v>
      </c>
      <c r="E55" s="4">
        <v>-3.6628425224051354e-8</v>
      </c>
    </row>
    <row x14ac:dyDescent="0.25" r="56" customHeight="1" ht="17.25">
      <c r="A56" s="3">
        <v>44431</v>
      </c>
      <c r="B56" s="4">
        <v>17.546196699825828</v>
      </c>
      <c r="C56" s="4">
        <v>2.649930565078868</v>
      </c>
      <c r="D56" s="5">
        <v>0</v>
      </c>
      <c r="E56" s="4">
        <v>20.196127264904696</v>
      </c>
    </row>
    <row x14ac:dyDescent="0.25" r="57" customHeight="1" ht="17.25">
      <c r="A57" s="3">
        <v>44432</v>
      </c>
      <c r="B57" s="4">
        <v>28.323690576389183</v>
      </c>
      <c r="C57" s="4">
        <v>-2.1563469716800454e-9</v>
      </c>
      <c r="D57" s="5">
        <v>0</v>
      </c>
      <c r="E57" s="4">
        <v>28.323690574232835</v>
      </c>
    </row>
    <row x14ac:dyDescent="0.25" r="58" customHeight="1" ht="17.25">
      <c r="A58" s="3">
        <v>44433</v>
      </c>
      <c r="B58" s="4">
        <v>25.894974248195723</v>
      </c>
      <c r="C58" s="4">
        <v>2.476370567635347e-8</v>
      </c>
      <c r="D58" s="5">
        <v>0</v>
      </c>
      <c r="E58" s="4">
        <v>25.894974272959427</v>
      </c>
    </row>
    <row x14ac:dyDescent="0.25" r="59" customHeight="1" ht="17.25">
      <c r="A59" s="3">
        <v>44434</v>
      </c>
      <c r="B59" s="4">
        <v>25.59143671224043</v>
      </c>
      <c r="C59" s="4">
        <v>7.924781754923551e-25</v>
      </c>
      <c r="D59" s="5">
        <v>0</v>
      </c>
      <c r="E59" s="4">
        <v>25.59143671224043</v>
      </c>
    </row>
    <row x14ac:dyDescent="0.25" r="60" customHeight="1" ht="17.25">
      <c r="A60" s="3">
        <v>44435</v>
      </c>
      <c r="B60" s="4">
        <v>25.29945053925608</v>
      </c>
      <c r="C60" s="4">
        <v>-1.1845050066295236e-8</v>
      </c>
      <c r="D60" s="5">
        <v>0</v>
      </c>
      <c r="E60" s="4">
        <v>25.29945052741103</v>
      </c>
    </row>
    <row x14ac:dyDescent="0.25" r="61" customHeight="1" ht="17.25">
      <c r="A61" s="3">
        <v>44436</v>
      </c>
      <c r="B61" s="4">
        <v>9.453257370998564</v>
      </c>
      <c r="C61" s="4">
        <v>1.2915974803092714e-8</v>
      </c>
      <c r="D61" s="5">
        <v>0</v>
      </c>
      <c r="E61" s="4">
        <v>9.453257383914538</v>
      </c>
    </row>
    <row x14ac:dyDescent="0.25" r="62" customHeight="1" ht="17.25">
      <c r="A62" s="3">
        <v>44437</v>
      </c>
      <c r="B62" s="4">
        <v>1.0318531657299538e-9</v>
      </c>
      <c r="C62" s="4">
        <v>1.1852453176951644e-8</v>
      </c>
      <c r="D62" s="5">
        <v>0</v>
      </c>
      <c r="E62" s="4">
        <v>1.2884306342681598e-8</v>
      </c>
    </row>
    <row x14ac:dyDescent="0.25" r="63" customHeight="1" ht="17.25">
      <c r="A63" s="3">
        <v>44438</v>
      </c>
      <c r="B63" s="4">
        <v>3.218670151896029e-9</v>
      </c>
      <c r="C63" s="4">
        <v>-1.2919551586892931e-8</v>
      </c>
      <c r="D63" s="5">
        <v>0</v>
      </c>
      <c r="E63" s="4">
        <v>-9.700881434996902e-9</v>
      </c>
    </row>
    <row x14ac:dyDescent="0.25" r="64" customHeight="1" ht="17.25">
      <c r="A64" s="3">
        <v>44439</v>
      </c>
      <c r="B64" s="4">
        <v>8.934458008521e-23</v>
      </c>
      <c r="C64" s="4">
        <v>1.3500740863847709e-8</v>
      </c>
      <c r="D64" s="5">
        <v>0</v>
      </c>
      <c r="E64" s="4">
        <v>1.3500740863847798e-8</v>
      </c>
    </row>
    <row x14ac:dyDescent="0.25" r="65" customHeight="1" ht="17.25">
      <c r="A65" s="3">
        <v>44440</v>
      </c>
      <c r="B65" s="4">
        <v>-1.4010620870440188e-8</v>
      </c>
      <c r="C65" s="4">
        <v>1.1852912837013969e-8</v>
      </c>
      <c r="D65" s="5">
        <v>0</v>
      </c>
      <c r="E65" s="4">
        <v>-2.1577080334262194e-9</v>
      </c>
    </row>
    <row x14ac:dyDescent="0.25" r="66" customHeight="1" ht="17.25">
      <c r="A66" s="3">
        <v>44441</v>
      </c>
      <c r="B66" s="5">
        <v>0</v>
      </c>
      <c r="C66" s="4">
        <v>-1.1847071863695336e-8</v>
      </c>
      <c r="D66" s="5">
        <v>0</v>
      </c>
      <c r="E66" s="4">
        <v>-1.1847071863695336e-8</v>
      </c>
    </row>
    <row x14ac:dyDescent="0.25" r="67" customHeight="1" ht="17.25">
      <c r="A67" s="3">
        <v>44442</v>
      </c>
      <c r="B67" s="4">
        <v>3.1661014930021715e-24</v>
      </c>
      <c r="C67" s="4">
        <v>-3.555743142380374e-8</v>
      </c>
      <c r="D67" s="5">
        <v>0</v>
      </c>
      <c r="E67" s="4">
        <v>-3.555743142380374e-8</v>
      </c>
    </row>
    <row x14ac:dyDescent="0.25" r="68" customHeight="1" ht="17.25">
      <c r="A68" s="3">
        <v>44443</v>
      </c>
      <c r="B68" s="4">
        <v>-7.701203371249998e-12</v>
      </c>
      <c r="C68" s="4">
        <v>-1.0403659621351721e-8</v>
      </c>
      <c r="D68" s="5">
        <v>0</v>
      </c>
      <c r="E68" s="4">
        <v>-1.0411360824722972e-8</v>
      </c>
    </row>
    <row x14ac:dyDescent="0.25" r="69" customHeight="1" ht="17.25">
      <c r="A69" s="3">
        <v>44444</v>
      </c>
      <c r="B69" s="4">
        <v>1.4517148552968245e-24</v>
      </c>
      <c r="C69" s="4">
        <v>1.0407706860115886e-8</v>
      </c>
      <c r="D69" s="5">
        <v>0</v>
      </c>
      <c r="E69" s="4">
        <v>1.0407706860115887e-8</v>
      </c>
    </row>
    <row x14ac:dyDescent="0.25" r="70" customHeight="1" ht="17.25">
      <c r="A70" s="3">
        <v>44445</v>
      </c>
      <c r="B70" s="4">
        <v>2.2434278663358447e-24</v>
      </c>
      <c r="C70" s="4">
        <v>6.509909248294718e-12</v>
      </c>
      <c r="D70" s="5">
        <v>0</v>
      </c>
      <c r="E70" s="4">
        <v>6.5099092482969616e-12</v>
      </c>
    </row>
    <row x14ac:dyDescent="0.25" r="71" customHeight="1" ht="17.25">
      <c r="A71" s="3">
        <v>44446</v>
      </c>
      <c r="B71" s="4">
        <v>1.4007096170670399e-8</v>
      </c>
      <c r="C71" s="4">
        <v>1.1846482911397565e-8</v>
      </c>
      <c r="D71" s="5">
        <v>0</v>
      </c>
      <c r="E71" s="4">
        <v>2.5853579082067966e-8</v>
      </c>
    </row>
    <row x14ac:dyDescent="0.25" r="72" customHeight="1" ht="17.25">
      <c r="A72" s="3">
        <v>44447</v>
      </c>
      <c r="B72" s="4">
        <v>-8.797567629900406e-23</v>
      </c>
      <c r="C72" s="4">
        <v>1.517524712289925e-24</v>
      </c>
      <c r="D72" s="5">
        <v>0</v>
      </c>
      <c r="E72" s="4">
        <v>-8.645815158671413e-23</v>
      </c>
    </row>
    <row x14ac:dyDescent="0.25" r="73" customHeight="1" ht="17.25">
      <c r="A73" s="3">
        <v>44448</v>
      </c>
      <c r="B73" s="4">
        <v>-1.2938449980062678e-8</v>
      </c>
      <c r="C73" s="4">
        <v>-2.36888755140173e-8</v>
      </c>
      <c r="D73" s="5">
        <v>0</v>
      </c>
      <c r="E73" s="4">
        <v>-3.662732549407998e-8</v>
      </c>
    </row>
    <row x14ac:dyDescent="0.25" r="74" customHeight="1" ht="17.25">
      <c r="A74" s="3">
        <v>44449</v>
      </c>
      <c r="B74" s="4">
        <v>7.336333922270504e-23</v>
      </c>
      <c r="C74" s="4">
        <v>8.875236089232644e-23</v>
      </c>
      <c r="D74" s="5">
        <v>0</v>
      </c>
      <c r="E74" s="4">
        <v>1.6211570011503148e-22</v>
      </c>
    </row>
    <row x14ac:dyDescent="0.25" r="75" customHeight="1" ht="17.25">
      <c r="A75" s="3">
        <v>44450</v>
      </c>
      <c r="B75" s="4">
        <v>-1.184196428225575e-8</v>
      </c>
      <c r="C75" s="4">
        <v>3.664862276645447e-8</v>
      </c>
      <c r="D75" s="5">
        <v>0</v>
      </c>
      <c r="E75" s="4">
        <v>2.480665848419872e-8</v>
      </c>
    </row>
    <row x14ac:dyDescent="0.25" r="76" customHeight="1" ht="17.25">
      <c r="A76" s="3">
        <v>44451</v>
      </c>
      <c r="B76" s="4">
        <v>9.857334280451142e-13</v>
      </c>
      <c r="C76" s="4">
        <v>-1.4013351953152918e-8</v>
      </c>
      <c r="D76" s="5">
        <v>0</v>
      </c>
      <c r="E76" s="4">
        <v>-1.4012366219724874e-8</v>
      </c>
    </row>
    <row x14ac:dyDescent="0.25" r="77" customHeight="1" ht="17.25">
      <c r="A77" s="3">
        <v>44452</v>
      </c>
      <c r="B77" s="4">
        <v>1.5103656375875414</v>
      </c>
      <c r="C77" s="4">
        <v>1.8006973846760679</v>
      </c>
      <c r="D77" s="5">
        <v>0</v>
      </c>
      <c r="E77" s="4">
        <v>3.3110630222636095</v>
      </c>
    </row>
    <row x14ac:dyDescent="0.25" r="78" customHeight="1" ht="17.25">
      <c r="A78" s="3">
        <v>44453</v>
      </c>
      <c r="B78" s="4">
        <v>1.2939582978963389e-8</v>
      </c>
      <c r="C78" s="4">
        <v>1.4815269766580288e-24</v>
      </c>
      <c r="D78" s="5">
        <v>0</v>
      </c>
      <c r="E78" s="4">
        <v>1.293958297896339e-8</v>
      </c>
    </row>
    <row x14ac:dyDescent="0.25" r="79" customHeight="1" ht="17.25">
      <c r="A79" s="3">
        <v>44454</v>
      </c>
      <c r="B79" s="4">
        <v>-1.2903075443615833e-8</v>
      </c>
      <c r="C79" s="4">
        <v>1.4007297273660058e-8</v>
      </c>
      <c r="D79" s="5">
        <v>0</v>
      </c>
      <c r="E79" s="4">
        <v>1.1042218300442246e-9</v>
      </c>
    </row>
    <row x14ac:dyDescent="0.25" r="80" customHeight="1" ht="17.25">
      <c r="A80" s="3">
        <v>44455</v>
      </c>
      <c r="B80" s="4">
        <v>7.255928174650932e-25</v>
      </c>
      <c r="C80" s="5">
        <v>0</v>
      </c>
      <c r="D80" s="5">
        <v>0</v>
      </c>
      <c r="E80" s="4">
        <v>7.255928174650932e-25</v>
      </c>
    </row>
    <row x14ac:dyDescent="0.25" r="81" customHeight="1" ht="17.25">
      <c r="A81" s="3">
        <v>44456</v>
      </c>
      <c r="B81" s="4">
        <v>7.260531650318811e-25</v>
      </c>
      <c r="C81" s="4">
        <v>-2.146785565654538e-9</v>
      </c>
      <c r="D81" s="5">
        <v>0</v>
      </c>
      <c r="E81" s="4">
        <v>-2.146785565654537e-9</v>
      </c>
    </row>
    <row x14ac:dyDescent="0.25" r="82" customHeight="1" ht="17.25">
      <c r="A82" s="3">
        <v>44457</v>
      </c>
      <c r="B82" s="4">
        <v>-1.2912543503880383e-8</v>
      </c>
      <c r="C82" s="4">
        <v>2.586873909669186e-8</v>
      </c>
      <c r="D82" s="5">
        <v>0</v>
      </c>
      <c r="E82" s="4">
        <v>1.2956195592811476e-8</v>
      </c>
    </row>
    <row x14ac:dyDescent="0.25" r="83" customHeight="1" ht="17.25">
      <c r="A83" s="3">
        <v>44458</v>
      </c>
      <c r="B83" s="5">
        <v>0</v>
      </c>
      <c r="C83" s="4">
        <v>1.508273252584997e-8</v>
      </c>
      <c r="D83" s="5">
        <v>0</v>
      </c>
      <c r="E83" s="4">
        <v>1.508273252584997e-8</v>
      </c>
    </row>
    <row x14ac:dyDescent="0.25" r="84" customHeight="1" ht="17.25">
      <c r="A84" s="3">
        <v>44459</v>
      </c>
      <c r="B84" s="4">
        <v>-5.235056860354152e-10</v>
      </c>
      <c r="C84" s="4">
        <v>-1.3959121819567638e-9</v>
      </c>
      <c r="D84" s="5">
        <v>0</v>
      </c>
      <c r="E84" s="4">
        <v>-1.919417867992179e-9</v>
      </c>
    </row>
    <row x14ac:dyDescent="0.25" r="85" customHeight="1" ht="17.25">
      <c r="A85" s="3">
        <v>44460</v>
      </c>
      <c r="B85" s="4">
        <v>7.922990721226811e-25</v>
      </c>
      <c r="C85" s="4">
        <v>-3.737899791968384e-8</v>
      </c>
      <c r="D85" s="5">
        <v>0</v>
      </c>
      <c r="E85" s="4">
        <v>-3.737899791968384e-8</v>
      </c>
    </row>
    <row x14ac:dyDescent="0.25" r="86" customHeight="1" ht="17.25">
      <c r="A86" s="3">
        <v>44461</v>
      </c>
      <c r="B86" s="5">
        <v>0</v>
      </c>
      <c r="C86" s="4">
        <v>2.477183420987855e-8</v>
      </c>
      <c r="D86" s="5">
        <v>0</v>
      </c>
      <c r="E86" s="4">
        <v>2.477183420987855e-8</v>
      </c>
    </row>
    <row x14ac:dyDescent="0.25" r="87" customHeight="1" ht="17.25">
      <c r="A87" s="3">
        <v>44462</v>
      </c>
      <c r="B87" s="4">
        <v>1.0756884118117702e-9</v>
      </c>
      <c r="C87" s="4">
        <v>-3.392190982427535e-11</v>
      </c>
      <c r="D87" s="5">
        <v>0</v>
      </c>
      <c r="E87" s="4">
        <v>1.041766501987495e-9</v>
      </c>
    </row>
    <row x14ac:dyDescent="0.25" r="88" customHeight="1" ht="17.25">
      <c r="A88" s="3">
        <v>44463</v>
      </c>
      <c r="B88" s="4">
        <v>2.12977795156096e-9</v>
      </c>
      <c r="C88" s="4">
        <v>1.2945160025156769e-8</v>
      </c>
      <c r="D88" s="5">
        <v>0</v>
      </c>
      <c r="E88" s="4">
        <v>1.507493797671773e-8</v>
      </c>
    </row>
    <row x14ac:dyDescent="0.25" r="89" customHeight="1" ht="17.25">
      <c r="A89" s="3">
        <v>44464</v>
      </c>
      <c r="B89" s="4">
        <v>1.2938875529331796e-8</v>
      </c>
      <c r="C89" s="4">
        <v>7.759801513751326e-8</v>
      </c>
      <c r="D89" s="5">
        <v>0</v>
      </c>
      <c r="E89" s="4">
        <v>9.053689066684505e-8</v>
      </c>
    </row>
    <row x14ac:dyDescent="0.25" r="90" customHeight="1" ht="17.25">
      <c r="A90" s="3">
        <v>44465</v>
      </c>
      <c r="B90" s="4">
        <v>2.4760965634420297e-8</v>
      </c>
      <c r="C90" s="4">
        <v>5.1720242516444644e-8</v>
      </c>
      <c r="D90" s="5">
        <v>0</v>
      </c>
      <c r="E90" s="4">
        <v>7.648120815086494e-8</v>
      </c>
    </row>
    <row x14ac:dyDescent="0.25" r="91" customHeight="1" ht="17.25">
      <c r="A91" s="3">
        <v>44466</v>
      </c>
      <c r="B91" s="4">
        <v>1.3551190706643243e-11</v>
      </c>
      <c r="C91" s="4">
        <v>-3.8780174698447834e-8</v>
      </c>
      <c r="D91" s="5">
        <v>0</v>
      </c>
      <c r="E91" s="4">
        <v>-3.876662350774119e-8</v>
      </c>
    </row>
    <row x14ac:dyDescent="0.25" r="92" customHeight="1" ht="17.25">
      <c r="A92" s="3">
        <v>44467</v>
      </c>
      <c r="B92" s="5">
        <v>0</v>
      </c>
      <c r="C92" s="4">
        <v>1.4000461525498242e-8</v>
      </c>
      <c r="D92" s="5">
        <v>0</v>
      </c>
      <c r="E92" s="4">
        <v>1.4000461525498242e-8</v>
      </c>
    </row>
    <row x14ac:dyDescent="0.25" r="93" customHeight="1" ht="17.25">
      <c r="A93" s="3">
        <v>44468</v>
      </c>
      <c r="B93" s="4">
        <v>-1.1855126778183194e-8</v>
      </c>
      <c r="C93" s="4">
        <v>2.3703274214094372e-8</v>
      </c>
      <c r="D93" s="5">
        <v>0</v>
      </c>
      <c r="E93" s="4">
        <v>1.1848147435911178e-8</v>
      </c>
    </row>
    <row x14ac:dyDescent="0.25" r="94" customHeight="1" ht="17.25">
      <c r="A94" s="3">
        <v>44469</v>
      </c>
      <c r="B94" s="4">
        <v>1.2916348295729553e-8</v>
      </c>
      <c r="C94" s="4">
        <v>-2.5848050530737127e-8</v>
      </c>
      <c r="D94" s="5">
        <v>0</v>
      </c>
      <c r="E94" s="4">
        <v>-1.2931702235007575e-8</v>
      </c>
    </row>
    <row x14ac:dyDescent="0.25" r="95" customHeight="1" ht="17.25">
      <c r="A95" s="3">
        <v>44470</v>
      </c>
      <c r="B95" s="4">
        <v>1.1848380841411112e-8</v>
      </c>
      <c r="C95" s="4">
        <v>1.4009721277039326e-8</v>
      </c>
      <c r="D95" s="5">
        <v>0</v>
      </c>
      <c r="E95" s="4">
        <v>2.5858102118450436e-8</v>
      </c>
    </row>
    <row x14ac:dyDescent="0.25" r="96" customHeight="1" ht="17.25">
      <c r="A96" s="3">
        <v>44471</v>
      </c>
      <c r="B96" s="4">
        <v>-1.1852212593116197e-8</v>
      </c>
      <c r="C96" s="4">
        <v>2.5832145366520804e-8</v>
      </c>
      <c r="D96" s="5">
        <v>0</v>
      </c>
      <c r="E96" s="4">
        <v>1.3979932773404607e-8</v>
      </c>
    </row>
    <row x14ac:dyDescent="0.25" r="97" customHeight="1" ht="17.25">
      <c r="A97" s="3">
        <v>44472</v>
      </c>
      <c r="B97" s="4">
        <v>1.1850815612293775e-8</v>
      </c>
      <c r="C97" s="4">
        <v>1.2907544615083313e-8</v>
      </c>
      <c r="D97" s="5">
        <v>0</v>
      </c>
      <c r="E97" s="4">
        <v>2.475836022737709e-8</v>
      </c>
    </row>
    <row x14ac:dyDescent="0.25" r="98" customHeight="1" ht="17.25">
      <c r="A98" s="3">
        <v>44473</v>
      </c>
      <c r="B98" s="4">
        <v>5.3878315028490945e-8</v>
      </c>
      <c r="C98" s="4">
        <v>7.534257575773566e-23</v>
      </c>
      <c r="D98" s="5">
        <v>0</v>
      </c>
      <c r="E98" s="4">
        <v>5.387831502849102e-8</v>
      </c>
    </row>
    <row x14ac:dyDescent="0.25" r="99" customHeight="1" ht="17.25">
      <c r="A99" s="3">
        <v>44474</v>
      </c>
      <c r="B99" s="4">
        <v>8.381440417723127e-23</v>
      </c>
      <c r="C99" s="4">
        <v>4.0672726455081225</v>
      </c>
      <c r="D99" s="5">
        <v>0</v>
      </c>
      <c r="E99" s="4">
        <v>4.0672726455081225</v>
      </c>
    </row>
    <row x14ac:dyDescent="0.25" r="100" customHeight="1" ht="17.25">
      <c r="A100" s="3">
        <v>44475</v>
      </c>
      <c r="B100" s="4">
        <v>1.4007320616949936e-8</v>
      </c>
      <c r="C100" s="4">
        <v>1.1741296568020864e-8</v>
      </c>
      <c r="D100" s="5">
        <v>0</v>
      </c>
      <c r="E100" s="4">
        <v>2.57486171849708e-8</v>
      </c>
    </row>
    <row x14ac:dyDescent="0.25" r="101" customHeight="1" ht="17.25">
      <c r="A101" s="3">
        <v>44476</v>
      </c>
      <c r="B101" s="4">
        <v>7.442001761768789e-23</v>
      </c>
      <c r="C101" s="4">
        <v>1.2911866548475886e-8</v>
      </c>
      <c r="D101" s="5">
        <v>0</v>
      </c>
      <c r="E101" s="4">
        <v>1.291186654847596e-8</v>
      </c>
    </row>
    <row x14ac:dyDescent="0.25" r="102" customHeight="1" ht="17.25">
      <c r="A102" s="3">
        <v>44477</v>
      </c>
      <c r="B102" s="4">
        <v>1.1856112539009465e-8</v>
      </c>
      <c r="C102" s="4">
        <v>-1.4011057187212615e-8</v>
      </c>
      <c r="D102" s="5">
        <v>0</v>
      </c>
      <c r="E102" s="4">
        <v>-2.15494464820315e-9</v>
      </c>
    </row>
    <row x14ac:dyDescent="0.25" r="103" customHeight="1" ht="17.25">
      <c r="A103" s="3">
        <v>44478</v>
      </c>
      <c r="B103" s="4">
        <v>1.0938739578990426e-9</v>
      </c>
      <c r="C103" s="4">
        <v>-2.269614367452797e-12</v>
      </c>
      <c r="D103" s="5">
        <v>0</v>
      </c>
      <c r="E103" s="4">
        <v>1.0916043435315899e-9</v>
      </c>
    </row>
    <row x14ac:dyDescent="0.25" r="104" customHeight="1" ht="17.25">
      <c r="A104" s="3">
        <v>44479</v>
      </c>
      <c r="B104" s="4">
        <v>1.1850013008618168e-8</v>
      </c>
      <c r="C104" s="5">
        <v>0</v>
      </c>
      <c r="D104" s="5">
        <v>0</v>
      </c>
      <c r="E104" s="4">
        <v>1.1850013008618168e-8</v>
      </c>
    </row>
    <row x14ac:dyDescent="0.25" r="105" customHeight="1" ht="17.25">
      <c r="A105" s="3">
        <v>44480</v>
      </c>
      <c r="B105" s="4">
        <v>7.255140950600408e-25</v>
      </c>
      <c r="C105" s="4">
        <v>3.0057133655539214e-10</v>
      </c>
      <c r="D105" s="5">
        <v>0</v>
      </c>
      <c r="E105" s="4">
        <v>3.0057133655539287e-10</v>
      </c>
    </row>
    <row x14ac:dyDescent="0.25" r="106" customHeight="1" ht="17.25">
      <c r="A106" s="3">
        <v>44481</v>
      </c>
      <c r="B106" s="4">
        <v>3.770773718082961e-8</v>
      </c>
      <c r="C106" s="4">
        <v>1.1519135107731975e-8</v>
      </c>
      <c r="D106" s="5">
        <v>0</v>
      </c>
      <c r="E106" s="4">
        <v>4.9226872288561586e-8</v>
      </c>
    </row>
    <row x14ac:dyDescent="0.25" r="107" customHeight="1" ht="17.25">
      <c r="A107" s="3">
        <v>44482</v>
      </c>
      <c r="B107" s="4">
        <v>-1.1857136027194967e-8</v>
      </c>
      <c r="C107" s="4">
        <v>-8.285344536026253e-23</v>
      </c>
      <c r="D107" s="5">
        <v>0</v>
      </c>
      <c r="E107" s="4">
        <v>-1.185713602719505e-8</v>
      </c>
    </row>
    <row x14ac:dyDescent="0.25" r="108" customHeight="1" ht="17.25">
      <c r="A108" s="3">
        <v>44483</v>
      </c>
      <c r="B108" s="4">
        <v>2.694734805333259e-8</v>
      </c>
      <c r="C108" s="4">
        <v>-4.414413885732414e-17</v>
      </c>
      <c r="D108" s="5">
        <v>0</v>
      </c>
      <c r="E108" s="4">
        <v>2.6947348009188453e-8</v>
      </c>
    </row>
    <row x14ac:dyDescent="0.25" r="109" customHeight="1" ht="17.25">
      <c r="A109" s="3">
        <v>44484</v>
      </c>
      <c r="B109" s="4">
        <v>-1.2913313805045802e-8</v>
      </c>
      <c r="C109" s="4">
        <v>2.6947350680189164e-8</v>
      </c>
      <c r="D109" s="5">
        <v>0</v>
      </c>
      <c r="E109" s="4">
        <v>1.4034036875143362e-8</v>
      </c>
    </row>
    <row x14ac:dyDescent="0.25" r="110" customHeight="1" ht="17.25">
      <c r="A110" s="3">
        <v>44485</v>
      </c>
      <c r="B110" s="4">
        <v>1.1856536307393798e-8</v>
      </c>
      <c r="C110" s="4">
        <v>1.1853103199898454e-8</v>
      </c>
      <c r="D110" s="5">
        <v>0</v>
      </c>
      <c r="E110" s="4">
        <v>2.3709639507292253e-8</v>
      </c>
    </row>
    <row x14ac:dyDescent="0.25" r="111" customHeight="1" ht="17.25">
      <c r="A111" s="3">
        <v>44486</v>
      </c>
      <c r="B111" s="4">
        <v>1.007493100302722e-11</v>
      </c>
      <c r="C111" s="4">
        <v>-1.1848806363282005e-8</v>
      </c>
      <c r="D111" s="5">
        <v>0</v>
      </c>
      <c r="E111" s="4">
        <v>-1.1838731432278978e-8</v>
      </c>
    </row>
    <row x14ac:dyDescent="0.25" r="112" customHeight="1" ht="17.25">
      <c r="A112" s="3">
        <v>44487</v>
      </c>
      <c r="B112" s="4">
        <v>-1.1846594230395716e-8</v>
      </c>
      <c r="C112" s="4">
        <v>8.126642016476983e-23</v>
      </c>
      <c r="D112" s="5">
        <v>0</v>
      </c>
      <c r="E112" s="4">
        <v>-1.1846594230395635e-8</v>
      </c>
    </row>
    <row x14ac:dyDescent="0.25" r="113" customHeight="1" ht="17.25">
      <c r="A113" s="3">
        <v>44488</v>
      </c>
      <c r="B113" s="4">
        <v>7.258810994358241e-25</v>
      </c>
      <c r="C113" s="4">
        <v>1.4007807236868019e-8</v>
      </c>
      <c r="D113" s="5">
        <v>0</v>
      </c>
      <c r="E113" s="4">
        <v>1.4007807236868019e-8</v>
      </c>
    </row>
    <row x14ac:dyDescent="0.25" r="114" customHeight="1" ht="17.25">
      <c r="A114" s="3">
        <v>44489</v>
      </c>
      <c r="B114" s="4">
        <v>-1.0906302817484494e-11</v>
      </c>
      <c r="C114" s="4">
        <v>2.5744908834882907e-11</v>
      </c>
      <c r="D114" s="5">
        <v>0</v>
      </c>
      <c r="E114" s="4">
        <v>1.4838606017398413e-11</v>
      </c>
    </row>
    <row x14ac:dyDescent="0.25" r="115" customHeight="1" ht="17.25">
      <c r="A115" s="3">
        <v>44490</v>
      </c>
      <c r="B115" s="4">
        <v>1.184949589447283e-8</v>
      </c>
      <c r="C115" s="4">
        <v>2.6949623911122645e-8</v>
      </c>
      <c r="D115" s="5">
        <v>0</v>
      </c>
      <c r="E115" s="4">
        <v>3.879911980559548e-8</v>
      </c>
    </row>
    <row x14ac:dyDescent="0.25" r="116" customHeight="1" ht="17.25">
      <c r="A116" s="3">
        <v>44491</v>
      </c>
      <c r="B116" s="4">
        <v>1.5830556991406238e-24</v>
      </c>
      <c r="C116" s="4">
        <v>1.4003427821993967e-8</v>
      </c>
      <c r="D116" s="5">
        <v>0</v>
      </c>
      <c r="E116" s="4">
        <v>1.4003427821993969e-8</v>
      </c>
    </row>
    <row x14ac:dyDescent="0.25" r="117" customHeight="1" ht="17.25">
      <c r="A117" s="3">
        <v>44492</v>
      </c>
      <c r="B117" s="4">
        <v>-8.282472338860599e-23</v>
      </c>
      <c r="C117" s="4">
        <v>2.5856590311656673e-8</v>
      </c>
      <c r="D117" s="5">
        <v>0</v>
      </c>
      <c r="E117" s="4">
        <v>2.585659031165659e-8</v>
      </c>
    </row>
    <row x14ac:dyDescent="0.25" r="118" customHeight="1" ht="17.25">
      <c r="A118" s="3">
        <v>44493</v>
      </c>
      <c r="B118" s="4">
        <v>2.0564671170003923e-11</v>
      </c>
      <c r="C118" s="4">
        <v>2.1783346827976547e-9</v>
      </c>
      <c r="D118" s="5">
        <v>0</v>
      </c>
      <c r="E118" s="4">
        <v>2.1988993539676588e-9</v>
      </c>
    </row>
    <row x14ac:dyDescent="0.25" r="119" customHeight="1" ht="17.25">
      <c r="A119" s="3">
        <v>44494</v>
      </c>
      <c r="B119" s="5">
        <v>0</v>
      </c>
      <c r="C119" s="5">
        <v>0</v>
      </c>
      <c r="D119" s="5">
        <v>0</v>
      </c>
      <c r="E119" s="5">
        <v>0</v>
      </c>
    </row>
    <row x14ac:dyDescent="0.25" r="120" customHeight="1" ht="17.25">
      <c r="A120" s="3">
        <v>44495</v>
      </c>
      <c r="B120" s="4">
        <v>1.1851160364190077e-8</v>
      </c>
      <c r="C120" s="4">
        <v>-1.1896997680947997e-8</v>
      </c>
      <c r="D120" s="5">
        <v>0</v>
      </c>
      <c r="E120" s="4">
        <v>-4.5837316757920155e-11</v>
      </c>
    </row>
    <row x14ac:dyDescent="0.25" r="121" customHeight="1" ht="17.25">
      <c r="A121" s="3">
        <v>44496</v>
      </c>
      <c r="B121" s="4">
        <v>1.2905773302179573e-8</v>
      </c>
      <c r="C121" s="4">
        <v>-1.2918874658886608e-8</v>
      </c>
      <c r="D121" s="5">
        <v>0</v>
      </c>
      <c r="E121" s="4">
        <v>-1.3101356707035077e-11</v>
      </c>
    </row>
    <row x14ac:dyDescent="0.25" r="122" customHeight="1" ht="17.25">
      <c r="A122" s="3">
        <v>44497</v>
      </c>
      <c r="B122" s="4">
        <v>8.399596400675016e-26</v>
      </c>
      <c r="C122" s="4">
        <v>2.585289319484139e-8</v>
      </c>
      <c r="D122" s="5">
        <v>0</v>
      </c>
      <c r="E122" s="4">
        <v>2.585289319484139e-8</v>
      </c>
    </row>
    <row x14ac:dyDescent="0.25" r="123" customHeight="1" ht="17.25">
      <c r="A123" s="3">
        <v>44498</v>
      </c>
      <c r="B123" s="4">
        <v>1.1845617456188132e-8</v>
      </c>
      <c r="C123" s="4">
        <v>1.184850470879752e-8</v>
      </c>
      <c r="D123" s="5">
        <v>0</v>
      </c>
      <c r="E123" s="4">
        <v>2.3694122164985653e-8</v>
      </c>
    </row>
    <row x14ac:dyDescent="0.25" r="124" customHeight="1" ht="17.25">
      <c r="A124" s="3">
        <v>44499</v>
      </c>
      <c r="B124" s="5">
        <v>0</v>
      </c>
      <c r="C124" s="4">
        <v>3.66019074187007e-8</v>
      </c>
      <c r="D124" s="5">
        <v>0</v>
      </c>
      <c r="E124" s="4">
        <v>3.66019074187007e-8</v>
      </c>
    </row>
    <row x14ac:dyDescent="0.25" r="125" customHeight="1" ht="17.25">
      <c r="A125" s="3">
        <v>44500</v>
      </c>
      <c r="B125" s="4">
        <v>6.741347191706449e-23</v>
      </c>
      <c r="C125" s="4">
        <v>-2.5868309958254772e-8</v>
      </c>
      <c r="D125" s="5">
        <v>0</v>
      </c>
      <c r="E125" s="4">
        <v>-2.5868309958254706e-8</v>
      </c>
    </row>
    <row x14ac:dyDescent="0.25" r="126" customHeight="1" ht="17.25">
      <c r="A126" s="3">
        <v>44501</v>
      </c>
      <c r="B126" s="4">
        <v>1.2919151189196634e-8</v>
      </c>
      <c r="C126" s="4">
        <v>-2.1556467003840226e-9</v>
      </c>
      <c r="D126" s="5">
        <v>0</v>
      </c>
      <c r="E126" s="4">
        <v>1.0763504488812611e-8</v>
      </c>
    </row>
    <row x14ac:dyDescent="0.25" r="127" customHeight="1" ht="17.25">
      <c r="A127" s="3">
        <v>44502</v>
      </c>
      <c r="B127" s="4">
        <v>1.185199613942051e-8</v>
      </c>
      <c r="C127" s="5">
        <v>0</v>
      </c>
      <c r="D127" s="5">
        <v>0</v>
      </c>
      <c r="E127" s="4">
        <v>1.185199613942051e-8</v>
      </c>
    </row>
    <row x14ac:dyDescent="0.25" r="128" customHeight="1" ht="17.25">
      <c r="A128" s="3">
        <v>44503</v>
      </c>
      <c r="B128" s="4">
        <v>7.258849463046926e-25</v>
      </c>
      <c r="C128" s="4">
        <v>1.4009195203673603e-8</v>
      </c>
      <c r="D128" s="5">
        <v>0</v>
      </c>
      <c r="E128" s="4">
        <v>1.4009195203673603e-8</v>
      </c>
    </row>
    <row x14ac:dyDescent="0.25" r="129" customHeight="1" ht="17.25">
      <c r="A129" s="3">
        <v>44504</v>
      </c>
      <c r="B129" s="4">
        <v>-1.1850907204568222e-8</v>
      </c>
      <c r="C129" s="4">
        <v>5.417259233790173e-24</v>
      </c>
      <c r="D129" s="5">
        <v>0</v>
      </c>
      <c r="E129" s="4">
        <v>-1.1850907204568217e-8</v>
      </c>
    </row>
    <row x14ac:dyDescent="0.25" r="130" customHeight="1" ht="17.25">
      <c r="A130" s="3">
        <v>44505</v>
      </c>
      <c r="B130" s="5">
        <v>0</v>
      </c>
      <c r="C130" s="4">
        <v>2.802345390116473e-8</v>
      </c>
      <c r="D130" s="5">
        <v>0</v>
      </c>
      <c r="E130" s="4">
        <v>2.802345390116473e-8</v>
      </c>
    </row>
    <row x14ac:dyDescent="0.25" r="131" customHeight="1" ht="17.25">
      <c r="A131" s="3">
        <v>44506</v>
      </c>
      <c r="B131" s="4">
        <v>7.334724570026074e-23</v>
      </c>
      <c r="C131" s="4">
        <v>2.3701897014792358e-8</v>
      </c>
      <c r="D131" s="5">
        <v>0</v>
      </c>
      <c r="E131" s="4">
        <v>2.370189701479243e-8</v>
      </c>
    </row>
    <row x14ac:dyDescent="0.25" r="132" customHeight="1" ht="17.25">
      <c r="A132" s="3">
        <v>44507</v>
      </c>
      <c r="B132" s="4">
        <v>6.649187938659627e-23</v>
      </c>
      <c r="C132" s="4">
        <v>-1.1860491953883519e-8</v>
      </c>
      <c r="D132" s="5">
        <v>0</v>
      </c>
      <c r="E132" s="4">
        <v>-1.1860491953883453e-8</v>
      </c>
    </row>
    <row x14ac:dyDescent="0.25" r="133" customHeight="1" ht="17.25">
      <c r="A133" s="3">
        <v>44508</v>
      </c>
      <c r="B133" s="4">
        <v>2.6946381084317108e-8</v>
      </c>
      <c r="C133" s="4">
        <v>7.33638411781242e-23</v>
      </c>
      <c r="D133" s="5">
        <v>0</v>
      </c>
      <c r="E133" s="4">
        <v>2.694638108431718e-8</v>
      </c>
    </row>
    <row x14ac:dyDescent="0.25" r="134" customHeight="1" ht="17.25">
      <c r="A134" s="3">
        <v>44509</v>
      </c>
      <c r="B134" s="4">
        <v>1.1845303225917236e-8</v>
      </c>
      <c r="C134" s="4">
        <v>5.2773788814944896e-8</v>
      </c>
      <c r="D134" s="5">
        <v>0</v>
      </c>
      <c r="E134" s="4">
        <v>6.461909204086213e-8</v>
      </c>
    </row>
    <row x14ac:dyDescent="0.25" r="135" customHeight="1" ht="17.25">
      <c r="A135" s="3">
        <v>44510</v>
      </c>
      <c r="B135" s="4">
        <v>-3.004708810562236e-11</v>
      </c>
      <c r="C135" s="4">
        <v>-1.0954756308790051e-9</v>
      </c>
      <c r="D135" s="5">
        <v>0</v>
      </c>
      <c r="E135" s="4">
        <v>-1.1255227189846275e-9</v>
      </c>
    </row>
    <row x14ac:dyDescent="0.25" r="136" customHeight="1" ht="17.25">
      <c r="A136" s="3">
        <v>44511</v>
      </c>
      <c r="B136" s="4">
        <v>7.257069418007443e-25</v>
      </c>
      <c r="C136" s="4">
        <v>1.400545320856172e-8</v>
      </c>
      <c r="D136" s="5">
        <v>0</v>
      </c>
      <c r="E136" s="4">
        <v>1.400545320856172e-8</v>
      </c>
    </row>
    <row x14ac:dyDescent="0.25" r="137" customHeight="1" ht="17.25">
      <c r="A137" s="3">
        <v>44512</v>
      </c>
      <c r="B137" s="4">
        <v>7.924380459226498e-25</v>
      </c>
      <c r="C137" s="4">
        <v>-1.1843475353171338e-8</v>
      </c>
      <c r="D137" s="5">
        <v>0</v>
      </c>
      <c r="E137" s="4">
        <v>-1.1843475353171338e-8</v>
      </c>
    </row>
    <row x14ac:dyDescent="0.25" r="138" customHeight="1" ht="17.25">
      <c r="A138" s="3">
        <v>44513</v>
      </c>
      <c r="B138" s="4">
        <v>1.6487215275972975e-24</v>
      </c>
      <c r="C138" s="4">
        <v>1.2942696513533485e-8</v>
      </c>
      <c r="D138" s="5">
        <v>0</v>
      </c>
      <c r="E138" s="4">
        <v>1.2942696513533487e-8</v>
      </c>
    </row>
    <row x14ac:dyDescent="0.25" r="139" customHeight="1" ht="17.25">
      <c r="A139" s="3">
        <v>44514</v>
      </c>
      <c r="B139" s="4">
        <v>-7.584724952360026e-23</v>
      </c>
      <c r="C139" s="5">
        <v>0</v>
      </c>
      <c r="D139" s="5">
        <v>0</v>
      </c>
      <c r="E139" s="4">
        <v>-7.584724952360026e-23</v>
      </c>
    </row>
    <row x14ac:dyDescent="0.25" r="140" customHeight="1" ht="17.25">
      <c r="A140" s="3">
        <v>44515</v>
      </c>
      <c r="B140" s="4">
        <v>1.1847675172664366e-8</v>
      </c>
      <c r="C140" s="4">
        <v>3.446882749987521</v>
      </c>
      <c r="D140" s="5">
        <v>0</v>
      </c>
      <c r="E140" s="4">
        <v>3.4468827618351963</v>
      </c>
    </row>
    <row x14ac:dyDescent="0.25" r="141" customHeight="1" ht="17.25">
      <c r="A141" s="3">
        <v>44516</v>
      </c>
      <c r="B141" s="4">
        <v>-1.2859878631030733e-11</v>
      </c>
      <c r="C141" s="4">
        <v>2.5586753772313147e-8</v>
      </c>
      <c r="D141" s="5">
        <v>0</v>
      </c>
      <c r="E141" s="4">
        <v>2.5573893893682116e-8</v>
      </c>
    </row>
    <row x14ac:dyDescent="0.25" r="142" customHeight="1" ht="17.25">
      <c r="A142" s="3">
        <v>44517</v>
      </c>
      <c r="B142" s="4">
        <v>1.5168039655449914e-24</v>
      </c>
      <c r="C142" s="4">
        <v>-1.0058793447128123e-11</v>
      </c>
      <c r="D142" s="5">
        <v>0</v>
      </c>
      <c r="E142" s="4">
        <v>-1.0058793447126606e-11</v>
      </c>
    </row>
    <row x14ac:dyDescent="0.25" r="143" customHeight="1" ht="17.25">
      <c r="A143" s="3">
        <v>44518</v>
      </c>
      <c r="B143" s="4">
        <v>-1.4002438444601669e-8</v>
      </c>
      <c r="C143" s="4">
        <v>1.4006622126538652e-8</v>
      </c>
      <c r="D143" s="5">
        <v>0</v>
      </c>
      <c r="E143" s="4">
        <v>4.183681936982923e-12</v>
      </c>
    </row>
    <row x14ac:dyDescent="0.25" r="144" customHeight="1" ht="17.25">
      <c r="A144" s="3">
        <v>44519</v>
      </c>
      <c r="B144" s="5">
        <v>0</v>
      </c>
      <c r="C144" s="4">
        <v>1.1842958211627776e-8</v>
      </c>
      <c r="D144" s="5">
        <v>0</v>
      </c>
      <c r="E144" s="4">
        <v>1.1842958211627776e-8</v>
      </c>
    </row>
    <row x14ac:dyDescent="0.25" r="145" customHeight="1" ht="17.25">
      <c r="A145" s="3">
        <v>44520</v>
      </c>
      <c r="B145" s="4">
        <v>-1.1848361087289105e-8</v>
      </c>
      <c r="C145" s="4">
        <v>3.4467874029245006e-9</v>
      </c>
      <c r="D145" s="5">
        <v>0</v>
      </c>
      <c r="E145" s="4">
        <v>-8.401573684364605e-9</v>
      </c>
    </row>
    <row x14ac:dyDescent="0.25" r="146" customHeight="1" ht="17.25">
      <c r="A146" s="3">
        <v>44521</v>
      </c>
      <c r="B146" s="5">
        <v>0</v>
      </c>
      <c r="C146" s="4">
        <v>2.020047217623294e-8</v>
      </c>
      <c r="D146" s="5">
        <v>0</v>
      </c>
      <c r="E146" s="4">
        <v>2.020047217623294e-8</v>
      </c>
    </row>
    <row x14ac:dyDescent="0.25" r="147" customHeight="1" ht="17.25">
      <c r="A147" s="3">
        <v>44522</v>
      </c>
      <c r="B147" s="4">
        <v>1.1851040085971468e-8</v>
      </c>
      <c r="C147" s="4">
        <v>-1.2920183664000746e-8</v>
      </c>
      <c r="D147" s="5">
        <v>0</v>
      </c>
      <c r="E147" s="4">
        <v>-1.0691435780292779e-9</v>
      </c>
    </row>
    <row x14ac:dyDescent="0.25" r="148" customHeight="1" ht="17.25">
      <c r="A148" s="3">
        <v>44523</v>
      </c>
      <c r="B148" s="4">
        <v>1.1852347228006002e-8</v>
      </c>
      <c r="C148" s="4">
        <v>1.4007060251594182e-8</v>
      </c>
      <c r="D148" s="5">
        <v>0</v>
      </c>
      <c r="E148" s="4">
        <v>2.5859407479600184e-8</v>
      </c>
    </row>
    <row x14ac:dyDescent="0.25" r="149" customHeight="1" ht="17.25">
      <c r="A149" s="3">
        <v>44524</v>
      </c>
      <c r="B149" s="4">
        <v>-2.479605554311953e-8</v>
      </c>
      <c r="C149" s="4">
        <v>-1.2912681755336213e-8</v>
      </c>
      <c r="D149" s="5">
        <v>0</v>
      </c>
      <c r="E149" s="4">
        <v>-3.770873729845575e-8</v>
      </c>
    </row>
    <row x14ac:dyDescent="0.25" r="150" customHeight="1" ht="17.25">
      <c r="A150" s="3">
        <v>44525</v>
      </c>
      <c r="B150" s="5">
        <v>0</v>
      </c>
      <c r="C150" s="4">
        <v>2.5868649312700426e-8</v>
      </c>
      <c r="D150" s="5">
        <v>0</v>
      </c>
      <c r="E150" s="4">
        <v>2.5868649312700426e-8</v>
      </c>
    </row>
    <row x14ac:dyDescent="0.25" r="151" customHeight="1" ht="17.25">
      <c r="A151" s="3">
        <v>44526</v>
      </c>
      <c r="B151" s="4">
        <v>7.255864406885693e-25</v>
      </c>
      <c r="C151" s="4">
        <v>5.280110935763822e-8</v>
      </c>
      <c r="D151" s="5">
        <v>0</v>
      </c>
      <c r="E151" s="4">
        <v>5.280110935763822e-8</v>
      </c>
    </row>
    <row x14ac:dyDescent="0.25" r="152" customHeight="1" ht="17.25">
      <c r="A152" s="3">
        <v>44527</v>
      </c>
      <c r="B152" s="4">
        <v>1.2976621656348688e-9</v>
      </c>
      <c r="C152" s="4">
        <v>-8.964243978097845e-23</v>
      </c>
      <c r="D152" s="5">
        <v>0</v>
      </c>
      <c r="E152" s="4">
        <v>1.2976621656347793e-9</v>
      </c>
    </row>
    <row x14ac:dyDescent="0.25" r="153" customHeight="1" ht="17.25">
      <c r="A153" s="3">
        <v>44528</v>
      </c>
      <c r="B153" s="4">
        <v>-1.2956457382874981e-9</v>
      </c>
      <c r="C153" s="4">
        <v>1.1844417920630268e-8</v>
      </c>
      <c r="D153" s="5">
        <v>0</v>
      </c>
      <c r="E153" s="4">
        <v>1.0548772182342769e-8</v>
      </c>
    </row>
    <row x14ac:dyDescent="0.25" r="154" customHeight="1" ht="17.25">
      <c r="A154" s="3">
        <v>44529</v>
      </c>
      <c r="B154" s="4">
        <v>2.182956257313661</v>
      </c>
      <c r="C154" s="4">
        <v>1.0309747730775064e-8</v>
      </c>
      <c r="D154" s="5">
        <v>0</v>
      </c>
      <c r="E154" s="4">
        <v>2.1829562676234087</v>
      </c>
    </row>
    <row x14ac:dyDescent="0.25" r="155" customHeight="1" ht="17.25">
      <c r="A155" s="3">
        <v>44530</v>
      </c>
      <c r="B155" s="4">
        <v>1.4000657258435388e-8</v>
      </c>
      <c r="C155" s="5">
        <v>0</v>
      </c>
      <c r="D155" s="5">
        <v>0</v>
      </c>
      <c r="E155" s="4">
        <v>1.4000657258435388e-8</v>
      </c>
    </row>
    <row x14ac:dyDescent="0.25" r="156" customHeight="1" ht="17.25">
      <c r="A156" s="3">
        <v>44531</v>
      </c>
      <c r="B156" s="4">
        <v>-1.1844521190098272e-8</v>
      </c>
      <c r="C156" s="4">
        <v>-1.0576896120428251e-9</v>
      </c>
      <c r="D156" s="5">
        <v>0</v>
      </c>
      <c r="E156" s="4">
        <v>-1.2902210802141097e-8</v>
      </c>
    </row>
    <row x14ac:dyDescent="0.25" r="157" customHeight="1" ht="17.25">
      <c r="A157" s="3">
        <v>44532</v>
      </c>
      <c r="B157" s="5">
        <v>0</v>
      </c>
      <c r="C157" s="4">
        <v>1.1845091355424184e-8</v>
      </c>
      <c r="D157" s="5">
        <v>0</v>
      </c>
      <c r="E157" s="4">
        <v>1.1845091355424184e-8</v>
      </c>
    </row>
    <row x14ac:dyDescent="0.25" r="158" customHeight="1" ht="17.25">
      <c r="A158" s="3">
        <v>44533</v>
      </c>
      <c r="B158" s="4">
        <v>2.4188114151607834e-11</v>
      </c>
      <c r="C158" s="4">
        <v>1.4007349330292259e-8</v>
      </c>
      <c r="D158" s="5">
        <v>0</v>
      </c>
      <c r="E158" s="4">
        <v>1.4031537444443866e-8</v>
      </c>
    </row>
    <row x14ac:dyDescent="0.25" r="159" customHeight="1" ht="17.25">
      <c r="A159" s="3">
        <v>44534</v>
      </c>
      <c r="B159" s="5">
        <v>0</v>
      </c>
      <c r="C159" s="4">
        <v>-1.4006537767396262e-8</v>
      </c>
      <c r="D159" s="5">
        <v>0</v>
      </c>
      <c r="E159" s="4">
        <v>-1.4006537767396262e-8</v>
      </c>
    </row>
    <row x14ac:dyDescent="0.25" r="160" customHeight="1" ht="17.25">
      <c r="A160" s="3">
        <v>44535</v>
      </c>
      <c r="B160" s="5">
        <v>0</v>
      </c>
      <c r="C160" s="4">
        <v>7.859717186806917e-23</v>
      </c>
      <c r="D160" s="5">
        <v>0</v>
      </c>
      <c r="E160" s="4">
        <v>7.859717186806917e-23</v>
      </c>
    </row>
    <row x14ac:dyDescent="0.25" r="161" customHeight="1" ht="17.25">
      <c r="A161" s="3">
        <v>44536</v>
      </c>
      <c r="B161" s="4">
        <v>2.4345779991419477e-10</v>
      </c>
      <c r="C161" s="4">
        <v>3.581615519388726</v>
      </c>
      <c r="D161" s="5">
        <v>0</v>
      </c>
      <c r="E161" s="4">
        <v>3.5816155196321837</v>
      </c>
    </row>
    <row x14ac:dyDescent="0.25" r="162" customHeight="1" ht="17.25">
      <c r="A162" s="3">
        <v>44537</v>
      </c>
      <c r="B162" s="4">
        <v>1.1627883030102026e-8</v>
      </c>
      <c r="C162" s="4">
        <v>1.301542384804279e-9</v>
      </c>
      <c r="D162" s="5">
        <v>0</v>
      </c>
      <c r="E162" s="4">
        <v>1.2929425414906305e-8</v>
      </c>
    </row>
    <row x14ac:dyDescent="0.25" r="163" customHeight="1" ht="17.25">
      <c r="A163" s="3">
        <v>44538</v>
      </c>
      <c r="B163" s="4">
        <v>1.2912631452190636e-8</v>
      </c>
      <c r="C163" s="4">
        <v>1.0545427119113128e-8</v>
      </c>
      <c r="D163" s="5">
        <v>0</v>
      </c>
      <c r="E163" s="4">
        <v>2.3458058571303764e-8</v>
      </c>
    </row>
    <row x14ac:dyDescent="0.25" r="164" customHeight="1" ht="17.25">
      <c r="A164" s="3">
        <v>44539</v>
      </c>
      <c r="B164" s="4">
        <v>2.370355973102296e-8</v>
      </c>
      <c r="C164" s="4">
        <v>1.5830111052012274e-24</v>
      </c>
      <c r="D164" s="5">
        <v>0</v>
      </c>
      <c r="E164" s="4">
        <v>2.370355973102296e-8</v>
      </c>
    </row>
    <row x14ac:dyDescent="0.25" r="165" customHeight="1" ht="17.25">
      <c r="A165" s="3">
        <v>44540</v>
      </c>
      <c r="B165" s="4">
        <v>1.1824045434388606e-8</v>
      </c>
      <c r="C165" s="4">
        <v>-1.400750377410061e-8</v>
      </c>
      <c r="D165" s="5">
        <v>0</v>
      </c>
      <c r="E165" s="4">
        <v>-2.183458339712004e-9</v>
      </c>
    </row>
    <row x14ac:dyDescent="0.25" r="166" customHeight="1" ht="17.25">
      <c r="A166" s="3">
        <v>44541</v>
      </c>
      <c r="B166" s="4">
        <v>-1.1846648095311003e-8</v>
      </c>
      <c r="C166" s="4">
        <v>1.291665534766493e-8</v>
      </c>
      <c r="D166" s="5">
        <v>0</v>
      </c>
      <c r="E166" s="4">
        <v>1.0700072523539265e-9</v>
      </c>
    </row>
    <row x14ac:dyDescent="0.25" r="167" customHeight="1" ht="17.25">
      <c r="A167" s="3">
        <v>44542</v>
      </c>
      <c r="B167" s="4">
        <v>-1.2900704310762104e-8</v>
      </c>
      <c r="C167" s="4">
        <v>7.92352616242527e-25</v>
      </c>
      <c r="D167" s="5">
        <v>0</v>
      </c>
      <c r="E167" s="4">
        <v>-1.2900704310762104e-8</v>
      </c>
    </row>
    <row x14ac:dyDescent="0.25" r="168" customHeight="1" ht="17.25">
      <c r="A168" s="3">
        <v>44543</v>
      </c>
      <c r="B168" s="5">
        <v>0</v>
      </c>
      <c r="C168" s="4">
        <v>1.4007776715242615e-8</v>
      </c>
      <c r="D168" s="5">
        <v>0</v>
      </c>
      <c r="E168" s="4">
        <v>1.4007776715242615e-8</v>
      </c>
    </row>
    <row x14ac:dyDescent="0.25" r="169" customHeight="1" ht="17.25">
      <c r="A169" s="3">
        <v>44544</v>
      </c>
      <c r="B169" s="4">
        <v>1.529320384622228e-8</v>
      </c>
      <c r="C169" s="4">
        <v>0.04132166125970478</v>
      </c>
      <c r="D169" s="4">
        <v>628.9067319813751</v>
      </c>
      <c r="E169" s="4">
        <v>0.6702284085342837</v>
      </c>
    </row>
    <row x14ac:dyDescent="0.25" r="170" customHeight="1" ht="17.25">
      <c r="A170" s="3">
        <v>44545</v>
      </c>
      <c r="B170" s="4">
        <v>1.0564797748131693e-8</v>
      </c>
      <c r="C170" s="4">
        <v>2.3491016310105055e-8</v>
      </c>
      <c r="D170" s="5">
        <v>0</v>
      </c>
      <c r="E170" s="4">
        <v>3.405581405823675e-8</v>
      </c>
    </row>
    <row x14ac:dyDescent="0.25" r="171" customHeight="1" ht="17.25">
      <c r="A171" s="3">
        <v>44546</v>
      </c>
      <c r="B171" s="5">
        <v>0</v>
      </c>
      <c r="C171" s="4">
        <v>2.159995593632675e-9</v>
      </c>
      <c r="D171" s="5">
        <v>0</v>
      </c>
      <c r="E171" s="4">
        <v>2.159995593632675e-9</v>
      </c>
    </row>
    <row x14ac:dyDescent="0.25" r="172" customHeight="1" ht="17.25">
      <c r="A172" s="3">
        <v>44547</v>
      </c>
      <c r="B172" s="4">
        <v>-1.4011109271243133e-8</v>
      </c>
      <c r="C172" s="4">
        <v>-1.057800413214551e-8</v>
      </c>
      <c r="D172" s="5">
        <v>0</v>
      </c>
      <c r="E172" s="4">
        <v>-2.4589113403388644e-8</v>
      </c>
    </row>
    <row x14ac:dyDescent="0.25" r="173" customHeight="1" ht="17.25">
      <c r="A173" s="3">
        <v>44548</v>
      </c>
      <c r="B173" s="4">
        <v>2.543971186343599e-9</v>
      </c>
      <c r="C173" s="4">
        <v>3.859110657199756e-8</v>
      </c>
      <c r="D173" s="5">
        <v>0</v>
      </c>
      <c r="E173" s="4">
        <v>4.1135077758341165e-8</v>
      </c>
    </row>
    <row x14ac:dyDescent="0.25" r="174" customHeight="1" ht="17.25">
      <c r="A174" s="3">
        <v>44549</v>
      </c>
      <c r="B174" s="4">
        <v>2.1161884884447667e-8</v>
      </c>
      <c r="C174" s="4">
        <v>1.1849100866829045e-8</v>
      </c>
      <c r="D174" s="5">
        <v>0</v>
      </c>
      <c r="E174" s="4">
        <v>3.301098575127671e-8</v>
      </c>
    </row>
    <row x14ac:dyDescent="0.25" r="175" customHeight="1" ht="17.25">
      <c r="A175" s="3">
        <v>44550</v>
      </c>
      <c r="B175" s="4">
        <v>1.40064489182686e-8</v>
      </c>
      <c r="C175" s="4">
        <v>3.8781104813474165e-8</v>
      </c>
      <c r="D175" s="5">
        <v>0</v>
      </c>
      <c r="E175" s="4">
        <v>5.2787553731742766e-8</v>
      </c>
    </row>
    <row x14ac:dyDescent="0.25" r="176" customHeight="1" ht="17.25">
      <c r="A176" s="3">
        <v>44551</v>
      </c>
      <c r="B176" s="5">
        <v>0</v>
      </c>
      <c r="C176" s="4">
        <v>1.4007545063229325e-8</v>
      </c>
      <c r="D176" s="5">
        <v>0</v>
      </c>
      <c r="E176" s="4">
        <v>1.4007545063229325e-8</v>
      </c>
    </row>
    <row x14ac:dyDescent="0.25" r="177" customHeight="1" ht="17.25">
      <c r="A177" s="3">
        <v>44552</v>
      </c>
      <c r="B177" s="4">
        <v>8.575091699262722e-25</v>
      </c>
      <c r="C177" s="4">
        <v>-1.1850422392933078e-8</v>
      </c>
      <c r="D177" s="5">
        <v>0</v>
      </c>
      <c r="E177" s="4">
        <v>-1.1850422392933076e-8</v>
      </c>
    </row>
    <row x14ac:dyDescent="0.25" r="178" customHeight="1" ht="17.25">
      <c r="A178" s="3">
        <v>44553</v>
      </c>
      <c r="B178" s="4">
        <v>8.197187389763269e-23</v>
      </c>
      <c r="C178" s="4">
        <v>2.6914048244287982e-8</v>
      </c>
      <c r="D178" s="5">
        <v>0</v>
      </c>
      <c r="E178" s="4">
        <v>2.6914048244288065e-8</v>
      </c>
    </row>
    <row x14ac:dyDescent="0.25" r="179" customHeight="1" ht="17.25">
      <c r="A179" s="3">
        <v>44554</v>
      </c>
      <c r="B179" s="4">
        <v>-8.183140104973439e-23</v>
      </c>
      <c r="C179" s="4">
        <v>7.254444991123128e-25</v>
      </c>
      <c r="D179" s="5">
        <v>0</v>
      </c>
      <c r="E179" s="4">
        <v>-8.110595655062208e-23</v>
      </c>
    </row>
    <row x14ac:dyDescent="0.25" r="180" customHeight="1" ht="17.25">
      <c r="A180" s="3">
        <v>44555</v>
      </c>
      <c r="B180" s="4">
        <v>7.436911797840035e-23</v>
      </c>
      <c r="C180" s="4">
        <v>-1.4012039358871089e-8</v>
      </c>
      <c r="D180" s="5">
        <v>0</v>
      </c>
      <c r="E180" s="4">
        <v>-1.4012039358871014e-8</v>
      </c>
    </row>
    <row x14ac:dyDescent="0.25" r="181" customHeight="1" ht="17.25">
      <c r="A181" s="3">
        <v>44556</v>
      </c>
      <c r="B181" s="4">
        <v>1.1856324436900745e-8</v>
      </c>
      <c r="C181" s="4">
        <v>1.1846827690692173e-8</v>
      </c>
      <c r="D181" s="5">
        <v>0</v>
      </c>
      <c r="E181" s="4">
        <v>2.370315212759292e-8</v>
      </c>
    </row>
    <row x14ac:dyDescent="0.25" r="182" customHeight="1" ht="17.25">
      <c r="A182" s="3">
        <v>44557</v>
      </c>
      <c r="B182" s="4">
        <v>1.1843155725449633e-8</v>
      </c>
      <c r="C182" s="4">
        <v>1.1851137020900196e-8</v>
      </c>
      <c r="D182" s="5">
        <v>0</v>
      </c>
      <c r="E182" s="4">
        <v>2.3694292746349827e-8</v>
      </c>
    </row>
    <row x14ac:dyDescent="0.25" r="183" customHeight="1" ht="17.25">
      <c r="A183" s="3">
        <v>44558</v>
      </c>
      <c r="B183" s="4">
        <v>1.6503209178825053e-24</v>
      </c>
      <c r="C183" s="4">
        <v>1.293894197003342e-8</v>
      </c>
      <c r="D183" s="5">
        <v>0</v>
      </c>
      <c r="E183" s="4">
        <v>1.2938941970033421e-8</v>
      </c>
    </row>
    <row x14ac:dyDescent="0.25" r="184" customHeight="1" ht="17.25">
      <c r="A184" s="3">
        <v>44559</v>
      </c>
      <c r="B184" s="5">
        <v>0</v>
      </c>
      <c r="C184" s="4">
        <v>7.899858350946959e-23</v>
      </c>
      <c r="D184" s="5">
        <v>0</v>
      </c>
      <c r="E184" s="4">
        <v>7.899858350946959e-23</v>
      </c>
    </row>
    <row x14ac:dyDescent="0.25" r="185" customHeight="1" ht="17.25">
      <c r="A185" s="3">
        <v>44560</v>
      </c>
      <c r="B185" s="4">
        <v>-1.1852805107183375e-8</v>
      </c>
      <c r="C185" s="4">
        <v>1.1846786346766985e-8</v>
      </c>
      <c r="D185" s="5">
        <v>0</v>
      </c>
      <c r="E185" s="4">
        <v>-6.018760416389696e-12</v>
      </c>
    </row>
    <row x14ac:dyDescent="0.25" r="186" customHeight="1" ht="17.25">
      <c r="A186" s="3">
        <v>44561</v>
      </c>
      <c r="B186" s="5">
        <v>0</v>
      </c>
      <c r="C186" s="4">
        <v>-1.2941755631003814e-8</v>
      </c>
      <c r="D186" s="5">
        <v>0</v>
      </c>
      <c r="E186" s="4">
        <v>-1.2941755631003814e-8</v>
      </c>
    </row>
    <row x14ac:dyDescent="0.25" r="187" customHeight="1" ht="17.25">
      <c r="A187" s="3">
        <v>44562</v>
      </c>
      <c r="B187" s="4">
        <v>1.4007629449769945e-8</v>
      </c>
      <c r="C187" s="4">
        <v>2.8009308388107825e-8</v>
      </c>
      <c r="D187" s="5">
        <v>0</v>
      </c>
      <c r="E187" s="4">
        <v>4.201693783787777e-8</v>
      </c>
    </row>
    <row x14ac:dyDescent="0.25" r="188" customHeight="1" ht="17.25">
      <c r="A188" s="3">
        <v>44563</v>
      </c>
      <c r="B188" s="4">
        <v>-1.4011527642176575e-8</v>
      </c>
      <c r="C188" s="4">
        <v>3.770939541884031e-8</v>
      </c>
      <c r="D188" s="5">
        <v>0</v>
      </c>
      <c r="E188" s="4">
        <v>2.3697867776663735e-8</v>
      </c>
    </row>
    <row x14ac:dyDescent="0.25" r="189" customHeight="1" ht="17.25">
      <c r="A189" s="3">
        <v>44564</v>
      </c>
      <c r="B189" s="4">
        <v>2.4773513063665224e-8</v>
      </c>
      <c r="C189" s="4">
        <v>1.0589447248433054e-9</v>
      </c>
      <c r="D189" s="5">
        <v>0</v>
      </c>
      <c r="E189" s="4">
        <v>2.583245778850853e-8</v>
      </c>
    </row>
    <row x14ac:dyDescent="0.25" r="190" customHeight="1" ht="17.25">
      <c r="A190" s="3">
        <v>44565</v>
      </c>
      <c r="B190" s="4">
        <v>-1.1848366484739918e-8</v>
      </c>
      <c r="C190" s="4">
        <v>7.436386451016385e-23</v>
      </c>
      <c r="D190" s="5">
        <v>0</v>
      </c>
      <c r="E190" s="4">
        <v>-1.1848366484739843e-8</v>
      </c>
    </row>
    <row x14ac:dyDescent="0.25" r="191" customHeight="1" ht="17.25">
      <c r="A191" s="3">
        <v>44566</v>
      </c>
      <c r="B191" s="4">
        <v>1.4011647947793489e-8</v>
      </c>
      <c r="C191" s="4">
        <v>-2.4788928046193975e-8</v>
      </c>
      <c r="D191" s="5">
        <v>0</v>
      </c>
      <c r="E191" s="4">
        <v>-1.0777280098400487e-8</v>
      </c>
    </row>
    <row x14ac:dyDescent="0.25" r="192" customHeight="1" ht="17.25">
      <c r="A192" s="3">
        <v>44567</v>
      </c>
      <c r="B192" s="4">
        <v>0.13360209959864622</v>
      </c>
      <c r="C192" s="4">
        <v>2.8235677414946014</v>
      </c>
      <c r="D192" s="5">
        <v>0</v>
      </c>
      <c r="E192" s="4">
        <v>2.957169841093248</v>
      </c>
    </row>
    <row x14ac:dyDescent="0.25" r="193" customHeight="1" ht="17.25">
      <c r="A193" s="3">
        <v>44568</v>
      </c>
      <c r="B193" s="4">
        <v>8.83884015893122e-25</v>
      </c>
      <c r="C193" s="4">
        <v>0.052598054820782315</v>
      </c>
      <c r="D193" s="5">
        <v>0</v>
      </c>
      <c r="E193" s="4">
        <v>0.052598054820782315</v>
      </c>
    </row>
    <row x14ac:dyDescent="0.25" r="194" customHeight="1" ht="17.25">
      <c r="A194" s="3">
        <v>44569</v>
      </c>
      <c r="B194" s="4">
        <v>1.3755818141624735e-24</v>
      </c>
      <c r="C194" s="4">
        <v>8.57784367845409e-25</v>
      </c>
      <c r="D194" s="5">
        <v>0</v>
      </c>
      <c r="E194" s="4">
        <v>2.2333661820078826e-24</v>
      </c>
    </row>
    <row x14ac:dyDescent="0.25" r="195" customHeight="1" ht="17.25">
      <c r="A195" s="3">
        <v>44570</v>
      </c>
      <c r="B195" s="4">
        <v>0.15859050139133085</v>
      </c>
      <c r="C195" s="4">
        <v>1.400399702016973e-8</v>
      </c>
      <c r="D195" s="4">
        <v>218.26415672096527</v>
      </c>
      <c r="E195" s="4">
        <v>0.37685467211629314</v>
      </c>
    </row>
    <row x14ac:dyDescent="0.25" r="196" customHeight="1" ht="17.25">
      <c r="A196" s="3">
        <v>44571</v>
      </c>
      <c r="B196" s="4">
        <v>0.032629349148579186</v>
      </c>
      <c r="C196" s="5">
        <v>0</v>
      </c>
      <c r="D196" s="5">
        <v>0</v>
      </c>
      <c r="E196" s="4">
        <v>0.032629349148579186</v>
      </c>
    </row>
    <row x14ac:dyDescent="0.25" r="197" customHeight="1" ht="17.25">
      <c r="A197" s="3">
        <v>44572</v>
      </c>
      <c r="B197" s="4">
        <v>1.2020152275069951e-8</v>
      </c>
      <c r="C197" s="5">
        <v>0</v>
      </c>
      <c r="D197" s="5">
        <v>0</v>
      </c>
      <c r="E197" s="4">
        <v>1.2020152275069951e-8</v>
      </c>
    </row>
    <row x14ac:dyDescent="0.25" r="198" customHeight="1" ht="17.25">
      <c r="A198" s="3">
        <v>44573</v>
      </c>
      <c r="B198" s="4">
        <v>1.4014450813862328e-8</v>
      </c>
      <c r="C198" s="4">
        <v>1.1851738548984452e-8</v>
      </c>
      <c r="D198" s="5">
        <v>0</v>
      </c>
      <c r="E198" s="4">
        <v>2.5866189362846778e-8</v>
      </c>
    </row>
    <row x14ac:dyDescent="0.25" r="199" customHeight="1" ht="17.25">
      <c r="A199" s="3">
        <v>44574</v>
      </c>
      <c r="B199" s="4">
        <v>2.3063183480920714e-9</v>
      </c>
      <c r="C199" s="4">
        <v>9.349738562550097e-24</v>
      </c>
      <c r="D199" s="5">
        <v>0</v>
      </c>
      <c r="E199" s="4">
        <v>2.306318348092081e-9</v>
      </c>
    </row>
    <row x14ac:dyDescent="0.25" r="200" customHeight="1" ht="17.25">
      <c r="A200" s="3">
        <v>44575</v>
      </c>
      <c r="B200" s="4">
        <v>-2.303409533077659e-9</v>
      </c>
      <c r="C200" s="4">
        <v>-1.0973950685010316e-9</v>
      </c>
      <c r="D200" s="5">
        <v>0</v>
      </c>
      <c r="E200" s="4">
        <v>-3.4008046015786906e-9</v>
      </c>
    </row>
    <row x14ac:dyDescent="0.25" r="201" customHeight="1" ht="17.25">
      <c r="A201" s="3">
        <v>44576</v>
      </c>
      <c r="B201" s="4">
        <v>1.3999547602824482e-8</v>
      </c>
      <c r="C201" s="4">
        <v>1.4010197102055856e-8</v>
      </c>
      <c r="D201" s="5">
        <v>0</v>
      </c>
      <c r="E201" s="4">
        <v>2.800974470488034e-8</v>
      </c>
    </row>
    <row x14ac:dyDescent="0.25" r="202" customHeight="1" ht="17.25">
      <c r="A202" s="3">
        <v>44577</v>
      </c>
      <c r="B202" s="5">
        <v>0</v>
      </c>
      <c r="C202" s="5">
        <v>0</v>
      </c>
      <c r="D202" s="5">
        <v>0</v>
      </c>
      <c r="E202" s="5">
        <v>0</v>
      </c>
    </row>
    <row x14ac:dyDescent="0.25" r="203" customHeight="1" ht="17.25">
      <c r="A203" s="3">
        <v>44578</v>
      </c>
      <c r="B203" s="4">
        <v>1.4161279969760054e-8</v>
      </c>
      <c r="C203" s="4">
        <v>1.4013330418146186e-8</v>
      </c>
      <c r="D203" s="5">
        <v>0</v>
      </c>
      <c r="E203" s="4">
        <v>2.817461038790624e-8</v>
      </c>
    </row>
    <row x14ac:dyDescent="0.25" r="204" customHeight="1" ht="17.25">
      <c r="A204" s="3">
        <v>44579</v>
      </c>
      <c r="B204" s="4">
        <v>0.1601927575846386</v>
      </c>
      <c r="C204" s="4">
        <v>0.12503040600225443</v>
      </c>
      <c r="D204" s="5">
        <v>0</v>
      </c>
      <c r="E204" s="4">
        <v>0.28522316358689304</v>
      </c>
    </row>
    <row x14ac:dyDescent="0.25" r="205" customHeight="1" ht="17.25">
      <c r="A205" s="3">
        <v>44580</v>
      </c>
      <c r="B205" s="4">
        <v>5.374679442063889</v>
      </c>
      <c r="C205" s="4">
        <v>8.597940944177542e-23</v>
      </c>
      <c r="D205" s="5">
        <v>0</v>
      </c>
      <c r="E205" s="4">
        <v>5.374679442063889</v>
      </c>
    </row>
    <row x14ac:dyDescent="0.25" r="206" customHeight="1" ht="17.25">
      <c r="A206" s="3">
        <v>44581</v>
      </c>
      <c r="B206" s="4">
        <v>-1.1849124182720699e-8</v>
      </c>
      <c r="C206" s="4">
        <v>1.583208527037023e-24</v>
      </c>
      <c r="D206" s="5">
        <v>0</v>
      </c>
      <c r="E206" s="4">
        <v>-1.1849124182720697e-8</v>
      </c>
    </row>
    <row x14ac:dyDescent="0.25" r="207" customHeight="1" ht="17.25">
      <c r="A207" s="3">
        <v>44582</v>
      </c>
      <c r="B207" s="5">
        <v>0</v>
      </c>
      <c r="C207" s="4">
        <v>-1.1717018752072432e-8</v>
      </c>
      <c r="D207" s="5">
        <v>0</v>
      </c>
      <c r="E207" s="4">
        <v>-1.1717018752072432e-8</v>
      </c>
    </row>
    <row x14ac:dyDescent="0.25" r="208" customHeight="1" ht="17.25">
      <c r="A208" s="3">
        <v>44583</v>
      </c>
      <c r="B208" s="4">
        <v>1.2938801910294576e-8</v>
      </c>
      <c r="C208" s="4">
        <v>2.4648026113234903e-8</v>
      </c>
      <c r="D208" s="5">
        <v>0</v>
      </c>
      <c r="E208" s="4">
        <v>3.758682802352948e-8</v>
      </c>
    </row>
    <row x14ac:dyDescent="0.25" r="209" customHeight="1" ht="17.25">
      <c r="A209" s="3">
        <v>44584</v>
      </c>
      <c r="B209" s="4">
        <v>-1.400899051151615e-8</v>
      </c>
      <c r="C209" s="4">
        <v>-1.2919377416360884e-8</v>
      </c>
      <c r="D209" s="5">
        <v>0</v>
      </c>
      <c r="E209" s="4">
        <v>-2.6928367927877033e-8</v>
      </c>
    </row>
    <row x14ac:dyDescent="0.25" r="210" customHeight="1" ht="17.25">
      <c r="A210" s="3">
        <v>44585</v>
      </c>
      <c r="B210" s="5">
        <v>0</v>
      </c>
      <c r="C210" s="4">
        <v>-7.584764043353661e-23</v>
      </c>
      <c r="D210" s="5">
        <v>0</v>
      </c>
      <c r="E210" s="4">
        <v>-7.584764043353661e-23</v>
      </c>
    </row>
    <row x14ac:dyDescent="0.25" r="211" customHeight="1" ht="17.25">
      <c r="A211" s="3">
        <v>44586</v>
      </c>
      <c r="B211" s="5">
        <v>0</v>
      </c>
      <c r="C211" s="4">
        <v>-2.162956492677508e-9</v>
      </c>
      <c r="D211" s="5">
        <v>0</v>
      </c>
      <c r="E211" s="4">
        <v>-2.162956492677508e-9</v>
      </c>
    </row>
    <row x14ac:dyDescent="0.25" r="212" customHeight="1" ht="17.25">
      <c r="A212" s="3">
        <v>44587</v>
      </c>
      <c r="B212" s="4">
        <v>2.8012820512091198e-8</v>
      </c>
      <c r="C212" s="4">
        <v>-1.1853049307585012e-8</v>
      </c>
      <c r="D212" s="5">
        <v>0</v>
      </c>
      <c r="E212" s="4">
        <v>1.6159771204506186e-8</v>
      </c>
    </row>
    <row x14ac:dyDescent="0.25" r="213" customHeight="1" ht="17.25">
      <c r="A213" s="3">
        <v>44588</v>
      </c>
      <c r="B213" s="5">
        <v>0</v>
      </c>
      <c r="C213" s="4">
        <v>1.2939372889355124e-8</v>
      </c>
      <c r="D213" s="5">
        <v>0</v>
      </c>
      <c r="E213" s="4">
        <v>1.2939372889355124e-8</v>
      </c>
    </row>
    <row x14ac:dyDescent="0.25" r="214" customHeight="1" ht="17.25">
      <c r="A214" s="3">
        <v>44589</v>
      </c>
      <c r="B214" s="4">
        <v>1.2919537230221736e-8</v>
      </c>
      <c r="C214" s="4">
        <v>2.3704252796585133e-8</v>
      </c>
      <c r="D214" s="5">
        <v>0</v>
      </c>
      <c r="E214" s="4">
        <v>3.662379002680687e-8</v>
      </c>
    </row>
    <row x14ac:dyDescent="0.25" r="215" customHeight="1" ht="17.25">
      <c r="A215" s="3">
        <v>44590</v>
      </c>
      <c r="B215" s="5">
        <v>0</v>
      </c>
      <c r="C215" s="5">
        <v>0</v>
      </c>
      <c r="D215" s="5">
        <v>0</v>
      </c>
      <c r="E215" s="5">
        <v>0</v>
      </c>
    </row>
    <row x14ac:dyDescent="0.25" r="216" customHeight="1" ht="17.25">
      <c r="A216" s="3">
        <v>44591</v>
      </c>
      <c r="B216" s="4">
        <v>2.6947059820606312e-8</v>
      </c>
      <c r="C216" s="4">
        <v>1.4846786575943187e-22</v>
      </c>
      <c r="D216" s="5">
        <v>0</v>
      </c>
      <c r="E216" s="4">
        <v>2.694705982060646e-8</v>
      </c>
    </row>
    <row x14ac:dyDescent="0.25" r="217" customHeight="1" ht="17.25">
      <c r="A217" s="3">
        <v>44592</v>
      </c>
      <c r="B217" s="5">
        <v>0</v>
      </c>
      <c r="C217" s="4">
        <v>1.1829647632154806e-8</v>
      </c>
      <c r="D217" s="5">
        <v>0</v>
      </c>
      <c r="E217" s="4">
        <v>1.1829647632154806e-8</v>
      </c>
    </row>
    <row x14ac:dyDescent="0.25" r="218" customHeight="1" ht="17.25">
      <c r="A218" s="3">
        <v>44593</v>
      </c>
      <c r="B218" s="5">
        <v>0</v>
      </c>
      <c r="C218" s="4">
        <v>8.579711666304774e-25</v>
      </c>
      <c r="D218" s="5">
        <v>0</v>
      </c>
      <c r="E218" s="4">
        <v>8.579711666304774e-25</v>
      </c>
    </row>
    <row x14ac:dyDescent="0.25" r="219" customHeight="1" ht="17.25">
      <c r="A219" s="3">
        <v>44594</v>
      </c>
      <c r="B219" s="4">
        <v>8.867318769701746e-23</v>
      </c>
      <c r="C219" s="4">
        <v>1.8212828836405488</v>
      </c>
      <c r="D219" s="5">
        <v>0</v>
      </c>
      <c r="E219" s="4">
        <v>1.8212828836405488</v>
      </c>
    </row>
    <row x14ac:dyDescent="0.25" r="220" customHeight="1" ht="17.25">
      <c r="A220" s="3">
        <v>44595</v>
      </c>
      <c r="B220" s="4">
        <v>1.1843213179532644e-8</v>
      </c>
      <c r="C220" s="4">
        <v>1.2941195392048524e-8</v>
      </c>
      <c r="D220" s="5">
        <v>0</v>
      </c>
      <c r="E220" s="4">
        <v>2.4784408571581168e-8</v>
      </c>
    </row>
    <row x14ac:dyDescent="0.25" r="221" customHeight="1" ht="17.25">
      <c r="A221" s="3">
        <v>44596</v>
      </c>
      <c r="B221" s="4">
        <v>7.259961045417133e-25</v>
      </c>
      <c r="C221" s="4">
        <v>-4.0374843623502286e-24</v>
      </c>
      <c r="D221" s="5">
        <v>0</v>
      </c>
      <c r="E221" s="4">
        <v>-3.3114882578085154e-24</v>
      </c>
    </row>
    <row x14ac:dyDescent="0.25" r="222" customHeight="1" ht="17.25">
      <c r="A222" s="3">
        <v>44597</v>
      </c>
      <c r="B222" s="4">
        <v>-1.4014684342768663e-8</v>
      </c>
      <c r="C222" s="4">
        <v>-1.077778097902608e-8</v>
      </c>
      <c r="D222" s="5">
        <v>0</v>
      </c>
      <c r="E222" s="4">
        <v>-2.4792465321794742e-8</v>
      </c>
    </row>
    <row x14ac:dyDescent="0.25" r="223" customHeight="1" ht="17.25">
      <c r="A223" s="3">
        <v>44598</v>
      </c>
      <c r="B223" s="4">
        <v>-1.2939335189394119e-8</v>
      </c>
      <c r="C223" s="4">
        <v>2.3697108243001542e-8</v>
      </c>
      <c r="D223" s="5">
        <v>0</v>
      </c>
      <c r="E223" s="4">
        <v>1.0757773053607423e-8</v>
      </c>
    </row>
    <row x14ac:dyDescent="0.25" r="224" customHeight="1" ht="17.25">
      <c r="A224" s="3">
        <v>44599</v>
      </c>
      <c r="B224" s="4">
        <v>3.2738928933594185</v>
      </c>
      <c r="C224" s="4">
        <v>1.4014393359779251e-8</v>
      </c>
      <c r="D224" s="5">
        <v>0</v>
      </c>
      <c r="E224" s="4">
        <v>3.2738929073738117</v>
      </c>
    </row>
    <row x14ac:dyDescent="0.25" r="225" customHeight="1" ht="17.25">
      <c r="A225" s="3">
        <v>44600</v>
      </c>
      <c r="B225" s="4">
        <v>1.184477353598549e-8</v>
      </c>
      <c r="C225" s="4">
        <v>2.692353605867439e-8</v>
      </c>
      <c r="D225" s="5">
        <v>0</v>
      </c>
      <c r="E225" s="4">
        <v>3.876830959465988e-8</v>
      </c>
    </row>
    <row x14ac:dyDescent="0.25" r="226" customHeight="1" ht="17.25">
      <c r="A226" s="3">
        <v>44601</v>
      </c>
      <c r="B226" s="4">
        <v>2.369902768062365e-8</v>
      </c>
      <c r="C226" s="5">
        <v>0</v>
      </c>
      <c r="D226" s="5">
        <v>0</v>
      </c>
      <c r="E226" s="4">
        <v>2.369902768062365e-8</v>
      </c>
    </row>
    <row x14ac:dyDescent="0.25" r="227" customHeight="1" ht="17.25">
      <c r="A227" s="3">
        <v>44602</v>
      </c>
      <c r="B227" s="4">
        <v>-1.2939665557220996e-8</v>
      </c>
      <c r="C227" s="4">
        <v>1.2944057520483232e-8</v>
      </c>
      <c r="D227" s="5">
        <v>0</v>
      </c>
      <c r="E227" s="4">
        <v>4.391963262236003e-12</v>
      </c>
    </row>
    <row x14ac:dyDescent="0.25" r="228" customHeight="1" ht="17.25">
      <c r="A228" s="3">
        <v>44603</v>
      </c>
      <c r="B228" s="4">
        <v>-1.4007114116509317e-8</v>
      </c>
      <c r="C228" s="4">
        <v>1.4085397373179454e-8</v>
      </c>
      <c r="D228" s="5">
        <v>0</v>
      </c>
      <c r="E228" s="4">
        <v>7.82832566701372e-11</v>
      </c>
    </row>
    <row x14ac:dyDescent="0.25" r="229" customHeight="1" ht="17.25">
      <c r="A229" s="3">
        <v>44604</v>
      </c>
      <c r="B229" s="5">
        <v>0</v>
      </c>
      <c r="C229" s="4">
        <v>-3.323133613098057e-9</v>
      </c>
      <c r="D229" s="5">
        <v>0</v>
      </c>
      <c r="E229" s="4">
        <v>-3.323133613098057e-9</v>
      </c>
    </row>
    <row x14ac:dyDescent="0.25" r="230" customHeight="1" ht="17.25">
      <c r="A230" s="3">
        <v>44605</v>
      </c>
      <c r="B230" s="4">
        <v>-2.1502833603649387e-9</v>
      </c>
      <c r="C230" s="4">
        <v>7.253288346869882e-25</v>
      </c>
      <c r="D230" s="5">
        <v>0</v>
      </c>
      <c r="E230" s="4">
        <v>-2.150283360364938e-9</v>
      </c>
    </row>
    <row x14ac:dyDescent="0.25" r="231" customHeight="1" ht="17.25">
      <c r="A231" s="3">
        <v>44606</v>
      </c>
      <c r="B231" s="4">
        <v>1.716007696221218e-24</v>
      </c>
      <c r="C231" s="4">
        <v>1.2939999541613898e-8</v>
      </c>
      <c r="D231" s="5">
        <v>0</v>
      </c>
      <c r="E231" s="4">
        <v>1.29399995416139e-8</v>
      </c>
    </row>
    <row x14ac:dyDescent="0.25" r="232" customHeight="1" ht="17.25">
      <c r="A232" s="3">
        <v>44607</v>
      </c>
      <c r="B232" s="5">
        <v>0</v>
      </c>
      <c r="C232" s="4">
        <v>1.5065778776671706e-8</v>
      </c>
      <c r="D232" s="5">
        <v>0</v>
      </c>
      <c r="E232" s="4">
        <v>1.5065778776671706e-8</v>
      </c>
    </row>
    <row x14ac:dyDescent="0.25" r="233" customHeight="1" ht="17.25">
      <c r="A233" s="3">
        <v>44608</v>
      </c>
      <c r="B233" s="4">
        <v>1.1850655798432927e-8</v>
      </c>
      <c r="C233" s="4">
        <v>-1.184740126456987e-8</v>
      </c>
      <c r="D233" s="5">
        <v>0</v>
      </c>
      <c r="E233" s="4">
        <v>3.2545338630572076e-12</v>
      </c>
    </row>
    <row x14ac:dyDescent="0.25" r="234" customHeight="1" ht="17.25">
      <c r="A234" s="3">
        <v>44609</v>
      </c>
      <c r="B234" s="4">
        <v>1.1852842834542774e-8</v>
      </c>
      <c r="C234" s="4">
        <v>-7.648021836474865e-24</v>
      </c>
      <c r="D234" s="5">
        <v>0</v>
      </c>
      <c r="E234" s="4">
        <v>1.1852842834542766e-8</v>
      </c>
    </row>
    <row x14ac:dyDescent="0.25" r="235" customHeight="1" ht="17.25">
      <c r="A235" s="3">
        <v>44610</v>
      </c>
      <c r="B235" s="4">
        <v>-1.1563400260609565e-9</v>
      </c>
      <c r="C235" s="4">
        <v>1.1848179711023228e-8</v>
      </c>
      <c r="D235" s="5">
        <v>0</v>
      </c>
      <c r="E235" s="4">
        <v>1.0691839684962271e-8</v>
      </c>
    </row>
    <row x14ac:dyDescent="0.25" r="236" customHeight="1" ht="17.25">
      <c r="A236" s="3">
        <v>44611</v>
      </c>
      <c r="B236" s="4">
        <v>-1.0696104191670227e-8</v>
      </c>
      <c r="C236" s="4">
        <v>-1.4009249068588815e-8</v>
      </c>
      <c r="D236" s="5">
        <v>0</v>
      </c>
      <c r="E236" s="4">
        <v>-2.4705353260259044e-8</v>
      </c>
    </row>
    <row x14ac:dyDescent="0.25" r="237" customHeight="1" ht="17.25">
      <c r="A237" s="3">
        <v>44612</v>
      </c>
      <c r="B237" s="4">
        <v>2.257047896440573e-9</v>
      </c>
      <c r="C237" s="4">
        <v>2.24521868433056e-9</v>
      </c>
      <c r="D237" s="5">
        <v>0</v>
      </c>
      <c r="E237" s="4">
        <v>4.502266580771133e-9</v>
      </c>
    </row>
    <row x14ac:dyDescent="0.25" r="238" customHeight="1" ht="17.25">
      <c r="A238" s="3">
        <v>44613</v>
      </c>
      <c r="B238" s="4">
        <v>1.1760099861943208e-8</v>
      </c>
      <c r="C238" s="4">
        <v>1.284832852466408e-8</v>
      </c>
      <c r="D238" s="5">
        <v>0</v>
      </c>
      <c r="E238" s="4">
        <v>2.4608428386607286e-8</v>
      </c>
    </row>
    <row x14ac:dyDescent="0.25" r="239" customHeight="1" ht="17.25">
      <c r="A239" s="3">
        <v>44614</v>
      </c>
      <c r="B239" s="4">
        <v>-1.2898836088480684e-8</v>
      </c>
      <c r="C239" s="4">
        <v>1.2955917281616796e-8</v>
      </c>
      <c r="D239" s="5">
        <v>0</v>
      </c>
      <c r="E239" s="4">
        <v>5.708119313611271e-11</v>
      </c>
    </row>
    <row x14ac:dyDescent="0.25" r="240" customHeight="1" ht="17.25">
      <c r="A240" s="3">
        <v>44615</v>
      </c>
      <c r="B240" s="4">
        <v>1.5837249469536548e-24</v>
      </c>
      <c r="C240" s="4">
        <v>1.1853413813603395e-8</v>
      </c>
      <c r="D240" s="5">
        <v>0</v>
      </c>
      <c r="E240" s="4">
        <v>1.1853413813603397e-8</v>
      </c>
    </row>
    <row x14ac:dyDescent="0.25" r="241" customHeight="1" ht="17.25">
      <c r="A241" s="3">
        <v>44616</v>
      </c>
      <c r="B241" s="5">
        <v>0</v>
      </c>
      <c r="C241" s="4">
        <v>7.688387644406847e-23</v>
      </c>
      <c r="D241" s="5">
        <v>0</v>
      </c>
      <c r="E241" s="4">
        <v>7.688387644406847e-23</v>
      </c>
    </row>
    <row x14ac:dyDescent="0.25" r="242" customHeight="1" ht="17.25">
      <c r="A242" s="3">
        <v>44617</v>
      </c>
      <c r="B242" s="5">
        <v>0</v>
      </c>
      <c r="C242" s="4">
        <v>-2.6927732316397774e-8</v>
      </c>
      <c r="D242" s="5">
        <v>0</v>
      </c>
      <c r="E242" s="4">
        <v>-2.6927732316397774e-8</v>
      </c>
    </row>
    <row x14ac:dyDescent="0.25" r="243" customHeight="1" ht="17.25">
      <c r="A243" s="3">
        <v>44618</v>
      </c>
      <c r="B243" s="4">
        <v>1.5298694763244778e-22</v>
      </c>
      <c r="C243" s="4">
        <v>2.4771696396794358e-11</v>
      </c>
      <c r="D243" s="5">
        <v>0</v>
      </c>
      <c r="E243" s="4">
        <v>2.4771696396947344e-11</v>
      </c>
    </row>
    <row x14ac:dyDescent="0.25" r="244" customHeight="1" ht="17.25">
      <c r="A244" s="3">
        <v>44619</v>
      </c>
      <c r="B244" s="4">
        <v>-1.1846319508368914e-8</v>
      </c>
      <c r="C244" s="4">
        <v>-1.2917312521549112e-8</v>
      </c>
      <c r="D244" s="5">
        <v>0</v>
      </c>
      <c r="E244" s="4">
        <v>-2.4763632029918025e-8</v>
      </c>
    </row>
    <row x14ac:dyDescent="0.25" r="245" customHeight="1" ht="17.25">
      <c r="A245" s="3">
        <v>44620</v>
      </c>
      <c r="B245" s="4">
        <v>1.1848027102896203e-8</v>
      </c>
      <c r="C245" s="4">
        <v>-1.1844044523948875e-8</v>
      </c>
      <c r="D245" s="5">
        <v>0</v>
      </c>
      <c r="E245" s="4">
        <v>3.982578947327612e-12</v>
      </c>
    </row>
    <row x14ac:dyDescent="0.25" r="246" customHeight="1" ht="17.25">
      <c r="A246" s="3">
        <v>44621</v>
      </c>
      <c r="B246" s="4">
        <v>1.1849140347674908e-8</v>
      </c>
      <c r="C246" s="4">
        <v>2.5859100359102575e-8</v>
      </c>
      <c r="D246" s="5">
        <v>0</v>
      </c>
      <c r="E246" s="4">
        <v>3.770824070677748e-8</v>
      </c>
    </row>
    <row x14ac:dyDescent="0.25" r="247" customHeight="1" ht="17.25">
      <c r="A247" s="3">
        <v>44622</v>
      </c>
      <c r="B247" s="4">
        <v>-1.0989967140826813e-9</v>
      </c>
      <c r="C247" s="4">
        <v>2.3705832879761764e-8</v>
      </c>
      <c r="D247" s="5">
        <v>0</v>
      </c>
      <c r="E247" s="4">
        <v>2.2606836165679085e-8</v>
      </c>
    </row>
    <row x14ac:dyDescent="0.25" r="248" customHeight="1" ht="17.25">
      <c r="A248" s="3">
        <v>44623</v>
      </c>
      <c r="B248" s="4">
        <v>-4.623587877296344e-12</v>
      </c>
      <c r="C248" s="4">
        <v>-1.0805957083345702e-9</v>
      </c>
      <c r="D248" s="5">
        <v>0</v>
      </c>
      <c r="E248" s="4">
        <v>-1.0852192962118665e-9</v>
      </c>
    </row>
    <row x14ac:dyDescent="0.25" r="249" customHeight="1" ht="17.25">
      <c r="A249" s="3">
        <v>44624</v>
      </c>
      <c r="B249" s="4">
        <v>1.2915813208347078e-8</v>
      </c>
      <c r="C249" s="4">
        <v>-2.166624813955561e-9</v>
      </c>
      <c r="D249" s="5">
        <v>0</v>
      </c>
      <c r="E249" s="4">
        <v>1.0749188394391517e-8</v>
      </c>
    </row>
    <row x14ac:dyDescent="0.25" r="250" customHeight="1" ht="17.25">
      <c r="A250" s="3">
        <v>44625</v>
      </c>
      <c r="B250" s="4">
        <v>-1.1858999846415312e-8</v>
      </c>
      <c r="C250" s="4">
        <v>3.661992416430858e-8</v>
      </c>
      <c r="D250" s="5">
        <v>0</v>
      </c>
      <c r="E250" s="4">
        <v>2.4760924317893266e-8</v>
      </c>
    </row>
    <row x14ac:dyDescent="0.25" r="251" customHeight="1" ht="17.25">
      <c r="A251" s="3">
        <v>44626</v>
      </c>
      <c r="B251" s="5">
        <v>0</v>
      </c>
      <c r="C251" s="5">
        <v>0</v>
      </c>
      <c r="D251" s="5">
        <v>0</v>
      </c>
      <c r="E251" s="5">
        <v>0</v>
      </c>
    </row>
    <row x14ac:dyDescent="0.25" r="252" customHeight="1" ht="17.25">
      <c r="A252" s="3">
        <v>44627</v>
      </c>
      <c r="B252" s="4">
        <v>1.2940064201430817e-8</v>
      </c>
      <c r="C252" s="5">
        <v>0</v>
      </c>
      <c r="D252" s="5">
        <v>0</v>
      </c>
      <c r="E252" s="4">
        <v>1.2940064201430817e-8</v>
      </c>
    </row>
    <row x14ac:dyDescent="0.25" r="253" customHeight="1" ht="17.25">
      <c r="A253" s="3">
        <v>44628</v>
      </c>
      <c r="B253" s="4">
        <v>4.054585493399186</v>
      </c>
      <c r="C253" s="4">
        <v>-1.2946203240065974e-8</v>
      </c>
      <c r="D253" s="5">
        <v>0</v>
      </c>
      <c r="E253" s="4">
        <v>4.054585480452983</v>
      </c>
    </row>
    <row x14ac:dyDescent="0.25" r="254" customHeight="1" ht="17.25">
      <c r="A254" s="3">
        <v>44629</v>
      </c>
      <c r="B254" s="4">
        <v>1.2917452581287956e-8</v>
      </c>
      <c r="C254" s="4">
        <v>2.2219606852053063e-9</v>
      </c>
      <c r="D254" s="5">
        <v>0</v>
      </c>
      <c r="E254" s="4">
        <v>1.5139413266493264e-8</v>
      </c>
    </row>
    <row x14ac:dyDescent="0.25" r="255" customHeight="1" ht="17.25">
      <c r="A255" s="3">
        <v>44630</v>
      </c>
      <c r="B255" s="4">
        <v>2.694741714828902e-8</v>
      </c>
      <c r="C255" s="4">
        <v>4.443408922229559</v>
      </c>
      <c r="D255" s="5">
        <v>0</v>
      </c>
      <c r="E255" s="4">
        <v>4.443408949176976</v>
      </c>
    </row>
    <row x14ac:dyDescent="0.25" r="256" customHeight="1" ht="17.25">
      <c r="A256" s="3">
        <v>44631</v>
      </c>
      <c r="B256" s="5">
        <v>0</v>
      </c>
      <c r="C256" s="4">
        <v>1.4012768370907793e-8</v>
      </c>
      <c r="D256" s="5">
        <v>0</v>
      </c>
      <c r="E256" s="4">
        <v>1.4012768370907793e-8</v>
      </c>
    </row>
    <row x14ac:dyDescent="0.25" r="257" customHeight="1" ht="17.25">
      <c r="A257" s="3">
        <v>44632</v>
      </c>
      <c r="B257" s="5">
        <v>0</v>
      </c>
      <c r="C257" s="4">
        <v>9.682944644757883e-9</v>
      </c>
      <c r="D257" s="5">
        <v>0</v>
      </c>
      <c r="E257" s="4">
        <v>9.682944644757883e-9</v>
      </c>
    </row>
    <row x14ac:dyDescent="0.25" r="258" customHeight="1" ht="17.25">
      <c r="A258" s="3">
        <v>44633</v>
      </c>
      <c r="B258" s="4">
        <v>9.923217415459823e-25</v>
      </c>
      <c r="C258" s="4">
        <v>-8.217326367708007e-24</v>
      </c>
      <c r="D258" s="5">
        <v>0</v>
      </c>
      <c r="E258" s="4">
        <v>-7.225004626162025e-24</v>
      </c>
    </row>
    <row x14ac:dyDescent="0.25" r="259" customHeight="1" ht="17.25">
      <c r="A259" s="3">
        <v>44634</v>
      </c>
      <c r="B259" s="4">
        <v>-1.2915387686476257e-8</v>
      </c>
      <c r="C259" s="4">
        <v>-2.160828746331912e-9</v>
      </c>
      <c r="D259" s="5">
        <v>0</v>
      </c>
      <c r="E259" s="4">
        <v>-1.507621643280817e-8</v>
      </c>
    </row>
    <row x14ac:dyDescent="0.25" r="260" customHeight="1" ht="17.25">
      <c r="A260" s="3">
        <v>44635</v>
      </c>
      <c r="B260" s="4">
        <v>7.865581220607186e-23</v>
      </c>
      <c r="C260" s="4">
        <v>2.3749146997396673e-24</v>
      </c>
      <c r="D260" s="5">
        <v>0</v>
      </c>
      <c r="E260" s="4">
        <v>8.103072690581153e-23</v>
      </c>
    </row>
    <row x14ac:dyDescent="0.25" r="261" customHeight="1" ht="17.25">
      <c r="A261" s="3">
        <v>44636</v>
      </c>
      <c r="B261" s="4">
        <v>-1.4010261761872695e-8</v>
      </c>
      <c r="C261" s="4">
        <v>-1.400784312854601e-8</v>
      </c>
      <c r="D261" s="5">
        <v>0</v>
      </c>
      <c r="E261" s="4">
        <v>-2.8018104890418703e-8</v>
      </c>
    </row>
    <row x14ac:dyDescent="0.25" r="262" customHeight="1" ht="17.25">
      <c r="A262" s="3">
        <v>44637</v>
      </c>
      <c r="B262" s="4">
        <v>7.859030933933683e-23</v>
      </c>
      <c r="C262" s="4">
        <v>1.2939432179119291e-8</v>
      </c>
      <c r="D262" s="5">
        <v>0</v>
      </c>
      <c r="E262" s="4">
        <v>1.293943217911937e-8</v>
      </c>
    </row>
    <row x14ac:dyDescent="0.25" r="263" customHeight="1" ht="17.25">
      <c r="A263" s="3">
        <v>44638</v>
      </c>
      <c r="B263" s="4">
        <v>2.3709497639270397e-8</v>
      </c>
      <c r="C263" s="4">
        <v>-1.4013316006678616e-8</v>
      </c>
      <c r="D263" s="5">
        <v>0</v>
      </c>
      <c r="E263" s="4">
        <v>9.696181632591781e-9</v>
      </c>
    </row>
    <row x14ac:dyDescent="0.25" r="264" customHeight="1" ht="17.25">
      <c r="A264" s="3">
        <v>44639</v>
      </c>
      <c r="B264" s="5">
        <v>0</v>
      </c>
      <c r="C264" s="4">
        <v>1.2919034472747596e-8</v>
      </c>
      <c r="D264" s="5">
        <v>0</v>
      </c>
      <c r="E264" s="4">
        <v>1.2919034472747596e-8</v>
      </c>
    </row>
    <row x14ac:dyDescent="0.25" r="265" customHeight="1" ht="17.25">
      <c r="A265" s="3">
        <v>44640</v>
      </c>
      <c r="B265" s="4">
        <v>7.520919167388089e-23</v>
      </c>
      <c r="C265" s="4">
        <v>-1.1852068944209554e-8</v>
      </c>
      <c r="D265" s="5">
        <v>0</v>
      </c>
      <c r="E265" s="4">
        <v>-1.185206894420948e-8</v>
      </c>
    </row>
    <row x14ac:dyDescent="0.25" r="266" customHeight="1" ht="17.25">
      <c r="A266" s="3">
        <v>44641</v>
      </c>
      <c r="B266" s="4">
        <v>3.063231424452318e-12</v>
      </c>
      <c r="C266" s="4">
        <v>7.258815841916917e-25</v>
      </c>
      <c r="D266" s="5">
        <v>0</v>
      </c>
      <c r="E266" s="4">
        <v>3.063231424453044e-12</v>
      </c>
    </row>
    <row x14ac:dyDescent="0.25" r="267" customHeight="1" ht="17.25">
      <c r="A267" s="3">
        <v>44642</v>
      </c>
      <c r="B267" s="4">
        <v>2.0863523397205287e-11</v>
      </c>
      <c r="C267" s="4">
        <v>3.771645914765276e-8</v>
      </c>
      <c r="D267" s="5">
        <v>0</v>
      </c>
      <c r="E267" s="4">
        <v>3.7737322671049967e-8</v>
      </c>
    </row>
    <row x14ac:dyDescent="0.25" r="268" customHeight="1" ht="17.25">
      <c r="A268" s="3">
        <v>44643</v>
      </c>
      <c r="B268" s="4">
        <v>1.1831656908564806e-8</v>
      </c>
      <c r="C268" s="5">
        <v>0</v>
      </c>
      <c r="D268" s="5">
        <v>0</v>
      </c>
      <c r="E268" s="4">
        <v>1.1831656908564806e-8</v>
      </c>
    </row>
    <row x14ac:dyDescent="0.25" r="269" customHeight="1" ht="17.25">
      <c r="A269" s="3">
        <v>44644</v>
      </c>
      <c r="B269" s="4">
        <v>1.2915540322001438e-8</v>
      </c>
      <c r="C269" s="4">
        <v>1.2935327513670427e-8</v>
      </c>
      <c r="D269" s="5">
        <v>0</v>
      </c>
      <c r="E269" s="4">
        <v>2.5850867835671865e-8</v>
      </c>
    </row>
    <row x14ac:dyDescent="0.25" r="270" customHeight="1" ht="17.25">
      <c r="A270" s="3">
        <v>44645</v>
      </c>
      <c r="B270" s="4">
        <v>2.1687294208026048e-9</v>
      </c>
      <c r="C270" s="4">
        <v>2.585814880503005e-8</v>
      </c>
      <c r="D270" s="5">
        <v>0</v>
      </c>
      <c r="E270" s="4">
        <v>2.8026878225832653e-8</v>
      </c>
    </row>
    <row x14ac:dyDescent="0.25" r="271" customHeight="1" ht="17.25">
      <c r="A271" s="3">
        <v>44646</v>
      </c>
      <c r="B271" s="4">
        <v>-2.586766355187415e-8</v>
      </c>
      <c r="C271" s="4">
        <v>-6.223347553851067e-24</v>
      </c>
      <c r="D271" s="5">
        <v>0</v>
      </c>
      <c r="E271" s="4">
        <v>-2.5867663551874158e-8</v>
      </c>
    </row>
    <row x14ac:dyDescent="0.25" r="272" customHeight="1" ht="17.25">
      <c r="A272" s="3">
        <v>44647</v>
      </c>
      <c r="B272" s="4">
        <v>-2.925519713701956e-11</v>
      </c>
      <c r="C272" s="4">
        <v>-1.4012481073094646e-8</v>
      </c>
      <c r="D272" s="5">
        <v>0</v>
      </c>
      <c r="E272" s="4">
        <v>-1.4041736270231665e-8</v>
      </c>
    </row>
    <row x14ac:dyDescent="0.25" r="273" customHeight="1" ht="17.25">
      <c r="A273" s="3">
        <v>44648</v>
      </c>
      <c r="B273" s="5">
        <v>0</v>
      </c>
      <c r="C273" s="4">
        <v>1.4012095032069402e-8</v>
      </c>
      <c r="D273" s="5">
        <v>0</v>
      </c>
      <c r="E273" s="4">
        <v>1.4012095032069402e-8</v>
      </c>
    </row>
    <row x14ac:dyDescent="0.25" r="274" customHeight="1" ht="17.25">
      <c r="A274" s="3">
        <v>44649</v>
      </c>
      <c r="B274" s="5">
        <v>0</v>
      </c>
      <c r="C274" s="4">
        <v>1.1825968543373203e-8</v>
      </c>
      <c r="D274" s="5">
        <v>0</v>
      </c>
      <c r="E274" s="4">
        <v>1.1825968543373203e-8</v>
      </c>
    </row>
    <row x14ac:dyDescent="0.25" r="275" customHeight="1" ht="17.25">
      <c r="A275" s="3">
        <v>44650</v>
      </c>
      <c r="B275" s="4">
        <v>-1.0623788261885339e-9</v>
      </c>
      <c r="C275" s="5">
        <v>0</v>
      </c>
      <c r="D275" s="5">
        <v>0</v>
      </c>
      <c r="E275" s="4">
        <v>-1.0623788261885339e-9</v>
      </c>
    </row>
    <row x14ac:dyDescent="0.25" r="276" customHeight="1" ht="17.25">
      <c r="A276" s="3">
        <v>44651</v>
      </c>
      <c r="B276" s="4">
        <v>-2.4775281701443325e-8</v>
      </c>
      <c r="C276" s="4">
        <v>-1.0788563455624465e-8</v>
      </c>
      <c r="D276" s="5">
        <v>0</v>
      </c>
      <c r="E276" s="4">
        <v>-3.556384515706779e-8</v>
      </c>
    </row>
    <row x14ac:dyDescent="0.25" r="277" customHeight="1" ht="17.25">
      <c r="A277" s="3">
        <v>44652</v>
      </c>
      <c r="B277" s="5">
        <v>0</v>
      </c>
      <c r="C277" s="4">
        <v>2.4735324921044496e-8</v>
      </c>
      <c r="D277" s="5">
        <v>0</v>
      </c>
      <c r="E277" s="4">
        <v>2.4735324921044496e-8</v>
      </c>
    </row>
    <row x14ac:dyDescent="0.25" r="278" customHeight="1" ht="17.25">
      <c r="A278" s="3">
        <v>44653</v>
      </c>
      <c r="B278" s="4">
        <v>1.4011143382036339e-8</v>
      </c>
      <c r="C278" s="4">
        <v>-1.2898126857964306e-8</v>
      </c>
      <c r="D278" s="5">
        <v>0</v>
      </c>
      <c r="E278" s="4">
        <v>1.1130165240720329e-9</v>
      </c>
    </row>
    <row x14ac:dyDescent="0.25" r="279" customHeight="1" ht="17.25">
      <c r="A279" s="3">
        <v>44654</v>
      </c>
      <c r="B279" s="4">
        <v>8.573767926759724e-25</v>
      </c>
      <c r="C279" s="4">
        <v>1.2918714872424116e-8</v>
      </c>
      <c r="D279" s="5">
        <v>0</v>
      </c>
      <c r="E279" s="4">
        <v>1.2918714872424118e-8</v>
      </c>
    </row>
    <row x14ac:dyDescent="0.25" r="280" customHeight="1" ht="17.25">
      <c r="A280" s="3">
        <v>44655</v>
      </c>
      <c r="B280" s="4">
        <v>1.4007832361042614e-8</v>
      </c>
      <c r="C280" s="4">
        <v>-1.2940331745122013e-8</v>
      </c>
      <c r="D280" s="5">
        <v>0</v>
      </c>
      <c r="E280" s="4">
        <v>1.067500615920601e-9</v>
      </c>
    </row>
    <row x14ac:dyDescent="0.25" r="281" customHeight="1" ht="17.25">
      <c r="A281" s="3">
        <v>44656</v>
      </c>
      <c r="B281" s="4">
        <v>-1.2941053551424803e-8</v>
      </c>
      <c r="C281" s="5">
        <v>0</v>
      </c>
      <c r="D281" s="5">
        <v>0</v>
      </c>
      <c r="E281" s="4">
        <v>-1.2941053551424803e-8</v>
      </c>
    </row>
    <row x14ac:dyDescent="0.25" r="282" customHeight="1" ht="17.25">
      <c r="A282" s="3">
        <v>44657</v>
      </c>
      <c r="B282" s="4">
        <v>6.650414364451452e-23</v>
      </c>
      <c r="C282" s="4">
        <v>-2.1600188821260226e-9</v>
      </c>
      <c r="D282" s="5">
        <v>0</v>
      </c>
      <c r="E282" s="4">
        <v>-2.160018882125956e-9</v>
      </c>
    </row>
    <row x14ac:dyDescent="0.25" r="283" customHeight="1" ht="17.25">
      <c r="A283" s="3">
        <v>44658</v>
      </c>
      <c r="B283" s="4">
        <v>1.4010145045423575e-8</v>
      </c>
      <c r="C283" s="4">
        <v>1.5107003245657344e-8</v>
      </c>
      <c r="D283" s="5">
        <v>0</v>
      </c>
      <c r="E283" s="4">
        <v>2.911714829108092e-8</v>
      </c>
    </row>
    <row x14ac:dyDescent="0.25" r="284" customHeight="1" ht="17.25">
      <c r="A284" s="3">
        <v>44659</v>
      </c>
      <c r="B284" s="4">
        <v>1.4732684250799139e-8</v>
      </c>
      <c r="C284" s="4">
        <v>1.4007880855905245e-8</v>
      </c>
      <c r="D284" s="5">
        <v>0</v>
      </c>
      <c r="E284" s="4">
        <v>2.8740565106704383e-8</v>
      </c>
    </row>
    <row x14ac:dyDescent="0.25" r="285" customHeight="1" ht="17.25">
      <c r="A285" s="3">
        <v>44660</v>
      </c>
      <c r="B285" s="4">
        <v>-2.175126785321259e-9</v>
      </c>
      <c r="C285" s="4">
        <v>3.877821753346655e-8</v>
      </c>
      <c r="D285" s="5">
        <v>0</v>
      </c>
      <c r="E285" s="4">
        <v>3.660309074814529e-8</v>
      </c>
    </row>
    <row x14ac:dyDescent="0.25" r="286" customHeight="1" ht="17.25">
      <c r="A286" s="3">
        <v>44661</v>
      </c>
      <c r="B286" s="4">
        <v>8.57701137574395e-25</v>
      </c>
      <c r="C286" s="4">
        <v>8.881292135067187e-23</v>
      </c>
      <c r="D286" s="5">
        <v>0</v>
      </c>
      <c r="E286" s="4">
        <v>8.967062248824627e-23</v>
      </c>
    </row>
    <row x14ac:dyDescent="0.25" r="287" customHeight="1" ht="17.25">
      <c r="A287" s="3">
        <v>44662</v>
      </c>
      <c r="B287" s="4">
        <v>9.88629613103551e-25</v>
      </c>
      <c r="C287" s="5">
        <v>0</v>
      </c>
      <c r="D287" s="5">
        <v>0</v>
      </c>
      <c r="E287" s="4">
        <v>9.88629613103551e-25</v>
      </c>
    </row>
    <row x14ac:dyDescent="0.25" r="288" customHeight="1" ht="17.25">
      <c r="A288" s="3">
        <v>44663</v>
      </c>
      <c r="B288" s="4">
        <v>7.265589234344881e-25</v>
      </c>
      <c r="C288" s="4">
        <v>1.4011470188093714e-8</v>
      </c>
      <c r="D288" s="5">
        <v>0</v>
      </c>
      <c r="E288" s="4">
        <v>1.4011470188093714e-8</v>
      </c>
    </row>
    <row x14ac:dyDescent="0.25" r="289" customHeight="1" ht="17.25">
      <c r="A289" s="3">
        <v>44664</v>
      </c>
      <c r="B289" s="4">
        <v>5.70274926102625e-12</v>
      </c>
      <c r="C289" s="5">
        <v>0</v>
      </c>
      <c r="D289" s="5">
        <v>0</v>
      </c>
      <c r="E289" s="4">
        <v>5.70274926102625e-12</v>
      </c>
    </row>
    <row x14ac:dyDescent="0.25" r="290" customHeight="1" ht="17.25">
      <c r="A290" s="3">
        <v>44665</v>
      </c>
      <c r="B290" s="4">
        <v>1.1848506517080534e-8</v>
      </c>
      <c r="C290" s="4">
        <v>2.1373875352594627e-9</v>
      </c>
      <c r="D290" s="5">
        <v>0</v>
      </c>
      <c r="E290" s="4">
        <v>1.3985894052339997e-8</v>
      </c>
    </row>
    <row x14ac:dyDescent="0.25" r="291" customHeight="1" ht="17.25">
      <c r="A291" s="3">
        <v>44666</v>
      </c>
      <c r="B291" s="4">
        <v>-1.1847396861469483e-8</v>
      </c>
      <c r="C291" s="4">
        <v>2.3709784964481903e-8</v>
      </c>
      <c r="D291" s="5">
        <v>0</v>
      </c>
      <c r="E291" s="4">
        <v>1.186238810301242e-8</v>
      </c>
    </row>
    <row x14ac:dyDescent="0.25" r="292" customHeight="1" ht="17.25">
      <c r="A292" s="3">
        <v>44667</v>
      </c>
      <c r="B292" s="4">
        <v>7.441489935659068e-23</v>
      </c>
      <c r="C292" s="4">
        <v>5.788916686355259e-12</v>
      </c>
      <c r="D292" s="5">
        <v>0</v>
      </c>
      <c r="E292" s="4">
        <v>5.788916686429674e-12</v>
      </c>
    </row>
    <row x14ac:dyDescent="0.25" r="293" customHeight="1" ht="17.25">
      <c r="A293" s="3">
        <v>44668</v>
      </c>
      <c r="B293" s="4">
        <v>-1.2895126423277221e-8</v>
      </c>
      <c r="C293" s="5">
        <v>0</v>
      </c>
      <c r="D293" s="5">
        <v>0</v>
      </c>
      <c r="E293" s="4">
        <v>-1.2895126423277221e-8</v>
      </c>
    </row>
    <row x14ac:dyDescent="0.25" r="294" customHeight="1" ht="17.25">
      <c r="A294" s="3">
        <v>44669</v>
      </c>
      <c r="B294" s="4">
        <v>-1.0809059932606287e-8</v>
      </c>
      <c r="C294" s="4">
        <v>2.2646205856859597e-8</v>
      </c>
      <c r="D294" s="5">
        <v>0</v>
      </c>
      <c r="E294" s="4">
        <v>1.183714592425331e-8</v>
      </c>
    </row>
    <row x14ac:dyDescent="0.25" r="295" customHeight="1" ht="17.25">
      <c r="A295" s="3">
        <v>44670</v>
      </c>
      <c r="B295" s="4">
        <v>2.800553770705178e-8</v>
      </c>
      <c r="C295" s="4">
        <v>-1.1882108853979645e-8</v>
      </c>
      <c r="D295" s="5">
        <v>0</v>
      </c>
      <c r="E295" s="4">
        <v>1.6123428853072136e-8</v>
      </c>
    </row>
    <row x14ac:dyDescent="0.25" r="296" customHeight="1" ht="17.25">
      <c r="A296" s="3">
        <v>44671</v>
      </c>
      <c r="B296" s="4">
        <v>-2.478601205284397e-8</v>
      </c>
      <c r="C296" s="4">
        <v>1.1845838285901569e-8</v>
      </c>
      <c r="D296" s="4">
        <v>966.943925895991</v>
      </c>
      <c r="E296" s="4">
        <v>0.9669439129558172</v>
      </c>
    </row>
    <row x14ac:dyDescent="0.25" r="297" customHeight="1" ht="17.25">
      <c r="A297" s="3">
        <v>44672</v>
      </c>
      <c r="B297" s="4">
        <v>0.05923095837282211</v>
      </c>
      <c r="C297" s="4">
        <v>0.03947847754226774</v>
      </c>
      <c r="D297" s="5">
        <v>0</v>
      </c>
      <c r="E297" s="4">
        <v>0.09870943591508985</v>
      </c>
    </row>
    <row x14ac:dyDescent="0.25" r="298" customHeight="1" ht="17.25">
      <c r="A298" s="3">
        <v>44673</v>
      </c>
      <c r="B298" s="4">
        <v>-1.1854952635049372e-8</v>
      </c>
      <c r="C298" s="4">
        <v>8.579251532640937e-25</v>
      </c>
      <c r="D298" s="5">
        <v>0</v>
      </c>
      <c r="E298" s="4">
        <v>-1.185495263504937e-8</v>
      </c>
    </row>
    <row x14ac:dyDescent="0.25" r="299" customHeight="1" ht="17.25">
      <c r="A299" s="3">
        <v>44674</v>
      </c>
      <c r="B299" s="4">
        <v>1.1847013415235166e-8</v>
      </c>
      <c r="C299" s="4">
        <v>-2.692608935428919e-8</v>
      </c>
      <c r="D299" s="5">
        <v>0</v>
      </c>
      <c r="E299" s="4">
        <v>-1.5079075939054024e-8</v>
      </c>
    </row>
    <row x14ac:dyDescent="0.25" r="300" customHeight="1" ht="17.25">
      <c r="A300" s="3">
        <v>44675</v>
      </c>
      <c r="B300" s="4">
        <v>1.4021498432517054e-8</v>
      </c>
      <c r="C300" s="4">
        <v>1.1053045257992334e-9</v>
      </c>
      <c r="D300" s="5">
        <v>0</v>
      </c>
      <c r="E300" s="4">
        <v>1.5126802958316288e-8</v>
      </c>
    </row>
    <row x14ac:dyDescent="0.25" r="301" customHeight="1" ht="17.25">
      <c r="A301" s="3">
        <v>44676</v>
      </c>
      <c r="B301" s="4">
        <v>-1.3989934112768564e-8</v>
      </c>
      <c r="C301" s="4">
        <v>1.3979508977621968e-8</v>
      </c>
      <c r="D301" s="5">
        <v>0</v>
      </c>
      <c r="E301" s="4">
        <v>-1.0425135146596127e-11</v>
      </c>
    </row>
    <row x14ac:dyDescent="0.25" r="302" customHeight="1" ht="17.25">
      <c r="A302" s="3">
        <v>44677</v>
      </c>
      <c r="B302" s="4">
        <v>7.250987976760606e-23</v>
      </c>
      <c r="C302" s="4">
        <v>-8.181376526904832e-23</v>
      </c>
      <c r="D302" s="5">
        <v>0</v>
      </c>
      <c r="E302" s="4">
        <v>-9.303885501442264e-24</v>
      </c>
    </row>
    <row x14ac:dyDescent="0.25" r="303" customHeight="1" ht="17.25">
      <c r="A303" s="3">
        <v>44678</v>
      </c>
      <c r="B303" s="4">
        <v>4.674778175082527</v>
      </c>
      <c r="C303" s="4">
        <v>6.5588726497174825</v>
      </c>
      <c r="D303" s="5">
        <v>0</v>
      </c>
      <c r="E303" s="4">
        <v>11.233650824800009</v>
      </c>
    </row>
    <row x14ac:dyDescent="0.25" r="304" customHeight="1" ht="17.25">
      <c r="A304" s="3">
        <v>44679</v>
      </c>
      <c r="B304" s="4">
        <v>2.8019539571202204e-8</v>
      </c>
      <c r="C304" s="4">
        <v>1.1855554135735326e-8</v>
      </c>
      <c r="D304" s="5">
        <v>0</v>
      </c>
      <c r="E304" s="4">
        <v>3.9875093706937534e-8</v>
      </c>
    </row>
    <row x14ac:dyDescent="0.25" r="305" customHeight="1" ht="17.25">
      <c r="A305" s="3">
        <v>44680</v>
      </c>
      <c r="B305" s="4">
        <v>-1.291236479559616e-8</v>
      </c>
      <c r="C305" s="4">
        <v>7.897715014443777e-25</v>
      </c>
      <c r="D305" s="5">
        <v>0</v>
      </c>
      <c r="E305" s="4">
        <v>-1.291236479559616e-8</v>
      </c>
    </row>
    <row x14ac:dyDescent="0.25" r="306" customHeight="1" ht="17.25">
      <c r="A306" s="3">
        <v>44681</v>
      </c>
      <c r="B306" s="4">
        <v>7.255368993511029e-25</v>
      </c>
      <c r="C306" s="4">
        <v>4.8481470128003096e-8</v>
      </c>
      <c r="D306" s="5">
        <v>0</v>
      </c>
      <c r="E306" s="4">
        <v>4.8481470128003096e-8</v>
      </c>
    </row>
    <row x14ac:dyDescent="0.25" r="307" customHeight="1" ht="17.25">
      <c r="A307" s="3">
        <v>44682</v>
      </c>
      <c r="B307" s="4">
        <v>9.686271858104042e-9</v>
      </c>
      <c r="C307" s="5">
        <v>0</v>
      </c>
      <c r="D307" s="5">
        <v>0</v>
      </c>
      <c r="E307" s="4">
        <v>9.686271858104042e-9</v>
      </c>
    </row>
    <row x14ac:dyDescent="0.25" r="308" customHeight="1" ht="17.25">
      <c r="A308" s="3">
        <v>44683</v>
      </c>
      <c r="B308" s="4">
        <v>0.0659447701600315</v>
      </c>
      <c r="C308" s="4">
        <v>0.15057191615318394</v>
      </c>
      <c r="D308" s="5">
        <v>0</v>
      </c>
      <c r="E308" s="4">
        <v>0.21651668631321544</v>
      </c>
    </row>
    <row x14ac:dyDescent="0.25" r="309" customHeight="1" ht="17.25">
      <c r="A309" s="3">
        <v>44684</v>
      </c>
      <c r="B309" s="5">
        <v>0</v>
      </c>
      <c r="C309" s="4">
        <v>-2.6927520418506592e-8</v>
      </c>
      <c r="D309" s="5">
        <v>0</v>
      </c>
      <c r="E309" s="4">
        <v>-2.6927520418506592e-8</v>
      </c>
    </row>
    <row x14ac:dyDescent="0.25" r="310" customHeight="1" ht="17.25">
      <c r="A310" s="3">
        <v>44685</v>
      </c>
      <c r="B310" s="4">
        <v>-1.1846231560058724e-8</v>
      </c>
      <c r="C310" s="4">
        <v>1.1847192169312246e-8</v>
      </c>
      <c r="D310" s="5">
        <v>0</v>
      </c>
      <c r="E310" s="4">
        <v>9.606092535224293e-13</v>
      </c>
    </row>
    <row x14ac:dyDescent="0.25" r="311" customHeight="1" ht="17.25">
      <c r="A311" s="3">
        <v>44686</v>
      </c>
      <c r="B311" s="4">
        <v>2.107934796902359e-9</v>
      </c>
      <c r="C311" s="4">
        <v>7.2609593523464315e-25</v>
      </c>
      <c r="D311" s="5">
        <v>0</v>
      </c>
      <c r="E311" s="4">
        <v>2.1079347969023596e-9</v>
      </c>
    </row>
    <row x14ac:dyDescent="0.25" r="312" customHeight="1" ht="17.25">
      <c r="A312" s="3">
        <v>44687</v>
      </c>
      <c r="B312" s="4">
        <v>1.1863896430231155e-8</v>
      </c>
      <c r="C312" s="4">
        <v>1.451288371238834e-24</v>
      </c>
      <c r="D312" s="5">
        <v>0</v>
      </c>
      <c r="E312" s="4">
        <v>1.1863896430231156e-8</v>
      </c>
    </row>
    <row x14ac:dyDescent="0.25" r="313" customHeight="1" ht="17.25">
      <c r="A313" s="3">
        <v>44688</v>
      </c>
      <c r="B313" s="5">
        <v>0</v>
      </c>
      <c r="C313" s="4">
        <v>3.987095312241229e-8</v>
      </c>
      <c r="D313" s="5">
        <v>0</v>
      </c>
      <c r="E313" s="4">
        <v>3.987095312241229e-8</v>
      </c>
    </row>
    <row x14ac:dyDescent="0.25" r="314" customHeight="1" ht="17.25">
      <c r="A314" s="3">
        <v>44689</v>
      </c>
      <c r="B314" s="4">
        <v>1.4007257765416042e-8</v>
      </c>
      <c r="C314" s="4">
        <v>1.4006756816224912e-8</v>
      </c>
      <c r="D314" s="5">
        <v>0</v>
      </c>
      <c r="E314" s="4">
        <v>2.8014014581640955e-8</v>
      </c>
    </row>
    <row x14ac:dyDescent="0.25" r="315" customHeight="1" ht="17.25">
      <c r="A315" s="3">
        <v>44690</v>
      </c>
      <c r="B315" s="4">
        <v>1.4832373564078638</v>
      </c>
      <c r="C315" s="4">
        <v>1.9010750036230162</v>
      </c>
      <c r="D315" s="5">
        <v>0</v>
      </c>
      <c r="E315" s="4">
        <v>3.38431236003088</v>
      </c>
    </row>
    <row x14ac:dyDescent="0.25" r="316" customHeight="1" ht="17.25">
      <c r="A316" s="3">
        <v>44691</v>
      </c>
      <c r="B316" s="4">
        <v>1.1854895153568207e-8</v>
      </c>
      <c r="C316" s="4">
        <v>-1.052662037301356e-9</v>
      </c>
      <c r="D316" s="5">
        <v>0</v>
      </c>
      <c r="E316" s="4">
        <v>1.080223311626685e-8</v>
      </c>
    </row>
    <row x14ac:dyDescent="0.25" r="317" customHeight="1" ht="17.25">
      <c r="A317" s="3">
        <v>44692</v>
      </c>
      <c r="B317" s="4">
        <v>-7.514965088484155e-23</v>
      </c>
      <c r="C317" s="4">
        <v>-1.4008338707684553e-8</v>
      </c>
      <c r="D317" s="5">
        <v>0</v>
      </c>
      <c r="E317" s="4">
        <v>-1.4008338707684628e-8</v>
      </c>
    </row>
    <row x14ac:dyDescent="0.25" r="318" customHeight="1" ht="17.25">
      <c r="A318" s="3">
        <v>44693</v>
      </c>
      <c r="B318" s="4">
        <v>8.209363177165829e-18</v>
      </c>
      <c r="C318" s="4">
        <v>-2.471058191059187e-8</v>
      </c>
      <c r="D318" s="5">
        <v>0</v>
      </c>
      <c r="E318" s="4">
        <v>-2.4710581902382505e-8</v>
      </c>
    </row>
    <row x14ac:dyDescent="0.25" r="319" customHeight="1" ht="17.25">
      <c r="A319" s="3">
        <v>44694</v>
      </c>
      <c r="B319" s="4">
        <v>-6.46465956255746e-8</v>
      </c>
      <c r="C319" s="4">
        <v>4.494875309388314e-8</v>
      </c>
      <c r="D319" s="5">
        <v>0</v>
      </c>
      <c r="E319" s="4">
        <v>-1.9697842531691466e-8</v>
      </c>
    </row>
    <row x14ac:dyDescent="0.25" r="320" customHeight="1" ht="17.25">
      <c r="A320" s="3">
        <v>44695</v>
      </c>
      <c r="B320" s="4">
        <v>1.1854823342813926e-8</v>
      </c>
      <c r="C320" s="4">
        <v>3.5807091848646674e-8</v>
      </c>
      <c r="D320" s="5">
        <v>0</v>
      </c>
      <c r="E320" s="4">
        <v>4.7661915191460604e-8</v>
      </c>
    </row>
    <row x14ac:dyDescent="0.25" r="321" customHeight="1" ht="17.25">
      <c r="A321" s="3">
        <v>44696</v>
      </c>
      <c r="B321" s="4">
        <v>3.024279364453178e-11</v>
      </c>
      <c r="C321" s="4">
        <v>-2.5858443308577168e-8</v>
      </c>
      <c r="D321" s="5">
        <v>0</v>
      </c>
      <c r="E321" s="4">
        <v>-2.5828200514932636e-8</v>
      </c>
    </row>
    <row x14ac:dyDescent="0.25" r="322" customHeight="1" ht="17.25">
      <c r="A322" s="3">
        <v>44697</v>
      </c>
      <c r="B322" s="4">
        <v>7.259095088041227e-25</v>
      </c>
      <c r="C322" s="4">
        <v>-8.521995378995524e-23</v>
      </c>
      <c r="D322" s="5">
        <v>0</v>
      </c>
      <c r="E322" s="4">
        <v>-8.449404428115111e-23</v>
      </c>
    </row>
    <row x14ac:dyDescent="0.25" r="323" customHeight="1" ht="17.25">
      <c r="A323" s="3">
        <v>44698</v>
      </c>
      <c r="B323" s="4">
        <v>0.08205484502443872</v>
      </c>
      <c r="C323" s="4">
        <v>0.11337193560887329</v>
      </c>
      <c r="D323" s="5">
        <v>0</v>
      </c>
      <c r="E323" s="4">
        <v>0.195426780633312</v>
      </c>
    </row>
    <row x14ac:dyDescent="0.25" r="324" customHeight="1" ht="17.25">
      <c r="A324" s="3">
        <v>44699</v>
      </c>
      <c r="B324" s="4">
        <v>1.4007555830732724e-8</v>
      </c>
      <c r="C324" s="4">
        <v>1.4012285367555662e-8</v>
      </c>
      <c r="D324" s="5">
        <v>0</v>
      </c>
      <c r="E324" s="4">
        <v>2.8019841198288386e-8</v>
      </c>
    </row>
    <row x14ac:dyDescent="0.25" r="325" customHeight="1" ht="17.25">
      <c r="A325" s="3">
        <v>44700</v>
      </c>
      <c r="B325" s="4">
        <v>1.2916868132962534e-8</v>
      </c>
      <c r="C325" s="4">
        <v>21.09642159284651</v>
      </c>
      <c r="D325" s="5">
        <v>0</v>
      </c>
      <c r="E325" s="4">
        <v>21.09642160576338</v>
      </c>
    </row>
    <row x14ac:dyDescent="0.25" r="326" customHeight="1" ht="17.25">
      <c r="A326" s="3">
        <v>44701</v>
      </c>
      <c r="B326" s="4">
        <v>1.1856518361554728e-8</v>
      </c>
      <c r="C326" s="4">
        <v>29.131445866767084</v>
      </c>
      <c r="D326" s="5">
        <v>0</v>
      </c>
      <c r="E326" s="4">
        <v>29.1314458786236</v>
      </c>
    </row>
    <row x14ac:dyDescent="0.25" r="327" customHeight="1" ht="17.25">
      <c r="A327" s="3">
        <v>44702</v>
      </c>
      <c r="B327" s="4">
        <v>1.4009604587988427e-8</v>
      </c>
      <c r="C327" s="4">
        <v>13.30021745569058</v>
      </c>
      <c r="D327" s="5">
        <v>0</v>
      </c>
      <c r="E327" s="4">
        <v>13.300217469700184</v>
      </c>
    </row>
    <row x14ac:dyDescent="0.25" r="328" customHeight="1" ht="17.25">
      <c r="A328" s="3">
        <v>44703</v>
      </c>
      <c r="B328" s="4">
        <v>0.0924770789948128</v>
      </c>
      <c r="C328" s="4">
        <v>0.09740063266946539</v>
      </c>
      <c r="D328" s="5">
        <v>0</v>
      </c>
      <c r="E328" s="4">
        <v>0.1898777116642782</v>
      </c>
    </row>
    <row x14ac:dyDescent="0.25" r="329" customHeight="1" ht="17.25">
      <c r="A329" s="3">
        <v>44704</v>
      </c>
      <c r="B329" s="4">
        <v>12.45595575180755</v>
      </c>
      <c r="C329" s="4">
        <v>1.4009283179382021e-8</v>
      </c>
      <c r="D329" s="5">
        <v>0</v>
      </c>
      <c r="E329" s="4">
        <v>12.455955765816833</v>
      </c>
    </row>
    <row x14ac:dyDescent="0.25" r="330" customHeight="1" ht="17.25">
      <c r="A330" s="3">
        <v>44705</v>
      </c>
      <c r="B330" s="4">
        <v>5.750609823769386</v>
      </c>
      <c r="C330" s="5">
        <v>0</v>
      </c>
      <c r="D330" s="5">
        <v>0</v>
      </c>
      <c r="E330" s="4">
        <v>5.750609823769386</v>
      </c>
    </row>
    <row x14ac:dyDescent="0.25" r="331" customHeight="1" ht="17.25">
      <c r="A331" s="3">
        <v>44706</v>
      </c>
      <c r="B331" s="4">
        <v>14.849577760973329</v>
      </c>
      <c r="C331" s="5">
        <v>0</v>
      </c>
      <c r="D331" s="5">
        <v>0</v>
      </c>
      <c r="E331" s="4">
        <v>14.849577760973329</v>
      </c>
    </row>
    <row x14ac:dyDescent="0.25" r="332" customHeight="1" ht="17.25">
      <c r="A332" s="3">
        <v>44707</v>
      </c>
      <c r="B332" s="4">
        <v>9.465901357990381</v>
      </c>
      <c r="C332" s="4">
        <v>15.127622439725043</v>
      </c>
      <c r="D332" s="5">
        <v>0</v>
      </c>
      <c r="E332" s="4">
        <v>24.593523797715424</v>
      </c>
    </row>
    <row x14ac:dyDescent="0.25" r="333" customHeight="1" ht="17.25">
      <c r="A333" s="3">
        <v>44708</v>
      </c>
      <c r="B333" s="4">
        <v>0.00003245411061012318</v>
      </c>
      <c r="C333" s="4">
        <v>24.328045438289884</v>
      </c>
      <c r="D333" s="5">
        <v>0</v>
      </c>
      <c r="E333" s="4">
        <v>24.328077892400493</v>
      </c>
    </row>
    <row x14ac:dyDescent="0.25" r="334" customHeight="1" ht="17.25">
      <c r="A334" s="3">
        <v>44709</v>
      </c>
      <c r="B334" s="4">
        <v>0.0005243590525656652</v>
      </c>
      <c r="C334" s="4">
        <v>24.345449598324812</v>
      </c>
      <c r="D334" s="5">
        <v>0</v>
      </c>
      <c r="E334" s="4">
        <v>24.345973957377378</v>
      </c>
    </row>
    <row x14ac:dyDescent="0.25" r="335" customHeight="1" ht="17.25">
      <c r="A335" s="3">
        <v>44710</v>
      </c>
      <c r="B335" s="4">
        <v>0.0011651817667266235</v>
      </c>
      <c r="C335" s="4">
        <v>24.33882467035756</v>
      </c>
      <c r="D335" s="5">
        <v>0</v>
      </c>
      <c r="E335" s="4">
        <v>24.339989852124287</v>
      </c>
    </row>
    <row x14ac:dyDescent="0.25" r="336" customHeight="1" ht="17.25">
      <c r="A336" s="3">
        <v>44711</v>
      </c>
      <c r="B336" s="4">
        <v>0.0018060044808875819</v>
      </c>
      <c r="C336" s="4">
        <v>24.345175733859612</v>
      </c>
      <c r="D336" s="5">
        <v>0</v>
      </c>
      <c r="E336" s="4">
        <v>24.3469817383405</v>
      </c>
    </row>
    <row x14ac:dyDescent="0.25" r="337" customHeight="1" ht="17.25">
      <c r="A337" s="3">
        <v>44712</v>
      </c>
      <c r="B337" s="4">
        <v>0.00244682719504854</v>
      </c>
      <c r="C337" s="4">
        <v>24.34904259380837</v>
      </c>
      <c r="D337" s="5">
        <v>0</v>
      </c>
      <c r="E337" s="4">
        <v>24.351489421003418</v>
      </c>
    </row>
    <row x14ac:dyDescent="0.25" r="338" customHeight="1" ht="17.25">
      <c r="A338" s="3">
        <v>44713</v>
      </c>
      <c r="B338" s="4">
        <v>0.0030876499092094985</v>
      </c>
      <c r="C338" s="4">
        <v>24.634524748443518</v>
      </c>
      <c r="D338" s="5">
        <v>0</v>
      </c>
      <c r="E338" s="4">
        <v>24.637612398352726</v>
      </c>
    </row>
    <row x14ac:dyDescent="0.25" r="339" customHeight="1" ht="17.25">
      <c r="A339" s="3">
        <v>44714</v>
      </c>
      <c r="B339" s="4">
        <v>1.1798847176947649</v>
      </c>
      <c r="C339" s="4">
        <v>23.357029293210555</v>
      </c>
      <c r="D339" s="5">
        <v>0</v>
      </c>
      <c r="E339" s="4">
        <v>24.53691401090532</v>
      </c>
    </row>
    <row x14ac:dyDescent="0.25" r="340" customHeight="1" ht="17.25">
      <c r="A340" s="3">
        <v>44715</v>
      </c>
      <c r="B340" s="4">
        <v>0.0006230159486008804</v>
      </c>
      <c r="C340" s="4">
        <v>24.320874786805785</v>
      </c>
      <c r="D340" s="5">
        <v>0</v>
      </c>
      <c r="E340" s="4">
        <v>24.321497802754386</v>
      </c>
    </row>
    <row x14ac:dyDescent="0.25" r="341" customHeight="1" ht="17.25">
      <c r="A341" s="3">
        <v>44716</v>
      </c>
      <c r="B341" s="4">
        <v>0.002954886875500669</v>
      </c>
      <c r="C341" s="4">
        <v>9.107808355380477</v>
      </c>
      <c r="D341" s="5">
        <v>0</v>
      </c>
      <c r="E341" s="4">
        <v>9.110763242255977</v>
      </c>
    </row>
    <row x14ac:dyDescent="0.25" r="342" customHeight="1" ht="17.25">
      <c r="A342" s="3">
        <v>44717</v>
      </c>
      <c r="B342" s="4">
        <v>0.0053846687989818395</v>
      </c>
      <c r="C342" s="5">
        <v>0</v>
      </c>
      <c r="D342" s="5">
        <v>0</v>
      </c>
      <c r="E342" s="4">
        <v>0.0053846687989818395</v>
      </c>
    </row>
    <row x14ac:dyDescent="0.25" r="343" customHeight="1" ht="17.25">
      <c r="A343" s="3">
        <v>44718</v>
      </c>
      <c r="B343" s="4">
        <v>17.83645270574757</v>
      </c>
      <c r="C343" s="5">
        <v>0</v>
      </c>
      <c r="D343" s="5">
        <v>0</v>
      </c>
      <c r="E343" s="4">
        <v>17.83645270574757</v>
      </c>
    </row>
    <row x14ac:dyDescent="0.25" r="344" customHeight="1" ht="17.25">
      <c r="A344" s="3">
        <v>44719</v>
      </c>
      <c r="B344" s="4">
        <v>24.416757961415044</v>
      </c>
      <c r="C344" s="5">
        <v>0</v>
      </c>
      <c r="D344" s="5">
        <v>0</v>
      </c>
      <c r="E344" s="4">
        <v>24.416757961415044</v>
      </c>
    </row>
    <row x14ac:dyDescent="0.25" r="345" customHeight="1" ht="17.25">
      <c r="A345" s="3">
        <v>44720</v>
      </c>
      <c r="B345" s="4">
        <v>24.413339536302118</v>
      </c>
      <c r="C345" s="4">
        <v>3.811142536454035e-8</v>
      </c>
      <c r="D345" s="5">
        <v>0</v>
      </c>
      <c r="E345" s="4">
        <v>24.413339574413545</v>
      </c>
    </row>
    <row x14ac:dyDescent="0.25" r="346" customHeight="1" ht="17.25">
      <c r="A346" s="3">
        <v>44721</v>
      </c>
      <c r="B346" s="4">
        <v>24.406727683143583</v>
      </c>
      <c r="C346" s="4">
        <v>2.392955707894199e-11</v>
      </c>
      <c r="D346" s="5">
        <v>0</v>
      </c>
      <c r="E346" s="4">
        <v>24.406727683167514</v>
      </c>
    </row>
    <row x14ac:dyDescent="0.25" r="347" customHeight="1" ht="17.25">
      <c r="A347" s="3">
        <v>44722</v>
      </c>
      <c r="B347" s="4">
        <v>24.417558039326128</v>
      </c>
      <c r="C347" s="4">
        <v>-2.3704407212995248e-8</v>
      </c>
      <c r="D347" s="5">
        <v>0</v>
      </c>
      <c r="E347" s="4">
        <v>24.417558015621722</v>
      </c>
    </row>
    <row x14ac:dyDescent="0.25" r="348" customHeight="1" ht="17.25">
      <c r="A348" s="3">
        <v>44723</v>
      </c>
      <c r="B348" s="4">
        <v>10.38787142982578</v>
      </c>
      <c r="C348" s="4">
        <v>-1.2799359700098833e-8</v>
      </c>
      <c r="D348" s="5">
        <v>0</v>
      </c>
      <c r="E348" s="4">
        <v>10.387871417026421</v>
      </c>
    </row>
    <row x14ac:dyDescent="0.25" r="349" customHeight="1" ht="17.25">
      <c r="A349" s="3">
        <v>44724</v>
      </c>
      <c r="B349" s="4">
        <v>-3.675597639181902e-8</v>
      </c>
      <c r="C349" s="4">
        <v>-1.1974343699052707e-8</v>
      </c>
      <c r="D349" s="5">
        <v>0</v>
      </c>
      <c r="E349" s="4">
        <v>-4.873032009087173e-8</v>
      </c>
    </row>
    <row x14ac:dyDescent="0.25" r="350" customHeight="1" ht="17.25">
      <c r="A350" s="3">
        <v>44725</v>
      </c>
      <c r="B350" s="4">
        <v>11.177762418013325</v>
      </c>
      <c r="C350" s="4">
        <v>17.3953077450971</v>
      </c>
      <c r="D350" s="5">
        <v>0</v>
      </c>
      <c r="E350" s="4">
        <v>28.573070163110422</v>
      </c>
    </row>
    <row x14ac:dyDescent="0.25" r="351" customHeight="1" ht="17.25">
      <c r="A351" s="3">
        <v>44726</v>
      </c>
      <c r="B351" s="4">
        <v>12.96757625346925</v>
      </c>
      <c r="C351" s="4">
        <v>27.240536023317226</v>
      </c>
      <c r="D351" s="5">
        <v>0</v>
      </c>
      <c r="E351" s="4">
        <v>40.20811227678648</v>
      </c>
    </row>
    <row x14ac:dyDescent="0.25" r="352" customHeight="1" ht="17.25">
      <c r="A352" s="3">
        <v>44727</v>
      </c>
      <c r="B352" s="4">
        <v>-1.2580491331125705e-8</v>
      </c>
      <c r="C352" s="4">
        <v>32.89304412774685</v>
      </c>
      <c r="D352" s="5">
        <v>0</v>
      </c>
      <c r="E352" s="4">
        <v>32.893044115166354</v>
      </c>
    </row>
    <row x14ac:dyDescent="0.25" r="353" customHeight="1" ht="17.25">
      <c r="A353" s="3">
        <v>44728</v>
      </c>
      <c r="B353" s="4">
        <v>3.463438586896375</v>
      </c>
      <c r="C353" s="4">
        <v>22.63308572381276</v>
      </c>
      <c r="D353" s="5">
        <v>0</v>
      </c>
      <c r="E353" s="4">
        <v>26.096524310709135</v>
      </c>
    </row>
    <row x14ac:dyDescent="0.25" r="354" customHeight="1" ht="17.25">
      <c r="A354" s="3">
        <v>44729</v>
      </c>
      <c r="B354" s="4">
        <v>1.1842947444124453e-8</v>
      </c>
      <c r="C354" s="4">
        <v>24.33342697752122</v>
      </c>
      <c r="D354" s="5">
        <v>0</v>
      </c>
      <c r="E354" s="4">
        <v>24.333426989364167</v>
      </c>
    </row>
    <row x14ac:dyDescent="0.25" r="355" customHeight="1" ht="17.25">
      <c r="A355" s="3">
        <v>44730</v>
      </c>
      <c r="B355" s="4">
        <v>9.49917670541217e-10</v>
      </c>
      <c r="C355" s="4">
        <v>24.343573855859482</v>
      </c>
      <c r="D355" s="5">
        <v>0</v>
      </c>
      <c r="E355" s="4">
        <v>24.3435738568094</v>
      </c>
    </row>
    <row x14ac:dyDescent="0.25" r="356" customHeight="1" ht="17.25">
      <c r="A356" s="3">
        <v>44731</v>
      </c>
      <c r="B356" s="4">
        <v>-0.00002734332254277203</v>
      </c>
      <c r="C356" s="4">
        <v>23.84204510761184</v>
      </c>
      <c r="D356" s="5">
        <v>0</v>
      </c>
      <c r="E356" s="4">
        <v>23.842017764289295</v>
      </c>
    </row>
    <row x14ac:dyDescent="0.25" r="357" customHeight="1" ht="17.25">
      <c r="A357" s="3">
        <v>44732</v>
      </c>
      <c r="B357" s="5">
        <v>0</v>
      </c>
      <c r="C357" s="4">
        <v>26.743221148641332</v>
      </c>
      <c r="D357" s="5">
        <v>0</v>
      </c>
      <c r="E357" s="4">
        <v>26.743221148641332</v>
      </c>
    </row>
    <row x14ac:dyDescent="0.25" r="358" customHeight="1" ht="17.25">
      <c r="A358" s="3">
        <v>44733</v>
      </c>
      <c r="B358" s="4">
        <v>4.897280724610577</v>
      </c>
      <c r="C358" s="4">
        <v>25.096021274976756</v>
      </c>
      <c r="D358" s="5">
        <v>0</v>
      </c>
      <c r="E358" s="4">
        <v>29.993301999587334</v>
      </c>
    </row>
    <row x14ac:dyDescent="0.25" r="359" customHeight="1" ht="17.25">
      <c r="A359" s="3">
        <v>44734</v>
      </c>
      <c r="B359" s="4">
        <v>17.245013076977354</v>
      </c>
      <c r="C359" s="4">
        <v>9.145165537235528</v>
      </c>
      <c r="D359" s="5">
        <v>0</v>
      </c>
      <c r="E359" s="4">
        <v>26.390178614212882</v>
      </c>
    </row>
    <row x14ac:dyDescent="0.25" r="360" customHeight="1" ht="17.25">
      <c r="A360" s="3">
        <v>44735</v>
      </c>
      <c r="B360" s="4">
        <v>24.387155989795964</v>
      </c>
      <c r="C360" s="4">
        <v>1.1849370191405183e-8</v>
      </c>
      <c r="D360" s="5">
        <v>0</v>
      </c>
      <c r="E360" s="4">
        <v>24.387156001645334</v>
      </c>
    </row>
    <row x14ac:dyDescent="0.25" r="361" customHeight="1" ht="17.25">
      <c r="A361" s="3">
        <v>44736</v>
      </c>
      <c r="B361" s="4">
        <v>24.396551904266232</v>
      </c>
      <c r="C361" s="4">
        <v>1.2958256898455447e-8</v>
      </c>
      <c r="D361" s="5">
        <v>0</v>
      </c>
      <c r="E361" s="4">
        <v>24.39655191722449</v>
      </c>
    </row>
    <row x14ac:dyDescent="0.25" r="362" customHeight="1" ht="17.25">
      <c r="A362" s="3">
        <v>44737</v>
      </c>
      <c r="B362" s="4">
        <v>10.8859429812356</v>
      </c>
      <c r="C362" s="4">
        <v>-1.1826496425021935e-8</v>
      </c>
      <c r="D362" s="5">
        <v>0</v>
      </c>
      <c r="E362" s="4">
        <v>10.885942969409102</v>
      </c>
    </row>
    <row x14ac:dyDescent="0.25" r="363" customHeight="1" ht="17.25">
      <c r="A363" s="3">
        <v>44738</v>
      </c>
      <c r="B363" s="4">
        <v>-3.2339205019650834e-11</v>
      </c>
      <c r="C363" s="4">
        <v>2.3681953598430314e-8</v>
      </c>
      <c r="D363" s="5">
        <v>0</v>
      </c>
      <c r="E363" s="4">
        <v>2.3649614393410662e-8</v>
      </c>
    </row>
    <row x14ac:dyDescent="0.25" r="364" customHeight="1" ht="17.25">
      <c r="A364" s="3">
        <v>44739</v>
      </c>
      <c r="B364" s="4">
        <v>-1.4013915726479703e-8</v>
      </c>
      <c r="C364" s="4">
        <v>16.745269594638174</v>
      </c>
      <c r="D364" s="5">
        <v>0</v>
      </c>
      <c r="E364" s="4">
        <v>16.745269580624257</v>
      </c>
    </row>
    <row x14ac:dyDescent="0.25" r="365" customHeight="1" ht="17.25">
      <c r="A365" s="3">
        <v>44740</v>
      </c>
      <c r="B365" s="4">
        <v>7.253653371609702e-25</v>
      </c>
      <c r="C365" s="4">
        <v>24.347251403469343</v>
      </c>
      <c r="D365" s="4">
        <v>419.6995482473311</v>
      </c>
      <c r="E365" s="4">
        <v>24.766950951716673</v>
      </c>
    </row>
    <row x14ac:dyDescent="0.25" r="366" customHeight="1" ht="17.25">
      <c r="A366" s="3">
        <v>44741</v>
      </c>
      <c r="B366" s="4">
        <v>-2.693472067268664e-8</v>
      </c>
      <c r="C366" s="4">
        <v>26.035823146672413</v>
      </c>
      <c r="D366" s="5">
        <v>0</v>
      </c>
      <c r="E366" s="4">
        <v>26.035823119737692</v>
      </c>
    </row>
    <row x14ac:dyDescent="0.25" r="367" customHeight="1" ht="17.25">
      <c r="A367" s="3">
        <v>44742</v>
      </c>
      <c r="B367" s="4">
        <v>-1.185871791865452e-8</v>
      </c>
      <c r="C367" s="4">
        <v>26.698848949683995</v>
      </c>
      <c r="D367" s="5">
        <v>0</v>
      </c>
      <c r="E367" s="4">
        <v>26.69884893782528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367"/>
  <sheetViews>
    <sheetView workbookViewId="0"/>
  </sheetViews>
  <sheetFormatPr defaultRowHeight="15" x14ac:dyDescent="0.25"/>
  <cols>
    <col min="1" max="1" style="6" width="18.005" customWidth="1" bestFit="1"/>
    <col min="2" max="2" style="9" width="25.14785714285714" customWidth="1" bestFit="1"/>
  </cols>
  <sheetData>
    <row x14ac:dyDescent="0.25" r="1" customHeight="1" ht="17.25">
      <c r="A1" s="1"/>
      <c r="B1" s="8" t="s">
        <v>0</v>
      </c>
    </row>
    <row x14ac:dyDescent="0.25" r="2" customHeight="1" ht="17.25">
      <c r="A2" s="1"/>
      <c r="B2" s="8" t="s">
        <v>4</v>
      </c>
    </row>
    <row x14ac:dyDescent="0.25" r="3" customHeight="1" ht="17.25">
      <c r="A3" s="3">
        <f>_xll.PIAdvCalcDat('Blr 10 Pellets'!$B$2,"7/1/21","7/1/22","1d","total","time-weighted",0,24,65,"")</f>
        <v>25568.75</v>
      </c>
      <c r="B3" s="4">
        <v>80.39678962735755</v>
      </c>
    </row>
    <row x14ac:dyDescent="0.25" r="4" customHeight="1" ht="17.25">
      <c r="A4" s="3">
        <v>44379</v>
      </c>
      <c r="B4" s="4">
        <v>189.17284388711522</v>
      </c>
    </row>
    <row x14ac:dyDescent="0.25" r="5" customHeight="1" ht="17.25">
      <c r="A5" s="3">
        <v>44380</v>
      </c>
      <c r="B5" s="4">
        <v>196.93428297950925</v>
      </c>
    </row>
    <row x14ac:dyDescent="0.25" r="6" customHeight="1" ht="17.25">
      <c r="A6" s="3">
        <v>44381</v>
      </c>
      <c r="B6" s="4">
        <v>202.69091437100545</v>
      </c>
    </row>
    <row x14ac:dyDescent="0.25" r="7" customHeight="1" ht="17.25">
      <c r="A7" s="3">
        <v>44382</v>
      </c>
      <c r="B7" s="4">
        <v>193.80635016085452</v>
      </c>
    </row>
    <row x14ac:dyDescent="0.25" r="8" customHeight="1" ht="17.25">
      <c r="A8" s="3">
        <v>44383</v>
      </c>
      <c r="B8" s="4">
        <v>194.33549346500783</v>
      </c>
    </row>
    <row x14ac:dyDescent="0.25" r="9" customHeight="1" ht="17.25">
      <c r="A9" s="3">
        <v>44384</v>
      </c>
      <c r="B9" s="4">
        <v>194.0073237306622</v>
      </c>
    </row>
    <row x14ac:dyDescent="0.25" r="10" customHeight="1" ht="17.25">
      <c r="A10" s="3">
        <v>44385</v>
      </c>
      <c r="B10" s="4">
        <v>191.77670207173804</v>
      </c>
    </row>
    <row x14ac:dyDescent="0.25" r="11" customHeight="1" ht="17.25">
      <c r="A11" s="3">
        <v>44386</v>
      </c>
      <c r="B11" s="4">
        <v>182.97824921463766</v>
      </c>
    </row>
    <row x14ac:dyDescent="0.25" r="12" customHeight="1" ht="17.25">
      <c r="A12" s="3">
        <v>44387</v>
      </c>
      <c r="B12" s="4">
        <v>183.49332849166288</v>
      </c>
    </row>
    <row x14ac:dyDescent="0.25" r="13" customHeight="1" ht="17.25">
      <c r="A13" s="3">
        <v>44388</v>
      </c>
      <c r="B13" s="4">
        <v>201.07698221966615</v>
      </c>
    </row>
    <row x14ac:dyDescent="0.25" r="14" customHeight="1" ht="17.25">
      <c r="A14" s="3">
        <v>44389</v>
      </c>
      <c r="B14" s="4">
        <v>201.6140281993822</v>
      </c>
    </row>
    <row x14ac:dyDescent="0.25" r="15" customHeight="1" ht="17.25">
      <c r="A15" s="3">
        <v>44390</v>
      </c>
      <c r="B15" s="4">
        <v>203.9212216730258</v>
      </c>
    </row>
    <row x14ac:dyDescent="0.25" r="16" customHeight="1" ht="17.25">
      <c r="A16" s="3">
        <v>44391</v>
      </c>
      <c r="B16" s="4">
        <v>197.52643985953785</v>
      </c>
    </row>
    <row x14ac:dyDescent="0.25" r="17" customHeight="1" ht="17.25">
      <c r="A17" s="3">
        <v>44392</v>
      </c>
      <c r="B17" s="4">
        <v>99.42557469685093</v>
      </c>
    </row>
    <row x14ac:dyDescent="0.25" r="18" customHeight="1" ht="17.25">
      <c r="A18" s="3">
        <v>44393</v>
      </c>
      <c r="B18" s="4">
        <v>0.21149958441992822</v>
      </c>
    </row>
    <row x14ac:dyDescent="0.25" r="19" customHeight="1" ht="17.25">
      <c r="A19" s="3">
        <v>44394</v>
      </c>
      <c r="B19" s="4">
        <v>0.23152178459618517</v>
      </c>
    </row>
    <row x14ac:dyDescent="0.25" r="20" customHeight="1" ht="17.25">
      <c r="A20" s="3">
        <v>44395</v>
      </c>
      <c r="B20" s="4">
        <v>0.22719213744358346</v>
      </c>
    </row>
    <row x14ac:dyDescent="0.25" r="21" customHeight="1" ht="17.25">
      <c r="A21" s="3">
        <v>44396</v>
      </c>
      <c r="B21" s="4">
        <v>0.3383966093654948</v>
      </c>
    </row>
    <row x14ac:dyDescent="0.25" r="22" customHeight="1" ht="17.25">
      <c r="A22" s="3">
        <v>44397</v>
      </c>
      <c r="B22" s="4">
        <v>0.24986276069158828</v>
      </c>
    </row>
    <row x14ac:dyDescent="0.25" r="23" customHeight="1" ht="17.25">
      <c r="A23" s="3">
        <v>44398</v>
      </c>
      <c r="B23" s="4">
        <v>0.25726138793556497</v>
      </c>
    </row>
    <row x14ac:dyDescent="0.25" r="24" customHeight="1" ht="17.25">
      <c r="A24" s="3">
        <v>44399</v>
      </c>
      <c r="B24" s="4">
        <v>0.2208361593692083</v>
      </c>
    </row>
    <row x14ac:dyDescent="0.25" r="25" customHeight="1" ht="17.25">
      <c r="A25" s="3">
        <v>44400</v>
      </c>
      <c r="B25" s="4">
        <v>0.19713655488314663</v>
      </c>
    </row>
    <row x14ac:dyDescent="0.25" r="26" customHeight="1" ht="17.25">
      <c r="A26" s="3">
        <v>44401</v>
      </c>
      <c r="B26" s="8" t="s">
        <v>3</v>
      </c>
    </row>
    <row x14ac:dyDescent="0.25" r="27" customHeight="1" ht="17.25">
      <c r="A27" s="3">
        <v>44402</v>
      </c>
      <c r="B27" s="4">
        <v>0.23769101507137774</v>
      </c>
    </row>
    <row x14ac:dyDescent="0.25" r="28" customHeight="1" ht="17.25">
      <c r="A28" s="3">
        <v>44403</v>
      </c>
      <c r="B28" s="4">
        <v>0.2633392528184533</v>
      </c>
    </row>
    <row x14ac:dyDescent="0.25" r="29" customHeight="1" ht="17.25">
      <c r="A29" s="3">
        <v>44404</v>
      </c>
      <c r="B29" s="4">
        <v>108.86475091453941</v>
      </c>
    </row>
    <row x14ac:dyDescent="0.25" r="30" customHeight="1" ht="17.25">
      <c r="A30" s="3">
        <v>44405</v>
      </c>
      <c r="B30" s="4">
        <v>233.55553337592278</v>
      </c>
    </row>
    <row x14ac:dyDescent="0.25" r="31" customHeight="1" ht="17.25">
      <c r="A31" s="3">
        <v>44406</v>
      </c>
      <c r="B31" s="4">
        <v>198.5943008132822</v>
      </c>
    </row>
    <row x14ac:dyDescent="0.25" r="32" customHeight="1" ht="17.25">
      <c r="A32" s="3">
        <v>44407</v>
      </c>
      <c r="B32" s="4">
        <v>202.78836068253656</v>
      </c>
    </row>
    <row x14ac:dyDescent="0.25" r="33" customHeight="1" ht="17.25">
      <c r="A33" s="3">
        <v>44408</v>
      </c>
      <c r="B33" s="4">
        <v>194.38154784578603</v>
      </c>
    </row>
    <row x14ac:dyDescent="0.25" r="34" customHeight="1" ht="17.25">
      <c r="A34" s="3">
        <v>44409</v>
      </c>
      <c r="B34" s="4">
        <v>192.5962670159227</v>
      </c>
    </row>
    <row x14ac:dyDescent="0.25" r="35" customHeight="1" ht="17.25">
      <c r="A35" s="3">
        <v>44410</v>
      </c>
      <c r="B35" s="4">
        <v>184.33494159194873</v>
      </c>
    </row>
    <row x14ac:dyDescent="0.25" r="36" customHeight="1" ht="17.25">
      <c r="A36" s="3">
        <v>44411</v>
      </c>
      <c r="B36" s="4">
        <v>194.12043968173063</v>
      </c>
    </row>
    <row x14ac:dyDescent="0.25" r="37" customHeight="1" ht="17.25">
      <c r="A37" s="3">
        <v>44412</v>
      </c>
      <c r="B37" s="4">
        <v>187.49927630630037</v>
      </c>
    </row>
    <row x14ac:dyDescent="0.25" r="38" customHeight="1" ht="17.25">
      <c r="A38" s="3">
        <v>44413</v>
      </c>
      <c r="B38" s="4">
        <v>178.7410596728167</v>
      </c>
    </row>
    <row x14ac:dyDescent="0.25" r="39" customHeight="1" ht="17.25">
      <c r="A39" s="3">
        <v>44414</v>
      </c>
      <c r="B39" s="4">
        <v>201.381327986275</v>
      </c>
    </row>
    <row x14ac:dyDescent="0.25" r="40" customHeight="1" ht="17.25">
      <c r="A40" s="3">
        <v>44415</v>
      </c>
      <c r="B40" s="4">
        <v>197.81171791506193</v>
      </c>
    </row>
    <row x14ac:dyDescent="0.25" r="41" customHeight="1" ht="17.25">
      <c r="A41" s="3">
        <v>44416</v>
      </c>
      <c r="B41" s="4">
        <v>197.36954364322935</v>
      </c>
    </row>
    <row x14ac:dyDescent="0.25" r="42" customHeight="1" ht="17.25">
      <c r="A42" s="3">
        <v>44417</v>
      </c>
      <c r="B42" s="4">
        <v>195.7113081907952</v>
      </c>
    </row>
    <row x14ac:dyDescent="0.25" r="43" customHeight="1" ht="17.25">
      <c r="A43" s="3">
        <v>44418</v>
      </c>
      <c r="B43" s="4">
        <v>177.26484981066153</v>
      </c>
    </row>
    <row x14ac:dyDescent="0.25" r="44" customHeight="1" ht="17.25">
      <c r="A44" s="3">
        <v>44419</v>
      </c>
      <c r="B44" s="4">
        <v>201.0029469370881</v>
      </c>
    </row>
    <row x14ac:dyDescent="0.25" r="45" customHeight="1" ht="17.25">
      <c r="A45" s="3">
        <v>44420</v>
      </c>
      <c r="B45" s="4">
        <v>200.45182856241098</v>
      </c>
    </row>
    <row x14ac:dyDescent="0.25" r="46" customHeight="1" ht="17.25">
      <c r="A46" s="3">
        <v>44421</v>
      </c>
      <c r="B46" s="4">
        <v>189.9982084737269</v>
      </c>
    </row>
    <row x14ac:dyDescent="0.25" r="47" customHeight="1" ht="17.25">
      <c r="A47" s="3">
        <v>44422</v>
      </c>
      <c r="B47" s="4">
        <v>190.97510794708575</v>
      </c>
    </row>
    <row x14ac:dyDescent="0.25" r="48" customHeight="1" ht="17.25">
      <c r="A48" s="3">
        <v>44423</v>
      </c>
      <c r="B48" s="4">
        <v>187.99099259239063</v>
      </c>
    </row>
    <row x14ac:dyDescent="0.25" r="49" customHeight="1" ht="17.25">
      <c r="A49" s="3">
        <v>44424</v>
      </c>
      <c r="B49" s="4">
        <v>183.97579696761755</v>
      </c>
    </row>
    <row x14ac:dyDescent="0.25" r="50" customHeight="1" ht="17.25">
      <c r="A50" s="3">
        <v>44425</v>
      </c>
      <c r="B50" s="4">
        <v>184.30040057357655</v>
      </c>
    </row>
    <row x14ac:dyDescent="0.25" r="51" customHeight="1" ht="17.25">
      <c r="A51" s="3">
        <v>44426</v>
      </c>
      <c r="B51" s="4">
        <v>191.28007048816153</v>
      </c>
    </row>
    <row x14ac:dyDescent="0.25" r="52" customHeight="1" ht="17.25">
      <c r="A52" s="3">
        <v>44427</v>
      </c>
      <c r="B52" s="4">
        <v>186.78714779603246</v>
      </c>
    </row>
    <row x14ac:dyDescent="0.25" r="53" customHeight="1" ht="17.25">
      <c r="A53" s="3">
        <v>44428</v>
      </c>
      <c r="B53" s="4">
        <v>187.82173525829143</v>
      </c>
    </row>
    <row x14ac:dyDescent="0.25" r="54" customHeight="1" ht="17.25">
      <c r="A54" s="3">
        <v>44429</v>
      </c>
      <c r="B54" s="4">
        <v>205.49574247791608</v>
      </c>
    </row>
    <row x14ac:dyDescent="0.25" r="55" customHeight="1" ht="17.25">
      <c r="A55" s="3">
        <v>44430</v>
      </c>
      <c r="B55" s="4">
        <v>193.04582633065024</v>
      </c>
    </row>
    <row x14ac:dyDescent="0.25" r="56" customHeight="1" ht="17.25">
      <c r="A56" s="3">
        <v>44431</v>
      </c>
      <c r="B56" s="4">
        <v>204.11310601879404</v>
      </c>
    </row>
    <row x14ac:dyDescent="0.25" r="57" customHeight="1" ht="17.25">
      <c r="A57" s="3">
        <v>44432</v>
      </c>
      <c r="B57" s="4">
        <v>108.16107429794158</v>
      </c>
    </row>
    <row x14ac:dyDescent="0.25" r="58" customHeight="1" ht="17.25">
      <c r="A58" s="3">
        <v>44433</v>
      </c>
      <c r="B58" s="4">
        <v>0.22032170582133404</v>
      </c>
    </row>
    <row x14ac:dyDescent="0.25" r="59" customHeight="1" ht="17.25">
      <c r="A59" s="3">
        <v>44434</v>
      </c>
      <c r="B59" s="4">
        <v>0.21594761409048632</v>
      </c>
    </row>
    <row x14ac:dyDescent="0.25" r="60" customHeight="1" ht="17.25">
      <c r="A60" s="3">
        <v>44435</v>
      </c>
      <c r="B60" s="4">
        <v>102.01292420871559</v>
      </c>
    </row>
    <row x14ac:dyDescent="0.25" r="61" customHeight="1" ht="17.25">
      <c r="A61" s="3">
        <v>44436</v>
      </c>
      <c r="B61" s="4">
        <v>192.08328953800418</v>
      </c>
    </row>
    <row x14ac:dyDescent="0.25" r="62" customHeight="1" ht="17.25">
      <c r="A62" s="3">
        <v>44437</v>
      </c>
      <c r="B62" s="4">
        <v>201.24301589751843</v>
      </c>
    </row>
    <row x14ac:dyDescent="0.25" r="63" customHeight="1" ht="17.25">
      <c r="A63" s="3">
        <v>44438</v>
      </c>
      <c r="B63" s="4">
        <v>205.48859107416556</v>
      </c>
    </row>
    <row x14ac:dyDescent="0.25" r="64" customHeight="1" ht="17.25">
      <c r="A64" s="3">
        <v>44439</v>
      </c>
      <c r="B64" s="4">
        <v>221.75602030932686</v>
      </c>
    </row>
    <row x14ac:dyDescent="0.25" r="65" customHeight="1" ht="17.25">
      <c r="A65" s="3">
        <v>44440</v>
      </c>
      <c r="B65" s="4">
        <v>194.2650472181178</v>
      </c>
    </row>
    <row x14ac:dyDescent="0.25" r="66" customHeight="1" ht="17.25">
      <c r="A66" s="3">
        <v>44441</v>
      </c>
      <c r="B66" s="4">
        <v>197.22739408546136</v>
      </c>
    </row>
    <row x14ac:dyDescent="0.25" r="67" customHeight="1" ht="17.25">
      <c r="A67" s="3">
        <v>44442</v>
      </c>
      <c r="B67" s="4">
        <v>201.91707319534345</v>
      </c>
    </row>
    <row x14ac:dyDescent="0.25" r="68" customHeight="1" ht="17.25">
      <c r="A68" s="3">
        <v>44443</v>
      </c>
      <c r="B68" s="4">
        <v>206.6007171189707</v>
      </c>
    </row>
    <row x14ac:dyDescent="0.25" r="69" customHeight="1" ht="17.25">
      <c r="A69" s="3">
        <v>44444</v>
      </c>
      <c r="B69" s="4">
        <v>200.99564863471323</v>
      </c>
    </row>
    <row x14ac:dyDescent="0.25" r="70" customHeight="1" ht="17.25">
      <c r="A70" s="3">
        <v>44445</v>
      </c>
      <c r="B70" s="4">
        <v>0.6377137226721576</v>
      </c>
    </row>
    <row x14ac:dyDescent="0.25" r="71" customHeight="1" ht="17.25">
      <c r="A71" s="3">
        <v>44446</v>
      </c>
      <c r="B71" s="4">
        <v>0.2088872483058851</v>
      </c>
    </row>
    <row x14ac:dyDescent="0.25" r="72" customHeight="1" ht="17.25">
      <c r="A72" s="3">
        <v>44447</v>
      </c>
      <c r="B72" s="4">
        <v>0.2667904527036842</v>
      </c>
    </row>
    <row x14ac:dyDescent="0.25" r="73" customHeight="1" ht="17.25">
      <c r="A73" s="3">
        <v>44448</v>
      </c>
      <c r="B73" s="4">
        <v>0.23050836906720168</v>
      </c>
    </row>
    <row x14ac:dyDescent="0.25" r="74" customHeight="1" ht="17.25">
      <c r="A74" s="3">
        <v>44449</v>
      </c>
      <c r="B74" s="4">
        <v>123.74731406529229</v>
      </c>
    </row>
    <row x14ac:dyDescent="0.25" r="75" customHeight="1" ht="17.25">
      <c r="A75" s="3">
        <v>44450</v>
      </c>
      <c r="B75" s="4">
        <v>170.13749884325162</v>
      </c>
    </row>
    <row x14ac:dyDescent="0.25" r="76" customHeight="1" ht="17.25">
      <c r="A76" s="3">
        <v>44451</v>
      </c>
      <c r="B76" s="4">
        <v>155.85959805771947</v>
      </c>
    </row>
    <row x14ac:dyDescent="0.25" r="77" customHeight="1" ht="17.25">
      <c r="A77" s="3">
        <v>44452</v>
      </c>
      <c r="B77" s="4">
        <v>154.46094729477568</v>
      </c>
    </row>
    <row x14ac:dyDescent="0.25" r="78" customHeight="1" ht="17.25">
      <c r="A78" s="3">
        <v>44453</v>
      </c>
      <c r="B78" s="4">
        <v>162.6180362377385</v>
      </c>
    </row>
    <row x14ac:dyDescent="0.25" r="79" customHeight="1" ht="17.25">
      <c r="A79" s="3">
        <v>44454</v>
      </c>
      <c r="B79" s="4">
        <v>175.55230173379144</v>
      </c>
    </row>
    <row x14ac:dyDescent="0.25" r="80" customHeight="1" ht="17.25">
      <c r="A80" s="3">
        <v>44455</v>
      </c>
      <c r="B80" s="4">
        <v>175.77313723696986</v>
      </c>
    </row>
    <row x14ac:dyDescent="0.25" r="81" customHeight="1" ht="17.25">
      <c r="A81" s="3">
        <v>44456</v>
      </c>
      <c r="B81" s="4">
        <v>197.2739787337556</v>
      </c>
    </row>
    <row x14ac:dyDescent="0.25" r="82" customHeight="1" ht="17.25">
      <c r="A82" s="3">
        <v>44457</v>
      </c>
      <c r="B82" s="4">
        <v>181.72906637317672</v>
      </c>
    </row>
    <row x14ac:dyDescent="0.25" r="83" customHeight="1" ht="17.25">
      <c r="A83" s="3">
        <v>44458</v>
      </c>
      <c r="B83" s="4">
        <v>164.53077617800898</v>
      </c>
    </row>
    <row x14ac:dyDescent="0.25" r="84" customHeight="1" ht="17.25">
      <c r="A84" s="3">
        <v>44459</v>
      </c>
      <c r="B84" s="4">
        <v>177.01127872782507</v>
      </c>
    </row>
    <row x14ac:dyDescent="0.25" r="85" customHeight="1" ht="17.25">
      <c r="A85" s="3">
        <v>44460</v>
      </c>
      <c r="B85" s="4">
        <v>192.83797427524087</v>
      </c>
    </row>
    <row x14ac:dyDescent="0.25" r="86" customHeight="1" ht="17.25">
      <c r="A86" s="3">
        <v>44461</v>
      </c>
      <c r="B86" s="4">
        <v>175.2592321004724</v>
      </c>
    </row>
    <row x14ac:dyDescent="0.25" r="87" customHeight="1" ht="17.25">
      <c r="A87" s="3">
        <v>44462</v>
      </c>
      <c r="B87" s="4">
        <v>173.72380579845213</v>
      </c>
    </row>
    <row x14ac:dyDescent="0.25" r="88" customHeight="1" ht="17.25">
      <c r="A88" s="3">
        <v>44463</v>
      </c>
      <c r="B88" s="4">
        <v>169.2519291515232</v>
      </c>
    </row>
    <row x14ac:dyDescent="0.25" r="89" customHeight="1" ht="17.25">
      <c r="A89" s="3">
        <v>44464</v>
      </c>
      <c r="B89" s="4">
        <v>175.3585589415931</v>
      </c>
    </row>
    <row x14ac:dyDescent="0.25" r="90" customHeight="1" ht="17.25">
      <c r="A90" s="3">
        <v>44465</v>
      </c>
      <c r="B90" s="4">
        <v>171.4935371068351</v>
      </c>
    </row>
    <row x14ac:dyDescent="0.25" r="91" customHeight="1" ht="17.25">
      <c r="A91" s="3">
        <v>44466</v>
      </c>
      <c r="B91" s="4">
        <v>171.972611707602</v>
      </c>
    </row>
    <row x14ac:dyDescent="0.25" r="92" customHeight="1" ht="17.25">
      <c r="A92" s="3">
        <v>44467</v>
      </c>
      <c r="B92" s="4">
        <v>185.33382874040169</v>
      </c>
    </row>
    <row x14ac:dyDescent="0.25" r="93" customHeight="1" ht="17.25">
      <c r="A93" s="3">
        <v>44468</v>
      </c>
      <c r="B93" s="4">
        <v>189.64976146336681</v>
      </c>
    </row>
    <row x14ac:dyDescent="0.25" r="94" customHeight="1" ht="17.25">
      <c r="A94" s="3">
        <v>44469</v>
      </c>
      <c r="B94" s="4">
        <v>196.47984845985007</v>
      </c>
    </row>
    <row x14ac:dyDescent="0.25" r="95" customHeight="1" ht="17.25">
      <c r="A95" s="3">
        <v>44470</v>
      </c>
      <c r="B95" s="4">
        <v>186.1085955131076</v>
      </c>
    </row>
    <row x14ac:dyDescent="0.25" r="96" customHeight="1" ht="17.25">
      <c r="A96" s="3">
        <v>44471</v>
      </c>
      <c r="B96" s="4">
        <v>64.3951472509931</v>
      </c>
    </row>
    <row x14ac:dyDescent="0.25" r="97" customHeight="1" ht="17.25">
      <c r="A97" s="3">
        <v>44472</v>
      </c>
      <c r="B97" s="4">
        <v>0.4673989579093143</v>
      </c>
    </row>
    <row x14ac:dyDescent="0.25" r="98" customHeight="1" ht="17.25">
      <c r="A98" s="3">
        <v>44473</v>
      </c>
      <c r="B98" s="4">
        <v>57.82648633609409</v>
      </c>
    </row>
    <row x14ac:dyDescent="0.25" r="99" customHeight="1" ht="17.25">
      <c r="A99" s="3">
        <v>44474</v>
      </c>
      <c r="B99" s="4">
        <v>182.53650488098287</v>
      </c>
    </row>
    <row x14ac:dyDescent="0.25" r="100" customHeight="1" ht="17.25">
      <c r="A100" s="3">
        <v>44475</v>
      </c>
      <c r="B100" s="4">
        <v>166.60742390671336</v>
      </c>
    </row>
    <row x14ac:dyDescent="0.25" r="101" customHeight="1" ht="17.25">
      <c r="A101" s="3">
        <v>44476</v>
      </c>
      <c r="B101" s="4">
        <v>165.99099852465636</v>
      </c>
    </row>
    <row x14ac:dyDescent="0.25" r="102" customHeight="1" ht="17.25">
      <c r="A102" s="3">
        <v>44477</v>
      </c>
      <c r="B102" s="4">
        <v>170.5150547489427</v>
      </c>
    </row>
    <row x14ac:dyDescent="0.25" r="103" customHeight="1" ht="17.25">
      <c r="A103" s="3">
        <v>44478</v>
      </c>
      <c r="B103" s="4">
        <v>184.86213842957574</v>
      </c>
    </row>
    <row x14ac:dyDescent="0.25" r="104" customHeight="1" ht="17.25">
      <c r="A104" s="3">
        <v>44479</v>
      </c>
      <c r="B104" s="4">
        <v>184.02302815120993</v>
      </c>
    </row>
    <row x14ac:dyDescent="0.25" r="105" customHeight="1" ht="17.25">
      <c r="A105" s="3">
        <v>44480</v>
      </c>
      <c r="B105" s="4">
        <v>182.55552362224597</v>
      </c>
    </row>
    <row x14ac:dyDescent="0.25" r="106" customHeight="1" ht="17.25">
      <c r="A106" s="3">
        <v>44481</v>
      </c>
      <c r="B106" s="4">
        <v>188.49738635377588</v>
      </c>
    </row>
    <row x14ac:dyDescent="0.25" r="107" customHeight="1" ht="17.25">
      <c r="A107" s="3">
        <v>44482</v>
      </c>
      <c r="B107" s="4">
        <v>191.2448666309687</v>
      </c>
    </row>
    <row x14ac:dyDescent="0.25" r="108" customHeight="1" ht="17.25">
      <c r="A108" s="3">
        <v>44483</v>
      </c>
      <c r="B108" s="4">
        <v>91.2160504152344</v>
      </c>
    </row>
    <row x14ac:dyDescent="0.25" r="109" customHeight="1" ht="17.25">
      <c r="A109" s="3">
        <v>44484</v>
      </c>
      <c r="B109" s="4">
        <v>0.2653536086674723</v>
      </c>
    </row>
    <row x14ac:dyDescent="0.25" r="110" customHeight="1" ht="17.25">
      <c r="A110" s="3">
        <v>44485</v>
      </c>
      <c r="B110" s="4">
        <v>0.27746699998024343</v>
      </c>
    </row>
    <row x14ac:dyDescent="0.25" r="111" customHeight="1" ht="17.25">
      <c r="A111" s="3">
        <v>44486</v>
      </c>
      <c r="B111" s="4">
        <v>0.2345230575032476</v>
      </c>
    </row>
    <row x14ac:dyDescent="0.25" r="112" customHeight="1" ht="17.25">
      <c r="A112" s="3">
        <v>44487</v>
      </c>
      <c r="B112" s="4">
        <v>0.2515109225057455</v>
      </c>
    </row>
    <row x14ac:dyDescent="0.25" r="113" customHeight="1" ht="17.25">
      <c r="A113" s="3">
        <v>44488</v>
      </c>
      <c r="B113" s="4">
        <v>0.27234693928069176</v>
      </c>
    </row>
    <row x14ac:dyDescent="0.25" r="114" customHeight="1" ht="17.25">
      <c r="A114" s="3">
        <v>44489</v>
      </c>
      <c r="B114" s="4">
        <v>0.2693607719530573</v>
      </c>
    </row>
    <row x14ac:dyDescent="0.25" r="115" customHeight="1" ht="17.25">
      <c r="A115" s="3">
        <v>44490</v>
      </c>
      <c r="B115" s="4">
        <v>0.27682264276256513</v>
      </c>
    </row>
    <row x14ac:dyDescent="0.25" r="116" customHeight="1" ht="17.25">
      <c r="A116" s="3">
        <v>44491</v>
      </c>
      <c r="B116" s="4">
        <v>0.23249756376552805</v>
      </c>
    </row>
    <row x14ac:dyDescent="0.25" r="117" customHeight="1" ht="17.25">
      <c r="A117" s="3">
        <v>44492</v>
      </c>
      <c r="B117" s="4">
        <v>0.26135817369849296</v>
      </c>
    </row>
    <row x14ac:dyDescent="0.25" r="118" customHeight="1" ht="17.25">
      <c r="A118" s="3">
        <v>44493</v>
      </c>
      <c r="B118" s="4">
        <v>0.25969506738354786</v>
      </c>
    </row>
    <row x14ac:dyDescent="0.25" r="119" customHeight="1" ht="17.25">
      <c r="A119" s="3">
        <v>44494</v>
      </c>
      <c r="B119" s="4">
        <v>0.2762087634183299</v>
      </c>
    </row>
    <row x14ac:dyDescent="0.25" r="120" customHeight="1" ht="17.25">
      <c r="A120" s="3">
        <v>44495</v>
      </c>
      <c r="B120" s="4">
        <v>0.26425017610232854</v>
      </c>
    </row>
    <row x14ac:dyDescent="0.25" r="121" customHeight="1" ht="17.25">
      <c r="A121" s="3">
        <v>44496</v>
      </c>
      <c r="B121" s="4">
        <v>0.2240826990667334</v>
      </c>
    </row>
    <row x14ac:dyDescent="0.25" r="122" customHeight="1" ht="17.25">
      <c r="A122" s="3">
        <v>44497</v>
      </c>
      <c r="B122" s="4">
        <v>0.25016263148069395</v>
      </c>
    </row>
    <row x14ac:dyDescent="0.25" r="123" customHeight="1" ht="17.25">
      <c r="A123" s="3">
        <v>44498</v>
      </c>
      <c r="B123" s="4">
        <v>0.2486830341209833</v>
      </c>
    </row>
    <row x14ac:dyDescent="0.25" r="124" customHeight="1" ht="17.25">
      <c r="A124" s="3">
        <v>44499</v>
      </c>
      <c r="B124" s="4">
        <v>0.2932041354573114</v>
      </c>
    </row>
    <row x14ac:dyDescent="0.25" r="125" customHeight="1" ht="17.25">
      <c r="A125" s="3">
        <v>44500</v>
      </c>
      <c r="B125" s="4">
        <v>0.2763395107026012</v>
      </c>
    </row>
    <row x14ac:dyDescent="0.25" r="126" customHeight="1" ht="17.25">
      <c r="A126" s="3">
        <v>44501</v>
      </c>
      <c r="B126" s="4">
        <v>0.25076572279822706</v>
      </c>
    </row>
    <row x14ac:dyDescent="0.25" r="127" customHeight="1" ht="17.25">
      <c r="A127" s="3">
        <v>44502</v>
      </c>
      <c r="B127" s="4">
        <v>0.2520853319442586</v>
      </c>
    </row>
    <row x14ac:dyDescent="0.25" r="128" customHeight="1" ht="17.25">
      <c r="A128" s="3">
        <v>44503</v>
      </c>
      <c r="B128" s="4">
        <v>0.26448417027170545</v>
      </c>
    </row>
    <row x14ac:dyDescent="0.25" r="129" customHeight="1" ht="17.25">
      <c r="A129" s="3">
        <v>44504</v>
      </c>
      <c r="B129" s="4">
        <v>0.25149468340702513</v>
      </c>
    </row>
    <row x14ac:dyDescent="0.25" r="130" customHeight="1" ht="17.25">
      <c r="A130" s="3">
        <v>44505</v>
      </c>
      <c r="B130" s="4">
        <v>0.22708677550826073</v>
      </c>
    </row>
    <row x14ac:dyDescent="0.25" r="131" customHeight="1" ht="17.25">
      <c r="A131" s="3">
        <v>44506</v>
      </c>
      <c r="B131" s="4">
        <v>0.24744530593915226</v>
      </c>
    </row>
    <row x14ac:dyDescent="0.25" r="132" customHeight="1" ht="17.25">
      <c r="A132" s="3">
        <v>44507</v>
      </c>
      <c r="B132" s="4">
        <v>0.27937140477682365</v>
      </c>
    </row>
    <row x14ac:dyDescent="0.25" r="133" customHeight="1" ht="17.25">
      <c r="A133" s="3">
        <v>44508</v>
      </c>
      <c r="B133" s="4">
        <v>0.2441370584235309</v>
      </c>
    </row>
    <row x14ac:dyDescent="0.25" r="134" customHeight="1" ht="17.25">
      <c r="A134" s="3">
        <v>44509</v>
      </c>
      <c r="B134" s="4">
        <v>0.27326887492673835</v>
      </c>
    </row>
    <row x14ac:dyDescent="0.25" r="135" customHeight="1" ht="17.25">
      <c r="A135" s="3">
        <v>44510</v>
      </c>
      <c r="B135" s="4">
        <v>93.3359759245984</v>
      </c>
    </row>
    <row x14ac:dyDescent="0.25" r="136" customHeight="1" ht="17.25">
      <c r="A136" s="3">
        <v>44511</v>
      </c>
      <c r="B136" s="4">
        <v>195.2662312575036</v>
      </c>
    </row>
    <row x14ac:dyDescent="0.25" r="137" customHeight="1" ht="17.25">
      <c r="A137" s="3">
        <v>44512</v>
      </c>
      <c r="B137" s="4">
        <v>222.13049245650296</v>
      </c>
    </row>
    <row x14ac:dyDescent="0.25" r="138" customHeight="1" ht="17.25">
      <c r="A138" s="3">
        <v>44513</v>
      </c>
      <c r="B138" s="4">
        <v>193.4678393887678</v>
      </c>
    </row>
    <row x14ac:dyDescent="0.25" r="139" customHeight="1" ht="17.25">
      <c r="A139" s="3">
        <v>44514</v>
      </c>
      <c r="B139" s="4">
        <v>197.55427844164825</v>
      </c>
    </row>
    <row x14ac:dyDescent="0.25" r="140" customHeight="1" ht="17.25">
      <c r="A140" s="3">
        <v>44515</v>
      </c>
      <c r="B140" s="4">
        <v>75.03386757967306</v>
      </c>
    </row>
    <row x14ac:dyDescent="0.25" r="141" customHeight="1" ht="17.25">
      <c r="A141" s="3">
        <v>44516</v>
      </c>
      <c r="B141" s="4">
        <v>0.2672620793852737</v>
      </c>
    </row>
    <row x14ac:dyDescent="0.25" r="142" customHeight="1" ht="17.25">
      <c r="A142" s="3">
        <v>44517</v>
      </c>
      <c r="B142" s="4">
        <v>0.23909867005394503</v>
      </c>
    </row>
    <row x14ac:dyDescent="0.25" r="143" customHeight="1" ht="17.25">
      <c r="A143" s="3">
        <v>44518</v>
      </c>
      <c r="B143" s="4">
        <v>0.2668906734955236</v>
      </c>
    </row>
    <row x14ac:dyDescent="0.25" r="144" customHeight="1" ht="17.25">
      <c r="A144" s="3">
        <v>44519</v>
      </c>
      <c r="B144" s="4">
        <v>0.4603676119423846</v>
      </c>
    </row>
    <row x14ac:dyDescent="0.25" r="145" customHeight="1" ht="17.25">
      <c r="A145" s="3">
        <v>44520</v>
      </c>
      <c r="B145" s="4">
        <v>0.6847497529554097</v>
      </c>
    </row>
    <row x14ac:dyDescent="0.25" r="146" customHeight="1" ht="17.25">
      <c r="A146" s="3">
        <v>44521</v>
      </c>
      <c r="B146" s="4">
        <v>0.39478001910362553</v>
      </c>
    </row>
    <row x14ac:dyDescent="0.25" r="147" customHeight="1" ht="17.25">
      <c r="A147" s="3">
        <v>44522</v>
      </c>
      <c r="B147" s="4">
        <v>0.2784168108950964</v>
      </c>
    </row>
    <row x14ac:dyDescent="0.25" r="148" customHeight="1" ht="17.25">
      <c r="A148" s="3">
        <v>44523</v>
      </c>
      <c r="B148" s="4">
        <v>0.25343716742409733</v>
      </c>
    </row>
    <row x14ac:dyDescent="0.25" r="149" customHeight="1" ht="17.25">
      <c r="A149" s="3">
        <v>44524</v>
      </c>
      <c r="B149" s="4">
        <v>0.27053062369558495</v>
      </c>
    </row>
    <row x14ac:dyDescent="0.25" r="150" customHeight="1" ht="17.25">
      <c r="A150" s="3">
        <v>44525</v>
      </c>
      <c r="B150" s="4">
        <v>0.2841785651207251</v>
      </c>
    </row>
    <row x14ac:dyDescent="0.25" r="151" customHeight="1" ht="17.25">
      <c r="A151" s="3">
        <v>44526</v>
      </c>
      <c r="B151" s="4">
        <v>0.26510274280954066</v>
      </c>
    </row>
    <row x14ac:dyDescent="0.25" r="152" customHeight="1" ht="17.25">
      <c r="A152" s="3">
        <v>44527</v>
      </c>
      <c r="B152" s="4">
        <v>0.23928561881438554</v>
      </c>
    </row>
    <row x14ac:dyDescent="0.25" r="153" customHeight="1" ht="17.25">
      <c r="A153" s="3">
        <v>44528</v>
      </c>
      <c r="B153" s="4">
        <v>0.27891501652857154</v>
      </c>
    </row>
    <row x14ac:dyDescent="0.25" r="154" customHeight="1" ht="17.25">
      <c r="A154" s="3">
        <v>44529</v>
      </c>
      <c r="B154" s="4">
        <v>0.23883932669436964</v>
      </c>
    </row>
    <row x14ac:dyDescent="0.25" r="155" customHeight="1" ht="17.25">
      <c r="A155" s="3">
        <v>44530</v>
      </c>
      <c r="B155" s="4">
        <v>0.27354599249033357</v>
      </c>
    </row>
    <row x14ac:dyDescent="0.25" r="156" customHeight="1" ht="17.25">
      <c r="A156" s="3">
        <v>44531</v>
      </c>
      <c r="B156" s="4">
        <v>0.24070160512921024</v>
      </c>
    </row>
    <row x14ac:dyDescent="0.25" r="157" customHeight="1" ht="17.25">
      <c r="A157" s="3">
        <v>44532</v>
      </c>
      <c r="B157" s="4">
        <v>0.2509248602126752</v>
      </c>
    </row>
    <row x14ac:dyDescent="0.25" r="158" customHeight="1" ht="17.25">
      <c r="A158" s="3">
        <v>44533</v>
      </c>
      <c r="B158" s="4">
        <v>0.23566809880274994</v>
      </c>
    </row>
    <row x14ac:dyDescent="0.25" r="159" customHeight="1" ht="17.25">
      <c r="A159" s="3">
        <v>44534</v>
      </c>
      <c r="B159" s="4">
        <v>0.2670722348019048</v>
      </c>
    </row>
    <row x14ac:dyDescent="0.25" r="160" customHeight="1" ht="17.25">
      <c r="A160" s="3">
        <v>44535</v>
      </c>
      <c r="B160" s="4">
        <v>0.23555259564628533</v>
      </c>
    </row>
    <row x14ac:dyDescent="0.25" r="161" customHeight="1" ht="17.25">
      <c r="A161" s="3">
        <v>44536</v>
      </c>
      <c r="B161" s="4">
        <v>0.2735612278421699</v>
      </c>
    </row>
    <row x14ac:dyDescent="0.25" r="162" customHeight="1" ht="17.25">
      <c r="A162" s="3">
        <v>44537</v>
      </c>
      <c r="B162" s="4">
        <v>0.2902679805995416</v>
      </c>
    </row>
    <row x14ac:dyDescent="0.25" r="163" customHeight="1" ht="17.25">
      <c r="A163" s="3">
        <v>44538</v>
      </c>
      <c r="B163" s="4">
        <v>0.2866792870380017</v>
      </c>
    </row>
    <row x14ac:dyDescent="0.25" r="164" customHeight="1" ht="17.25">
      <c r="A164" s="3">
        <v>44539</v>
      </c>
      <c r="B164" s="4">
        <v>0.33287626763467654</v>
      </c>
    </row>
    <row x14ac:dyDescent="0.25" r="165" customHeight="1" ht="17.25">
      <c r="A165" s="3">
        <v>44540</v>
      </c>
      <c r="B165" s="4">
        <v>0.2708205093977487</v>
      </c>
    </row>
    <row x14ac:dyDescent="0.25" r="166" customHeight="1" ht="17.25">
      <c r="A166" s="3">
        <v>44541</v>
      </c>
      <c r="B166" s="4">
        <v>0.263503641068497</v>
      </c>
    </row>
    <row x14ac:dyDescent="0.25" r="167" customHeight="1" ht="17.25">
      <c r="A167" s="3">
        <v>44542</v>
      </c>
      <c r="B167" s="4">
        <v>0.22697548568194298</v>
      </c>
    </row>
    <row x14ac:dyDescent="0.25" r="168" customHeight="1" ht="17.25">
      <c r="A168" s="3">
        <v>44543</v>
      </c>
      <c r="B168" s="4">
        <v>0.20318958527631706</v>
      </c>
    </row>
    <row x14ac:dyDescent="0.25" r="169" customHeight="1" ht="17.25">
      <c r="A169" s="3">
        <v>44544</v>
      </c>
      <c r="B169" s="4">
        <v>0.23615297603471871</v>
      </c>
    </row>
    <row x14ac:dyDescent="0.25" r="170" customHeight="1" ht="17.25">
      <c r="A170" s="3">
        <v>44545</v>
      </c>
      <c r="B170" s="4">
        <v>0.23773525254611913</v>
      </c>
    </row>
    <row x14ac:dyDescent="0.25" r="171" customHeight="1" ht="17.25">
      <c r="A171" s="3">
        <v>44546</v>
      </c>
      <c r="B171" s="4">
        <v>0.21962049763931318</v>
      </c>
    </row>
    <row x14ac:dyDescent="0.25" r="172" customHeight="1" ht="17.25">
      <c r="A172" s="3">
        <v>44547</v>
      </c>
      <c r="B172" s="4">
        <v>0.28662333181070354</v>
      </c>
    </row>
    <row x14ac:dyDescent="0.25" r="173" customHeight="1" ht="17.25">
      <c r="A173" s="3">
        <v>44548</v>
      </c>
      <c r="B173" s="4">
        <v>0.23948204226397923</v>
      </c>
    </row>
    <row x14ac:dyDescent="0.25" r="174" customHeight="1" ht="17.25">
      <c r="A174" s="3">
        <v>44549</v>
      </c>
      <c r="B174" s="4">
        <v>0.2929465542982971</v>
      </c>
    </row>
    <row x14ac:dyDescent="0.25" r="175" customHeight="1" ht="17.25">
      <c r="A175" s="3">
        <v>44550</v>
      </c>
      <c r="B175" s="4">
        <v>0.266485205583217</v>
      </c>
    </row>
    <row x14ac:dyDescent="0.25" r="176" customHeight="1" ht="17.25">
      <c r="A176" s="3">
        <v>44551</v>
      </c>
      <c r="B176" s="4">
        <v>0.2569233297665321</v>
      </c>
    </row>
    <row x14ac:dyDescent="0.25" r="177" customHeight="1" ht="17.25">
      <c r="A177" s="3">
        <v>44552</v>
      </c>
      <c r="B177" s="4">
        <v>0.2551139709778154</v>
      </c>
    </row>
    <row x14ac:dyDescent="0.25" r="178" customHeight="1" ht="17.25">
      <c r="A178" s="3">
        <v>44553</v>
      </c>
      <c r="B178" s="4">
        <v>0.2524128291323581</v>
      </c>
    </row>
    <row x14ac:dyDescent="0.25" r="179" customHeight="1" ht="17.25">
      <c r="A179" s="3">
        <v>44554</v>
      </c>
      <c r="B179" s="4">
        <v>0.23875470833346918</v>
      </c>
    </row>
    <row x14ac:dyDescent="0.25" r="180" customHeight="1" ht="17.25">
      <c r="A180" s="3">
        <v>44555</v>
      </c>
      <c r="B180" s="4">
        <v>0.25433846453068165</v>
      </c>
    </row>
    <row x14ac:dyDescent="0.25" r="181" customHeight="1" ht="17.25">
      <c r="A181" s="3">
        <v>44556</v>
      </c>
      <c r="B181" s="4">
        <v>0.24146093805664132</v>
      </c>
    </row>
    <row x14ac:dyDescent="0.25" r="182" customHeight="1" ht="17.25">
      <c r="A182" s="3">
        <v>44557</v>
      </c>
      <c r="B182" s="4">
        <v>0.2430571575301803</v>
      </c>
    </row>
    <row x14ac:dyDescent="0.25" r="183" customHeight="1" ht="17.25">
      <c r="A183" s="3">
        <v>44558</v>
      </c>
      <c r="B183" s="4">
        <v>0.2603287260214588</v>
      </c>
    </row>
    <row x14ac:dyDescent="0.25" r="184" customHeight="1" ht="17.25">
      <c r="A184" s="3">
        <v>44559</v>
      </c>
      <c r="B184" s="4">
        <v>0.27682773342880446</v>
      </c>
    </row>
    <row x14ac:dyDescent="0.25" r="185" customHeight="1" ht="17.25">
      <c r="A185" s="3">
        <v>44560</v>
      </c>
      <c r="B185" s="4">
        <v>0.23850039771695583</v>
      </c>
    </row>
    <row x14ac:dyDescent="0.25" r="186" customHeight="1" ht="17.25">
      <c r="A186" s="3">
        <v>44561</v>
      </c>
      <c r="B186" s="4">
        <v>0.2542444861146541</v>
      </c>
    </row>
    <row x14ac:dyDescent="0.25" r="187" customHeight="1" ht="17.25">
      <c r="A187" s="3">
        <v>44562</v>
      </c>
      <c r="B187" s="4">
        <v>0.2400624996156806</v>
      </c>
    </row>
    <row x14ac:dyDescent="0.25" r="188" customHeight="1" ht="17.25">
      <c r="A188" s="3">
        <v>44563</v>
      </c>
      <c r="B188" s="4">
        <v>0.24082832376769028</v>
      </c>
    </row>
    <row x14ac:dyDescent="0.25" r="189" customHeight="1" ht="17.25">
      <c r="A189" s="3">
        <v>44564</v>
      </c>
      <c r="B189" s="4">
        <v>0.2719357867487342</v>
      </c>
    </row>
    <row x14ac:dyDescent="0.25" r="190" customHeight="1" ht="17.25">
      <c r="A190" s="3">
        <v>44565</v>
      </c>
      <c r="B190" s="4">
        <v>0.25622128607571987</v>
      </c>
    </row>
    <row x14ac:dyDescent="0.25" r="191" customHeight="1" ht="17.25">
      <c r="A191" s="3">
        <v>44566</v>
      </c>
      <c r="B191" s="4">
        <v>0.2570202722056344</v>
      </c>
    </row>
    <row x14ac:dyDescent="0.25" r="192" customHeight="1" ht="17.25">
      <c r="A192" s="3">
        <v>44567</v>
      </c>
      <c r="B192" s="4">
        <v>0.26060677796223464</v>
      </c>
    </row>
    <row x14ac:dyDescent="0.25" r="193" customHeight="1" ht="17.25">
      <c r="A193" s="3">
        <v>44568</v>
      </c>
      <c r="B193" s="4">
        <v>0.2590600530784865</v>
      </c>
    </row>
    <row x14ac:dyDescent="0.25" r="194" customHeight="1" ht="17.25">
      <c r="A194" s="3">
        <v>44569</v>
      </c>
      <c r="B194" s="4">
        <v>0.272069363515405</v>
      </c>
    </row>
    <row x14ac:dyDescent="0.25" r="195" customHeight="1" ht="17.25">
      <c r="A195" s="3">
        <v>44570</v>
      </c>
      <c r="B195" s="4">
        <v>0.24186743387489998</v>
      </c>
    </row>
    <row x14ac:dyDescent="0.25" r="196" customHeight="1" ht="17.25">
      <c r="A196" s="3">
        <v>44571</v>
      </c>
      <c r="B196" s="4">
        <v>0.2300815187711332</v>
      </c>
    </row>
    <row x14ac:dyDescent="0.25" r="197" customHeight="1" ht="17.25">
      <c r="A197" s="3">
        <v>44572</v>
      </c>
      <c r="B197" s="4">
        <v>0.24450106093341417</v>
      </c>
    </row>
    <row x14ac:dyDescent="0.25" r="198" customHeight="1" ht="17.25">
      <c r="A198" s="3">
        <v>44573</v>
      </c>
      <c r="B198" s="4">
        <v>0.23937358861090358</v>
      </c>
    </row>
    <row x14ac:dyDescent="0.25" r="199" customHeight="1" ht="17.25">
      <c r="A199" s="3">
        <v>44574</v>
      </c>
      <c r="B199" s="4">
        <v>0.21076008817976943</v>
      </c>
    </row>
    <row x14ac:dyDescent="0.25" r="200" customHeight="1" ht="17.25">
      <c r="A200" s="3">
        <v>44575</v>
      </c>
      <c r="B200" s="4">
        <v>0.2568633297059023</v>
      </c>
    </row>
    <row x14ac:dyDescent="0.25" r="201" customHeight="1" ht="17.25">
      <c r="A201" s="3">
        <v>44576</v>
      </c>
      <c r="B201" s="4">
        <v>0.27197750921696273</v>
      </c>
    </row>
    <row x14ac:dyDescent="0.25" r="202" customHeight="1" ht="17.25">
      <c r="A202" s="3">
        <v>44577</v>
      </c>
      <c r="B202" s="4">
        <v>0.2512441536510466</v>
      </c>
    </row>
    <row x14ac:dyDescent="0.25" r="203" customHeight="1" ht="17.25">
      <c r="A203" s="3">
        <v>44578</v>
      </c>
      <c r="B203" s="4">
        <v>0.2648907719561189</v>
      </c>
    </row>
    <row x14ac:dyDescent="0.25" r="204" customHeight="1" ht="17.25">
      <c r="A204" s="3">
        <v>44579</v>
      </c>
      <c r="B204" s="4">
        <v>0.22913172558085956</v>
      </c>
    </row>
    <row x14ac:dyDescent="0.25" r="205" customHeight="1" ht="17.25">
      <c r="A205" s="3">
        <v>44580</v>
      </c>
      <c r="B205" s="4">
        <v>0.29617003487808674</v>
      </c>
    </row>
    <row x14ac:dyDescent="0.25" r="206" customHeight="1" ht="17.25">
      <c r="A206" s="3">
        <v>44581</v>
      </c>
      <c r="B206" s="4">
        <v>0.21262672831112406</v>
      </c>
    </row>
    <row x14ac:dyDescent="0.25" r="207" customHeight="1" ht="17.25">
      <c r="A207" s="3">
        <v>44582</v>
      </c>
      <c r="B207" s="4">
        <v>0.2320786663103851</v>
      </c>
    </row>
    <row x14ac:dyDescent="0.25" r="208" customHeight="1" ht="17.25">
      <c r="A208" s="3">
        <v>44583</v>
      </c>
      <c r="B208" s="4">
        <v>0.2646188400524497</v>
      </c>
    </row>
    <row x14ac:dyDescent="0.25" r="209" customHeight="1" ht="17.25">
      <c r="A209" s="3">
        <v>44584</v>
      </c>
      <c r="B209" s="4">
        <v>0.22316792396070495</v>
      </c>
    </row>
    <row x14ac:dyDescent="0.25" r="210" customHeight="1" ht="17.25">
      <c r="A210" s="3">
        <v>44585</v>
      </c>
      <c r="B210" s="4">
        <v>0.25368682037265494</v>
      </c>
    </row>
    <row x14ac:dyDescent="0.25" r="211" customHeight="1" ht="17.25">
      <c r="A211" s="3">
        <v>44586</v>
      </c>
      <c r="B211" s="4">
        <v>0.2757731668295278</v>
      </c>
    </row>
    <row x14ac:dyDescent="0.25" r="212" customHeight="1" ht="17.25">
      <c r="A212" s="3">
        <v>44587</v>
      </c>
      <c r="B212" s="4">
        <v>0.2685067944240229</v>
      </c>
    </row>
    <row x14ac:dyDescent="0.25" r="213" customHeight="1" ht="17.25">
      <c r="A213" s="3">
        <v>44588</v>
      </c>
      <c r="B213" s="4">
        <v>0.21637834698265096</v>
      </c>
    </row>
    <row x14ac:dyDescent="0.25" r="214" customHeight="1" ht="17.25">
      <c r="A214" s="3">
        <v>44589</v>
      </c>
      <c r="B214" s="4">
        <v>0.237773837582001</v>
      </c>
    </row>
    <row x14ac:dyDescent="0.25" r="215" customHeight="1" ht="17.25">
      <c r="A215" s="3">
        <v>44590</v>
      </c>
      <c r="B215" s="4">
        <v>0.25254051591620585</v>
      </c>
    </row>
    <row x14ac:dyDescent="0.25" r="216" customHeight="1" ht="17.25">
      <c r="A216" s="3">
        <v>44591</v>
      </c>
      <c r="B216" s="4">
        <v>0.23842212775933103</v>
      </c>
    </row>
    <row x14ac:dyDescent="0.25" r="217" customHeight="1" ht="17.25">
      <c r="A217" s="3">
        <v>44592</v>
      </c>
      <c r="B217" s="4">
        <v>0.24900875567586497</v>
      </c>
    </row>
    <row x14ac:dyDescent="0.25" r="218" customHeight="1" ht="17.25">
      <c r="A218" s="3">
        <v>44593</v>
      </c>
      <c r="B218" s="4">
        <v>0.2202738992492293</v>
      </c>
    </row>
    <row x14ac:dyDescent="0.25" r="219" customHeight="1" ht="17.25">
      <c r="A219" s="3">
        <v>44594</v>
      </c>
      <c r="B219" s="4">
        <v>0.2136365282121369</v>
      </c>
    </row>
    <row x14ac:dyDescent="0.25" r="220" customHeight="1" ht="17.25">
      <c r="A220" s="3">
        <v>44595</v>
      </c>
      <c r="B220" s="4">
        <v>0.24660469747434655</v>
      </c>
    </row>
    <row x14ac:dyDescent="0.25" r="221" customHeight="1" ht="17.25">
      <c r="A221" s="3">
        <v>44596</v>
      </c>
      <c r="B221" s="4">
        <v>0.23794778801627192</v>
      </c>
    </row>
    <row x14ac:dyDescent="0.25" r="222" customHeight="1" ht="17.25">
      <c r="A222" s="3">
        <v>44597</v>
      </c>
      <c r="B222" s="4">
        <v>0.2091733197587508</v>
      </c>
    </row>
    <row x14ac:dyDescent="0.25" r="223" customHeight="1" ht="17.25">
      <c r="A223" s="3">
        <v>44598</v>
      </c>
      <c r="B223" s="4">
        <v>0.2543043022379402</v>
      </c>
    </row>
    <row x14ac:dyDescent="0.25" r="224" customHeight="1" ht="17.25">
      <c r="A224" s="3">
        <v>44599</v>
      </c>
      <c r="B224" s="4">
        <v>0.27620727671262046</v>
      </c>
    </row>
    <row x14ac:dyDescent="0.25" r="225" customHeight="1" ht="17.25">
      <c r="A225" s="3">
        <v>44600</v>
      </c>
      <c r="B225" s="4">
        <v>0.2135797784570491</v>
      </c>
    </row>
    <row x14ac:dyDescent="0.25" r="226" customHeight="1" ht="17.25">
      <c r="A226" s="3">
        <v>44601</v>
      </c>
      <c r="B226" s="4">
        <v>0.2448731554769971</v>
      </c>
    </row>
    <row x14ac:dyDescent="0.25" r="227" customHeight="1" ht="17.25">
      <c r="A227" s="3">
        <v>44602</v>
      </c>
      <c r="B227" s="4">
        <v>0.267402135777915</v>
      </c>
    </row>
    <row x14ac:dyDescent="0.25" r="228" customHeight="1" ht="17.25">
      <c r="A228" s="3">
        <v>44603</v>
      </c>
      <c r="B228" s="4">
        <v>0.24650273767014658</v>
      </c>
    </row>
    <row x14ac:dyDescent="0.25" r="229" customHeight="1" ht="17.25">
      <c r="A229" s="3">
        <v>44604</v>
      </c>
      <c r="B229" s="4">
        <v>0.23327160934781266</v>
      </c>
    </row>
    <row x14ac:dyDescent="0.25" r="230" customHeight="1" ht="17.25">
      <c r="A230" s="3">
        <v>44605</v>
      </c>
      <c r="B230" s="4">
        <v>0.23510338286583587</v>
      </c>
    </row>
    <row x14ac:dyDescent="0.25" r="231" customHeight="1" ht="17.25">
      <c r="A231" s="3">
        <v>44606</v>
      </c>
      <c r="B231" s="4">
        <v>0.26186786235050713</v>
      </c>
    </row>
    <row x14ac:dyDescent="0.25" r="232" customHeight="1" ht="17.25">
      <c r="A232" s="3">
        <v>44607</v>
      </c>
      <c r="B232" s="4">
        <v>118.58212925427219</v>
      </c>
    </row>
    <row x14ac:dyDescent="0.25" r="233" customHeight="1" ht="17.25">
      <c r="A233" s="3">
        <v>44608</v>
      </c>
      <c r="B233" s="4">
        <v>200.12036874980822</v>
      </c>
    </row>
    <row x14ac:dyDescent="0.25" r="234" customHeight="1" ht="17.25">
      <c r="A234" s="3">
        <v>44609</v>
      </c>
      <c r="B234" s="4">
        <v>194.28804360959356</v>
      </c>
    </row>
    <row x14ac:dyDescent="0.25" r="235" customHeight="1" ht="17.25">
      <c r="A235" s="3">
        <v>44610</v>
      </c>
      <c r="B235" s="4">
        <v>203.78643756598197</v>
      </c>
    </row>
    <row x14ac:dyDescent="0.25" r="236" customHeight="1" ht="17.25">
      <c r="A236" s="3">
        <v>44611</v>
      </c>
      <c r="B236" s="4">
        <v>212.53370493283177</v>
      </c>
    </row>
    <row x14ac:dyDescent="0.25" r="237" customHeight="1" ht="17.25">
      <c r="A237" s="3">
        <v>44612</v>
      </c>
      <c r="B237" s="4">
        <v>195.17302282480776</v>
      </c>
    </row>
    <row x14ac:dyDescent="0.25" r="238" customHeight="1" ht="17.25">
      <c r="A238" s="3">
        <v>44613</v>
      </c>
      <c r="B238" s="4">
        <v>79.96284458266706</v>
      </c>
    </row>
    <row x14ac:dyDescent="0.25" r="239" customHeight="1" ht="17.25">
      <c r="A239" s="3">
        <v>44614</v>
      </c>
      <c r="B239" s="4">
        <v>0.2143592115387106</v>
      </c>
    </row>
    <row x14ac:dyDescent="0.25" r="240" customHeight="1" ht="17.25">
      <c r="A240" s="3">
        <v>44615</v>
      </c>
      <c r="B240" s="4">
        <v>0.25972909016881157</v>
      </c>
    </row>
    <row x14ac:dyDescent="0.25" r="241" customHeight="1" ht="17.25">
      <c r="A241" s="3">
        <v>44616</v>
      </c>
      <c r="B241" s="4">
        <v>0.2792002927504382</v>
      </c>
    </row>
    <row x14ac:dyDescent="0.25" r="242" customHeight="1" ht="17.25">
      <c r="A242" s="3">
        <v>44617</v>
      </c>
      <c r="B242" s="4">
        <v>0.2757786885049598</v>
      </c>
    </row>
    <row x14ac:dyDescent="0.25" r="243" customHeight="1" ht="17.25">
      <c r="A243" s="3">
        <v>44618</v>
      </c>
      <c r="B243" s="4">
        <v>0.2580121504375978</v>
      </c>
    </row>
    <row x14ac:dyDescent="0.25" r="244" customHeight="1" ht="17.25">
      <c r="A244" s="3">
        <v>44619</v>
      </c>
      <c r="B244" s="4">
        <v>0.23511281677098902</v>
      </c>
    </row>
    <row x14ac:dyDescent="0.25" r="245" customHeight="1" ht="17.25">
      <c r="A245" s="3">
        <v>44620</v>
      </c>
      <c r="B245" s="4">
        <v>0.23145261618179175</v>
      </c>
    </row>
    <row x14ac:dyDescent="0.25" r="246" customHeight="1" ht="17.25">
      <c r="A246" s="3">
        <v>44621</v>
      </c>
      <c r="B246" s="4">
        <v>0.2606898908786748</v>
      </c>
    </row>
    <row x14ac:dyDescent="0.25" r="247" customHeight="1" ht="17.25">
      <c r="A247" s="3">
        <v>44622</v>
      </c>
      <c r="B247" s="4">
        <v>0.2222514339239645</v>
      </c>
    </row>
    <row x14ac:dyDescent="0.25" r="248" customHeight="1" ht="17.25">
      <c r="A248" s="3">
        <v>44623</v>
      </c>
      <c r="B248" s="4">
        <v>132.11734847077767</v>
      </c>
    </row>
    <row x14ac:dyDescent="0.25" r="249" customHeight="1" ht="17.25">
      <c r="A249" s="3">
        <v>44624</v>
      </c>
      <c r="B249" s="4">
        <v>196.92459458105236</v>
      </c>
    </row>
    <row x14ac:dyDescent="0.25" r="250" customHeight="1" ht="17.25">
      <c r="A250" s="3">
        <v>44625</v>
      </c>
      <c r="B250" s="4">
        <v>204.7290338573522</v>
      </c>
    </row>
    <row x14ac:dyDescent="0.25" r="251" customHeight="1" ht="17.25">
      <c r="A251" s="3">
        <v>44626</v>
      </c>
      <c r="B251" s="4">
        <v>213.29393217703398</v>
      </c>
    </row>
    <row x14ac:dyDescent="0.25" r="252" customHeight="1" ht="17.25">
      <c r="A252" s="3">
        <v>44627</v>
      </c>
      <c r="B252" s="4">
        <v>194.45515964440332</v>
      </c>
    </row>
    <row x14ac:dyDescent="0.25" r="253" customHeight="1" ht="17.25">
      <c r="A253" s="3">
        <v>44628</v>
      </c>
      <c r="B253" s="4">
        <v>63.531906066793525</v>
      </c>
    </row>
    <row x14ac:dyDescent="0.25" r="254" customHeight="1" ht="17.25">
      <c r="A254" s="3">
        <v>44629</v>
      </c>
      <c r="B254" s="4">
        <v>0.30817238787802437</v>
      </c>
    </row>
    <row x14ac:dyDescent="0.25" r="255" customHeight="1" ht="17.25">
      <c r="A255" s="3">
        <v>44630</v>
      </c>
      <c r="B255" s="4">
        <v>0.2583664789697087</v>
      </c>
    </row>
    <row x14ac:dyDescent="0.25" r="256" customHeight="1" ht="17.25">
      <c r="A256" s="3">
        <v>44631</v>
      </c>
      <c r="B256" s="4">
        <v>0.34555479071895484</v>
      </c>
    </row>
    <row x14ac:dyDescent="0.25" r="257" customHeight="1" ht="17.25">
      <c r="A257" s="3">
        <v>44632</v>
      </c>
      <c r="B257" s="4">
        <v>0.2496668361011481</v>
      </c>
    </row>
    <row x14ac:dyDescent="0.25" r="258" customHeight="1" ht="17.25">
      <c r="A258" s="3">
        <v>44633</v>
      </c>
      <c r="B258" s="4">
        <v>0.21290471378591191</v>
      </c>
    </row>
    <row x14ac:dyDescent="0.25" r="259" customHeight="1" ht="17.25">
      <c r="A259" s="3">
        <v>44634</v>
      </c>
      <c r="B259" s="4">
        <v>0.20575600480725786</v>
      </c>
    </row>
    <row x14ac:dyDescent="0.25" r="260" customHeight="1" ht="17.25">
      <c r="A260" s="3">
        <v>44635</v>
      </c>
      <c r="B260" s="4">
        <v>0.253240130625055</v>
      </c>
    </row>
    <row x14ac:dyDescent="0.25" r="261" customHeight="1" ht="17.25">
      <c r="A261" s="3">
        <v>44636</v>
      </c>
      <c r="B261" s="4">
        <v>0.21604801456120756</v>
      </c>
    </row>
    <row x14ac:dyDescent="0.25" r="262" customHeight="1" ht="17.25">
      <c r="A262" s="3">
        <v>44637</v>
      </c>
      <c r="B262" s="4">
        <v>0.20979425783242603</v>
      </c>
    </row>
    <row x14ac:dyDescent="0.25" r="263" customHeight="1" ht="17.25">
      <c r="A263" s="3">
        <v>44638</v>
      </c>
      <c r="B263" s="4">
        <v>0.28320268935070236</v>
      </c>
    </row>
    <row x14ac:dyDescent="0.25" r="264" customHeight="1" ht="17.25">
      <c r="A264" s="3">
        <v>44639</v>
      </c>
      <c r="B264" s="4">
        <v>0.24728607698092286</v>
      </c>
    </row>
    <row x14ac:dyDescent="0.25" r="265" customHeight="1" ht="17.25">
      <c r="A265" s="3">
        <v>44640</v>
      </c>
      <c r="B265" s="4">
        <v>0.2770043954196039</v>
      </c>
    </row>
    <row x14ac:dyDescent="0.25" r="266" customHeight="1" ht="17.25">
      <c r="A266" s="3">
        <v>44641</v>
      </c>
      <c r="B266" s="4">
        <v>0.28156942267981455</v>
      </c>
    </row>
    <row x14ac:dyDescent="0.25" r="267" customHeight="1" ht="17.25">
      <c r="A267" s="3">
        <v>44642</v>
      </c>
      <c r="B267" s="4">
        <v>0.236120519696483</v>
      </c>
    </row>
    <row x14ac:dyDescent="0.25" r="268" customHeight="1" ht="17.25">
      <c r="A268" s="3">
        <v>44643</v>
      </c>
      <c r="B268" s="4">
        <v>0.23195030442974093</v>
      </c>
    </row>
    <row x14ac:dyDescent="0.25" r="269" customHeight="1" ht="17.25">
      <c r="A269" s="3">
        <v>44644</v>
      </c>
      <c r="B269" s="4">
        <v>0.26168598000257737</v>
      </c>
    </row>
    <row x14ac:dyDescent="0.25" r="270" customHeight="1" ht="17.25">
      <c r="A270" s="3">
        <v>44645</v>
      </c>
      <c r="B270" s="4">
        <v>0.2574178894023132</v>
      </c>
    </row>
    <row x14ac:dyDescent="0.25" r="271" customHeight="1" ht="17.25">
      <c r="A271" s="3">
        <v>44646</v>
      </c>
      <c r="B271" s="4">
        <v>0.2569250555843633</v>
      </c>
    </row>
    <row x14ac:dyDescent="0.25" r="272" customHeight="1" ht="17.25">
      <c r="A272" s="3">
        <v>44647</v>
      </c>
      <c r="B272" s="4">
        <v>0.2678638141548152</v>
      </c>
    </row>
    <row x14ac:dyDescent="0.25" r="273" customHeight="1" ht="17.25">
      <c r="A273" s="3">
        <v>44648</v>
      </c>
      <c r="B273" s="4">
        <v>0.25358261733732246</v>
      </c>
    </row>
    <row x14ac:dyDescent="0.25" r="274" customHeight="1" ht="17.25">
      <c r="A274" s="3">
        <v>44649</v>
      </c>
      <c r="B274" s="4">
        <v>0.22591868798096956</v>
      </c>
    </row>
    <row x14ac:dyDescent="0.25" r="275" customHeight="1" ht="17.25">
      <c r="A275" s="3">
        <v>44650</v>
      </c>
      <c r="B275" s="4">
        <v>0.23791642089652898</v>
      </c>
    </row>
    <row x14ac:dyDescent="0.25" r="276" customHeight="1" ht="17.25">
      <c r="A276" s="3">
        <v>44651</v>
      </c>
      <c r="B276" s="4">
        <v>0.24298643200447273</v>
      </c>
    </row>
    <row x14ac:dyDescent="0.25" r="277" customHeight="1" ht="17.25">
      <c r="A277" s="3">
        <v>44652</v>
      </c>
      <c r="B277" s="4">
        <v>0.23662374604552455</v>
      </c>
    </row>
    <row x14ac:dyDescent="0.25" r="278" customHeight="1" ht="17.25">
      <c r="A278" s="3">
        <v>44653</v>
      </c>
      <c r="B278" s="4">
        <v>0.24417128642919478</v>
      </c>
    </row>
    <row x14ac:dyDescent="0.25" r="279" customHeight="1" ht="17.25">
      <c r="A279" s="3">
        <v>44654</v>
      </c>
      <c r="B279" s="4">
        <v>0.2752449981066184</v>
      </c>
    </row>
    <row x14ac:dyDescent="0.25" r="280" customHeight="1" ht="17.25">
      <c r="A280" s="3">
        <v>44655</v>
      </c>
      <c r="B280" s="4">
        <v>0.32860339878585665</v>
      </c>
    </row>
    <row x14ac:dyDescent="0.25" r="281" customHeight="1" ht="17.25">
      <c r="A281" s="3">
        <v>44656</v>
      </c>
      <c r="B281" s="4">
        <v>0.2691272477350492</v>
      </c>
    </row>
    <row x14ac:dyDescent="0.25" r="282" customHeight="1" ht="17.25">
      <c r="A282" s="3">
        <v>44657</v>
      </c>
      <c r="B282" s="4">
        <v>0.19430032136459294</v>
      </c>
    </row>
    <row x14ac:dyDescent="0.25" r="283" customHeight="1" ht="17.25">
      <c r="A283" s="3">
        <v>44658</v>
      </c>
      <c r="B283" s="4">
        <v>0.24943553715032887</v>
      </c>
    </row>
    <row x14ac:dyDescent="0.25" r="284" customHeight="1" ht="17.25">
      <c r="A284" s="3">
        <v>44659</v>
      </c>
      <c r="B284" s="4">
        <v>0.2344733653089741</v>
      </c>
    </row>
    <row x14ac:dyDescent="0.25" r="285" customHeight="1" ht="17.25">
      <c r="A285" s="3">
        <v>44660</v>
      </c>
      <c r="B285" s="4">
        <v>0.2796732949198313</v>
      </c>
    </row>
    <row x14ac:dyDescent="0.25" r="286" customHeight="1" ht="17.25">
      <c r="A286" s="3">
        <v>44661</v>
      </c>
      <c r="B286" s="4">
        <v>0.23312599252352517</v>
      </c>
    </row>
    <row x14ac:dyDescent="0.25" r="287" customHeight="1" ht="17.25">
      <c r="A287" s="3">
        <v>44662</v>
      </c>
      <c r="B287" s="4">
        <v>0.25098383406312214</v>
      </c>
    </row>
    <row x14ac:dyDescent="0.25" r="288" customHeight="1" ht="17.25">
      <c r="A288" s="3">
        <v>44663</v>
      </c>
      <c r="B288" s="4">
        <v>0.2397862441279186</v>
      </c>
    </row>
    <row x14ac:dyDescent="0.25" r="289" customHeight="1" ht="17.25">
      <c r="A289" s="3">
        <v>44664</v>
      </c>
      <c r="B289" s="4">
        <v>0.25974406673523903</v>
      </c>
    </row>
    <row x14ac:dyDescent="0.25" r="290" customHeight="1" ht="17.25">
      <c r="A290" s="3">
        <v>44665</v>
      </c>
      <c r="B290" s="4">
        <v>0.26329998903484475</v>
      </c>
    </row>
    <row x14ac:dyDescent="0.25" r="291" customHeight="1" ht="17.25">
      <c r="A291" s="3">
        <v>44666</v>
      </c>
      <c r="B291" s="4">
        <v>0.23893938711161147</v>
      </c>
    </row>
    <row x14ac:dyDescent="0.25" r="292" customHeight="1" ht="17.25">
      <c r="A292" s="3">
        <v>44667</v>
      </c>
      <c r="B292" s="4">
        <v>0.31958580433262174</v>
      </c>
    </row>
    <row x14ac:dyDescent="0.25" r="293" customHeight="1" ht="17.25">
      <c r="A293" s="3">
        <v>44668</v>
      </c>
      <c r="B293" s="4">
        <v>0.24151989795272188</v>
      </c>
    </row>
    <row x14ac:dyDescent="0.25" r="294" customHeight="1" ht="17.25">
      <c r="A294" s="3">
        <v>44669</v>
      </c>
      <c r="B294" s="4">
        <v>0.23415411311552012</v>
      </c>
    </row>
    <row x14ac:dyDescent="0.25" r="295" customHeight="1" ht="17.25">
      <c r="A295" s="3">
        <v>44670</v>
      </c>
      <c r="B295" s="4">
        <v>0.24866687763426004</v>
      </c>
    </row>
    <row x14ac:dyDescent="0.25" r="296" customHeight="1" ht="17.25">
      <c r="A296" s="3">
        <v>44671</v>
      </c>
      <c r="B296" s="4">
        <v>0.22242048189265012</v>
      </c>
    </row>
    <row x14ac:dyDescent="0.25" r="297" customHeight="1" ht="17.25">
      <c r="A297" s="3">
        <v>44672</v>
      </c>
      <c r="B297" s="4">
        <v>0.236782258874648</v>
      </c>
    </row>
    <row x14ac:dyDescent="0.25" r="298" customHeight="1" ht="17.25">
      <c r="A298" s="3">
        <v>44673</v>
      </c>
      <c r="B298" s="4">
        <v>0.2695955920263926</v>
      </c>
    </row>
    <row x14ac:dyDescent="0.25" r="299" customHeight="1" ht="17.25">
      <c r="A299" s="3">
        <v>44674</v>
      </c>
      <c r="B299" s="4">
        <v>0.2754727027695578</v>
      </c>
    </row>
    <row x14ac:dyDescent="0.25" r="300" customHeight="1" ht="17.25">
      <c r="A300" s="3">
        <v>44675</v>
      </c>
      <c r="B300" s="4">
        <v>0.2550139129016578</v>
      </c>
    </row>
    <row x14ac:dyDescent="0.25" r="301" customHeight="1" ht="17.25">
      <c r="A301" s="3">
        <v>44676</v>
      </c>
      <c r="B301" s="4">
        <v>0.20344750644358534</v>
      </c>
    </row>
    <row x14ac:dyDescent="0.25" r="302" customHeight="1" ht="17.25">
      <c r="A302" s="3">
        <v>44677</v>
      </c>
      <c r="B302" s="4">
        <v>0.2499266698884003</v>
      </c>
    </row>
    <row x14ac:dyDescent="0.25" r="303" customHeight="1" ht="17.25">
      <c r="A303" s="3">
        <v>44678</v>
      </c>
      <c r="B303" s="4">
        <v>0.21416556814453516</v>
      </c>
    </row>
    <row x14ac:dyDescent="0.25" r="304" customHeight="1" ht="17.25">
      <c r="A304" s="3">
        <v>44679</v>
      </c>
      <c r="B304" s="4">
        <v>0.2328622237015266</v>
      </c>
    </row>
    <row x14ac:dyDescent="0.25" r="305" customHeight="1" ht="17.25">
      <c r="A305" s="3">
        <v>44680</v>
      </c>
      <c r="B305" s="4">
        <v>0.21225975558772175</v>
      </c>
    </row>
    <row x14ac:dyDescent="0.25" r="306" customHeight="1" ht="17.25">
      <c r="A306" s="3">
        <v>44681</v>
      </c>
      <c r="B306" s="4">
        <v>0.25426532269285174</v>
      </c>
    </row>
    <row x14ac:dyDescent="0.25" r="307" customHeight="1" ht="17.25">
      <c r="A307" s="3">
        <v>44682</v>
      </c>
      <c r="B307" s="4">
        <v>0.27606605306935567</v>
      </c>
    </row>
    <row x14ac:dyDescent="0.25" r="308" customHeight="1" ht="17.25">
      <c r="A308" s="3">
        <v>44683</v>
      </c>
      <c r="B308" s="4">
        <v>0.26031579808751637</v>
      </c>
    </row>
    <row x14ac:dyDescent="0.25" r="309" customHeight="1" ht="17.25">
      <c r="A309" s="3">
        <v>44684</v>
      </c>
      <c r="B309" s="4">
        <v>0.23675564006666489</v>
      </c>
    </row>
    <row x14ac:dyDescent="0.25" r="310" customHeight="1" ht="17.25">
      <c r="A310" s="3">
        <v>44685</v>
      </c>
      <c r="B310" s="4">
        <v>0.23698078890741908</v>
      </c>
    </row>
    <row x14ac:dyDescent="0.25" r="311" customHeight="1" ht="17.25">
      <c r="A311" s="3">
        <v>44686</v>
      </c>
      <c r="B311" s="4">
        <v>0.23680557642074473</v>
      </c>
    </row>
    <row x14ac:dyDescent="0.25" r="312" customHeight="1" ht="17.25">
      <c r="A312" s="3">
        <v>44687</v>
      </c>
      <c r="B312" s="4">
        <v>0.22049988354576303</v>
      </c>
    </row>
    <row x14ac:dyDescent="0.25" r="313" customHeight="1" ht="17.25">
      <c r="A313" s="3">
        <v>44688</v>
      </c>
      <c r="B313" s="4">
        <v>0.2827883006201885</v>
      </c>
    </row>
    <row x14ac:dyDescent="0.25" r="314" customHeight="1" ht="17.25">
      <c r="A314" s="3">
        <v>44689</v>
      </c>
      <c r="B314" s="4">
        <v>0.2443083121378475</v>
      </c>
    </row>
    <row x14ac:dyDescent="0.25" r="315" customHeight="1" ht="17.25">
      <c r="A315" s="3">
        <v>44690</v>
      </c>
      <c r="B315" s="4">
        <v>0.2337745221151028</v>
      </c>
    </row>
    <row x14ac:dyDescent="0.25" r="316" customHeight="1" ht="17.25">
      <c r="A316" s="3">
        <v>44691</v>
      </c>
      <c r="B316" s="4">
        <v>0.20932956772718833</v>
      </c>
    </row>
    <row x14ac:dyDescent="0.25" r="317" customHeight="1" ht="17.25">
      <c r="A317" s="3">
        <v>44692</v>
      </c>
      <c r="B317" s="4">
        <v>0.21707406598090834</v>
      </c>
    </row>
    <row x14ac:dyDescent="0.25" r="318" customHeight="1" ht="17.25">
      <c r="A318" s="3">
        <v>44693</v>
      </c>
      <c r="B318" s="4">
        <v>0.1855084072118366</v>
      </c>
    </row>
    <row x14ac:dyDescent="0.25" r="319" customHeight="1" ht="17.25">
      <c r="A319" s="3">
        <v>44694</v>
      </c>
      <c r="B319" s="4">
        <v>0.23020686172173566</v>
      </c>
    </row>
    <row x14ac:dyDescent="0.25" r="320" customHeight="1" ht="17.25">
      <c r="A320" s="3">
        <v>44695</v>
      </c>
      <c r="B320" s="4">
        <v>0.23809008364731354</v>
      </c>
    </row>
    <row x14ac:dyDescent="0.25" r="321" customHeight="1" ht="17.25">
      <c r="A321" s="3">
        <v>44696</v>
      </c>
      <c r="B321" s="4">
        <v>0.21480202825344724</v>
      </c>
    </row>
    <row x14ac:dyDescent="0.25" r="322" customHeight="1" ht="17.25">
      <c r="A322" s="3">
        <v>44697</v>
      </c>
      <c r="B322" s="4">
        <v>86.37750763627048</v>
      </c>
    </row>
    <row x14ac:dyDescent="0.25" r="323" customHeight="1" ht="17.25">
      <c r="A323" s="3">
        <v>44698</v>
      </c>
      <c r="B323" s="4">
        <v>182.8094158972519</v>
      </c>
    </row>
    <row x14ac:dyDescent="0.25" r="324" customHeight="1" ht="17.25">
      <c r="A324" s="3">
        <v>44699</v>
      </c>
      <c r="B324" s="4">
        <v>205.76333179965513</v>
      </c>
    </row>
    <row x14ac:dyDescent="0.25" r="325" customHeight="1" ht="17.25">
      <c r="A325" s="3">
        <v>44700</v>
      </c>
      <c r="B325" s="4">
        <v>212.81687286509526</v>
      </c>
    </row>
    <row x14ac:dyDescent="0.25" r="326" customHeight="1" ht="17.25">
      <c r="A326" s="3">
        <v>44701</v>
      </c>
      <c r="B326" s="4">
        <v>195.0637715718354</v>
      </c>
    </row>
    <row x14ac:dyDescent="0.25" r="327" customHeight="1" ht="17.25">
      <c r="A327" s="3">
        <v>44702</v>
      </c>
      <c r="B327" s="4">
        <v>168.49447335275627</v>
      </c>
    </row>
    <row x14ac:dyDescent="0.25" r="328" customHeight="1" ht="17.25">
      <c r="A328" s="3">
        <v>44703</v>
      </c>
      <c r="B328" s="4">
        <v>179.28185286783696</v>
      </c>
    </row>
    <row x14ac:dyDescent="0.25" r="329" customHeight="1" ht="17.25">
      <c r="A329" s="3">
        <v>44704</v>
      </c>
      <c r="B329" s="4">
        <v>201.19728056168395</v>
      </c>
    </row>
    <row x14ac:dyDescent="0.25" r="330" customHeight="1" ht="17.25">
      <c r="A330" s="3">
        <v>44705</v>
      </c>
      <c r="B330" s="4">
        <v>196.70145582119457</v>
      </c>
    </row>
    <row x14ac:dyDescent="0.25" r="331" customHeight="1" ht="17.25">
      <c r="A331" s="3">
        <v>44706</v>
      </c>
      <c r="B331" s="4">
        <v>49.527944255936276</v>
      </c>
    </row>
    <row x14ac:dyDescent="0.25" r="332" customHeight="1" ht="17.25">
      <c r="A332" s="3">
        <v>44707</v>
      </c>
      <c r="B332" s="4">
        <v>0.24040649293825989</v>
      </c>
    </row>
    <row x14ac:dyDescent="0.25" r="333" customHeight="1" ht="17.25">
      <c r="A333" s="3">
        <v>44708</v>
      </c>
      <c r="B333" s="4">
        <v>0.23893142355583097</v>
      </c>
    </row>
    <row x14ac:dyDescent="0.25" r="334" customHeight="1" ht="17.25">
      <c r="A334" s="3">
        <v>44709</v>
      </c>
      <c r="B334" s="4">
        <v>0.20440420078922028</v>
      </c>
    </row>
    <row x14ac:dyDescent="0.25" r="335" customHeight="1" ht="17.25">
      <c r="A335" s="3">
        <v>44710</v>
      </c>
      <c r="B335" s="4">
        <v>0.234910967189139</v>
      </c>
    </row>
    <row x14ac:dyDescent="0.25" r="336" customHeight="1" ht="17.25">
      <c r="A336" s="3">
        <v>44711</v>
      </c>
      <c r="B336" s="4">
        <v>0.2308227108777942</v>
      </c>
    </row>
    <row x14ac:dyDescent="0.25" r="337" customHeight="1" ht="17.25">
      <c r="A337" s="3">
        <v>44712</v>
      </c>
      <c r="B337" s="4">
        <v>0.18283599854374036</v>
      </c>
    </row>
    <row x14ac:dyDescent="0.25" r="338" customHeight="1" ht="17.25">
      <c r="A338" s="3">
        <v>44713</v>
      </c>
      <c r="B338" s="4">
        <v>0.19302569702205097</v>
      </c>
    </row>
    <row x14ac:dyDescent="0.25" r="339" customHeight="1" ht="17.25">
      <c r="A339" s="3">
        <v>44714</v>
      </c>
      <c r="B339" s="4">
        <v>0.23358299788340622</v>
      </c>
    </row>
    <row x14ac:dyDescent="0.25" r="340" customHeight="1" ht="17.25">
      <c r="A340" s="3">
        <v>44715</v>
      </c>
      <c r="B340" s="4">
        <v>0.1776709064039094</v>
      </c>
    </row>
    <row x14ac:dyDescent="0.25" r="341" customHeight="1" ht="17.25">
      <c r="A341" s="3">
        <v>44716</v>
      </c>
      <c r="B341" s="4">
        <v>0.24431703185559783</v>
      </c>
    </row>
    <row x14ac:dyDescent="0.25" r="342" customHeight="1" ht="17.25">
      <c r="A342" s="3">
        <v>44717</v>
      </c>
      <c r="B342" s="4">
        <v>0.25207936632761285</v>
      </c>
    </row>
    <row x14ac:dyDescent="0.25" r="343" customHeight="1" ht="17.25">
      <c r="A343" s="3">
        <v>44718</v>
      </c>
      <c r="B343" s="4">
        <v>0.2641413459984865</v>
      </c>
    </row>
    <row x14ac:dyDescent="0.25" r="344" customHeight="1" ht="17.25">
      <c r="A344" s="3">
        <v>44719</v>
      </c>
      <c r="B344" s="4">
        <v>0.21630337488469997</v>
      </c>
    </row>
    <row x14ac:dyDescent="0.25" r="345" customHeight="1" ht="17.25">
      <c r="A345" s="3">
        <v>44720</v>
      </c>
      <c r="B345" s="4">
        <v>117.85411871157933</v>
      </c>
    </row>
    <row x14ac:dyDescent="0.25" r="346" customHeight="1" ht="17.25">
      <c r="A346" s="3">
        <v>44721</v>
      </c>
      <c r="B346" s="4">
        <v>205.29637024518513</v>
      </c>
    </row>
    <row x14ac:dyDescent="0.25" r="347" customHeight="1" ht="17.25">
      <c r="A347" s="3">
        <v>44722</v>
      </c>
      <c r="B347" s="4">
        <v>233.85879598516055</v>
      </c>
    </row>
    <row x14ac:dyDescent="0.25" r="348" customHeight="1" ht="17.25">
      <c r="A348" s="3">
        <v>44723</v>
      </c>
      <c r="B348" s="4">
        <v>229.39974081513122</v>
      </c>
    </row>
    <row x14ac:dyDescent="0.25" r="349" customHeight="1" ht="17.25">
      <c r="A349" s="3">
        <v>44724</v>
      </c>
      <c r="B349" s="4">
        <v>16.255901920947004</v>
      </c>
    </row>
    <row x14ac:dyDescent="0.25" r="350" customHeight="1" ht="17.25">
      <c r="A350" s="3">
        <v>44725</v>
      </c>
      <c r="B350" s="4">
        <v>0.27489104655048685</v>
      </c>
    </row>
    <row x14ac:dyDescent="0.25" r="351" customHeight="1" ht="17.25">
      <c r="A351" s="3">
        <v>44726</v>
      </c>
      <c r="B351" s="4">
        <v>0.164176160479706</v>
      </c>
    </row>
    <row x14ac:dyDescent="0.25" r="352" customHeight="1" ht="17.25">
      <c r="A352" s="3">
        <v>44727</v>
      </c>
      <c r="B352" s="4">
        <v>0.18061092295565373</v>
      </c>
    </row>
    <row x14ac:dyDescent="0.25" r="353" customHeight="1" ht="17.25">
      <c r="A353" s="3">
        <v>44728</v>
      </c>
      <c r="B353" s="4">
        <v>0.17855420750012616</v>
      </c>
    </row>
    <row x14ac:dyDescent="0.25" r="354" customHeight="1" ht="17.25">
      <c r="A354" s="3">
        <v>44729</v>
      </c>
      <c r="B354" s="4">
        <v>0.20522913045298719</v>
      </c>
    </row>
    <row x14ac:dyDescent="0.25" r="355" customHeight="1" ht="17.25">
      <c r="A355" s="3">
        <v>44730</v>
      </c>
      <c r="B355" s="4">
        <v>70.32220498924498</v>
      </c>
    </row>
    <row x14ac:dyDescent="0.25" r="356" customHeight="1" ht="17.25">
      <c r="A356" s="3">
        <v>44731</v>
      </c>
      <c r="B356" s="4">
        <v>174.8760074597525</v>
      </c>
    </row>
    <row x14ac:dyDescent="0.25" r="357" customHeight="1" ht="17.25">
      <c r="A357" s="3">
        <v>44732</v>
      </c>
      <c r="B357" s="4">
        <v>0.2106469294510897</v>
      </c>
    </row>
    <row x14ac:dyDescent="0.25" r="358" customHeight="1" ht="17.25">
      <c r="A358" s="3">
        <v>44733</v>
      </c>
      <c r="B358" s="4">
        <v>0.21752740331633652</v>
      </c>
    </row>
    <row x14ac:dyDescent="0.25" r="359" customHeight="1" ht="17.25">
      <c r="A359" s="3">
        <v>44734</v>
      </c>
      <c r="B359" s="4">
        <v>0.22641566399107443</v>
      </c>
    </row>
    <row x14ac:dyDescent="0.25" r="360" customHeight="1" ht="17.25">
      <c r="A360" s="3">
        <v>44735</v>
      </c>
      <c r="B360" s="4">
        <v>0.2005741297797891</v>
      </c>
    </row>
    <row x14ac:dyDescent="0.25" r="361" customHeight="1" ht="17.25">
      <c r="A361" s="3">
        <v>44736</v>
      </c>
      <c r="B361" s="4">
        <v>0.20729628823348745</v>
      </c>
    </row>
    <row x14ac:dyDescent="0.25" r="362" customHeight="1" ht="17.25">
      <c r="A362" s="3">
        <v>44737</v>
      </c>
      <c r="B362" s="4">
        <v>0.23351354465156554</v>
      </c>
    </row>
    <row x14ac:dyDescent="0.25" r="363" customHeight="1" ht="17.25">
      <c r="A363" s="3">
        <v>44738</v>
      </c>
      <c r="B363" s="4">
        <v>0.2331201553443176</v>
      </c>
    </row>
    <row x14ac:dyDescent="0.25" r="364" customHeight="1" ht="17.25">
      <c r="A364" s="3">
        <v>44739</v>
      </c>
      <c r="B364" s="4">
        <v>0.25271231569132746</v>
      </c>
    </row>
    <row x14ac:dyDescent="0.25" r="365" customHeight="1" ht="17.25">
      <c r="A365" s="3">
        <v>44740</v>
      </c>
      <c r="B365" s="4">
        <v>0.21526949403976686</v>
      </c>
    </row>
    <row x14ac:dyDescent="0.25" r="366" customHeight="1" ht="17.25">
      <c r="A366" s="3">
        <v>44741</v>
      </c>
      <c r="B366" s="4">
        <v>0.22962899845624388</v>
      </c>
    </row>
    <row x14ac:dyDescent="0.25" r="367" customHeight="1" ht="17.25">
      <c r="A367" s="3">
        <v>44742</v>
      </c>
      <c r="B367" s="4">
        <v>0.20818553786923852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11</vt:i4>
      </vt:variant>
    </vt:vector>
  </HeadingPairs>
  <TitlesOfParts>
    <vt:vector baseType="lpstr" size="11">
      <vt:lpstr>Main Natural Gas</vt:lpstr>
      <vt:lpstr>Oakdale Nat Gas Est.</vt:lpstr>
      <vt:lpstr>Oakdale Nat Gas</vt:lpstr>
      <vt:lpstr>NG Monthly BTU Factors</vt:lpstr>
      <vt:lpstr>Main Purch El</vt:lpstr>
      <vt:lpstr>Main Gen El</vt:lpstr>
      <vt:lpstr>Oakdale Purch El</vt:lpstr>
      <vt:lpstr>Oakdale Gen El</vt:lpstr>
      <vt:lpstr>Blr 10 Pellets</vt:lpstr>
      <vt:lpstr>Blr 11 Coal and Pellets</vt:lpstr>
      <vt:lpstr>Blr 11 Oat Hulls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2022-10-15T18:02:48.293Z</dcterms:created>
  <dcterms:modified xsi:type="dcterms:W3CDTF">2022-10-15T18:02:48.293Z</dcterms:modified>
</cp:coreProperties>
</file>