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utoronto-my.sharepoint.com/personal/mark_hibbins_utoronto_ca/Documents/Projects/rumex_phylogeny/Writing/Supplement/supp_data/"/>
    </mc:Choice>
  </mc:AlternateContent>
  <xr:revisionPtr revIDLastSave="25" documentId="13_ncr:1_{D151CD83-460D-4D7F-BBCC-894607295C2C}" xr6:coauthVersionLast="47" xr6:coauthVersionMax="47" xr10:uidLastSave="{BE49D64F-31B4-4C6E-9158-AD3CA2DD3162}"/>
  <bookViews>
    <workbookView xWindow="-28920" yWindow="-180" windowWidth="29040" windowHeight="15720" xr2:uid="{00000000-000D-0000-FFFF-FFFF00000000}"/>
  </bookViews>
  <sheets>
    <sheet name="Sheet1" sheetId="1" r:id="rId1"/>
    <sheet name="Key" sheetId="2" r:id="rId2"/>
  </sheets>
  <definedNames>
    <definedName name="_xlchart.v1.0" hidden="1">Sheet1!$B$2:$B$11</definedName>
    <definedName name="_xlchart.v1.1" hidden="1">Sheet1!$R$2:$R$11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1" l="1"/>
  <c r="K12" i="1"/>
  <c r="AA7" i="1"/>
  <c r="AB7" i="1"/>
  <c r="AC7" i="1"/>
  <c r="AD7" i="1"/>
  <c r="AE7" i="1"/>
  <c r="J6" i="1"/>
  <c r="K6" i="1"/>
  <c r="J7" i="1"/>
  <c r="K7" i="1"/>
  <c r="J11" i="1"/>
  <c r="K11" i="1"/>
  <c r="J3" i="1"/>
  <c r="K3" i="1"/>
  <c r="J4" i="1"/>
  <c r="K4" i="1"/>
  <c r="J5" i="1"/>
  <c r="K5" i="1"/>
  <c r="J8" i="1"/>
  <c r="K8" i="1"/>
  <c r="J9" i="1"/>
  <c r="K9" i="1"/>
  <c r="J10" i="1"/>
  <c r="K10" i="1"/>
  <c r="J2" i="1"/>
  <c r="K2" i="1"/>
  <c r="AA9" i="1"/>
  <c r="AB9" i="1"/>
  <c r="AC9" i="1"/>
  <c r="AD9" i="1"/>
  <c r="AE9" i="1"/>
  <c r="AA10" i="1"/>
  <c r="AB10" i="1"/>
  <c r="AC10" i="1"/>
  <c r="AD10" i="1"/>
  <c r="AE10" i="1"/>
  <c r="AA11" i="1"/>
  <c r="AB11" i="1"/>
  <c r="AC11" i="1"/>
  <c r="AD11" i="1"/>
  <c r="AE11" i="1"/>
  <c r="AA12" i="1"/>
  <c r="AB12" i="1"/>
  <c r="AC12" i="1"/>
  <c r="AD12" i="1"/>
  <c r="AE12" i="1"/>
  <c r="AA13" i="1"/>
  <c r="AB13" i="1"/>
  <c r="AC13" i="1"/>
  <c r="AD13" i="1"/>
  <c r="AE13" i="1"/>
  <c r="AB2" i="1"/>
  <c r="AC2" i="1"/>
  <c r="AD2" i="1"/>
  <c r="AE2" i="1"/>
  <c r="AB3" i="1"/>
  <c r="AC3" i="1"/>
  <c r="AD3" i="1"/>
  <c r="AE3" i="1"/>
  <c r="AB4" i="1"/>
  <c r="AC4" i="1"/>
  <c r="AD4" i="1"/>
  <c r="AE4" i="1"/>
  <c r="AB5" i="1"/>
  <c r="AC5" i="1"/>
  <c r="AD5" i="1"/>
  <c r="AE5" i="1"/>
  <c r="AB6" i="1"/>
  <c r="AC6" i="1"/>
  <c r="AD6" i="1"/>
  <c r="AE6" i="1"/>
  <c r="AA2" i="1"/>
  <c r="AA3" i="1"/>
  <c r="AB8" i="1"/>
  <c r="AC8" i="1"/>
  <c r="AD8" i="1"/>
  <c r="AE8" i="1"/>
  <c r="AA4" i="1"/>
  <c r="AA5" i="1"/>
  <c r="AA6" i="1"/>
  <c r="AA8" i="1"/>
</calcChain>
</file>

<file path=xl/sharedStrings.xml><?xml version="1.0" encoding="utf-8"?>
<sst xmlns="http://schemas.openxmlformats.org/spreadsheetml/2006/main" count="91" uniqueCount="61">
  <si>
    <t>R. acetosella</t>
  </si>
  <si>
    <t>R. amurensis</t>
  </si>
  <si>
    <t>R. paucifolius</t>
  </si>
  <si>
    <t>R. sagittatus</t>
  </si>
  <si>
    <t>R. salicifolius</t>
  </si>
  <si>
    <t>R. scutatus</t>
  </si>
  <si>
    <t>R. thyrsiflorus</t>
  </si>
  <si>
    <t>R. trisetifer</t>
  </si>
  <si>
    <t>R. rothschildianus</t>
  </si>
  <si>
    <t>R. bucephalophorus</t>
  </si>
  <si>
    <t>R. hastatulus</t>
  </si>
  <si>
    <t>Species</t>
  </si>
  <si>
    <t>Leaf_tissue</t>
  </si>
  <si>
    <t>Bud_tissue</t>
  </si>
  <si>
    <t>Pollen_grain</t>
  </si>
  <si>
    <t>Pollen_tube</t>
  </si>
  <si>
    <t>althi</t>
  </si>
  <si>
    <t>althi1</t>
  </si>
  <si>
    <t>althinc</t>
  </si>
  <si>
    <t>altmfrag</t>
  </si>
  <si>
    <t>altmid</t>
  </si>
  <si>
    <t>main</t>
  </si>
  <si>
    <t>mainnc</t>
  </si>
  <si>
    <t>noclass</t>
  </si>
  <si>
    <t>noclassnc</t>
  </si>
  <si>
    <t>complete_busco</t>
  </si>
  <si>
    <t>complete_single_copy_busco</t>
  </si>
  <si>
    <t>complete_duplicated_BUSCO</t>
  </si>
  <si>
    <t>fragmented_BUSCO</t>
  </si>
  <si>
    <t>missing_BUSCO</t>
  </si>
  <si>
    <t>Dioecious</t>
  </si>
  <si>
    <t>Ploidy</t>
  </si>
  <si>
    <t>y</t>
  </si>
  <si>
    <t>n</t>
  </si>
  <si>
    <t>main = primary transcript w/ alternates;</t>
  </si>
  <si>
    <t>alt = alternate transcript, with main identified;</t>
  </si>
  <si>
    <t>noclass = primary with no alternates;</t>
  </si>
  <si>
    <t>Class modifiers:</t>
  </si>
  <si>
    <t>"hi" = high identity (&gt;= 98% CDS identity);</t>
  </si>
  <si>
    <t>"hi1" (very hi identity) and "a2" (protein identity) are subclasses</t>
  </si>
  <si>
    <t>"mid" and "mfrag" are lower identity, more often paralogs than alternates.</t>
  </si>
  <si>
    <t>"nc" = has non-coding quality (not absolute)</t>
  </si>
  <si>
    <t>"part" = fragment alternates</t>
  </si>
  <si>
    <t>"perfdupl" = coding sequence is perfect duplicate of another</t>
  </si>
  <si>
    <t>"perffrag" = coding sequence is perfect fragment of another</t>
  </si>
  <si>
    <t>"smallorf" = coding sequence smaller than cut-off (default 100aa).</t>
  </si>
  <si>
    <t>"okay" and "drop" are partitions of the classes to keep and ignore.</t>
  </si>
  <si>
    <t>&lt;- "okay" only included</t>
  </si>
  <si>
    <t xml:space="preserve">all dropped </t>
  </si>
  <si>
    <t>all dropped / 0 okay</t>
  </si>
  <si>
    <t>Genome_size ©</t>
  </si>
  <si>
    <t>2, 4</t>
  </si>
  <si>
    <t>2, 4, 6</t>
  </si>
  <si>
    <t>total_length</t>
  </si>
  <si>
    <t>length/refs</t>
  </si>
  <si>
    <t>number_t1</t>
  </si>
  <si>
    <t>log2</t>
  </si>
  <si>
    <t>(acetosella: 1.7-2.4)</t>
  </si>
  <si>
    <t>R. salicifolius with pollen</t>
  </si>
  <si>
    <t>Number_raw_snps</t>
  </si>
  <si>
    <t>Number_raw_indels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</si>
</sst>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555555"/>
      <name val="Arial"/>
      <family val="2"/>
    </font>
    <font>
      <b/>
      <sz val="12"/>
      <color rgb="FF555555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More tissue =</a:t>
            </a:r>
            <a:r>
              <a:rPr lang="en-US" baseline="0"/>
              <a:t> more genes?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Sheet1!$E$2:$E$12</c:f>
              <c:numCache>
                <c:formatCode>General</c:formatCode>
                <c:ptCount val="11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7</c:v>
                </c:pt>
                <c:pt idx="8">
                  <c:v>3</c:v>
                </c:pt>
                <c:pt idx="9">
                  <c:v>19</c:v>
                </c:pt>
                <c:pt idx="10">
                  <c:v>1</c:v>
                </c:pt>
              </c:numCache>
            </c:numRef>
          </c:xVal>
          <c:yVal>
            <c:numRef>
              <c:f>Sheet1!$R$2:$R$12</c:f>
              <c:numCache>
                <c:formatCode>General</c:formatCode>
                <c:ptCount val="11"/>
                <c:pt idx="0">
                  <c:v>52835</c:v>
                </c:pt>
                <c:pt idx="1">
                  <c:v>27892</c:v>
                </c:pt>
                <c:pt idx="2">
                  <c:v>33287</c:v>
                </c:pt>
                <c:pt idx="3">
                  <c:v>30352</c:v>
                </c:pt>
                <c:pt idx="4">
                  <c:v>25167</c:v>
                </c:pt>
                <c:pt idx="5">
                  <c:v>27996</c:v>
                </c:pt>
                <c:pt idx="6">
                  <c:v>24800</c:v>
                </c:pt>
                <c:pt idx="7">
                  <c:v>56035</c:v>
                </c:pt>
                <c:pt idx="8">
                  <c:v>34280</c:v>
                </c:pt>
                <c:pt idx="9">
                  <c:v>49844</c:v>
                </c:pt>
                <c:pt idx="10">
                  <c:v>23997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9D-4EBD-91BA-3C00C60B2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173128"/>
        <c:axId val="550313096"/>
      </c:scatterChart>
      <c:valAx>
        <c:axId val="467173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13096"/>
        <c:crosses val="autoZero"/>
        <c:crossBetween val="midCat"/>
      </c:valAx>
      <c:valAx>
        <c:axId val="55031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173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Bigger genome</a:t>
            </a:r>
            <a:r>
              <a:rPr lang="en-US" baseline="0"/>
              <a:t> = more genes?</a:t>
            </a:r>
            <a:endParaRPr lang="en-US"/>
          </a:p>
        </c:rich>
      </c:tx>
      <c:layout>
        <c:manualLayout>
          <c:xMode val="edge"/>
          <c:yMode val="edge"/>
          <c:x val="0.2509722222222221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Sheet1!$D$2:$D$12</c:f>
              <c:numCache>
                <c:formatCode>General</c:formatCode>
                <c:ptCount val="11"/>
                <c:pt idx="0">
                  <c:v>2</c:v>
                </c:pt>
                <c:pt idx="2">
                  <c:v>2.2000000000000002</c:v>
                </c:pt>
                <c:pt idx="3">
                  <c:v>1.5</c:v>
                </c:pt>
                <c:pt idx="4">
                  <c:v>0.7</c:v>
                </c:pt>
                <c:pt idx="5">
                  <c:v>0.7</c:v>
                </c:pt>
                <c:pt idx="7">
                  <c:v>3.5</c:v>
                </c:pt>
                <c:pt idx="9">
                  <c:v>3.6</c:v>
                </c:pt>
                <c:pt idx="10">
                  <c:v>2</c:v>
                </c:pt>
              </c:numCache>
            </c:numRef>
          </c:xVal>
          <c:yVal>
            <c:numRef>
              <c:f>Sheet1!$R$2:$R$12</c:f>
              <c:numCache>
                <c:formatCode>General</c:formatCode>
                <c:ptCount val="11"/>
                <c:pt idx="0">
                  <c:v>52835</c:v>
                </c:pt>
                <c:pt idx="1">
                  <c:v>27892</c:v>
                </c:pt>
                <c:pt idx="2">
                  <c:v>33287</c:v>
                </c:pt>
                <c:pt idx="3">
                  <c:v>30352</c:v>
                </c:pt>
                <c:pt idx="4">
                  <c:v>25167</c:v>
                </c:pt>
                <c:pt idx="5">
                  <c:v>27996</c:v>
                </c:pt>
                <c:pt idx="6">
                  <c:v>24800</c:v>
                </c:pt>
                <c:pt idx="7">
                  <c:v>56035</c:v>
                </c:pt>
                <c:pt idx="8">
                  <c:v>34280</c:v>
                </c:pt>
                <c:pt idx="9">
                  <c:v>49844</c:v>
                </c:pt>
                <c:pt idx="10">
                  <c:v>23997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0C-431C-89BC-CF8E2FFBE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634008"/>
        <c:axId val="554634992"/>
      </c:scatterChart>
      <c:valAx>
        <c:axId val="554634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34992"/>
        <c:crosses val="autoZero"/>
        <c:crossBetween val="midCat"/>
      </c:valAx>
      <c:valAx>
        <c:axId val="55463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34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More genes =</a:t>
            </a:r>
            <a:r>
              <a:rPr lang="en-US" baseline="0"/>
              <a:t> more snps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Sheet1!$L$2:$L$12</c:f>
              <c:numCache>
                <c:formatCode>General</c:formatCode>
                <c:ptCount val="11"/>
                <c:pt idx="0">
                  <c:v>106580</c:v>
                </c:pt>
                <c:pt idx="1">
                  <c:v>53646</c:v>
                </c:pt>
                <c:pt idx="2">
                  <c:v>65747</c:v>
                </c:pt>
                <c:pt idx="3">
                  <c:v>66005</c:v>
                </c:pt>
                <c:pt idx="4">
                  <c:v>44656</c:v>
                </c:pt>
                <c:pt idx="5">
                  <c:v>52542</c:v>
                </c:pt>
                <c:pt idx="6">
                  <c:v>43367</c:v>
                </c:pt>
                <c:pt idx="7">
                  <c:v>110608</c:v>
                </c:pt>
                <c:pt idx="8">
                  <c:v>62570</c:v>
                </c:pt>
                <c:pt idx="9">
                  <c:v>105738</c:v>
                </c:pt>
                <c:pt idx="10">
                  <c:v>38227</c:v>
                </c:pt>
              </c:numCache>
            </c:numRef>
          </c:xVal>
          <c:yVal>
            <c:numRef>
              <c:f>Sheet1!$AF$2:$AF$12</c:f>
              <c:numCache>
                <c:formatCode>General</c:formatCode>
                <c:ptCount val="11"/>
                <c:pt idx="0">
                  <c:v>2727422</c:v>
                </c:pt>
                <c:pt idx="1">
                  <c:v>100169</c:v>
                </c:pt>
                <c:pt idx="2">
                  <c:v>1232505</c:v>
                </c:pt>
                <c:pt idx="3">
                  <c:v>243507</c:v>
                </c:pt>
                <c:pt idx="5">
                  <c:v>270000</c:v>
                </c:pt>
                <c:pt idx="6">
                  <c:v>390348</c:v>
                </c:pt>
                <c:pt idx="7">
                  <c:v>1348581</c:v>
                </c:pt>
                <c:pt idx="8">
                  <c:v>930910</c:v>
                </c:pt>
                <c:pt idx="9">
                  <c:v>872239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D4-4652-9A17-D89D7674F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073432"/>
        <c:axId val="485075728"/>
      </c:scatterChart>
      <c:valAx>
        <c:axId val="485073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75728"/>
        <c:crosses val="autoZero"/>
        <c:crossBetween val="midCat"/>
      </c:valAx>
      <c:valAx>
        <c:axId val="48507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73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Dioecy = more genes?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Dioecy = more genes?</a:t>
          </a:r>
        </a:p>
      </cx:txPr>
    </cx:title>
    <cx:plotArea>
      <cx:plotAreaRegion>
        <cx:series layoutId="boxWhisker" uniqueId="{D3D97E1C-94D7-4B54-9AFE-726609609491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18</xdr:row>
      <xdr:rowOff>114300</xdr:rowOff>
    </xdr:from>
    <xdr:to>
      <xdr:col>7</xdr:col>
      <xdr:colOff>561975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BC1080-22D0-4E9D-B45B-CB382E769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223837</xdr:colOff>
      <xdr:row>19</xdr:row>
      <xdr:rowOff>52387</xdr:rowOff>
    </xdr:from>
    <xdr:to>
      <xdr:col>15</xdr:col>
      <xdr:colOff>33337</xdr:colOff>
      <xdr:row>33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57F69A-D58F-421A-AC44-E2E609B06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557212</xdr:colOff>
      <xdr:row>37</xdr:row>
      <xdr:rowOff>138112</xdr:rowOff>
    </xdr:from>
    <xdr:to>
      <xdr:col>12</xdr:col>
      <xdr:colOff>366712</xdr:colOff>
      <xdr:row>52</xdr:row>
      <xdr:rowOff>23812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1FFBCDEC-007E-4422-808E-FCE6190C0F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29112" y="71866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142875</xdr:colOff>
      <xdr:row>18</xdr:row>
      <xdr:rowOff>23812</xdr:rowOff>
    </xdr:from>
    <xdr:to>
      <xdr:col>25</xdr:col>
      <xdr:colOff>447675</xdr:colOff>
      <xdr:row>32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26A4B0-F2A1-4F76-9B3D-947F14908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0"/>
  <sheetViews>
    <sheetView tabSelected="1" topLeftCell="F1" workbookViewId="0">
      <selection activeCell="AG1" sqref="AG1"/>
    </sheetView>
  </sheetViews>
  <sheetFormatPr defaultRowHeight="15" x14ac:dyDescent="0.25"/>
  <cols>
    <col min="1" max="1" width="18.7109375" customWidth="1"/>
    <col min="2" max="4" width="9.5703125" customWidth="1"/>
    <col min="9" max="12" width="11" customWidth="1"/>
  </cols>
  <sheetData>
    <row r="1" spans="1:34" s="1" customFormat="1" x14ac:dyDescent="0.25">
      <c r="A1" s="1" t="s">
        <v>11</v>
      </c>
      <c r="B1" s="1" t="s">
        <v>30</v>
      </c>
      <c r="C1" s="1" t="s">
        <v>31</v>
      </c>
      <c r="D1" s="1" t="s">
        <v>50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53</v>
      </c>
      <c r="J1" s="1" t="s">
        <v>54</v>
      </c>
      <c r="K1" s="1" t="s">
        <v>56</v>
      </c>
      <c r="L1" s="1" t="s">
        <v>55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59</v>
      </c>
      <c r="AG1" s="1" t="s">
        <v>60</v>
      </c>
      <c r="AH1" s="1" t="s">
        <v>11</v>
      </c>
    </row>
    <row r="2" spans="1:34" x14ac:dyDescent="0.25">
      <c r="A2" t="s">
        <v>0</v>
      </c>
      <c r="B2" t="s">
        <v>32</v>
      </c>
      <c r="C2" t="s">
        <v>52</v>
      </c>
      <c r="D2">
        <v>2</v>
      </c>
      <c r="E2">
        <v>6</v>
      </c>
      <c r="F2">
        <v>6</v>
      </c>
      <c r="I2">
        <v>85509140</v>
      </c>
      <c r="J2">
        <f t="shared" ref="J2:J12" si="0">I2/L2</f>
        <v>802.30005629574032</v>
      </c>
      <c r="K2" t="str">
        <f>IMLOG2(J2)</f>
        <v>9.64799808826345</v>
      </c>
      <c r="L2">
        <v>106580</v>
      </c>
      <c r="M2">
        <v>83271</v>
      </c>
      <c r="N2">
        <v>581262</v>
      </c>
      <c r="O2">
        <v>34396</v>
      </c>
      <c r="P2">
        <v>29789</v>
      </c>
      <c r="Q2">
        <v>27343</v>
      </c>
      <c r="R2">
        <v>52835</v>
      </c>
      <c r="S2">
        <v>30312</v>
      </c>
      <c r="T2">
        <v>28202</v>
      </c>
      <c r="U2">
        <v>30240</v>
      </c>
      <c r="V2">
        <v>2148</v>
      </c>
      <c r="W2">
        <v>1842</v>
      </c>
      <c r="X2">
        <v>306</v>
      </c>
      <c r="Y2">
        <v>24</v>
      </c>
      <c r="Z2">
        <v>154</v>
      </c>
      <c r="AA2">
        <f t="shared" ref="AA2:AA8" si="1">V2/2326</f>
        <v>0.92347377472055026</v>
      </c>
      <c r="AB2">
        <f t="shared" ref="AB2:AB6" si="2">W2/2326</f>
        <v>0.79191745485812559</v>
      </c>
      <c r="AC2">
        <f t="shared" ref="AC2:AC6" si="3">X2/2326</f>
        <v>0.13155631986242478</v>
      </c>
      <c r="AD2">
        <f t="shared" ref="AD2:AD6" si="4">Y2/2326</f>
        <v>1.0318142734307825E-2</v>
      </c>
      <c r="AE2">
        <f t="shared" ref="AE2:AE6" si="5">Z2/2326</f>
        <v>6.6208082545141878E-2</v>
      </c>
      <c r="AF2">
        <v>2727422</v>
      </c>
      <c r="AG2">
        <v>140166</v>
      </c>
      <c r="AH2" t="s">
        <v>0</v>
      </c>
    </row>
    <row r="3" spans="1:34" x14ac:dyDescent="0.25">
      <c r="A3" t="s">
        <v>1</v>
      </c>
      <c r="B3" t="s">
        <v>33</v>
      </c>
      <c r="E3">
        <v>3</v>
      </c>
      <c r="F3">
        <v>3</v>
      </c>
      <c r="I3">
        <v>63444432</v>
      </c>
      <c r="J3">
        <f t="shared" si="0"/>
        <v>1182.649815456884</v>
      </c>
      <c r="K3" t="str">
        <f t="shared" ref="K3:K12" si="6">IMLOG2(J3)</f>
        <v>10.207807237213</v>
      </c>
      <c r="L3">
        <v>53646</v>
      </c>
      <c r="M3">
        <v>20924</v>
      </c>
      <c r="N3">
        <v>39756</v>
      </c>
      <c r="O3">
        <v>3262</v>
      </c>
      <c r="P3">
        <v>554</v>
      </c>
      <c r="Q3">
        <v>964</v>
      </c>
      <c r="R3">
        <v>27892</v>
      </c>
      <c r="S3">
        <v>5992</v>
      </c>
      <c r="T3">
        <v>22017</v>
      </c>
      <c r="U3">
        <v>16125</v>
      </c>
      <c r="V3">
        <v>2162</v>
      </c>
      <c r="W3">
        <v>2029</v>
      </c>
      <c r="X3">
        <v>133</v>
      </c>
      <c r="Y3">
        <v>23</v>
      </c>
      <c r="Z3">
        <v>141</v>
      </c>
      <c r="AA3">
        <f t="shared" si="1"/>
        <v>0.92949269131556322</v>
      </c>
      <c r="AB3">
        <f t="shared" si="2"/>
        <v>0.87231298366294063</v>
      </c>
      <c r="AC3">
        <f t="shared" si="3"/>
        <v>5.7179707652622529E-2</v>
      </c>
      <c r="AD3">
        <f t="shared" si="4"/>
        <v>9.888220120378332E-3</v>
      </c>
      <c r="AE3">
        <f t="shared" si="5"/>
        <v>6.0619088564058468E-2</v>
      </c>
      <c r="AF3">
        <v>100169</v>
      </c>
      <c r="AG3">
        <v>4553</v>
      </c>
      <c r="AH3" t="s">
        <v>1</v>
      </c>
    </row>
    <row r="4" spans="1:34" x14ac:dyDescent="0.25">
      <c r="A4" t="s">
        <v>2</v>
      </c>
      <c r="B4" t="s">
        <v>32</v>
      </c>
      <c r="C4" t="s">
        <v>51</v>
      </c>
      <c r="D4">
        <v>2.2000000000000002</v>
      </c>
      <c r="E4">
        <v>3</v>
      </c>
      <c r="F4">
        <v>3</v>
      </c>
      <c r="I4">
        <v>68629824</v>
      </c>
      <c r="J4">
        <f t="shared" si="0"/>
        <v>1043.8472325733494</v>
      </c>
      <c r="K4" t="str">
        <f t="shared" si="6"/>
        <v>10.0276948730683</v>
      </c>
      <c r="L4">
        <v>65747</v>
      </c>
      <c r="M4">
        <v>29726</v>
      </c>
      <c r="N4">
        <v>116378</v>
      </c>
      <c r="O4">
        <v>6188</v>
      </c>
      <c r="P4">
        <v>4448</v>
      </c>
      <c r="Q4">
        <v>7213</v>
      </c>
      <c r="R4">
        <v>33287</v>
      </c>
      <c r="S4">
        <v>9236</v>
      </c>
      <c r="T4">
        <v>26003</v>
      </c>
      <c r="U4">
        <v>19046</v>
      </c>
      <c r="V4">
        <v>2154</v>
      </c>
      <c r="W4">
        <v>1786</v>
      </c>
      <c r="X4">
        <v>368</v>
      </c>
      <c r="Y4">
        <v>29</v>
      </c>
      <c r="Z4">
        <v>143</v>
      </c>
      <c r="AA4">
        <f t="shared" si="1"/>
        <v>0.92605331040412731</v>
      </c>
      <c r="AB4">
        <f t="shared" si="2"/>
        <v>0.76784178847807394</v>
      </c>
      <c r="AC4">
        <f t="shared" si="3"/>
        <v>0.15821152192605331</v>
      </c>
      <c r="AD4">
        <f t="shared" si="4"/>
        <v>1.2467755803955288E-2</v>
      </c>
      <c r="AE4">
        <f t="shared" si="5"/>
        <v>6.1478933791917455E-2</v>
      </c>
      <c r="AF4">
        <v>1232505</v>
      </c>
      <c r="AG4">
        <v>75289</v>
      </c>
      <c r="AH4" t="s">
        <v>2</v>
      </c>
    </row>
    <row r="5" spans="1:34" x14ac:dyDescent="0.25">
      <c r="A5" t="s">
        <v>3</v>
      </c>
      <c r="B5" t="s">
        <v>33</v>
      </c>
      <c r="C5">
        <v>2</v>
      </c>
      <c r="D5">
        <v>1.5</v>
      </c>
      <c r="E5">
        <v>3</v>
      </c>
      <c r="F5">
        <v>3</v>
      </c>
      <c r="I5">
        <v>71804186</v>
      </c>
      <c r="J5">
        <f t="shared" si="0"/>
        <v>1087.8597985001136</v>
      </c>
      <c r="K5" t="str">
        <f t="shared" si="6"/>
        <v>10.0872769211749</v>
      </c>
      <c r="L5">
        <v>66005</v>
      </c>
      <c r="M5">
        <v>24406</v>
      </c>
      <c r="N5">
        <v>54581</v>
      </c>
      <c r="O5">
        <v>6935</v>
      </c>
      <c r="P5">
        <v>1388</v>
      </c>
      <c r="Q5">
        <v>2690</v>
      </c>
      <c r="R5">
        <v>30352</v>
      </c>
      <c r="S5">
        <v>8480</v>
      </c>
      <c r="T5">
        <v>29677</v>
      </c>
      <c r="U5">
        <v>17686</v>
      </c>
      <c r="V5">
        <v>2137</v>
      </c>
      <c r="W5">
        <v>2017</v>
      </c>
      <c r="X5">
        <v>120</v>
      </c>
      <c r="Y5">
        <v>34</v>
      </c>
      <c r="Z5">
        <v>155</v>
      </c>
      <c r="AA5">
        <f t="shared" si="1"/>
        <v>0.91874462596732587</v>
      </c>
      <c r="AB5">
        <f t="shared" si="2"/>
        <v>0.86715391229578676</v>
      </c>
      <c r="AC5">
        <f t="shared" si="3"/>
        <v>5.1590713671539126E-2</v>
      </c>
      <c r="AD5">
        <f t="shared" si="4"/>
        <v>1.4617368873602751E-2</v>
      </c>
      <c r="AE5">
        <f t="shared" si="5"/>
        <v>6.6638005159071367E-2</v>
      </c>
      <c r="AF5">
        <v>243507</v>
      </c>
      <c r="AG5">
        <v>9354</v>
      </c>
      <c r="AH5" t="s">
        <v>3</v>
      </c>
    </row>
    <row r="6" spans="1:34" x14ac:dyDescent="0.25">
      <c r="A6" t="s">
        <v>4</v>
      </c>
      <c r="B6" t="s">
        <v>33</v>
      </c>
      <c r="C6">
        <v>2</v>
      </c>
      <c r="D6">
        <v>0.7</v>
      </c>
      <c r="E6">
        <v>2</v>
      </c>
      <c r="F6">
        <v>4</v>
      </c>
      <c r="I6">
        <v>51716797</v>
      </c>
      <c r="J6">
        <f>I6/L6</f>
        <v>1158.1153036546041</v>
      </c>
      <c r="K6" t="str">
        <f t="shared" si="6"/>
        <v>10.1775631819698</v>
      </c>
      <c r="L6">
        <v>44656</v>
      </c>
      <c r="M6">
        <v>18492</v>
      </c>
      <c r="N6">
        <v>69981</v>
      </c>
      <c r="O6">
        <v>3604</v>
      </c>
      <c r="P6">
        <v>765</v>
      </c>
      <c r="Q6">
        <v>1315</v>
      </c>
      <c r="R6">
        <v>25167</v>
      </c>
      <c r="S6">
        <v>6044</v>
      </c>
      <c r="T6">
        <v>15235</v>
      </c>
      <c r="U6">
        <v>13371</v>
      </c>
      <c r="V6">
        <v>2172</v>
      </c>
      <c r="W6">
        <v>2031</v>
      </c>
      <c r="X6">
        <v>141</v>
      </c>
      <c r="Y6">
        <v>22</v>
      </c>
      <c r="Z6">
        <v>132</v>
      </c>
      <c r="AA6">
        <f t="shared" si="1"/>
        <v>0.93379191745485812</v>
      </c>
      <c r="AB6">
        <f t="shared" si="2"/>
        <v>0.87317282889079961</v>
      </c>
      <c r="AC6">
        <f t="shared" si="3"/>
        <v>6.0619088564058468E-2</v>
      </c>
      <c r="AD6">
        <f t="shared" si="4"/>
        <v>9.4582975064488387E-3</v>
      </c>
      <c r="AE6">
        <f t="shared" si="5"/>
        <v>5.6749785038693032E-2</v>
      </c>
      <c r="AH6" t="s">
        <v>4</v>
      </c>
    </row>
    <row r="7" spans="1:34" x14ac:dyDescent="0.25">
      <c r="A7" t="s">
        <v>58</v>
      </c>
      <c r="B7" t="s">
        <v>33</v>
      </c>
      <c r="C7">
        <v>2</v>
      </c>
      <c r="D7">
        <v>0.7</v>
      </c>
      <c r="E7">
        <v>2</v>
      </c>
      <c r="F7">
        <v>4</v>
      </c>
      <c r="G7">
        <v>2</v>
      </c>
      <c r="I7">
        <v>58694818</v>
      </c>
      <c r="J7">
        <f t="shared" ref="J7" si="7">I7/L7</f>
        <v>1117.1028510524914</v>
      </c>
      <c r="K7" t="str">
        <f t="shared" ref="K7" si="8">IMLOG2(J7)</f>
        <v>10.1255463047469</v>
      </c>
      <c r="L7">
        <v>52542</v>
      </c>
      <c r="M7">
        <v>22222</v>
      </c>
      <c r="N7">
        <v>80009</v>
      </c>
      <c r="O7">
        <v>4431</v>
      </c>
      <c r="P7">
        <v>1274</v>
      </c>
      <c r="Q7">
        <v>1975</v>
      </c>
      <c r="R7">
        <v>27996</v>
      </c>
      <c r="S7">
        <v>7120</v>
      </c>
      <c r="T7">
        <v>19820</v>
      </c>
      <c r="U7">
        <v>15877</v>
      </c>
      <c r="V7">
        <v>2175</v>
      </c>
      <c r="W7">
        <v>2005</v>
      </c>
      <c r="X7">
        <v>170</v>
      </c>
      <c r="Y7">
        <v>21</v>
      </c>
      <c r="Z7">
        <v>130</v>
      </c>
      <c r="AA7">
        <f t="shared" ref="AA7" si="9">V7/2326</f>
        <v>0.93508168529664659</v>
      </c>
      <c r="AB7">
        <f t="shared" ref="AB7" si="10">W7/2326</f>
        <v>0.86199484092863288</v>
      </c>
      <c r="AC7">
        <f t="shared" ref="AC7" si="11">X7/2326</f>
        <v>7.3086844368013756E-2</v>
      </c>
      <c r="AD7">
        <f t="shared" ref="AD7" si="12">Y7/2326</f>
        <v>9.0283748925193471E-3</v>
      </c>
      <c r="AE7">
        <f t="shared" ref="AE7" si="13">Z7/2326</f>
        <v>5.5889939810834052E-2</v>
      </c>
      <c r="AF7">
        <v>270000</v>
      </c>
      <c r="AG7">
        <v>22866</v>
      </c>
      <c r="AH7" t="s">
        <v>58</v>
      </c>
    </row>
    <row r="8" spans="1:34" x14ac:dyDescent="0.25">
      <c r="A8" t="s">
        <v>5</v>
      </c>
      <c r="B8" t="s">
        <v>33</v>
      </c>
      <c r="C8">
        <v>2</v>
      </c>
      <c r="E8">
        <v>3</v>
      </c>
      <c r="F8">
        <v>3</v>
      </c>
      <c r="I8">
        <v>49423583</v>
      </c>
      <c r="J8">
        <f t="shared" si="0"/>
        <v>1139.6587958586022</v>
      </c>
      <c r="K8" t="str">
        <f t="shared" si="6"/>
        <v>10.154386243084</v>
      </c>
      <c r="L8">
        <v>43367</v>
      </c>
      <c r="M8">
        <v>15973</v>
      </c>
      <c r="N8">
        <v>59592</v>
      </c>
      <c r="O8">
        <v>3760</v>
      </c>
      <c r="P8">
        <v>1086</v>
      </c>
      <c r="Q8">
        <v>1905</v>
      </c>
      <c r="R8">
        <v>24800</v>
      </c>
      <c r="S8">
        <v>5964</v>
      </c>
      <c r="T8">
        <v>14490</v>
      </c>
      <c r="U8">
        <v>12645</v>
      </c>
      <c r="V8">
        <v>2135</v>
      </c>
      <c r="W8">
        <v>2003</v>
      </c>
      <c r="X8">
        <v>132</v>
      </c>
      <c r="Y8">
        <v>23</v>
      </c>
      <c r="Z8">
        <v>168</v>
      </c>
      <c r="AA8">
        <f t="shared" si="1"/>
        <v>0.91788478073946689</v>
      </c>
      <c r="AB8">
        <f t="shared" ref="AB8" si="14">W8/2326</f>
        <v>0.8611349957007739</v>
      </c>
      <c r="AC8">
        <f t="shared" ref="AC8" si="15">X8/2326</f>
        <v>5.6749785038693032E-2</v>
      </c>
      <c r="AD8">
        <f t="shared" ref="AD8" si="16">Y8/2326</f>
        <v>9.888220120378332E-3</v>
      </c>
      <c r="AE8">
        <f t="shared" ref="AE8" si="17">Z8/2326</f>
        <v>7.2226999140154777E-2</v>
      </c>
      <c r="AF8">
        <v>390348</v>
      </c>
      <c r="AG8">
        <v>21840</v>
      </c>
      <c r="AH8" t="s">
        <v>5</v>
      </c>
    </row>
    <row r="9" spans="1:34" x14ac:dyDescent="0.25">
      <c r="A9" t="s">
        <v>6</v>
      </c>
      <c r="B9" t="s">
        <v>32</v>
      </c>
      <c r="C9">
        <v>2</v>
      </c>
      <c r="D9">
        <v>3.5</v>
      </c>
      <c r="E9">
        <v>7</v>
      </c>
      <c r="F9">
        <v>7</v>
      </c>
      <c r="I9">
        <v>116466443</v>
      </c>
      <c r="J9">
        <f t="shared" si="0"/>
        <v>1052.9658162158253</v>
      </c>
      <c r="K9" t="str">
        <f t="shared" si="6"/>
        <v>10.0402428857205</v>
      </c>
      <c r="L9">
        <v>110608</v>
      </c>
      <c r="M9">
        <v>63339</v>
      </c>
      <c r="N9">
        <v>297640</v>
      </c>
      <c r="O9">
        <v>22336</v>
      </c>
      <c r="P9">
        <v>10659</v>
      </c>
      <c r="Q9">
        <v>10191</v>
      </c>
      <c r="R9">
        <v>56035</v>
      </c>
      <c r="S9">
        <v>22827</v>
      </c>
      <c r="T9">
        <v>35830</v>
      </c>
      <c r="U9">
        <v>28999</v>
      </c>
      <c r="V9">
        <v>2207</v>
      </c>
      <c r="W9">
        <v>317</v>
      </c>
      <c r="X9">
        <v>1890</v>
      </c>
      <c r="Y9">
        <v>12</v>
      </c>
      <c r="Z9">
        <v>107</v>
      </c>
      <c r="AA9">
        <f t="shared" ref="AA9:AA13" si="18">V9/2326</f>
        <v>0.94883920894239038</v>
      </c>
      <c r="AB9">
        <f t="shared" ref="AB9:AB13" si="19">W9/2326</f>
        <v>0.13628546861564919</v>
      </c>
      <c r="AC9">
        <f t="shared" ref="AC9:AC13" si="20">X9/2326</f>
        <v>0.81255374032674121</v>
      </c>
      <c r="AD9">
        <f t="shared" ref="AD9:AD13" si="21">Y9/2326</f>
        <v>5.1590713671539126E-3</v>
      </c>
      <c r="AE9">
        <f t="shared" ref="AE9:AE13" si="22">Z9/2326</f>
        <v>4.6001719690455717E-2</v>
      </c>
      <c r="AF9">
        <v>1348581</v>
      </c>
      <c r="AG9">
        <v>61861</v>
      </c>
      <c r="AH9" t="s">
        <v>6</v>
      </c>
    </row>
    <row r="10" spans="1:34" x14ac:dyDescent="0.25">
      <c r="A10" t="s">
        <v>7</v>
      </c>
      <c r="B10" t="s">
        <v>33</v>
      </c>
      <c r="E10">
        <v>3</v>
      </c>
      <c r="F10">
        <v>3</v>
      </c>
      <c r="I10">
        <v>61856832</v>
      </c>
      <c r="J10">
        <f t="shared" si="0"/>
        <v>988.60207767300619</v>
      </c>
      <c r="K10" t="str">
        <f t="shared" si="6"/>
        <v>9.94924612826272</v>
      </c>
      <c r="L10">
        <v>62570</v>
      </c>
      <c r="M10">
        <v>32328</v>
      </c>
      <c r="N10">
        <v>198811</v>
      </c>
      <c r="O10">
        <v>7815</v>
      </c>
      <c r="P10">
        <v>4444</v>
      </c>
      <c r="Q10">
        <v>6211</v>
      </c>
      <c r="R10">
        <v>34280</v>
      </c>
      <c r="S10">
        <v>11170</v>
      </c>
      <c r="T10">
        <v>19619</v>
      </c>
      <c r="U10">
        <v>18067</v>
      </c>
      <c r="V10">
        <v>2152</v>
      </c>
      <c r="W10">
        <v>1978</v>
      </c>
      <c r="X10">
        <v>174</v>
      </c>
      <c r="Y10">
        <v>33</v>
      </c>
      <c r="Z10">
        <v>141</v>
      </c>
      <c r="AA10">
        <f t="shared" si="18"/>
        <v>0.92519346517626833</v>
      </c>
      <c r="AB10">
        <f t="shared" si="19"/>
        <v>0.85038693035253654</v>
      </c>
      <c r="AC10">
        <f t="shared" si="20"/>
        <v>7.480653482373173E-2</v>
      </c>
      <c r="AD10">
        <f t="shared" si="21"/>
        <v>1.4187446259673258E-2</v>
      </c>
      <c r="AE10">
        <f t="shared" si="22"/>
        <v>6.0619088564058468E-2</v>
      </c>
      <c r="AF10">
        <v>930910</v>
      </c>
      <c r="AG10">
        <v>31959</v>
      </c>
      <c r="AH10" t="s">
        <v>7</v>
      </c>
    </row>
    <row r="11" spans="1:34" x14ac:dyDescent="0.25">
      <c r="A11" t="s">
        <v>8</v>
      </c>
      <c r="B11" t="s">
        <v>32</v>
      </c>
      <c r="C11">
        <v>2</v>
      </c>
      <c r="D11">
        <v>3.6</v>
      </c>
      <c r="E11">
        <v>19</v>
      </c>
      <c r="F11">
        <v>4</v>
      </c>
      <c r="I11">
        <v>105544606</v>
      </c>
      <c r="J11">
        <f t="shared" si="0"/>
        <v>998.171007584785</v>
      </c>
      <c r="K11" t="str">
        <f t="shared" si="6"/>
        <v>9.96314319036719</v>
      </c>
      <c r="L11">
        <v>105738</v>
      </c>
      <c r="M11">
        <v>54795</v>
      </c>
      <c r="N11">
        <v>394084</v>
      </c>
      <c r="O11">
        <v>24013</v>
      </c>
      <c r="P11">
        <v>7229</v>
      </c>
      <c r="Q11">
        <v>7951</v>
      </c>
      <c r="R11">
        <v>49844</v>
      </c>
      <c r="S11">
        <v>24445</v>
      </c>
      <c r="T11">
        <v>36361</v>
      </c>
      <c r="U11">
        <v>33361</v>
      </c>
      <c r="V11">
        <v>2146</v>
      </c>
      <c r="W11">
        <v>1993</v>
      </c>
      <c r="X11">
        <v>153</v>
      </c>
      <c r="Y11">
        <v>15</v>
      </c>
      <c r="Z11">
        <v>165</v>
      </c>
      <c r="AA11">
        <f t="shared" si="18"/>
        <v>0.92261392949269128</v>
      </c>
      <c r="AB11">
        <f t="shared" si="19"/>
        <v>0.85683576956147889</v>
      </c>
      <c r="AC11">
        <f t="shared" si="20"/>
        <v>6.5778159931212388E-2</v>
      </c>
      <c r="AD11">
        <f t="shared" si="21"/>
        <v>6.4488392089423908E-3</v>
      </c>
      <c r="AE11">
        <f t="shared" si="22"/>
        <v>7.0937231298366293E-2</v>
      </c>
      <c r="AF11">
        <v>872239</v>
      </c>
      <c r="AG11">
        <v>46770</v>
      </c>
      <c r="AH11" t="s">
        <v>8</v>
      </c>
    </row>
    <row r="12" spans="1:34" x14ac:dyDescent="0.25">
      <c r="A12" t="s">
        <v>9</v>
      </c>
      <c r="B12" t="s">
        <v>33</v>
      </c>
      <c r="C12">
        <v>2</v>
      </c>
      <c r="D12">
        <v>2</v>
      </c>
      <c r="E12">
        <v>1</v>
      </c>
      <c r="G12">
        <v>1</v>
      </c>
      <c r="I12">
        <v>47002528</v>
      </c>
      <c r="J12">
        <f t="shared" si="0"/>
        <v>1229.5636068747222</v>
      </c>
      <c r="K12" t="str">
        <f t="shared" si="6"/>
        <v>10.2639306539589</v>
      </c>
      <c r="L12">
        <v>38227</v>
      </c>
      <c r="M12">
        <v>18937</v>
      </c>
      <c r="N12">
        <v>56235</v>
      </c>
      <c r="O12">
        <v>2751</v>
      </c>
      <c r="P12">
        <v>1142</v>
      </c>
      <c r="Q12">
        <v>2132</v>
      </c>
      <c r="R12">
        <v>23997</v>
      </c>
      <c r="S12">
        <v>4446</v>
      </c>
      <c r="T12">
        <v>11528</v>
      </c>
      <c r="U12">
        <v>13287</v>
      </c>
      <c r="V12">
        <v>2071</v>
      </c>
      <c r="W12">
        <v>1900</v>
      </c>
      <c r="X12">
        <v>171</v>
      </c>
      <c r="Y12">
        <v>37</v>
      </c>
      <c r="Z12">
        <v>218</v>
      </c>
      <c r="AA12">
        <f t="shared" si="18"/>
        <v>0.89036973344797932</v>
      </c>
      <c r="AB12">
        <f t="shared" si="19"/>
        <v>0.81685296646603611</v>
      </c>
      <c r="AC12">
        <f t="shared" si="20"/>
        <v>7.3516766981943246E-2</v>
      </c>
      <c r="AD12">
        <f t="shared" si="21"/>
        <v>1.5907136715391231E-2</v>
      </c>
      <c r="AE12">
        <f t="shared" si="22"/>
        <v>9.3723129836629407E-2</v>
      </c>
      <c r="AH12" t="s">
        <v>9</v>
      </c>
    </row>
    <row r="13" spans="1:34" x14ac:dyDescent="0.25">
      <c r="A13" t="s">
        <v>10</v>
      </c>
      <c r="B13" t="s">
        <v>32</v>
      </c>
      <c r="C13">
        <v>2</v>
      </c>
      <c r="D13">
        <v>1.8</v>
      </c>
      <c r="AA13">
        <f t="shared" si="18"/>
        <v>0</v>
      </c>
      <c r="AB13">
        <f t="shared" si="19"/>
        <v>0</v>
      </c>
      <c r="AC13">
        <f t="shared" si="20"/>
        <v>0</v>
      </c>
      <c r="AD13">
        <f t="shared" si="21"/>
        <v>0</v>
      </c>
      <c r="AE13">
        <f t="shared" si="22"/>
        <v>0</v>
      </c>
      <c r="AH13" t="s">
        <v>10</v>
      </c>
    </row>
    <row r="17" spans="3:33" x14ac:dyDescent="0.25">
      <c r="C17" t="s">
        <v>57</v>
      </c>
    </row>
    <row r="20" spans="3:33" x14ac:dyDescent="0.25">
      <c r="AE20" s="1"/>
      <c r="AF20" s="1"/>
      <c r="AG20" s="1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35443-5FE7-4DFB-A815-45B8CCF37AEC}">
  <dimension ref="A1:B13"/>
  <sheetViews>
    <sheetView workbookViewId="0">
      <selection activeCell="A7" sqref="A7"/>
    </sheetView>
  </sheetViews>
  <sheetFormatPr defaultRowHeight="15" x14ac:dyDescent="0.25"/>
  <cols>
    <col min="1" max="1" width="75.28515625" customWidth="1"/>
  </cols>
  <sheetData>
    <row r="1" spans="1:2" ht="15.75" x14ac:dyDescent="0.25">
      <c r="A1" s="2" t="s">
        <v>34</v>
      </c>
    </row>
    <row r="2" spans="1:2" ht="15.75" x14ac:dyDescent="0.25">
      <c r="A2" s="2" t="s">
        <v>35</v>
      </c>
    </row>
    <row r="3" spans="1:2" ht="15.75" x14ac:dyDescent="0.25">
      <c r="A3" s="2" t="s">
        <v>36</v>
      </c>
    </row>
    <row r="4" spans="1:2" ht="15.75" x14ac:dyDescent="0.25">
      <c r="A4" s="2" t="s">
        <v>37</v>
      </c>
    </row>
    <row r="5" spans="1:2" ht="15.75" x14ac:dyDescent="0.25">
      <c r="A5" s="2" t="s">
        <v>38</v>
      </c>
    </row>
    <row r="6" spans="1:2" ht="15.75" x14ac:dyDescent="0.25">
      <c r="A6" s="2" t="s">
        <v>39</v>
      </c>
    </row>
    <row r="7" spans="1:2" ht="15.75" x14ac:dyDescent="0.25">
      <c r="A7" s="2" t="s">
        <v>40</v>
      </c>
    </row>
    <row r="8" spans="1:2" ht="15.75" x14ac:dyDescent="0.25">
      <c r="A8" s="2" t="s">
        <v>41</v>
      </c>
    </row>
    <row r="9" spans="1:2" ht="15.75" x14ac:dyDescent="0.25">
      <c r="A9" s="2" t="s">
        <v>42</v>
      </c>
      <c r="B9" t="s">
        <v>48</v>
      </c>
    </row>
    <row r="10" spans="1:2" ht="15.75" x14ac:dyDescent="0.25">
      <c r="A10" s="2" t="s">
        <v>43</v>
      </c>
      <c r="B10" t="s">
        <v>48</v>
      </c>
    </row>
    <row r="11" spans="1:2" ht="15.75" x14ac:dyDescent="0.25">
      <c r="A11" s="2" t="s">
        <v>44</v>
      </c>
      <c r="B11" t="s">
        <v>48</v>
      </c>
    </row>
    <row r="12" spans="1:2" ht="15.75" x14ac:dyDescent="0.25">
      <c r="A12" s="2" t="s">
        <v>45</v>
      </c>
      <c r="B12" t="s">
        <v>49</v>
      </c>
    </row>
    <row r="13" spans="1:2" ht="15.75" x14ac:dyDescent="0.25">
      <c r="A13" s="3" t="s">
        <v>46</v>
      </c>
      <c r="B13" t="s">
        <v>47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Joanna Rifkin</dc:creator>
  <cp:lastModifiedBy>Mark Hibbins</cp:lastModifiedBy>
  <dcterms:created xsi:type="dcterms:W3CDTF">2015-06-05T18:17:20Z</dcterms:created>
  <dcterms:modified xsi:type="dcterms:W3CDTF">2023-11-23T23:20:02Z</dcterms:modified>
</cp:coreProperties>
</file>