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0404mnl\git\mhj-util\stc-util\Geradores de Incoming\MASTERCARD\"/>
    </mc:Choice>
  </mc:AlternateContent>
  <bookViews>
    <workbookView xWindow="0" yWindow="0" windowWidth="20490" windowHeight="7620" activeTab="1"/>
  </bookViews>
  <sheets>
    <sheet name="Processos" sheetId="1" r:id="rId1"/>
    <sheet name="ICCD" sheetId="2" r:id="rId2"/>
    <sheet name="dados" sheetId="3" r:id="rId3"/>
  </sheets>
  <definedNames>
    <definedName name="OLE_LINK19" localSheetId="1">ICCD!$F$24</definedName>
  </definedNames>
  <calcPr calcId="162913"/>
</workbook>
</file>

<file path=xl/calcChain.xml><?xml version="1.0" encoding="utf-8"?>
<calcChain xmlns="http://schemas.openxmlformats.org/spreadsheetml/2006/main">
  <c r="B104" i="2" l="1"/>
  <c r="B70" i="2" l="1"/>
  <c r="B23" i="2"/>
  <c r="B18" i="2"/>
  <c r="C18" i="2" s="1"/>
  <c r="D18" i="2" s="1"/>
  <c r="B16" i="2"/>
  <c r="C16" i="2" s="1"/>
  <c r="D16" i="2" s="1"/>
  <c r="D244" i="2"/>
  <c r="C244" i="2"/>
  <c r="C252" i="2"/>
  <c r="D252" i="2" s="1"/>
  <c r="C251" i="2"/>
  <c r="D251" i="2" s="1"/>
  <c r="C250" i="2"/>
  <c r="D250" i="2" s="1"/>
  <c r="C249" i="2"/>
  <c r="D249" i="2" s="1"/>
  <c r="C248" i="2"/>
  <c r="D248" i="2" s="1"/>
  <c r="C247" i="2"/>
  <c r="D247" i="2" s="1"/>
  <c r="C246" i="2"/>
  <c r="D246" i="2" s="1"/>
  <c r="C243" i="2"/>
  <c r="D243" i="2" s="1"/>
  <c r="C242" i="2"/>
  <c r="D242" i="2" s="1"/>
  <c r="C241" i="2"/>
  <c r="D241" i="2" s="1"/>
  <c r="C240" i="2"/>
  <c r="D240" i="2" s="1"/>
  <c r="C239" i="2"/>
  <c r="D239" i="2" s="1"/>
  <c r="B229" i="2"/>
  <c r="D236" i="2" s="1"/>
  <c r="B236" i="2" s="1"/>
  <c r="C236" i="2" s="1"/>
  <c r="C228" i="2"/>
  <c r="D228" i="2" s="1"/>
  <c r="C227" i="2"/>
  <c r="D227" i="2" s="1"/>
  <c r="C226" i="2"/>
  <c r="D226" i="2" s="1"/>
  <c r="C222" i="2"/>
  <c r="D222" i="2" s="1"/>
  <c r="C221" i="2"/>
  <c r="D221" i="2" s="1"/>
  <c r="C220" i="2"/>
  <c r="D220" i="2" s="1"/>
  <c r="C219" i="2"/>
  <c r="D219" i="2" s="1"/>
  <c r="C218" i="2"/>
  <c r="D218" i="2" s="1"/>
  <c r="C217" i="2"/>
  <c r="D217" i="2" s="1"/>
  <c r="C216" i="2"/>
  <c r="D216" i="2" s="1"/>
  <c r="C215" i="2"/>
  <c r="D215" i="2" s="1"/>
  <c r="C214" i="2"/>
  <c r="D214" i="2" s="1"/>
  <c r="B211" i="2"/>
  <c r="D210" i="2"/>
  <c r="C210" i="2"/>
  <c r="D209" i="2"/>
  <c r="C209" i="2"/>
  <c r="D208" i="2"/>
  <c r="C208" i="2"/>
  <c r="D207" i="2"/>
  <c r="C207" i="2"/>
  <c r="D206" i="2"/>
  <c r="C206" i="2"/>
  <c r="D205" i="2"/>
  <c r="C205" i="2"/>
  <c r="D204" i="2"/>
  <c r="C204" i="2"/>
  <c r="D203" i="2"/>
  <c r="C203" i="2"/>
  <c r="B200" i="2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93" i="2"/>
  <c r="D193" i="2" s="1"/>
  <c r="C192" i="2"/>
  <c r="D192" i="2" s="1"/>
  <c r="C191" i="2"/>
  <c r="D191" i="2" s="1"/>
  <c r="B187" i="2"/>
  <c r="D186" i="2"/>
  <c r="C186" i="2"/>
  <c r="D185" i="2"/>
  <c r="C185" i="2"/>
  <c r="D184" i="2"/>
  <c r="C184" i="2"/>
  <c r="D183" i="2"/>
  <c r="C183" i="2"/>
  <c r="D182" i="2"/>
  <c r="C182" i="2"/>
  <c r="D181" i="2"/>
  <c r="C181" i="2"/>
  <c r="D180" i="2"/>
  <c r="C180" i="2"/>
  <c r="D179" i="2"/>
  <c r="C179" i="2"/>
  <c r="D178" i="2"/>
  <c r="C178" i="2"/>
  <c r="D177" i="2"/>
  <c r="C177" i="2"/>
  <c r="D176" i="2"/>
  <c r="C176" i="2"/>
  <c r="D175" i="2"/>
  <c r="C175" i="2"/>
  <c r="D174" i="2"/>
  <c r="C174" i="2"/>
  <c r="D173" i="2"/>
  <c r="C173" i="2"/>
  <c r="D172" i="2"/>
  <c r="C172" i="2"/>
  <c r="D171" i="2"/>
  <c r="C171" i="2"/>
  <c r="D170" i="2"/>
  <c r="C170" i="2"/>
  <c r="D169" i="2"/>
  <c r="C169" i="2"/>
  <c r="D168" i="2"/>
  <c r="C168" i="2"/>
  <c r="D167" i="2"/>
  <c r="C167" i="2"/>
  <c r="D166" i="2"/>
  <c r="C166" i="2"/>
  <c r="D165" i="2"/>
  <c r="C165" i="2"/>
  <c r="D164" i="2"/>
  <c r="C164" i="2"/>
  <c r="D163" i="2"/>
  <c r="C163" i="2"/>
  <c r="D162" i="2"/>
  <c r="C162" i="2"/>
  <c r="D161" i="2"/>
  <c r="C161" i="2"/>
  <c r="D160" i="2"/>
  <c r="C160" i="2"/>
  <c r="D159" i="2"/>
  <c r="C159" i="2"/>
  <c r="D158" i="2"/>
  <c r="C158" i="2"/>
  <c r="D157" i="2"/>
  <c r="C157" i="2"/>
  <c r="D156" i="2"/>
  <c r="C156" i="2"/>
  <c r="D155" i="2"/>
  <c r="C155" i="2"/>
  <c r="D154" i="2"/>
  <c r="C154" i="2"/>
  <c r="D153" i="2"/>
  <c r="C153" i="2"/>
  <c r="D152" i="2"/>
  <c r="C152" i="2"/>
  <c r="D151" i="2"/>
  <c r="C151" i="2"/>
  <c r="D150" i="2"/>
  <c r="C150" i="2"/>
  <c r="D149" i="2"/>
  <c r="C149" i="2"/>
  <c r="C144" i="2"/>
  <c r="D144" i="2" s="1"/>
  <c r="C143" i="2"/>
  <c r="D143" i="2" s="1"/>
  <c r="C142" i="2"/>
  <c r="D142" i="2" s="1"/>
  <c r="C141" i="2"/>
  <c r="D141" i="2" s="1"/>
  <c r="C140" i="2"/>
  <c r="D140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33" i="2"/>
  <c r="D133" i="2" s="1"/>
  <c r="B132" i="2"/>
  <c r="C132" i="2" s="1"/>
  <c r="D132" i="2" s="1"/>
  <c r="D131" i="2"/>
  <c r="C131" i="2"/>
  <c r="B130" i="2"/>
  <c r="C130" i="2" s="1"/>
  <c r="D130" i="2" s="1"/>
  <c r="B129" i="2"/>
  <c r="C129" i="2" s="1"/>
  <c r="D129" i="2" s="1"/>
  <c r="D128" i="2"/>
  <c r="C128" i="2"/>
  <c r="C124" i="2"/>
  <c r="D124" i="2" s="1"/>
  <c r="C123" i="2"/>
  <c r="D123" i="2" s="1"/>
  <c r="C122" i="2"/>
  <c r="D122" i="2" s="1"/>
  <c r="C121" i="2"/>
  <c r="D121" i="2" s="1"/>
  <c r="C120" i="2"/>
  <c r="D120" i="2" s="1"/>
  <c r="C119" i="2"/>
  <c r="D119" i="2" s="1"/>
  <c r="C118" i="2"/>
  <c r="D118" i="2" s="1"/>
  <c r="C117" i="2"/>
  <c r="D117" i="2" s="1"/>
  <c r="C116" i="2"/>
  <c r="D116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9" i="2"/>
  <c r="D109" i="2" s="1"/>
  <c r="C108" i="2"/>
  <c r="D108" i="2" s="1"/>
  <c r="C107" i="2"/>
  <c r="D107" i="2" s="1"/>
  <c r="C106" i="2"/>
  <c r="D106" i="2" s="1"/>
  <c r="B105" i="2"/>
  <c r="C105" i="2" s="1"/>
  <c r="D105" i="2" s="1"/>
  <c r="C104" i="2"/>
  <c r="D104" i="2" s="1"/>
  <c r="C103" i="2"/>
  <c r="D103" i="2" s="1"/>
  <c r="C102" i="2"/>
  <c r="D102" i="2" s="1"/>
  <c r="C101" i="2"/>
  <c r="D101" i="2" s="1"/>
  <c r="C100" i="2"/>
  <c r="D100" i="2" s="1"/>
  <c r="C99" i="2"/>
  <c r="D99" i="2" s="1"/>
  <c r="C98" i="2"/>
  <c r="D98" i="2" s="1"/>
  <c r="C97" i="2"/>
  <c r="D97" i="2" s="1"/>
  <c r="C96" i="2"/>
  <c r="D96" i="2" s="1"/>
  <c r="C95" i="2"/>
  <c r="D95" i="2" s="1"/>
  <c r="C94" i="2"/>
  <c r="D94" i="2" s="1"/>
  <c r="C93" i="2"/>
  <c r="D93" i="2" s="1"/>
  <c r="C92" i="2"/>
  <c r="D92" i="2" s="1"/>
  <c r="C91" i="2"/>
  <c r="D91" i="2" s="1"/>
  <c r="C90" i="2"/>
  <c r="D90" i="2" s="1"/>
  <c r="C89" i="2"/>
  <c r="D89" i="2" s="1"/>
  <c r="C88" i="2"/>
  <c r="D88" i="2" s="1"/>
  <c r="B87" i="2"/>
  <c r="C87" i="2" s="1"/>
  <c r="D87" i="2" s="1"/>
  <c r="D86" i="2"/>
  <c r="C86" i="2"/>
  <c r="D85" i="2"/>
  <c r="C85" i="2"/>
  <c r="D84" i="2"/>
  <c r="C84" i="2"/>
  <c r="D83" i="2"/>
  <c r="C83" i="2"/>
  <c r="D82" i="2"/>
  <c r="C82" i="2"/>
  <c r="D81" i="2"/>
  <c r="C81" i="2"/>
  <c r="B80" i="2"/>
  <c r="C80" i="2" s="1"/>
  <c r="D80" i="2" s="1"/>
  <c r="B79" i="2"/>
  <c r="C79" i="2" s="1"/>
  <c r="D79" i="2" s="1"/>
  <c r="B78" i="2"/>
  <c r="C78" i="2" s="1"/>
  <c r="D78" i="2" s="1"/>
  <c r="C77" i="2"/>
  <c r="D77" i="2" s="1"/>
  <c r="C76" i="2"/>
  <c r="D76" i="2" s="1"/>
  <c r="C75" i="2"/>
  <c r="D75" i="2" s="1"/>
  <c r="C74" i="2"/>
  <c r="D74" i="2" s="1"/>
  <c r="B73" i="2"/>
  <c r="C73" i="2" s="1"/>
  <c r="D73" i="2" s="1"/>
  <c r="B72" i="2"/>
  <c r="B71" i="2"/>
  <c r="C71" i="2" s="1"/>
  <c r="D71" i="2" s="1"/>
  <c r="C70" i="2"/>
  <c r="D70" i="2" s="1"/>
  <c r="D69" i="2"/>
  <c r="C69" i="2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B32" i="2"/>
  <c r="C32" i="2" s="1"/>
  <c r="D32" i="2" s="1"/>
  <c r="D31" i="2"/>
  <c r="C31" i="2"/>
  <c r="B30" i="2"/>
  <c r="B29" i="2"/>
  <c r="C29" i="2" s="1"/>
  <c r="D29" i="2" s="1"/>
  <c r="C28" i="2"/>
  <c r="D28" i="2" s="1"/>
  <c r="D27" i="2"/>
  <c r="C27" i="2"/>
  <c r="D26" i="2"/>
  <c r="C26" i="2"/>
  <c r="D25" i="2"/>
  <c r="C25" i="2"/>
  <c r="D24" i="2"/>
  <c r="C24" i="2"/>
  <c r="C23" i="2"/>
  <c r="D23" i="2" s="1"/>
  <c r="D22" i="2"/>
  <c r="C22" i="2"/>
  <c r="C19" i="2"/>
  <c r="D19" i="2" s="1"/>
  <c r="C17" i="2"/>
  <c r="D17" i="2" s="1"/>
  <c r="B15" i="2"/>
  <c r="C15" i="2" s="1"/>
  <c r="D15" i="2" s="1"/>
  <c r="B14" i="2"/>
  <c r="C14" i="2" s="1"/>
  <c r="D14" i="2" s="1"/>
  <c r="C13" i="2"/>
  <c r="D13" i="2" s="1"/>
  <c r="D12" i="2"/>
  <c r="C12" i="2"/>
  <c r="B125" i="2" l="1"/>
  <c r="C125" i="2" s="1"/>
  <c r="D125" i="2" s="1"/>
  <c r="B66" i="2"/>
  <c r="C66" i="2" s="1"/>
  <c r="D66" i="2" s="1"/>
  <c r="B20" i="2"/>
  <c r="C30" i="2"/>
  <c r="D30" i="2" s="1"/>
  <c r="C72" i="2"/>
  <c r="D72" i="2" s="1"/>
  <c r="B145" i="2"/>
  <c r="C229" i="2"/>
  <c r="D229" i="2" s="1"/>
  <c r="D234" i="2" l="1"/>
  <c r="B234" i="2" s="1"/>
  <c r="C234" i="2" s="1"/>
  <c r="D233" i="2"/>
  <c r="B233" i="2" s="1"/>
  <c r="C233" i="2" s="1"/>
  <c r="C145" i="2"/>
  <c r="D145" i="2" s="1"/>
  <c r="D235" i="2"/>
  <c r="B235" i="2" s="1"/>
  <c r="C235" i="2" s="1"/>
  <c r="D232" i="2"/>
  <c r="B232" i="2" s="1"/>
  <c r="C232" i="2" s="1"/>
  <c r="C20" i="2"/>
  <c r="D20" i="2" s="1"/>
</calcChain>
</file>

<file path=xl/sharedStrings.xml><?xml version="1.0" encoding="utf-8"?>
<sst xmlns="http://schemas.openxmlformats.org/spreadsheetml/2006/main" count="1222" uniqueCount="757">
  <si>
    <t>PROCESSOS</t>
  </si>
  <si>
    <t>BANDEIRA</t>
  </si>
  <si>
    <t>ABAS</t>
  </si>
  <si>
    <t>incomingCopiaCorte1</t>
  </si>
  <si>
    <t>ELO</t>
  </si>
  <si>
    <t>ICC1</t>
  </si>
  <si>
    <t>incomingChargebackCredito</t>
  </si>
  <si>
    <t>Nome do Arquivo:</t>
  </si>
  <si>
    <t>Bandeira:</t>
  </si>
  <si>
    <t>Descrição:</t>
  </si>
  <si>
    <t>url</t>
  </si>
  <si>
    <t>http://10.80.31.131:8030/stc/schedules/incomingChargebackCredito</t>
  </si>
  <si>
    <t>Processo</t>
  </si>
  <si>
    <t>Folder</t>
  </si>
  <si>
    <t>schedules.arquivo\chargeback\creditoVista\processar\</t>
  </si>
  <si>
    <t>File Prefix</t>
  </si>
  <si>
    <t>IncChbCredito</t>
  </si>
  <si>
    <t>HEADER</t>
  </si>
  <si>
    <t>Caráter</t>
  </si>
  <si>
    <t>Validador</t>
  </si>
  <si>
    <t>Querys</t>
  </si>
  <si>
    <t>CAMPO</t>
  </si>
  <si>
    <t>Validar</t>
  </si>
  <si>
    <t>CONFIG.</t>
  </si>
  <si>
    <t>POS</t>
  </si>
  <si>
    <t>OBSERVAÇÃO</t>
  </si>
  <si>
    <t>Tipo de Registro</t>
  </si>
  <si>
    <t>00</t>
  </si>
  <si>
    <t>Tipo de registro</t>
  </si>
  <si>
    <t>N-0002</t>
  </si>
  <si>
    <t>1-2</t>
  </si>
  <si>
    <t>identificacaoArquivo</t>
  </si>
  <si>
    <t>Identificação do arquivo</t>
  </si>
  <si>
    <t>A-0030</t>
  </si>
  <si>
    <t>3-32</t>
  </si>
  <si>
    <t>Literal para identificação do conteúdo do arquivo: “1-CHARGEBACK CREDITO VISTA” - (TC15 / TC16), “2-CHARGEBACK PARCELADO” -      (TC15 / TC16), “3-REVERSAO  CHARGEBACK” -  “4-CHARGEBACK DEBITO” -  (TC15 / TC16), IDENT-ARQ-00 (INBK002C)</t>
  </si>
  <si>
    <t>dataMovimento</t>
  </si>
  <si>
    <t>Data de movimento</t>
  </si>
  <si>
    <t>N-0008</t>
  </si>
  <si>
    <t>33-40</t>
  </si>
  <si>
    <t>Data de movimento – “AAAAMMDD”</t>
  </si>
  <si>
    <t>numeroSequencia</t>
  </si>
  <si>
    <t>query1</t>
  </si>
  <si>
    <t>Número de seqüência do arquivo</t>
  </si>
  <si>
    <t>N-0007</t>
  </si>
  <si>
    <t>41-47</t>
  </si>
  <si>
    <t>1 a 9999999</t>
  </si>
  <si>
    <t>dataGeracao</t>
  </si>
  <si>
    <t>Data de geração</t>
  </si>
  <si>
    <t>A-0008</t>
  </si>
  <si>
    <t>48-55</t>
  </si>
  <si>
    <t>Data de geração do arquivo – “AAAAMMDD”</t>
  </si>
  <si>
    <t>horaGeracao</t>
  </si>
  <si>
    <t>080000</t>
  </si>
  <si>
    <t>Hora de geração</t>
  </si>
  <si>
    <t>A-0006</t>
  </si>
  <si>
    <t>56-61</t>
  </si>
  <si>
    <t>Hora de geração do arquivo – “HHMMSS”</t>
  </si>
  <si>
    <t>Código da Bandeira</t>
  </si>
  <si>
    <t>N-0003</t>
  </si>
  <si>
    <t>062-064</t>
  </si>
  <si>
    <t>Código da Bandeira: 001 – Visa, 002 – MasterCard, 003 - Amex ,007 – Elo, 009 – Diners, 040 - HiperCard, 072 - Hiper,COD-BANDEIRA-00 (INBK002C)</t>
  </si>
  <si>
    <t>Brancos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</si>
  <si>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</si>
  <si>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A-736</t>
  </si>
  <si>
    <t>65-800</t>
  </si>
  <si>
    <t>Área reservada para futuras expansões</t>
  </si>
  <si>
    <t>Linha</t>
  </si>
  <si>
    <t>DETALHE</t>
  </si>
  <si>
    <t>01</t>
  </si>
  <si>
    <t>01 - TIPO-REG-01 (INBK002C)</t>
  </si>
  <si>
    <t>Bandeira</t>
  </si>
  <si>
    <t>A-0003</t>
  </si>
  <si>
    <t>03--05</t>
  </si>
  <si>
    <t>Código da bandeira: 001 – Visa, 002 – MasterCard, 007 – Elo, 009 – Diners, BANDEIRA-01 (INBK002C)</t>
  </si>
  <si>
    <t>Ciclo do chargeback</t>
  </si>
  <si>
    <t>1</t>
  </si>
  <si>
    <t>A-0001</t>
  </si>
  <si>
    <t>06--06</t>
  </si>
  <si>
    <t>Ciclo do chargeback: “1”-1º chgbk; ”2”-Arbitragem; “N”-Não se aplica (débito) Visa: deve ser preenchido com ‘1’.. CICLO-CHARGE-01 (INBK002C)</t>
  </si>
  <si>
    <t>Montante</t>
  </si>
  <si>
    <t>N-0001</t>
  </si>
  <si>
    <t>07--07</t>
  </si>
  <si>
    <t>Valor do chargeback em relação ao valor da venda: “1”-Valor total; ”2”-Valor parcial; “N”-Não se aplica (débito) Visa: deve ser preenchido com ‘0’. MONTANTE-01 (INBK002C)</t>
  </si>
  <si>
    <t>Razão Chargeback</t>
  </si>
  <si>
    <t>1000</t>
  </si>
  <si>
    <t>N-0004</t>
  </si>
  <si>
    <t>08--11</t>
  </si>
  <si>
    <t>Reason code (DE025) Ou Advice Reason Detail Code (MDS DE60-s2) Visa: NS-RCD-CN-REASON-CDE (NSZYCTN6) TCR0: 148-149 - RAZAO-CHARGE-01 (INBK002C)</t>
  </si>
  <si>
    <t>Moeda Chargeback</t>
  </si>
  <si>
    <t>986</t>
  </si>
  <si>
    <t>12--14</t>
  </si>
  <si>
    <t>Código da moeda da transação (DE049) Ou Currency Code, Transaction (MDS DE49) Visa: NS-RCD-CN-CURR-CDE (NSZYCTN6) TCR0: 74-76 - COD-MOEDA-01 (INBK002C)</t>
  </si>
  <si>
    <t>Data Compra</t>
  </si>
  <si>
    <t>15-20</t>
  </si>
  <si>
    <t>Data da transação local (DE012-s1) – “AAMMDD” Ou Date, Local Transaction (MDS DE13) – “00MMDD” Visa: NS-RCD-CN-DATE (NSZYCTN6) TCR0: 58-61 DATA-COMPRA-01 (INBK002C)</t>
  </si>
  <si>
    <t>Valor Total</t>
  </si>
  <si>
    <t>N-0012</t>
  </si>
  <si>
    <t>21-32</t>
  </si>
  <si>
    <t>Valor do chargeback (DE004) – 10 inteiros e 2 decimais Ou Amount, Transaction (MDS DE4) – 10 inteiros e 2 decimais - Visa: NS-RCD-CN-DEST-AMT (NSZYCTN6) TCR0: 62-73 VALOR-TOTAL-01 (INBK002C)</t>
  </si>
  <si>
    <t>Data Incoming</t>
  </si>
  <si>
    <t>N0008</t>
  </si>
  <si>
    <t>Data de movimento – “AAAAMMDD” - DATA-INCOMING-01 (INBK002C)</t>
  </si>
  <si>
    <t>Mensagem CHB</t>
  </si>
  <si>
    <t xml:space="preserve">TE15 CHBK VENDA                                                                                     </t>
  </si>
  <si>
    <t>N-0100</t>
  </si>
  <si>
    <t>41-140</t>
  </si>
  <si>
    <t>Registro de dados (DE072) Visa: NS-RCD-CN-MEMB-MSG-TEXT (NSZYCTN6) TCR1: 24-73 MENSAGEM-CHB-01 (INBK002C)</t>
  </si>
  <si>
    <t>nuRetReference</t>
  </si>
  <si>
    <t>A-0023</t>
  </si>
  <si>
    <t>141-163</t>
  </si>
  <si>
    <t>ARD (DE031) Visa: NS-RCD-CN-REF-NO (NSZYCTN6) TCR0: 27-49 REF-NUMBER-01 (INBK002C)</t>
  </si>
  <si>
    <t>Número Cartão</t>
  </si>
  <si>
    <t xml:space="preserve">54485913004079720  </t>
  </si>
  <si>
    <t>A-0019</t>
  </si>
  <si>
    <t>164-182</t>
  </si>
  <si>
    <t>PAN (DE002) ou (MDS DE2) Visa: NS-RCD-CN-16-ACCTNUM (NSZYCTN6) + NS-RCD-CN-ACCTEXTEND (NSZYCTN6) TCR0: 5-20 + 21-23 NRO-CARTAO-01 (INBK002C)</t>
  </si>
  <si>
    <t>Número referência emissor</t>
  </si>
  <si>
    <t>0000000200</t>
  </si>
  <si>
    <t>A-0010</t>
  </si>
  <si>
    <t>183-192</t>
  </si>
  <si>
    <t>Número de referência do emissor (DE095) Visa = numérico de 10 TCR1: 17-22 NRO-REF-EMISSOR-01 (INBK002C)</t>
  </si>
  <si>
    <t>Indicador de documentação</t>
  </si>
  <si>
    <t>0</t>
  </si>
  <si>
    <t>193-193</t>
  </si>
  <si>
    <t>Indica se há documentação de apoio (PDS 0262) Visa Space = No support documentation required. 0 = No support documentation provided - 1 = Support documentation to follow, 2 = Invalid Acquirer Reference Number and no supporting documentation required or received - 3 = Invalid Acquirer Reference Number and supporting documentation was received, 4 = No supporting documentation received. NS-RCD-CN-DOC-IND (NSZYCTN6) TCR1: 23 IND-DOC-01 (INBK002C)</t>
  </si>
  <si>
    <t>Mapeamento PayPass</t>
  </si>
  <si>
    <t xml:space="preserve">                     </t>
  </si>
  <si>
    <t>A-0021</t>
  </si>
  <si>
    <t>194-214</t>
  </si>
  <si>
    <t>MasterCard Mapping Service Account Number (PDS 0001) Visa: deve ser preenchido com brancos. MAP-PAYPASS-01 (INBK002C)</t>
  </si>
  <si>
    <t>Data Processamento Arbitragem MasterCom</t>
  </si>
  <si>
    <t>000000</t>
  </si>
  <si>
    <t>N-0006</t>
  </si>
  <si>
    <t>215-220</t>
  </si>
  <si>
    <t>MasterCom Arbitration Chargeback Sender Processing Date (PDS 0245) Visa: deve ser preenchido com zeros. DATA-PROC-ARB-01 (INBK002C)</t>
  </si>
  <si>
    <t>Memorando Remetente MasterCom</t>
  </si>
  <si>
    <t xml:space="preserve">                                                                                                    </t>
  </si>
  <si>
    <t>A-0100</t>
  </si>
  <si>
    <t>221-320</t>
  </si>
  <si>
    <t>MasterCom Sender Memo (PDS 0246) Visa: deve ser preenchido com brancos. MEMO-REM-MASTER-01 (INBK002C)</t>
  </si>
  <si>
    <t>Identificação Registro MasterCom</t>
  </si>
  <si>
    <t>0000000000</t>
  </si>
  <si>
    <t>N-0010</t>
  </si>
  <si>
    <t>321-330</t>
  </si>
  <si>
    <t>MasterCom Record ID (PDS 0249) Visa: deve ser preenchido com zeros. IDENT-REG-MASTER-01 (INBK002C)</t>
  </si>
  <si>
    <t>Metadados Imagens MasterCom</t>
  </si>
  <si>
    <t xml:space="preserve">                                                                                                                            </t>
  </si>
  <si>
    <t>A-0124</t>
  </si>
  <si>
    <t>331-454</t>
  </si>
  <si>
    <t>MasterCom Image Metadata (PDS 0252) Visa: deve ser preenchido com brancos. METAD-IMAG-01 (INBK002C)</t>
  </si>
  <si>
    <t>Data Notificação Fraude</t>
  </si>
  <si>
    <t>455-460</t>
  </si>
  <si>
    <t>Fraud Notification Date (IPM DE48, PDS 0200, Subfield 1) Visa: deve ser preenchido com zeros. DATA-NOTIF-FRD-01 (INBK002C)</t>
  </si>
  <si>
    <t>Código do Processamento</t>
  </si>
  <si>
    <t>461-466</t>
  </si>
  <si>
    <t>Processing Code (DE003) Visa: deve ser preenchido com brancos. COD-PROCES-01 (INBK002C)</t>
  </si>
  <si>
    <t>Contador Notificação Fraude</t>
  </si>
  <si>
    <t>467-468</t>
  </si>
  <si>
    <t>Fraud Notification Chargeback Counter (IPM DE48, PDS 0200, Subfield 2) Visa: deve ser preenchido com zeros. CONT-NOTIF-FRD-01 (INBK002C)</t>
  </si>
  <si>
    <t>Indicador  Voucher</t>
  </si>
  <si>
    <t>N</t>
  </si>
  <si>
    <t>469-469</t>
  </si>
  <si>
    <t>Indicador de Voucher. Se TC16 / 36 =  ‘S’.  Senão  =  ‘N’  ID-VOUCHER-01 (INBK002C)</t>
  </si>
  <si>
    <t>Número da Parcela</t>
  </si>
  <si>
    <t>000</t>
  </si>
  <si>
    <t>N-003</t>
  </si>
  <si>
    <t>470-472</t>
  </si>
  <si>
    <t>Número da Parcela do Incoming Visa: NS-RCD-CN-INSTALL-PAY-CNT (NSZYCTN6) TCR1: 131-132 NUM-PARC-01 (INBK002C)</t>
  </si>
  <si>
    <t>Autenticação do Titular do Cartão</t>
  </si>
  <si>
    <t xml:space="preserve"> </t>
  </si>
  <si>
    <t>A-001</t>
  </si>
  <si>
    <t>473-473</t>
  </si>
  <si>
    <t>Indica o tipo de autenticação do portador do cartão utilizado no processo de autorização. Master: 1 – Comercio Eletrônico Padrão, 2 – Processadas através MasterPass, 4 – Operação de pagamento remoto Secure Digital</t>
  </si>
  <si>
    <t>Identificador da Carteira</t>
  </si>
  <si>
    <t xml:space="preserve">   </t>
  </si>
  <si>
    <t>A-003</t>
  </si>
  <si>
    <t>474-476</t>
  </si>
  <si>
    <t>Identificador da Carteira, estes dados são recebidos a partir da Carteira MasterPass e pode variar de operação para operação. Master: 101 – MasterPass Remote, 102 – MasterPass Remote NFC Payment</t>
  </si>
  <si>
    <t>AGENT UNIQUE ID</t>
  </si>
  <si>
    <t xml:space="preserve">     </t>
  </si>
  <si>
    <t>A-0005</t>
  </si>
  <si>
    <t>477-481</t>
  </si>
  <si>
    <t>INDICA UMA TRANSAÇÃO VISA CHECKOUT NS-RCD-CN-VCIND(NSZYCTN6) VISA CHECKOUT VALUE 'VCIND' NÃO VISA CHECKOUT VALUE '    '</t>
  </si>
  <si>
    <t xml:space="preserve">                   </t>
  </si>
  <si>
    <t>482-500</t>
  </si>
  <si>
    <t>Número EC</t>
  </si>
  <si>
    <t>2004025454</t>
  </si>
  <si>
    <t>501-510</t>
  </si>
  <si>
    <t>ESTAB – AT01 (MM-IDX-MERCHANT) ES-DADOS-NRO-EC (ESBPR10D) NRO-EC-01 (INBK002C)</t>
  </si>
  <si>
    <t>Nome EC</t>
  </si>
  <si>
    <t xml:space="preserve">MASSA DADOS AFIL. - 001-121823  </t>
  </si>
  <si>
    <t>A-0032</t>
  </si>
  <si>
    <t>511-542</t>
  </si>
  <si>
    <t>NOME FANTASIA – AT01 (MM-IDX-DBA-NAME) ES-DADOS-NOME-EC (ESBPR10D) NOME-EC-01 (INBK002C)</t>
  </si>
  <si>
    <t>Segmentação Comercial</t>
  </si>
  <si>
    <t>00008</t>
  </si>
  <si>
    <t>N-0005</t>
  </si>
  <si>
    <t>543-547</t>
  </si>
  <si>
    <t>SEG – AT01 (TBESSEGT-CDSEGTO) ES-DADOS-SEG-COMERC (ESBPR10D) SEG-COML-01 (INBK002C)</t>
  </si>
  <si>
    <t>Status EC - código</t>
  </si>
  <si>
    <t>O</t>
  </si>
  <si>
    <t>548-548</t>
  </si>
  <si>
    <t>STATUS EC – AT01 (MM-IDX-MERCHANT-STATUS) ES-DADOS-STATUS-EC (ESBPR10D) STATUS-EC-COD-01 (INBK002C)</t>
  </si>
  <si>
    <t>Status EC – descrição</t>
  </si>
  <si>
    <t xml:space="preserve">Aberto    </t>
  </si>
  <si>
    <t>549-558</t>
  </si>
  <si>
    <t>Literal - AT01 ES-DADOS-DESC-STATUS-EC (ESBPR10D) STATUS-EC-DESC-01 (INBK002C)</t>
  </si>
  <si>
    <t>Motivo Status</t>
  </si>
  <si>
    <t xml:space="preserve">  </t>
  </si>
  <si>
    <t>A-0002</t>
  </si>
  <si>
    <t>559-560</t>
  </si>
  <si>
    <t>Motivo do fechamento - AT01 (MM-MST-MOTIVO-FECHAMTO) ES-DADOS-MOTIVO (ESBPR10D) MOT-STATUS-01 (INBK002C)</t>
  </si>
  <si>
    <t>Moeda EC</t>
  </si>
  <si>
    <t>561-563</t>
  </si>
  <si>
    <t>PRIN – AT01 (MM-IDX-PRINCIPAL) ES-DADOS-MOEDA-EC (ESBPR10D) MOEDA-EC-01 (INBK002C)</t>
  </si>
  <si>
    <t>MCC – código</t>
  </si>
  <si>
    <t>05599</t>
  </si>
  <si>
    <t>564-568</t>
  </si>
  <si>
    <t>RAMO ATIVIDADE – AT01 (MM-IDX-STANDARD-SIC) ES-DADOS-MCC (ESBPR10D) MCC-CODIGO-01 (INBK002C)</t>
  </si>
  <si>
    <t>MCC – descrição</t>
  </si>
  <si>
    <t xml:space="preserve">AUTOMOVEIS          </t>
  </si>
  <si>
    <t>A-0020</t>
  </si>
  <si>
    <t>569-588</t>
  </si>
  <si>
    <t>AT01 (MM-TBL-K-SIC-DESCRIPTION) ESR09-S-DSC-MCC (ESBPR09C) MCC-DESC-01 (INBK002C)</t>
  </si>
  <si>
    <t xml:space="preserve">Cidade do EC </t>
  </si>
  <si>
    <t xml:space="preserve">SAO PAULO    </t>
  </si>
  <si>
    <t>A-0013</t>
  </si>
  <si>
    <t>589-601</t>
  </si>
  <si>
    <t>Nome da cidade do estabelecimento. Visa: NS-RCD-CN-MERCH-CITY (NSZYCTN6) TCR0: 117-129 CIDADE-EC-01 (INBK002C)</t>
  </si>
  <si>
    <t>País do EC</t>
  </si>
  <si>
    <t xml:space="preserve">BR </t>
  </si>
  <si>
    <t>602-604</t>
  </si>
  <si>
    <t>‘BR ’ para estabelecimentos do Brasil. Visa: NS-RCD-CN-COUNTRY-CDE (NSZYCTN6) TCR0: 130-132 PAIS-EC-01 (INBK002C)</t>
  </si>
  <si>
    <t>DDD do telefone do EC</t>
  </si>
  <si>
    <t>0000000</t>
  </si>
  <si>
    <t>605-611</t>
  </si>
  <si>
    <t>Visa: este campo existe somente para esta bandeira DDD do telefone do estabelecimento comercial. MM-IDX-DDD-FONE (book MMIDXRCD) DDD-TEL-EC-01 (INBK002C)</t>
  </si>
  <si>
    <t>Número do telefone do EC</t>
  </si>
  <si>
    <t>00000000000</t>
  </si>
  <si>
    <t>N-0011</t>
  </si>
  <si>
    <t>612-622</t>
  </si>
  <si>
    <t>Visa: este campo existe somente para esta bandeira Número do telefone do estabelecimento comercial. MM-IDX-NRO-FONE (book MMIDXRCD) NUM-TEL-EC-01 (INBK002C)</t>
  </si>
  <si>
    <t>INDICADOR DE TIPO DE TRANSAÇÃO</t>
  </si>
  <si>
    <t>623-623</t>
  </si>
  <si>
    <t>INDICADOR TIPO DE TRANSAÇÃO. 0=parcela normal, 1=parcela com entrada ,2=parcela com taxa de embarque, 3=parcela com entrada e taxa de embarque ,4=entrada ,5=taxa de embarque - Este campo só será preenchido quando cardtype = 43 (parcelado), diferente disso o campo deve estar preenchido com espaços.</t>
  </si>
  <si>
    <t>Card Acceptor Identification Code</t>
  </si>
  <si>
    <t>000000000000000</t>
  </si>
  <si>
    <t>A-0015</t>
  </si>
  <si>
    <t>624-638</t>
  </si>
  <si>
    <t>Número EC Amex (field 22)</t>
  </si>
  <si>
    <t xml:space="preserve">                                                                                                                                                                  </t>
  </si>
  <si>
    <t>A-0162</t>
  </si>
  <si>
    <t>639-800</t>
  </si>
  <si>
    <t>TRANSACAO</t>
  </si>
  <si>
    <t>tipo registro</t>
  </si>
  <si>
    <t>02</t>
  </si>
  <si>
    <t>001-002</t>
  </si>
  <si>
    <r>
      <rPr>
        <sz val="11"/>
        <color rgb="FF000000"/>
        <rFont val="Calibri"/>
        <family val="2"/>
      </rPr>
      <t xml:space="preserve">02 - DETALHE DOS DADOS DA TRANSACAO – AL  </t>
    </r>
    <r>
      <rPr>
        <b/>
        <sz val="9"/>
        <rFont val="Arial"/>
        <family val="2"/>
      </rPr>
      <t xml:space="preserve">ou  </t>
    </r>
    <r>
      <rPr>
        <sz val="11"/>
        <color rgb="FF000000"/>
        <rFont val="Calibri"/>
        <family val="2"/>
      </rPr>
      <t>05 - DETALHE DOS DADOS DO CANCELAMENTO TIPO-REG-02 (INBK002C)</t>
    </r>
  </si>
  <si>
    <t>003-005</t>
  </si>
  <si>
    <t>Código da bandeira (MLCVCDBAND)
Visa: (TCVCDBAND – tabela VWCAALCV)
BANDEIRA-02 (INBK002C)</t>
  </si>
  <si>
    <t>Data Transação</t>
  </si>
  <si>
    <t>006-015</t>
  </si>
  <si>
    <t>Data de emissão do CV (MLCVDTVEN)
Visa: (TCVDTVEN – tabela VWCAALCV)
DATA-TRANSACAO-02 (INBK002C)</t>
  </si>
  <si>
    <t>Data Processamento</t>
  </si>
  <si>
    <t>016-025</t>
  </si>
  <si>
    <r>
      <rPr>
        <sz val="11"/>
        <color rgb="FF000000"/>
        <rFont val="Calibri"/>
        <family val="2"/>
      </rPr>
      <t xml:space="preserve">Data de processamento da transação (MLCVJULDT)
</t>
    </r>
    <r>
      <rPr>
        <b/>
        <sz val="9"/>
        <rFont val="Arial"/>
        <family val="2"/>
      </rPr>
      <t>Visa: (TCVJULDT – tabela VWCAALCV</t>
    </r>
    <r>
      <rPr>
        <sz val="11"/>
        <color rgb="FF000000"/>
        <rFont val="Calibri"/>
        <family val="2"/>
      </rPr>
      <t>)
DATA-PROCES-02 (INBK002C)</t>
    </r>
  </si>
  <si>
    <t>Valor Transação</t>
  </si>
  <si>
    <t>N-0015</t>
  </si>
  <si>
    <t>026-040</t>
  </si>
  <si>
    <t>Valor da transação (MLCVVLRCV) – 13 int. e 2 dec.
Visa: (TCVVLRCV – tabela VWCAALCV)
VLR-TRANSACAO-02 (INBK002C)</t>
  </si>
  <si>
    <t>Sinal Valor Transação</t>
  </si>
  <si>
    <t>+</t>
  </si>
  <si>
    <t>041-041</t>
  </si>
  <si>
    <r>
      <rPr>
        <sz val="11"/>
        <color rgb="FF000000"/>
        <rFont val="Calibri"/>
        <family val="2"/>
      </rPr>
      <t>Indica o sinal do valor da transação no AL:
“</t>
    </r>
    <r>
      <rPr>
        <sz val="9"/>
        <rFont val="Arial"/>
        <family val="2"/>
      </rPr>
      <t xml:space="preserve">-“-valor negativo
</t>
    </r>
    <r>
      <rPr>
        <sz val="11"/>
        <color rgb="FF000000"/>
        <rFont val="Calibri"/>
        <family val="2"/>
      </rPr>
      <t>“</t>
    </r>
    <r>
      <rPr>
        <sz val="9"/>
        <rFont val="Arial"/>
        <family val="2"/>
      </rPr>
      <t xml:space="preserve">+”-valor positivo
</t>
    </r>
    <r>
      <rPr>
        <sz val="11"/>
        <color rgb="FF000000"/>
        <rFont val="Calibri"/>
        <family val="2"/>
      </rPr>
      <t>SINAL-VLR-TRAN-02 (INBK002C)</t>
    </r>
  </si>
  <si>
    <t>Número Terminal</t>
  </si>
  <si>
    <t>29505454</t>
  </si>
  <si>
    <t>042-049</t>
  </si>
  <si>
    <t>Número do terminal (MLCVNTERM)
Visa: (TCVNTERM – tabela VWCAALCV)
NRO-TERM-02 (INBK002C)</t>
  </si>
  <si>
    <t>Entry Mode</t>
  </si>
  <si>
    <t>050-051</t>
  </si>
  <si>
    <t>Código do entry mode (MLCVENTMO)
Visa: (TCVENTMO – tabela VWCAALCV)
ENTRY-MODE-02 (INBK002C)</t>
  </si>
  <si>
    <t>Número RO</t>
  </si>
  <si>
    <t>5180219</t>
  </si>
  <si>
    <t>052-058</t>
  </si>
  <si>
    <t>Número do RO (MLCVNUMRO)
Visa: (TCVNUMRO – tabela VWCAALCV)
NUMERO-RO-02 (INBK002C)</t>
  </si>
  <si>
    <t>Código Autorização</t>
  </si>
  <si>
    <t>059-064</t>
  </si>
  <si>
    <t>Código da autorização (MLCVCDAUT)
Visa: (TCVCDAUT – tabela VWCAALCV)
COD-AUTORIZ-02 (INBK002C)</t>
  </si>
  <si>
    <t>Data Depósito</t>
  </si>
  <si>
    <t>065-074</t>
  </si>
  <si>
    <t>Data de depósito da transação – AL03 (MLCVDTDEP)
Visa: (TCVDTDEP – tabela VWCAALCV)
DATA-DEPOS-02 (INBK002C)</t>
  </si>
  <si>
    <t>NSU</t>
  </si>
  <si>
    <t>N-0009</t>
  </si>
  <si>
    <t>075-083</t>
  </si>
  <si>
    <t>Número serial único – AL03 (MLCVNSERU)
Visa: (TCVNSERU – tabela VWCAALCV)
NSU-02 (INBK002C)</t>
  </si>
  <si>
    <t>TID</t>
  </si>
  <si>
    <t xml:space="preserve">                                        </t>
  </si>
  <si>
    <t>A-0040</t>
  </si>
  <si>
    <t>084-123</t>
  </si>
  <si>
    <r>
      <rPr>
        <sz val="9"/>
        <rFont val="Arial"/>
        <family val="2"/>
      </rPr>
      <t>TID – AL03 (CACVCCDTIDP1+</t>
    </r>
    <r>
      <rPr>
        <sz val="11"/>
        <color rgb="FF000000"/>
        <rFont val="Calibri"/>
        <family val="2"/>
      </rPr>
      <t xml:space="preserve"> </t>
    </r>
    <r>
      <rPr>
        <sz val="9"/>
        <rFont val="Arial"/>
        <family val="2"/>
      </rPr>
      <t xml:space="preserve">CACVCCDTIDP2 - TBCACVCE) - Caso MLCVINDCP = 0,1,2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Será formatado sempre que </t>
    </r>
    <r>
      <rPr>
        <b/>
        <sz val="9"/>
        <rFont val="Arial"/>
        <family val="2"/>
      </rPr>
      <t>TCVINDCP</t>
    </r>
    <r>
      <rPr>
        <sz val="11"/>
        <color rgb="FF000000"/>
        <rFont val="Calibri"/>
        <family val="2"/>
      </rPr>
      <t xml:space="preserve"> (</t>
    </r>
    <r>
      <rPr>
        <b/>
        <sz val="9"/>
        <rFont val="Arial"/>
        <family val="2"/>
      </rPr>
      <t>tabela VWCAALCV)</t>
    </r>
    <r>
      <rPr>
        <sz val="11"/>
        <color rgb="FF000000"/>
        <rFont val="Calibri"/>
        <family val="2"/>
      </rPr>
      <t xml:space="preserve"> for 
igual a ‘1’. As primeiras 16 posições com </t>
    </r>
    <r>
      <rPr>
        <b/>
        <sz val="9"/>
        <rFont val="Arial"/>
        <family val="2"/>
      </rPr>
      <t>CACVCCDTIDP1</t>
    </r>
    <r>
      <rPr>
        <sz val="11"/>
        <color rgb="FF000000"/>
        <rFont val="Calibri"/>
        <family val="2"/>
      </rPr>
      <t xml:space="preserve"> e as 8 posições seguintes com </t>
    </r>
    <r>
      <rPr>
        <b/>
        <sz val="9"/>
        <rFont val="Arial"/>
        <family val="2"/>
      </rPr>
      <t xml:space="preserve">CACVCCDTIDP2 – ambos da tabela TBCACVCE.
</t>
    </r>
    <r>
      <rPr>
        <sz val="11"/>
        <color rgb="FF000000"/>
        <rFont val="Calibri"/>
        <family val="2"/>
      </rPr>
      <t>TID-02 (INBK002C)</t>
    </r>
  </si>
  <si>
    <t>Produto</t>
  </si>
  <si>
    <t xml:space="preserve">CREDITO   </t>
  </si>
  <si>
    <t>124-133</t>
  </si>
  <si>
    <t>Descrição do produto - AL03 (Literal)
ES150-S-RESUMIDO (ESBP150D)
PRODUTO-02 (INBK002C)</t>
  </si>
  <si>
    <t>Valor Entrada</t>
  </si>
  <si>
    <t>134-148</t>
  </si>
  <si>
    <r>
      <rPr>
        <sz val="11"/>
        <color rgb="FF000000"/>
        <rFont val="Calibri"/>
        <family val="2"/>
      </rPr>
      <t xml:space="preserve">Valor da entrada – AL03 (MLCVVLREN) – 13 int. e 2 dec.
</t>
    </r>
    <r>
      <rPr>
        <b/>
        <sz val="9"/>
        <rFont val="Arial"/>
        <family val="2"/>
      </rPr>
      <t>Visa: (TCVVLREN – tabela VWCAALCV</t>
    </r>
    <r>
      <rPr>
        <sz val="11"/>
        <color rgb="FF000000"/>
        <rFont val="Calibri"/>
        <family val="2"/>
      </rPr>
      <t>).
VLR-ENTRADA-02 (INBK002C)</t>
    </r>
  </si>
  <si>
    <t>Taxa Embarque</t>
  </si>
  <si>
    <t>0000000000000</t>
  </si>
  <si>
    <t>N-0013</t>
  </si>
  <si>
    <t>149-161</t>
  </si>
  <si>
    <r>
      <rPr>
        <sz val="11"/>
        <color rgb="FF000000"/>
        <rFont val="Calibri"/>
        <family val="2"/>
      </rPr>
      <t xml:space="preserve">Valor da taxa de embarque – AL03 (MLCVVLRTX + MLCVTXEMB) – 11 inteiros e 2 decimais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Soma do valor contido nos campos </t>
    </r>
    <r>
      <rPr>
        <b/>
        <sz val="9"/>
        <rFont val="Arial"/>
        <family val="2"/>
      </rPr>
      <t>TCVVLRTX + TCVTXEMB (ambos da tabela VWCAALCV</t>
    </r>
    <r>
      <rPr>
        <sz val="11"/>
        <color rgb="FF000000"/>
        <rFont val="Calibri"/>
        <family val="2"/>
      </rPr>
      <t>) – 11 inteiros e 2 decimais.
TX-EMBARQUE-02 (INBK002C)</t>
    </r>
  </si>
  <si>
    <t>Quantidade Parcelas</t>
  </si>
  <si>
    <t>162-163</t>
  </si>
  <si>
    <t>Qtde de parcelas – AL03 (MLCVQTDPA)
Visa: (TCVQTDPA – tabela VWCAALCV)
QTDE-PARC-02 (INBK002C)</t>
  </si>
  <si>
    <t>Cartão</t>
  </si>
  <si>
    <r>
      <rPr>
        <sz val="11"/>
        <color rgb="FF000000"/>
        <rFont val="Calibri"/>
        <family val="2"/>
      </rPr>
      <t xml:space="preserve">Número do cartão – AL03 (MLCVNCAR1 + MLCVNCAR2)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As 6 posições iniciais são obtidas do </t>
    </r>
    <r>
      <rPr>
        <b/>
        <sz val="9"/>
        <rFont val="Arial"/>
        <family val="2"/>
      </rPr>
      <t>TCVNCAR1</t>
    </r>
    <r>
      <rPr>
        <sz val="11"/>
        <color rgb="FF000000"/>
        <rFont val="Calibri"/>
        <family val="2"/>
      </rPr>
      <t xml:space="preserve"> e as 13 posições seguintes do </t>
    </r>
    <r>
      <rPr>
        <b/>
        <sz val="9"/>
        <rFont val="Arial"/>
        <family val="2"/>
      </rPr>
      <t xml:space="preserve">TCVNCAR2 – ambos da tabela VWCAALCV
</t>
    </r>
    <r>
      <rPr>
        <sz val="11"/>
        <color rgb="FF000000"/>
        <rFont val="Calibri"/>
        <family val="2"/>
      </rPr>
      <t>NRO-CARTAO-02 (INBK002C)</t>
    </r>
  </si>
  <si>
    <t>Reference Number</t>
  </si>
  <si>
    <t>183-205</t>
  </si>
  <si>
    <r>
      <rPr>
        <sz val="11"/>
        <color rgb="FF000000"/>
        <rFont val="Calibri"/>
        <family val="2"/>
      </rPr>
      <t xml:space="preserve">Reference number – AL03 (MLCVRFVI1 + MLCVRFVI2)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As 7 posições iniciais são obtidas do </t>
    </r>
    <r>
      <rPr>
        <b/>
        <sz val="9"/>
        <rFont val="Arial"/>
        <family val="2"/>
      </rPr>
      <t xml:space="preserve">TCVRFVI1 </t>
    </r>
    <r>
      <rPr>
        <sz val="11"/>
        <color rgb="FF000000"/>
        <rFont val="Calibri"/>
        <family val="2"/>
      </rPr>
      <t xml:space="preserve">e as 16 posições seguintes do </t>
    </r>
    <r>
      <rPr>
        <b/>
        <sz val="9"/>
        <rFont val="Arial"/>
        <family val="2"/>
      </rPr>
      <t xml:space="preserve">TCVRFVI2 - ambos da tabela VWCAALCV
</t>
    </r>
    <r>
      <rPr>
        <sz val="11"/>
        <color rgb="FF000000"/>
        <rFont val="Calibri"/>
        <family val="2"/>
      </rPr>
      <t>REF-NUMBER-02 (INBK002C)</t>
    </r>
  </si>
  <si>
    <t>Nível Segurança UCAF</t>
  </si>
  <si>
    <t>206-206</t>
  </si>
  <si>
    <r>
      <rPr>
        <sz val="11"/>
        <color rgb="FF000000"/>
        <rFont val="Calibri"/>
        <family val="2"/>
      </rPr>
      <t xml:space="preserve">Código do nível de segurança – AL03 (CACVCCDNVSEG – último dígito à direita)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Se o campo </t>
    </r>
    <r>
      <rPr>
        <b/>
        <sz val="9"/>
        <rFont val="Arial"/>
        <family val="2"/>
      </rPr>
      <t>TID</t>
    </r>
    <r>
      <rPr>
        <sz val="11"/>
        <color rgb="FF000000"/>
        <rFont val="Calibri"/>
        <family val="2"/>
      </rPr>
      <t xml:space="preserve"> tiver sido preenchido, formatar com o último dígito do </t>
    </r>
    <r>
      <rPr>
        <b/>
        <sz val="9"/>
        <rFont val="Arial"/>
        <family val="2"/>
      </rPr>
      <t xml:space="preserve">CACVCCDNVSEG </t>
    </r>
    <r>
      <rPr>
        <sz val="11"/>
        <color rgb="FF000000"/>
        <rFont val="Calibri"/>
        <family val="2"/>
      </rPr>
      <t>(4 pos.)</t>
    </r>
    <r>
      <rPr>
        <b/>
        <sz val="9"/>
        <rFont val="Arial"/>
        <family val="2"/>
      </rPr>
      <t xml:space="preserve"> - tabela TBCACVCE.
</t>
    </r>
    <r>
      <rPr>
        <sz val="11"/>
        <color rgb="FF000000"/>
        <rFont val="Calibri"/>
        <family val="2"/>
      </rPr>
      <t xml:space="preserve">Caso contrário, formatar com </t>
    </r>
    <r>
      <rPr>
        <b/>
        <sz val="9"/>
        <rFont val="Arial"/>
        <family val="2"/>
      </rPr>
      <t>TCVINDCP (tabela VWCAALCV)</t>
    </r>
    <r>
      <rPr>
        <sz val="11"/>
        <color rgb="FF000000"/>
        <rFont val="Calibri"/>
        <family val="2"/>
      </rPr>
      <t>.
NIVEL-SEGUR-02 (INBK002C)</t>
    </r>
  </si>
  <si>
    <t>Cód Banco</t>
  </si>
  <si>
    <t>0104</t>
  </si>
  <si>
    <t>207-210</t>
  </si>
  <si>
    <r>
      <rPr>
        <sz val="11"/>
        <color rgb="FF000000"/>
        <rFont val="Calibri"/>
        <family val="2"/>
      </rPr>
      <t xml:space="preserve">Código do banco – AL03 (MLCVVALCA)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será obtido das 3 últimas posições do </t>
    </r>
    <r>
      <rPr>
        <b/>
        <sz val="9"/>
        <rFont val="Arial"/>
        <family val="2"/>
      </rPr>
      <t>TCVVALCA</t>
    </r>
    <r>
      <rPr>
        <sz val="11"/>
        <color rgb="FF000000"/>
        <rFont val="Calibri"/>
        <family val="2"/>
      </rPr>
      <t xml:space="preserve"> </t>
    </r>
    <r>
      <rPr>
        <b/>
        <sz val="9"/>
        <rFont val="Arial"/>
        <family val="2"/>
      </rPr>
      <t>(tabela VWCAALCV)</t>
    </r>
    <r>
      <rPr>
        <sz val="11"/>
        <color rgb="FF000000"/>
        <rFont val="Calibri"/>
        <family val="2"/>
      </rPr>
      <t>.
COD-BANCO-02 (INBK002C)</t>
    </r>
  </si>
  <si>
    <t>Numero da Parcela</t>
  </si>
  <si>
    <t>211-212</t>
  </si>
  <si>
    <r>
      <rPr>
        <sz val="11"/>
        <color rgb="FF000000"/>
        <rFont val="Calibri"/>
        <family val="2"/>
      </rPr>
      <t xml:space="preserve">Número da parcela – AL03 (MLCVNUPAR)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>(</t>
    </r>
    <r>
      <rPr>
        <b/>
        <sz val="9"/>
        <rFont val="Arial"/>
        <family val="2"/>
      </rPr>
      <t>TCVNUPAR - tabela VWCAALCV</t>
    </r>
    <r>
      <rPr>
        <sz val="11"/>
        <color rgb="FF000000"/>
        <rFont val="Calibri"/>
        <family val="2"/>
      </rPr>
      <t>)
NRO-PARC-02 (INBK002C)</t>
    </r>
  </si>
  <si>
    <t>Ref. Original</t>
  </si>
  <si>
    <t>49036040104</t>
  </si>
  <si>
    <t>213-223</t>
  </si>
  <si>
    <t>Número da referência original – AL03 (MLCVREFOR)
Visa: (TCVREFOR – tabela VWCAALCV)
REF-ORIG-02 (INBK002C)</t>
  </si>
  <si>
    <t>OG (origem liquidação)</t>
  </si>
  <si>
    <t>B</t>
  </si>
  <si>
    <t>224-224</t>
  </si>
  <si>
    <t>Código de origem da liquidação – AL03 (MLCVENVOG)
Visa: (TCVENVOG - tabela VWCAALCV)
ORIG-LIQUID-02 (INBK002C)</t>
  </si>
  <si>
    <t>PP</t>
  </si>
  <si>
    <t>225-225</t>
  </si>
  <si>
    <r>
      <rPr>
        <sz val="11"/>
        <color rgb="FF000000"/>
        <rFont val="Calibri"/>
        <family val="2"/>
      </rPr>
      <t xml:space="preserve">Indicador de plataforma promocional – AL03: “P” ou “X”
</t>
    </r>
    <r>
      <rPr>
        <b/>
        <sz val="9"/>
        <rFont val="Arial"/>
        <family val="2"/>
      </rPr>
      <t xml:space="preserve">Visa: </t>
    </r>
    <r>
      <rPr>
        <sz val="11"/>
        <color rgb="FF000000"/>
        <rFont val="Calibri"/>
        <family val="2"/>
      </rPr>
      <t xml:space="preserve">Se </t>
    </r>
    <r>
      <rPr>
        <b/>
        <sz val="9"/>
        <rFont val="Arial"/>
        <family val="2"/>
      </rPr>
      <t>TBCACALV-INTRVMN</t>
    </r>
    <r>
      <rPr>
        <sz val="11"/>
        <color rgb="FF000000"/>
        <rFont val="Calibri"/>
        <family val="2"/>
      </rPr>
      <t xml:space="preserve"> =  ‘S’, formatar com  “P”. Caso contrário, se </t>
    </r>
    <r>
      <rPr>
        <b/>
        <sz val="9"/>
        <rFont val="Arial"/>
        <family val="2"/>
      </rPr>
      <t>TBCACALV-INTRXLS (ambos da tabela TBCACALV)</t>
    </r>
    <r>
      <rPr>
        <sz val="11"/>
        <color rgb="FF000000"/>
        <rFont val="Calibri"/>
        <family val="2"/>
      </rPr>
      <t xml:space="preserve"> =  ‘S’, formatar com  “X”
Se nenhum dos anteriores, formatar com branco.
PP-02 (INBK002C)</t>
    </r>
  </si>
  <si>
    <t>Tipo Terminal</t>
  </si>
  <si>
    <t>226-227</t>
  </si>
  <si>
    <r>
      <rPr>
        <sz val="11"/>
        <color rgb="FF000000"/>
        <rFont val="Calibri"/>
        <family val="2"/>
      </rPr>
      <t xml:space="preserve">Código do tipo de terminal - AL08 (MLCVCDTPTER)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</t>
    </r>
    <r>
      <rPr>
        <b/>
        <sz val="9"/>
        <rFont val="Arial"/>
        <family val="2"/>
      </rPr>
      <t xml:space="preserve">(TCVCDTPTER - tabela VWCAALCV)
</t>
    </r>
    <r>
      <rPr>
        <sz val="11"/>
        <color rgb="FF000000"/>
        <rFont val="Calibri"/>
        <family val="2"/>
      </rPr>
      <t>TIPO-TERM-02 (INBK002C)</t>
    </r>
  </si>
  <si>
    <t>Grupo Solução Captura – código</t>
  </si>
  <si>
    <t>228-228</t>
  </si>
  <si>
    <t>Código do grupo de solução captura – AL08 (MLCVCDSCP)
Visa: (TCVCDSCP - tabela VWCAALCV)
GRUPO-SOLUC-COD-02 (INBK002C)</t>
  </si>
  <si>
    <t>Grupo Solução Captura – descrição</t>
  </si>
  <si>
    <t xml:space="preserve">MAQUINA                                         </t>
  </si>
  <si>
    <t>A-0048</t>
  </si>
  <si>
    <t>229-276</t>
  </si>
  <si>
    <r>
      <rPr>
        <sz val="11"/>
        <color rgb="FF000000"/>
        <rFont val="Calibri"/>
        <family val="2"/>
      </rPr>
      <t xml:space="preserve">Descrição do grupo de solução captura – AL08 (literal)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do Código do Grupo de Solução Captura:
    </t>
    </r>
    <r>
      <rPr>
        <b/>
        <sz val="9"/>
        <rFont val="Arial"/>
        <family val="2"/>
      </rPr>
      <t xml:space="preserve">1 – ‘POS’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2 – ‘TEF’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3 – ‘AUTORIZACAO MANUAL’
</t>
    </r>
    <r>
      <rPr>
        <b/>
        <sz val="10"/>
        <rFont val="Arial"/>
        <family val="2"/>
      </rPr>
      <t xml:space="preserve">    </t>
    </r>
    <r>
      <rPr>
        <b/>
        <sz val="9"/>
        <rFont val="Arial"/>
        <family val="2"/>
      </rPr>
      <t xml:space="preserve">4 – ‘URA’ </t>
    </r>
    <r>
      <rPr>
        <sz val="9"/>
        <rFont val="Arial"/>
        <family val="2"/>
      </rPr>
      <t xml:space="preserve">(Visa não tem esse processo)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5 – ‘EDI’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6 – ‘GDS’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7 – ‘E-COMMERCE’
</t>
    </r>
    <r>
      <rPr>
        <sz val="11"/>
        <color rgb="FF000000"/>
        <rFont val="Calibri"/>
        <family val="2"/>
      </rPr>
      <t xml:space="preserve">    </t>
    </r>
    <r>
      <rPr>
        <b/>
        <sz val="9"/>
        <rFont val="Arial"/>
        <family val="2"/>
      </rPr>
      <t xml:space="preserve">8 – ‘MOBILE’
</t>
    </r>
    <r>
      <rPr>
        <b/>
        <sz val="10"/>
        <rFont val="Arial"/>
        <family val="2"/>
      </rPr>
      <t xml:space="preserve">    </t>
    </r>
    <r>
      <rPr>
        <b/>
        <sz val="9"/>
        <rFont val="Arial"/>
        <family val="2"/>
      </rPr>
      <t xml:space="preserve">9 – ‘MOEDEIRO ELETRONICO EM REDE’ </t>
    </r>
    <r>
      <rPr>
        <sz val="9"/>
        <rFont val="Arial"/>
        <family val="2"/>
      </rPr>
      <t xml:space="preserve">(Visa não tem esse processo)
</t>
    </r>
    <r>
      <rPr>
        <sz val="11"/>
        <color rgb="FF000000"/>
        <rFont val="Calibri"/>
        <family val="2"/>
      </rPr>
      <t xml:space="preserve">    </t>
    </r>
    <r>
      <rPr>
        <sz val="9"/>
        <rFont val="Arial"/>
        <family val="2"/>
      </rPr>
      <t xml:space="preserve">Se nenhum dos anteriores, é formatado com </t>
    </r>
    <r>
      <rPr>
        <b/>
        <sz val="9"/>
        <rFont val="Arial"/>
        <family val="2"/>
      </rPr>
      <t xml:space="preserve">brancos.
</t>
    </r>
    <r>
      <rPr>
        <sz val="11"/>
        <color rgb="FF000000"/>
        <rFont val="Calibri"/>
        <family val="2"/>
      </rPr>
      <t>GRUPO-SOLUC-DESC-02 (INBK002C)</t>
    </r>
  </si>
  <si>
    <t>Terminal Capability</t>
  </si>
  <si>
    <t>5</t>
  </si>
  <si>
    <t>277-277</t>
  </si>
  <si>
    <t>Código do terminal capability – AL08 (MLCVCDCPC)
Visa: (TCVCDCPC - tabela VWCAALCV)
TERM-CAPAB-02 (INBK002C)</t>
  </si>
  <si>
    <t>Chip Condition Code - código</t>
  </si>
  <si>
    <t>278-278</t>
  </si>
  <si>
    <t>Código fallback – AL08 (MLCVCDLCHIP)
Visa: (TCVCDLCHIP - tabela VWCAALCV)
CHIP-COND-COD-02 (INBK002C)</t>
  </si>
  <si>
    <t>Chip Condition Code – descrição</t>
  </si>
  <si>
    <t xml:space="preserve">NAO SE APLICA                                   </t>
  </si>
  <si>
    <t>279-326</t>
  </si>
  <si>
    <r>
      <rPr>
        <sz val="11"/>
        <color rgb="FF000000"/>
        <rFont val="Calibri"/>
        <family val="2"/>
      </rPr>
      <t xml:space="preserve">Descrição fallback – AL08 (literal)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do Chip Condition Code:
</t>
    </r>
    <r>
      <rPr>
        <b/>
        <sz val="9"/>
        <rFont val="Arial"/>
        <family val="2"/>
      </rPr>
      <t xml:space="preserve">1 – ‘LEITURA CHIP BEM SUCEDIDA/NAO ERA TRANSACAO CHIP’ </t>
    </r>
    <r>
      <rPr>
        <sz val="11"/>
        <color rgb="FF000000"/>
        <rFont val="Calibri"/>
        <family val="2"/>
      </rPr>
      <t xml:space="preserve">(Visa não tem esse processo)
2 – ‘LEITURA CHIP MAL SUCEDIDA (FALLBACK)’,
Se nenhum dos anteriores, é formatado com </t>
    </r>
    <r>
      <rPr>
        <b/>
        <sz val="9"/>
        <rFont val="Arial"/>
        <family val="2"/>
      </rPr>
      <t xml:space="preserve">‘NAO SE APLICA’
</t>
    </r>
    <r>
      <rPr>
        <sz val="11"/>
        <color rgb="FF000000"/>
        <rFont val="Calibri"/>
        <family val="2"/>
      </rPr>
      <t>CHIP-COND-DESC-02 (INBK002C)</t>
    </r>
  </si>
  <si>
    <t>Service Code</t>
  </si>
  <si>
    <t>520</t>
  </si>
  <si>
    <t>327-329</t>
  </si>
  <si>
    <t>Service code – AL08 (MLCVCDSVC)
Visa: (TCVCDSVC - tabela VWCAALCV)
SERVICE-CODE-02 (INBK002C)</t>
  </si>
  <si>
    <t>Descrição versão aplicativo terminal</t>
  </si>
  <si>
    <t xml:space="preserve">PLBOBPOSC40 </t>
  </si>
  <si>
    <t>A-0012</t>
  </si>
  <si>
    <t>330-341</t>
  </si>
  <si>
    <t>Versão do aplicativo – AL08 (MLCVCDVSAP)
Visa: (TCVCDVSAP - tabela VWCAALCV)
DESC-VER-APLI-02 (INBK002C)</t>
  </si>
  <si>
    <t>Cód Adquirente</t>
  </si>
  <si>
    <t>32</t>
  </si>
  <si>
    <t>342-343</t>
  </si>
  <si>
    <t>Código do adquirente – AL08 (MLCVCDSCPVE)
Visa: (TCVCDSCPVE - tabela VWCAALCV)
COD-ADQUIR-02 (INBK002C)</t>
  </si>
  <si>
    <t>Descrição Adquirente</t>
  </si>
  <si>
    <t xml:space="preserve">POS V.32                                        </t>
  </si>
  <si>
    <t>344-391</t>
  </si>
  <si>
    <r>
      <rPr>
        <sz val="11"/>
        <color rgb="FF000000"/>
        <rFont val="Calibri"/>
        <family val="2"/>
      </rPr>
      <t xml:space="preserve">Descrição do adquirente – AL08 (literal)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do Código do Adquirente:
30 – ‘POS V.30’
31 – ‘POS V.31’
32 – ‘POS V.32’
41 – ‘TEF 4.1’
58 – ‘POS V.29’
62 – ‘TEF 2000, 01 E 98’
 </t>
    </r>
    <r>
      <rPr>
        <sz val="9"/>
        <rFont val="Arial"/>
        <family val="2"/>
      </rPr>
      <t xml:space="preserve">Se nenhum dos anteriores, é formatado com </t>
    </r>
    <r>
      <rPr>
        <b/>
        <sz val="9"/>
        <rFont val="Arial"/>
        <family val="2"/>
      </rPr>
      <t xml:space="preserve">brancos
</t>
    </r>
    <r>
      <rPr>
        <sz val="11"/>
        <color rgb="FF000000"/>
        <rFont val="Calibri"/>
        <family val="2"/>
      </rPr>
      <t>DESC-ADQUIR-02 (INBK002C)</t>
    </r>
  </si>
  <si>
    <t>Card Type</t>
  </si>
  <si>
    <t>392-394</t>
  </si>
  <si>
    <t>Código do card type – AT02 (MLCVCRDTP)
Visa: (TCVCRDTP - tabela VWCAALCV)
CARD-TYPE-02 (INBK002C)</t>
  </si>
  <si>
    <t>Indica na tabela case o tipo produto (cd_tipo_produto) esta espelhado no EnumTipoProduto</t>
  </si>
  <si>
    <t>Número único</t>
  </si>
  <si>
    <t>A-0029</t>
  </si>
  <si>
    <t>395-423</t>
  </si>
  <si>
    <t>Número único de identificação da transação original na AL
(MLNULTEB2 + MLNULTEB2RE + MLNUCVB2 + MLNUCVB2RE)
Visa: (NULTEB2 (15 pos.)  +  NULTEB2RE (07 pos.)  +  NUCVB2 (04 pos.)  +  NUCVB2RE (03 pos.) – todos da tabela VWCAALCV)
NRO-UNICO-02 (INBK002C)</t>
  </si>
  <si>
    <t>Código dados ponto serviço</t>
  </si>
  <si>
    <t>D10101B9900C</t>
  </si>
  <si>
    <t>424-435</t>
  </si>
  <si>
    <t>DE022 (MLCPMB_COMPLEMENTO para MLCPMB_TP_COMPL = ‘12’)
Visa: deve ser preenchido com brancos.
COD-DADOS-PTO-SERV-02 (INBK002C)</t>
  </si>
  <si>
    <t>Mobile</t>
  </si>
  <si>
    <t>436-436</t>
  </si>
  <si>
    <r>
      <rPr>
        <sz val="11"/>
        <color rgb="FF000000"/>
        <rFont val="Calibri"/>
        <family val="2"/>
      </rPr>
      <t>Indicador de transação móbile:
“</t>
    </r>
    <r>
      <rPr>
        <sz val="9"/>
        <rFont val="Arial"/>
        <family val="2"/>
      </rPr>
      <t xml:space="preserve">S” – se existe na </t>
    </r>
    <r>
      <rPr>
        <b/>
        <sz val="9"/>
        <rFont val="Arial"/>
        <family val="2"/>
      </rPr>
      <t>tabela TBCACTRA</t>
    </r>
    <r>
      <rPr>
        <sz val="9"/>
        <rFont val="Arial"/>
        <family val="2"/>
      </rPr>
      <t xml:space="preserve"> 
</t>
    </r>
    <r>
      <rPr>
        <sz val="11"/>
        <color rgb="FF000000"/>
        <rFont val="Calibri"/>
        <family val="2"/>
      </rPr>
      <t>“</t>
    </r>
    <r>
      <rPr>
        <sz val="9"/>
        <rFont val="Arial"/>
        <family val="2"/>
      </rPr>
      <t xml:space="preserve">N” – se não existe
</t>
    </r>
    <r>
      <rPr>
        <sz val="11"/>
        <color rgb="FF000000"/>
        <rFont val="Calibri"/>
        <family val="2"/>
      </rPr>
      <t>MOBILE-02 (INBK002C)</t>
    </r>
  </si>
  <si>
    <t>Valor Total do Plano</t>
  </si>
  <si>
    <t>437-451</t>
  </si>
  <si>
    <r>
      <rPr>
        <sz val="11"/>
        <color rgb="FF000000"/>
        <rFont val="Calibri"/>
        <family val="2"/>
      </rPr>
      <t xml:space="preserve">Valor total do plano (MLCVVLTOTPLN) – 13 int. e 2 dec.
</t>
    </r>
    <r>
      <rPr>
        <b/>
        <sz val="9"/>
        <rFont val="Arial"/>
        <family val="2"/>
      </rPr>
      <t>Visa: (TCVVLTOTPLN</t>
    </r>
    <r>
      <rPr>
        <sz val="11"/>
        <color rgb="FF000000"/>
        <rFont val="Calibri"/>
        <family val="2"/>
      </rPr>
      <t xml:space="preserve"> </t>
    </r>
    <r>
      <rPr>
        <b/>
        <sz val="9"/>
        <rFont val="Arial"/>
        <family val="2"/>
      </rPr>
      <t>- tabela VWCAALCV</t>
    </r>
    <r>
      <rPr>
        <sz val="11"/>
        <color rgb="FF000000"/>
        <rFont val="Calibri"/>
        <family val="2"/>
      </rPr>
      <t>) – 13 int. e 2 dec.
VLR-TOT-PLANO-02 (INBK002C)</t>
    </r>
  </si>
  <si>
    <t>Indicador Recorrente</t>
  </si>
  <si>
    <t>452-452</t>
  </si>
  <si>
    <r>
      <rPr>
        <sz val="11"/>
        <color rgb="FF000000"/>
        <rFont val="Calibri"/>
        <family val="2"/>
      </rPr>
      <t xml:space="preserve">Indica transação recorrente (MLCVIDREC) – AL03: “R” ou “ ” 
</t>
    </r>
    <r>
      <rPr>
        <b/>
        <sz val="9"/>
        <color rgb="FF000000"/>
        <rFont val="Arial"/>
        <family val="2"/>
      </rPr>
      <t>Visa: (TCVIDREC - tabela VWCAALCV)</t>
    </r>
    <r>
      <rPr>
        <sz val="11"/>
        <color rgb="FF000000"/>
        <rFont val="Calibri"/>
        <family val="2"/>
      </rPr>
      <t xml:space="preserve">.
Domínio: “I”,  “R”   ou   “ “ 
</t>
    </r>
    <r>
      <rPr>
        <b/>
        <sz val="9"/>
        <color rgb="FF000000"/>
        <rFont val="Arial"/>
        <family val="2"/>
      </rPr>
      <t xml:space="preserve">ID-RECORRENTE-02 </t>
    </r>
    <r>
      <rPr>
        <sz val="11"/>
        <color rgb="FF000000"/>
        <rFont val="Calibri"/>
        <family val="2"/>
      </rPr>
      <t>(INBK002C)</t>
    </r>
  </si>
  <si>
    <t>Tamanho do Cartão</t>
  </si>
  <si>
    <t>17</t>
  </si>
  <si>
    <t>453-454</t>
  </si>
  <si>
    <r>
      <rPr>
        <sz val="11"/>
        <color rgb="FF000000"/>
        <rFont val="Calibri"/>
        <family val="2"/>
      </rPr>
      <t xml:space="preserve">Tamanho do Cartão (MLCVTAMCART)
</t>
    </r>
    <r>
      <rPr>
        <b/>
        <sz val="9"/>
        <rFont val="Arial"/>
        <family val="2"/>
      </rPr>
      <t>Visa</t>
    </r>
    <r>
      <rPr>
        <sz val="11"/>
        <color rgb="FF000000"/>
        <rFont val="Calibri"/>
        <family val="2"/>
      </rPr>
      <t xml:space="preserve">: depende da primeira posição do </t>
    </r>
    <r>
      <rPr>
        <b/>
        <sz val="9"/>
        <rFont val="Arial"/>
        <family val="2"/>
      </rPr>
      <t xml:space="preserve">TCVVALCA (tabela VWCAALCV).
</t>
    </r>
    <r>
      <rPr>
        <sz val="11"/>
        <color rgb="FF000000"/>
        <rFont val="Calibri"/>
        <family val="2"/>
      </rPr>
      <t xml:space="preserve">Ex.: se primeira posição = 3, o Tamanho do Cartão será 13,
       </t>
    </r>
    <r>
      <rPr>
        <sz val="9"/>
        <rFont val="Arial"/>
        <family val="2"/>
      </rPr>
      <t xml:space="preserve">se primeira posição = 6, o Tamanho do Cartão será 16,
</t>
    </r>
    <r>
      <rPr>
        <sz val="11"/>
        <color rgb="FF000000"/>
        <rFont val="Calibri"/>
        <family val="2"/>
      </rPr>
      <t xml:space="preserve">       </t>
    </r>
    <r>
      <rPr>
        <sz val="9"/>
        <rFont val="Arial"/>
        <family val="2"/>
      </rPr>
      <t xml:space="preserve">se primeira posição = 9, o Tamanho do Cartão será 19.
</t>
    </r>
    <r>
      <rPr>
        <sz val="11"/>
        <color rgb="FF000000"/>
        <rFont val="Calibri"/>
        <family val="2"/>
      </rPr>
      <t>TAMCART-02 (INBK002C)</t>
    </r>
  </si>
  <si>
    <t>Codigo Moeda do Portador</t>
  </si>
  <si>
    <t>455-457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</si>
  <si>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Codigo Moeda do Portador ( Apenas Transações DCC ) 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IODCC-010-MOEDA-PORTADOR (Vsam VBRCV.IO.VA.IODCCKS)</t>
    </r>
  </si>
  <si>
    <t>Valor da Transação do Portador</t>
  </si>
  <si>
    <t>000000000000</t>
  </si>
  <si>
    <t>458-469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</si>
  <si>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Valor da Transação na Moeda do Portador ( Apenas Transações DCC ) – 10 Inteiros e 2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IO10C-VR-PORT-C-MKUP-D2 (Vsam VBRCV.IO.VA.IODCCKS)</t>
    </r>
  </si>
  <si>
    <t>Sinal do Valor da Transação do Portador</t>
  </si>
  <si>
    <t>470-470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</si>
  <si>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Sinal do Valor da Transação na Moeda do Portador ( Apenas Transações DCC ) 
+ = Positivo
- = Negativo
</t>
    </r>
    <r>
      <rPr>
        <b/>
        <sz val="9"/>
        <rFont val="Arial"/>
        <family val="2"/>
      </rPr>
      <t>Visa:</t>
    </r>
    <r>
      <rPr>
        <sz val="9"/>
        <rFont val="Arial"/>
        <family val="2"/>
      </rPr>
      <t xml:space="preserve"> IO10C-VR-PORT-C-MKUP-D2 &gt;= 0 </t>
    </r>
    <r>
      <rPr>
        <sz val="9"/>
        <rFont val="Wingdings"/>
        <charset val="2"/>
      </rPr>
      <t></t>
    </r>
    <r>
      <rPr>
        <sz val="9"/>
        <rFont val="Arial"/>
        <family val="2"/>
      </rPr>
      <t xml:space="preserve">  + (pos.)
</t>
    </r>
    <r>
      <rPr>
        <sz val="10"/>
        <rFont val="Arial"/>
        <family val="2"/>
      </rPr>
      <t xml:space="preserve">         </t>
    </r>
    <r>
      <rPr>
        <sz val="9"/>
        <rFont val="Arial"/>
        <family val="2"/>
      </rPr>
      <t xml:space="preserve">IO10C-VR-PORT-C-MKUP-D2 &lt;   0 </t>
    </r>
    <r>
      <rPr>
        <sz val="9"/>
        <rFont val="Wingdings"/>
        <charset val="2"/>
      </rPr>
      <t></t>
    </r>
    <r>
      <rPr>
        <sz val="9"/>
        <rFont val="Arial"/>
        <family val="2"/>
      </rPr>
      <t xml:space="preserve">   - (neg.) (Vsam VBRCV.IO.VA.IODCCKS) </t>
    </r>
  </si>
  <si>
    <t>Valor da Transação em Dolar</t>
  </si>
  <si>
    <t>471-482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</si>
  <si>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Valor da Transação em Dolar ( Apenas Transações DCC ) – 10 Inteiros e 2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IO10C-VR-TRC-DOLAR-C-MKUP (Vsam VBRCV.IO.VA.IODCCKS)</t>
    </r>
  </si>
  <si>
    <t>Sinal do Valor da Transação em Dolar</t>
  </si>
  <si>
    <t>483-483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</si>
  <si>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Sinal do Valor da Transação em Dolar ( Apenas Transações DCC ) 
+ = Positivo
- = Negativo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IO10C-VR-TRC-DOLAR-C-MKUP &gt;= 0 :  + (pos.)
         </t>
    </r>
    <r>
      <rPr>
        <sz val="9"/>
        <rFont val="Arial"/>
        <family val="2"/>
      </rPr>
      <t>IO10C-VR-TRC-DOLAR-C-MKUP &lt;   0 :   - (neg.) (Vsam VBRCV.IO.VA.IODCCKS)</t>
    </r>
  </si>
  <si>
    <t>Taxa da Conversão da Moeda do Portador</t>
  </si>
  <si>
    <t>00000000000000</t>
  </si>
  <si>
    <t>N-0014</t>
  </si>
  <si>
    <t>484-497</t>
  </si>
  <si>
    <r>
      <rPr>
        <b/>
        <sz val="9"/>
        <rFont val="Arial"/>
        <family val="2"/>
      </rPr>
      <t xml:space="preserve">Master + Visa: </t>
    </r>
    <r>
      <rPr>
        <sz val="9"/>
        <rFont val="Arial"/>
        <family val="2"/>
      </rPr>
      <t>Taxa da Conversão da Moeda do Portador ( Apenas Transações DCC ) – 7 Interios e 7 Decimais</t>
    </r>
    <r>
      <rPr>
        <sz val="11"/>
        <color rgb="FF000000"/>
        <rFont val="Calibri"/>
        <family val="2"/>
      </rPr>
      <t xml:space="preserve"> 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IO10C-TX-MOEDA-PORT-D7 (Vsam VBRCV.IO.VA.IODCCKS)</t>
    </r>
  </si>
  <si>
    <t>Taxa da Conversão da Moeda Dolar</t>
  </si>
  <si>
    <t>498-511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</si>
  <si>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Taxa da Conversão da Moeda Dolar ( Apenas Transações DCC ) – 7 Inteiros e 7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IO10C-TX-CONV-MOEDA-DOLAR (Vsam VBRCV.IO.VA.IODCCKS)</t>
    </r>
  </si>
  <si>
    <t>% Mrkup</t>
  </si>
  <si>
    <t>00000</t>
  </si>
  <si>
    <t>N-005</t>
  </si>
  <si>
    <t>512-516</t>
  </si>
  <si>
    <r>
      <rPr>
        <b/>
        <sz val="9"/>
        <rFont val="Arial"/>
        <family val="2"/>
      </rPr>
      <t xml:space="preserve">Master + Visa: </t>
    </r>
    <r>
      <rPr>
        <sz val="11"/>
        <color rgb="FF000000"/>
        <rFont val="Calibri"/>
        <family val="2"/>
      </rPr>
      <t xml:space="preserve">% Markup ( Apenas Transações DCC ) – 3 Interiros e 2 Decimais
</t>
    </r>
    <r>
      <rPr>
        <b/>
        <sz val="9"/>
        <rFont val="Arial"/>
        <family val="2"/>
      </rPr>
      <t>Visa:</t>
    </r>
    <r>
      <rPr>
        <sz val="11"/>
        <color rgb="FF000000"/>
        <rFont val="Calibri"/>
        <family val="2"/>
      </rPr>
      <t xml:space="preserve"> IO10C-PERC-MKUP (Vsam VBRCV.IO.VA.IODCCKS)</t>
    </r>
  </si>
  <si>
    <t>Número Identificador da transação</t>
  </si>
  <si>
    <t>A-015</t>
  </si>
  <si>
    <t>517-531</t>
  </si>
  <si>
    <t>Número Identificador da Transação</t>
  </si>
  <si>
    <t>Número EC TREX</t>
  </si>
  <si>
    <t xml:space="preserve">          </t>
  </si>
  <si>
    <t>N-010</t>
  </si>
  <si>
    <t>532-541</t>
  </si>
  <si>
    <r>
      <rPr>
        <sz val="9"/>
        <rFont val="Arial"/>
        <family val="2"/>
      </rPr>
      <t xml:space="preserve">ESTAB – </t>
    </r>
    <r>
      <rPr>
        <sz val="11"/>
        <color rgb="FF000000"/>
        <rFont val="Calibri"/>
        <family val="2"/>
      </rPr>
      <t>Estabelecimento vinculado a transação de pagamento aluguel leitor mobile BVISANET.TBCA001_CMPM_TRNS_PGMN_ALGL e BVISANET.TBCA002_CMPM_ATZC_PGMN_ALGL
NU-EC-CLNT-TREX-02 (INBK002C)</t>
    </r>
  </si>
  <si>
    <t>Identificador da transação AMEX</t>
  </si>
  <si>
    <t>N-015</t>
  </si>
  <si>
    <t>542-556</t>
  </si>
  <si>
    <t>Número identificador da transação AMEX (preenchido apenas para transações STAR no incoming, não disponível no serviço online)</t>
  </si>
  <si>
    <t>Identificador da transação com QR Code</t>
  </si>
  <si>
    <t>557-557</t>
  </si>
  <si>
    <t>Codigo da carteira digital com QR Code</t>
  </si>
  <si>
    <t>123</t>
  </si>
  <si>
    <t>558-560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</si>
  <si>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</t>
  </si>
  <si>
    <t>A-244</t>
  </si>
  <si>
    <t>557-800</t>
  </si>
  <si>
    <t>AUTORIZACAO</t>
  </si>
  <si>
    <t>03 – Detalhe dos dados da autorização - AU</t>
  </si>
  <si>
    <t>03</t>
  </si>
  <si>
    <t>3 - TIPO-REG-03 (INBK002C)</t>
  </si>
  <si>
    <t>Código da Autorização</t>
  </si>
  <si>
    <t>03--08</t>
  </si>
  <si>
    <t>Código da autorização (AU13) - Visa: AU-COD-AUT-A (AUSB100D) - COD-AUTORIZ-03 (INBK002C)</t>
  </si>
  <si>
    <t>Data da Autorização</t>
  </si>
  <si>
    <t>09--16</t>
  </si>
  <si>
    <t>Data da autorização – AAAAMMDD (AU13) Visa: AU-DT-AUT-A (AUSB100D) DATA-AUTORIZ-03 (INBK002C)</t>
  </si>
  <si>
    <t>Hora da Autorização</t>
  </si>
  <si>
    <t>032952</t>
  </si>
  <si>
    <t>17-22</t>
  </si>
  <si>
    <t>Hora da autorização – HHMMSS (AU13) Visa: AU-HR-AUT-A (AUSB100D) HORA-AUTORIZ-03 (INBK002C)</t>
  </si>
  <si>
    <t>Valor da Autorização</t>
  </si>
  <si>
    <t>23-35</t>
  </si>
  <si>
    <t>Valor da autorização – 11 inteiros, 2 decimais  (AU13) - Visa: AU-VL-AUT-A (AUSB100D) - VLR-AUTORIZ-03 (INBK002C)</t>
  </si>
  <si>
    <t>Situação</t>
  </si>
  <si>
    <t xml:space="preserve">Aprovada       </t>
  </si>
  <si>
    <t>36-50</t>
  </si>
  <si>
    <t>Situação da autorização (AU13) Visa: AU-SITUACAO-A (AUSB100D) SITUACAO-03 (INBK002C)</t>
  </si>
  <si>
    <t>Forma da Entrada</t>
  </si>
  <si>
    <t>Leitura magnetica - Tri</t>
  </si>
  <si>
    <t>51-73</t>
  </si>
  <si>
    <t>Forma da Entrada (AU13) Visa: AU-FORMA-ENTR-A (AUSB100D) FORMA-ENTR-03 (INBK002C)</t>
  </si>
  <si>
    <t>Fonte Autorizadora</t>
  </si>
  <si>
    <t xml:space="preserve">                       </t>
  </si>
  <si>
    <t>074-096</t>
  </si>
  <si>
    <t>Fonte Autorizadora (AU13) - Visa: AU-FONTE-AUT-A (AUSB100D) - FONTE-AUTORIZ-03 (INBK002C)</t>
  </si>
  <si>
    <t>VBV</t>
  </si>
  <si>
    <t xml:space="preserve">REDE                   </t>
  </si>
  <si>
    <t>097-119</t>
  </si>
  <si>
    <t>VBV (AU13) - Visa: AU-VBV-A (AUSB100D) - VBV-03 (INBK002C)</t>
  </si>
  <si>
    <t>Mensagem POS</t>
  </si>
  <si>
    <t xml:space="preserve">Aprovada        </t>
  </si>
  <si>
    <t>A-0016</t>
  </si>
  <si>
    <t>120-135</t>
  </si>
  <si>
    <t>Mensagem POS (AU13) - Visa: AU-MSG-POS-A (AUSB100D) - MENSAG-POS-03 (INBK002C)</t>
  </si>
  <si>
    <t>Informação Cód. Segurança</t>
  </si>
  <si>
    <t>136-136</t>
  </si>
  <si>
    <t>Informação Cod. Segurança  (AU13) - Visa: AU-INF-COD-SEG-A (AUSB100D) - INFO-COD-SEGUR-03 (INBK002C)</t>
  </si>
  <si>
    <t>Resposta Cod. Segurança</t>
  </si>
  <si>
    <t>137-137</t>
  </si>
  <si>
    <t>Resposta Cod. Segurança  (AU13) - Visa: AU-RES-COD-SEG-A (AUSB100D) - RESP-COD-SEGUR-03 (INBK002C)</t>
  </si>
  <si>
    <t>Senha</t>
  </si>
  <si>
    <t>138-138</t>
  </si>
  <si>
    <t>Informativo de utilização de senha (AU13) - ‘S’ – ON-LINE, ‘O’ – OFF-LINE, Visa: AU-SENHA-A (AUSB100D), SENHA-03 (INBK002C)</t>
  </si>
  <si>
    <t>Vencimento do Cartão</t>
  </si>
  <si>
    <t>2020</t>
  </si>
  <si>
    <t>139-142</t>
  </si>
  <si>
    <t>Vencimento do cartão – MMAA (AU13) - Visa: AU-VENC-CARTAO-A (AUSB100D) - VENC-CARTAO-03 (INBK002C)</t>
  </si>
  <si>
    <t>Criptograma</t>
  </si>
  <si>
    <t xml:space="preserve">                </t>
  </si>
  <si>
    <t>143-158</t>
  </si>
  <si>
    <t>Criptograma  (AU16) - Visa: AU-CRIPT-A (AUSB100D) - CRIPTOGRAMA-03 (INBK002C)</t>
  </si>
  <si>
    <t>Indicador de Origem da Autorização</t>
  </si>
  <si>
    <t>MC</t>
  </si>
  <si>
    <t>159-160</t>
  </si>
  <si>
    <t>ELO: Indicador de Origem da Autorização (AU13) – campo formatado somente para bandeira ELO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</si>
  <si>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</si>
  <si>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A-640</t>
  </si>
  <si>
    <t>161-800</t>
  </si>
  <si>
    <r>
      <rPr>
        <b/>
        <sz val="10"/>
        <color rgb="FF000000"/>
        <rFont val="Arial"/>
        <family val="2"/>
      </rPr>
      <t>04 – Detalhe dos dados do chargeback de transações de débito (</t>
    </r>
    <r>
      <rPr>
        <b/>
        <u/>
        <sz val="10"/>
        <color rgb="FF000000"/>
        <rFont val="Arial"/>
        <family val="2"/>
      </rPr>
      <t>para Visa, não será formatado)</t>
    </r>
    <r>
      <rPr>
        <b/>
        <sz val="10"/>
        <color rgb="FF000000"/>
        <rFont val="Arial"/>
        <family val="2"/>
      </rPr>
      <t>.</t>
    </r>
  </si>
  <si>
    <t>CHARGEBACK TRANSACAO</t>
  </si>
  <si>
    <t>tipoRegistro</t>
  </si>
  <si>
    <t>04</t>
  </si>
  <si>
    <t>4 - TIPO-REG-04 (INBK002C)</t>
  </si>
  <si>
    <t>Numero Cartão</t>
  </si>
  <si>
    <t>03--21</t>
  </si>
  <si>
    <t>Primary Account Number(PAN) (DE2) - NRO-CARTAO-04</t>
  </si>
  <si>
    <t>Código de Processamento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</si>
  <si>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</si>
  <si>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22-27</t>
  </si>
  <si>
    <t>Processing Code (DE3) - COD-PROCESS-04</t>
  </si>
  <si>
    <t>Montante da Transação</t>
  </si>
  <si>
    <t>028-039</t>
  </si>
  <si>
    <t>Amount, Transaction (DE4) – 10 inteiros e 2 decimais - MONT-TRANS-04</t>
  </si>
  <si>
    <t>Montante de Liquidação</t>
  </si>
  <si>
    <t>040-051</t>
  </si>
  <si>
    <t>Amount, Settlement (DE5) – 10 inteiros e 2 decimais - MONT-LIQUI-04</t>
  </si>
  <si>
    <t>Montante Faturamento</t>
  </si>
  <si>
    <t>052-063</t>
  </si>
  <si>
    <t>Amount, Cardholder Billing (DE6) – 10 inteiros e 2 decimais - MONT-FATUR-04</t>
  </si>
  <si>
    <t>Data e Hora de Envio</t>
  </si>
  <si>
    <t>064-073</t>
  </si>
  <si>
    <t>Transmission Date and Time (DE7) - DATA-HORA-ENV-04</t>
  </si>
  <si>
    <t>Taxa de Conversão Liquidação</t>
  </si>
  <si>
    <t>074-081</t>
  </si>
  <si>
    <t>Conversion Rate, Settlement (DE9) – 1 inteiro e 7 decimais - TAXA-CONV-LIQ-04</t>
  </si>
  <si>
    <t>Taxa de Conversão Faturamento</t>
  </si>
  <si>
    <t>082-089</t>
  </si>
  <si>
    <t>Conversion Rate, Cardholder Billing (DE10) – 1 inteiro e 7 decimais - TAXA-CONV-FAT-04</t>
  </si>
  <si>
    <t>Numero sistema rastreamento</t>
  </si>
  <si>
    <t>090-095</t>
  </si>
  <si>
    <t>System Trace Audit Number (DE11) - NRO-SIS-RAST-04</t>
  </si>
  <si>
    <t>Hora transação</t>
  </si>
  <si>
    <t>096-101</t>
  </si>
  <si>
    <t>Time, Local Transaction (DE12) – HHMMSS - HORA-TRANS-04</t>
  </si>
  <si>
    <t>Data da Transação</t>
  </si>
  <si>
    <t>102-105</t>
  </si>
  <si>
    <t>Date Local Transaction (DE13) – MMDD - DATA-TRANS-04</t>
  </si>
  <si>
    <t>Data Liquidação</t>
  </si>
  <si>
    <t>106-109</t>
  </si>
  <si>
    <t>Date, Settlement (DE15) – MMDD - DATA-LIQUI-04</t>
  </si>
  <si>
    <t>Data Conversão</t>
  </si>
  <si>
    <t>110-113</t>
  </si>
  <si>
    <t>Date, Conversion (DE16) – MMDD - DATA-CONV-04</t>
  </si>
  <si>
    <t>Codigo Pais</t>
  </si>
  <si>
    <t>114-116</t>
  </si>
  <si>
    <t>Primary Acount Number (PAN) Country Code (DE20) - COD-PAIS-04</t>
  </si>
  <si>
    <t>Código Instituição Adquirente</t>
  </si>
  <si>
    <t>117-125</t>
  </si>
  <si>
    <t>Acquiring Institution ID Code (DE32) - COD-INST-ADQ-04</t>
  </si>
  <si>
    <t>Código Instituição Origem</t>
  </si>
  <si>
    <t>126-135</t>
  </si>
  <si>
    <t>Forwarding Institution ID Code (DE33) - COD-INST-ORIG-04</t>
  </si>
  <si>
    <t>Reference Number Requisição</t>
  </si>
  <si>
    <t>136-147</t>
  </si>
  <si>
    <t>Retrieval Reference Number (DE37) - REF-NRO-REQ-04</t>
  </si>
  <si>
    <t>Codigo Resposta</t>
  </si>
  <si>
    <t>148-149</t>
  </si>
  <si>
    <t>Responde Code (DE39) - COD-RESP-04</t>
  </si>
  <si>
    <t>Identificação do Terminal</t>
  </si>
  <si>
    <t>150-157</t>
  </si>
  <si>
    <t>Card Acceptor Terminal ID (DE41) - IDENT-TERM-04</t>
  </si>
  <si>
    <t>Código de Moeda Transação</t>
  </si>
  <si>
    <t>158-160</t>
  </si>
  <si>
    <t>Currency Code, Transaction (DE49) - COD-MOEDA-TRANS-04</t>
  </si>
  <si>
    <t>Código de Moeda Liquidação</t>
  </si>
  <si>
    <t>161-163</t>
  </si>
  <si>
    <t>Currency Code, Settlement (DE50) - COD-MOEDA-LIQ-04</t>
  </si>
  <si>
    <t>Moeda Faturamento</t>
  </si>
  <si>
    <t>164-166</t>
  </si>
  <si>
    <t>Currency Code, Cardholder Billing (DE51) - MOEDA-FATUR-04</t>
  </si>
  <si>
    <t>Código Razão Aviso</t>
  </si>
  <si>
    <t>A-0060</t>
  </si>
  <si>
    <t>167-226</t>
  </si>
  <si>
    <t>Advice Reason Code (DE60) - COD-RAZ-AVS-04</t>
  </si>
  <si>
    <t>Dados Serviço Intermediação</t>
  </si>
  <si>
    <t>A-0050</t>
  </si>
  <si>
    <t>227-276</t>
  </si>
  <si>
    <t>Intermediate Network Facility (INF) Data (DE62) - DADOS-SERV-INTER-04</t>
  </si>
  <si>
    <t>Dados Rede</t>
  </si>
  <si>
    <t>A-0049</t>
  </si>
  <si>
    <t>277-325</t>
  </si>
  <si>
    <t>Network Data (DE63) - DADOS-REDE-04</t>
  </si>
  <si>
    <t>Elementos de Dados Originais</t>
  </si>
  <si>
    <t>A-0042</t>
  </si>
  <si>
    <t>326-367</t>
  </si>
  <si>
    <t>Original Data Elements (DE90) - ELEM-DADOS-ORIG-04</t>
  </si>
  <si>
    <t>Valores Reposição</t>
  </si>
  <si>
    <t>368-409</t>
  </si>
  <si>
    <t>Replacement Amounts (DE95) - VAL-REPOS-04</t>
  </si>
  <si>
    <t>Código Instituição Destino</t>
  </si>
  <si>
    <t>410-420</t>
  </si>
  <si>
    <t>Receiving Institution ID Code (DE100) - COD-INST-DEST-04</t>
  </si>
  <si>
    <t>Dados Privados Troca</t>
  </si>
  <si>
    <t>421-470</t>
  </si>
  <si>
    <t>Switch Private Data (DE126) - DADOS-PRIV-TRC-04</t>
  </si>
  <si>
    <t>Dados Privados Processador</t>
  </si>
  <si>
    <t>471-520</t>
  </si>
  <si>
    <t>Processor Private Data (DE127) - DADOS-PRIV-PROC-04</t>
  </si>
  <si>
    <t>Valores Adicionais</t>
  </si>
  <si>
    <t>A-0120</t>
  </si>
  <si>
    <t>521-640</t>
  </si>
  <si>
    <t>Amounts, Additional (DE54) - VAL-ADIC-04</t>
  </si>
  <si>
    <t>Dados Adicionais</t>
  </si>
  <si>
    <t>A-0009</t>
  </si>
  <si>
    <t>641-649</t>
  </si>
  <si>
    <t>Additional Data (DE48) - DADOS-ADICIONAIS-04</t>
  </si>
  <si>
    <t>Data Liquidação Original</t>
  </si>
  <si>
    <t>650-653</t>
  </si>
  <si>
    <t>Settlement Date (CIS DE15 da transação original) – MMDD - DATA-LIQUI-ORIG-04</t>
  </si>
  <si>
    <t>Dados Rede Original</t>
  </si>
  <si>
    <t>654-665</t>
  </si>
  <si>
    <t>Network Data (CIS DE63 da transação original) - DADOS-REDE-ORIG-04</t>
  </si>
  <si>
    <t>666-671</t>
  </si>
  <si>
    <t>Fraud Notification Date (CIS DE48, Subelement 19, Subfield 1) - DATA-NOTIF-FRD-04</t>
  </si>
  <si>
    <t>672-673</t>
  </si>
  <si>
    <t>Fraud Notification Chargeback Counter (CIS DE48, Subelement 19, Subfield 2) - CONT-NOTIF-FRD-04</t>
  </si>
  <si>
    <t>A-0127</t>
  </si>
  <si>
    <t>674-800</t>
  </si>
  <si>
    <t>DETALHE PARCELADO</t>
  </si>
  <si>
    <t>06 – Detalhe dos dados do parcelado - PL</t>
  </si>
  <si>
    <t>06</t>
  </si>
  <si>
    <t>Data Venda</t>
  </si>
  <si>
    <t>003-010</t>
  </si>
  <si>
    <r>
      <rPr>
        <sz val="9"/>
        <color rgb="FF000000"/>
        <rFont val="Arial"/>
        <family val="2"/>
      </rPr>
      <t xml:space="preserve">Data da venda – DDMMAAAA  (PLC1) - </t>
    </r>
    <r>
      <rPr>
        <b/>
        <sz val="9"/>
        <color rgb="FF000000"/>
        <rFont val="Arial"/>
        <family val="2"/>
      </rPr>
      <t>TIPO-REG-06 INBK002C)</t>
    </r>
  </si>
  <si>
    <t>Total Venda</t>
  </si>
  <si>
    <t>011-023</t>
  </si>
  <si>
    <t>Valor total da venda – 11 inteiros, 2 decimais  (PLC1)</t>
  </si>
  <si>
    <t>Valor Parcela</t>
  </si>
  <si>
    <t>024-036</t>
  </si>
  <si>
    <t>Valor da parcela – 11 inteiros, 2 decimais  (PLC1)</t>
  </si>
  <si>
    <t>Quantidade Parcela</t>
  </si>
  <si>
    <t>037-038</t>
  </si>
  <si>
    <t>Qtde de parcelas da venda (PLC1)</t>
  </si>
  <si>
    <t>Quantidade Pendente</t>
  </si>
  <si>
    <t>039-040</t>
  </si>
  <si>
    <t>Qtde de parcelas pendentes  (PLC1)</t>
  </si>
  <si>
    <t>Saldo Aberto</t>
  </si>
  <si>
    <t>041-053</t>
  </si>
  <si>
    <t>Saldo em aberto da venda – 11 inteiros, 2 decimais  (PLC1)</t>
  </si>
  <si>
    <t>Status Plano</t>
  </si>
  <si>
    <t>054-056</t>
  </si>
  <si>
    <t>Status atual do plano</t>
  </si>
  <si>
    <t>A-0744</t>
  </si>
  <si>
    <t>057-800</t>
  </si>
  <si>
    <t>DETALHES EMAIL</t>
  </si>
  <si>
    <t>07 – Detalhe dos e-mails do Estabelecimento Comercial – EC (somente para bandeira VISA)</t>
  </si>
  <si>
    <t xml:space="preserve">POS. </t>
  </si>
  <si>
    <t>tipo Registro</t>
  </si>
  <si>
    <t>07</t>
  </si>
  <si>
    <t>Constante 07. TIPO-REG-07 (INBK002C)</t>
  </si>
  <si>
    <t>003-012</t>
  </si>
  <si>
    <t>Número do estabelecimento comercial. ES-DADOS-NRO-EC (ESBPR10D) - NRO-EC-07 (INBK002C)</t>
  </si>
  <si>
    <t>E-mail do EC - primeiro</t>
  </si>
  <si>
    <t>013-072</t>
  </si>
  <si>
    <t>E-mail do estabelecimento comercial. MM-ADR-EMAIL - 1ª ocorrência (MMADRRCD) - EMAIL-EC-07 - 1ª ocorrência (INBK002C)</t>
  </si>
  <si>
    <t>E-mail do EC - segundo</t>
  </si>
  <si>
    <t>073-132</t>
  </si>
  <si>
    <t>E-mail do estabelecimento comercial. MM-ADR-EMAIL - 2ª ocorrência (MMADRRCD) - EMAIL-EC-07 - 2ª ocorrência (INBK002C)</t>
  </si>
  <si>
    <t>E-mail do EC - terceiro</t>
  </si>
  <si>
    <t>133-192</t>
  </si>
  <si>
    <t>E-mail do estabelecimento comercial. MM-ADR-EMAIL - 3ª ocorrência (MMADRRCD) - EMAIL-EC-07 - 3ª ocorrência (INBK002C)</t>
  </si>
  <si>
    <t>E-mail do EC - quarto</t>
  </si>
  <si>
    <t>193-252</t>
  </si>
  <si>
    <t>E-mail do estabelecimento comercial. MM-ADR-EMAIL - 4ª ocorrência (MMADRRCD) - EMAIL-EC-07 - 4ª ocorrência (INBK002C)</t>
  </si>
  <si>
    <t>E-mail do EC - quinto</t>
  </si>
  <si>
    <t>253-312</t>
  </si>
  <si>
    <t>E-mail do estabelecimento comercial. MM-ADR-EMAIL - 5ª ocorrência (MMADRRCD) - EMAIL-EC-07 - 5ª ocorrência (INBK002C)</t>
  </si>
  <si>
    <t>A-0488</t>
  </si>
  <si>
    <t>313-800</t>
  </si>
  <si>
    <t>INF. COMPL. CHARGEBACK VISA</t>
  </si>
  <si>
    <t>08 – Informações complementares de chargeback VISA - Este registro (08), existe somente para bandeira VISA.</t>
  </si>
  <si>
    <t>08</t>
  </si>
  <si>
    <t>Constante = 08</t>
  </si>
  <si>
    <t>Floor Limit Indicator</t>
  </si>
  <si>
    <t>003-003</t>
  </si>
  <si>
    <t>NS-RCD-CN-FLOOR-LIMIT (NSZYCTN6) TCR0: 024-024</t>
  </si>
  <si>
    <t>CRB/Exception File Indicator</t>
  </si>
  <si>
    <t>004-004</t>
  </si>
  <si>
    <t>NS-RCD-CN-CWB-IND (NSZYCTN6) TCR0: 025-025</t>
  </si>
  <si>
    <t>International Fee Indicator</t>
  </si>
  <si>
    <t>005-005</t>
  </si>
  <si>
    <t>NS-RCD-CN-INTER-FEE-IND (NSZYCTN6) TCR0: 159-159</t>
  </si>
  <si>
    <t>Special Chargeback Indicator</t>
  </si>
  <si>
    <t>006-006</t>
  </si>
  <si>
    <t>NS-RCD-CN-SPEC-CB-IND (NSZYCTN6) TCR1: 117-117</t>
  </si>
  <si>
    <t>CRS Processing Code</t>
  </si>
  <si>
    <t>007-007</t>
  </si>
  <si>
    <t>NS-RCD-CN-CRS-PROC-CDE (NSZYCTN6) TCR5: 042-042</t>
  </si>
  <si>
    <t>Chargeback Rights Indicator</t>
  </si>
  <si>
    <t>008-009</t>
  </si>
  <si>
    <t>NS-RCD-CN-CHBK-RTS-IND (NSZYCTN6) TCR5: 043-044</t>
  </si>
  <si>
    <t xml:space="preserve">Transaction Identifier  </t>
  </si>
  <si>
    <t>A-0017</t>
  </si>
  <si>
    <t>010-026</t>
  </si>
  <si>
    <t>A-776</t>
  </si>
  <si>
    <t>27-800</t>
  </si>
  <si>
    <t>99 – Trailer do movimento de incoming</t>
  </si>
  <si>
    <t>TRAILER</t>
  </si>
  <si>
    <t>99</t>
  </si>
  <si>
    <t>Quantidade de registros</t>
  </si>
  <si>
    <t>000000005</t>
  </si>
  <si>
    <t>qtd de linhas</t>
  </si>
  <si>
    <t>003-011</t>
  </si>
  <si>
    <t>Quantidade de registros do arquivo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</si>
  <si>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</si>
  <si>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A-0789</t>
  </si>
  <si>
    <t>12-800</t>
  </si>
  <si>
    <t>campos repetidos para mudar</t>
  </si>
  <si>
    <t>data padrao 1</t>
  </si>
  <si>
    <t>valor</t>
  </si>
  <si>
    <t>numero referencia</t>
  </si>
  <si>
    <t>data padrao 2</t>
  </si>
  <si>
    <t>campos para mudar</t>
  </si>
  <si>
    <t>buscar da query1 na aba dados</t>
  </si>
  <si>
    <t>buscar da query2 na aba dados (muda para cada bandeira/tipo produto)</t>
  </si>
  <si>
    <t>query2</t>
  </si>
  <si>
    <t>002 – Mastercard</t>
  </si>
  <si>
    <t>Arquivo de incoming de Chargeback Credito Vista Mastercard.</t>
  </si>
  <si>
    <t>1-CHARGEBACK CRED VISTA MASTER</t>
  </si>
  <si>
    <t>002</t>
  </si>
  <si>
    <t>000000000100010</t>
  </si>
  <si>
    <t>190209</t>
  </si>
  <si>
    <t>SELECT NVL(MAX(NU_SEQUENCIAL) + 1, 0) from TBSTCR_PROC_INCOMING WHERE Trim(CD_TIPO_ARQUIVO) = Trim('1')</t>
  </si>
  <si>
    <t>EnumTipoArquivoChargeback.java</t>
  </si>
  <si>
    <t>SELECT tp.CD_TIPO_PRODUTO, tp.DC_TIPO_PRODUTO, b.NM_BANDEIRA, b.CD_BANDEIRA FROM INTC.TBSTCR_TIPO_PRODUTO tp, INTC.TBSTCR_BANDEIRA b where tp.ID_BANDEIRA = b.ID_BANDEIRA and b.NM_BANDEIRA = 'MASTERCARD' order by tp.CD_TIPO_PRODUTO;</t>
  </si>
  <si>
    <t>000000004000</t>
  </si>
  <si>
    <t>000000000004000</t>
  </si>
  <si>
    <t>0000000004000</t>
  </si>
  <si>
    <t>011</t>
  </si>
  <si>
    <t>20190501</t>
  </si>
  <si>
    <t>2019-05-01</t>
  </si>
  <si>
    <t>0000007</t>
  </si>
  <si>
    <t>000000007</t>
  </si>
  <si>
    <t>00070000000000700000070007000</t>
  </si>
  <si>
    <t>000000000070007</t>
  </si>
  <si>
    <t>000007</t>
  </si>
  <si>
    <t>00201100000000000000007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</si>
</sst>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mm"/>
  </numFmts>
  <fonts count="25" x14ac:knownFonts="1">
    <font>
      <sz val="11"/>
      <color rgb="FF000000"/>
      <name val="Calibri"/>
    </font>
    <font>
      <sz val="11"/>
      <color rgb="FF0563C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  <font>
      <b/>
      <sz val="9"/>
      <color rgb="FFFFFFFF"/>
      <name val="Times New Roman"/>
      <family val="1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u/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9"/>
      <name val="Wingdings"/>
      <charset val="2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FFF00"/>
        <bgColor rgb="FFFFFF00"/>
      </patternFill>
    </fill>
    <fill>
      <patternFill patternType="solid">
        <fgColor rgb="FF00CC33"/>
        <bgColor rgb="FF00CC33"/>
      </patternFill>
    </fill>
    <fill>
      <patternFill patternType="solid">
        <fgColor rgb="FFFF3333"/>
        <bgColor rgb="FFFF3333"/>
      </patternFill>
    </fill>
    <fill>
      <patternFill patternType="solid">
        <fgColor rgb="FF66CCFF"/>
        <bgColor rgb="FF66CCFF"/>
      </patternFill>
    </fill>
    <fill>
      <patternFill patternType="solid">
        <fgColor rgb="FFFFFFFF"/>
        <bgColor rgb="FFFFFFFF"/>
      </patternFill>
    </fill>
    <fill>
      <patternFill patternType="solid">
        <fgColor rgb="FFFF6600"/>
        <bgColor rgb="FFFF6600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33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49" fontId="4" fillId="0" borderId="0" xfId="0" applyNumberFormat="1" applyFont="1" applyAlignment="1"/>
    <xf numFmtId="0" fontId="5" fillId="0" borderId="0" xfId="0" applyFont="1" applyAlignment="1"/>
    <xf numFmtId="0" fontId="0" fillId="0" borderId="0" xfId="0" applyFont="1" applyAlignment="1"/>
    <xf numFmtId="49" fontId="0" fillId="0" borderId="0" xfId="0" applyNumberFormat="1" applyFont="1" applyAlignment="1">
      <alignment horizontal="left"/>
    </xf>
    <xf numFmtId="0" fontId="0" fillId="2" borderId="1" xfId="0" applyFont="1" applyFill="1" applyBorder="1" applyAlignment="1"/>
    <xf numFmtId="49" fontId="0" fillId="2" borderId="1" xfId="0" applyNumberFormat="1" applyFont="1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left"/>
    </xf>
    <xf numFmtId="49" fontId="0" fillId="0" borderId="0" xfId="0" applyNumberFormat="1" applyFont="1" applyAlignment="1"/>
    <xf numFmtId="0" fontId="8" fillId="4" borderId="4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left"/>
    </xf>
    <xf numFmtId="0" fontId="0" fillId="4" borderId="5" xfId="0" applyFont="1" applyFill="1" applyBorder="1" applyAlignment="1">
      <alignment horizontal="left" wrapText="1"/>
    </xf>
    <xf numFmtId="49" fontId="0" fillId="5" borderId="1" xfId="0" applyNumberFormat="1" applyFont="1" applyFill="1" applyBorder="1" applyAlignment="1"/>
    <xf numFmtId="49" fontId="0" fillId="6" borderId="1" xfId="0" applyNumberFormat="1" applyFont="1" applyFill="1" applyBorder="1" applyAlignment="1"/>
    <xf numFmtId="0" fontId="9" fillId="4" borderId="6" xfId="0" applyFont="1" applyFill="1" applyBorder="1" applyAlignment="1">
      <alignment horizontal="left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left"/>
    </xf>
    <xf numFmtId="49" fontId="0" fillId="4" borderId="1" xfId="0" applyNumberFormat="1" applyFont="1" applyFill="1" applyBorder="1" applyAlignment="1"/>
    <xf numFmtId="0" fontId="8" fillId="4" borderId="4" xfId="0" applyFont="1" applyFill="1" applyBorder="1" applyAlignment="1"/>
    <xf numFmtId="0" fontId="8" fillId="4" borderId="5" xfId="0" applyFont="1" applyFill="1" applyBorder="1" applyAlignment="1">
      <alignment horizontal="left" wrapText="1"/>
    </xf>
    <xf numFmtId="0" fontId="8" fillId="4" borderId="7" xfId="0" applyFont="1" applyFill="1" applyBorder="1" applyAlignment="1">
      <alignment horizontal="left"/>
    </xf>
    <xf numFmtId="0" fontId="8" fillId="4" borderId="7" xfId="0" applyFont="1" applyFill="1" applyBorder="1" applyAlignment="1">
      <alignment horizontal="center"/>
    </xf>
    <xf numFmtId="0" fontId="8" fillId="4" borderId="7" xfId="0" applyFont="1" applyFill="1" applyBorder="1" applyAlignment="1"/>
    <xf numFmtId="164" fontId="8" fillId="4" borderId="7" xfId="0" applyNumberFormat="1" applyFont="1" applyFill="1" applyBorder="1" applyAlignment="1"/>
    <xf numFmtId="0" fontId="0" fillId="4" borderId="7" xfId="0" applyFont="1" applyFill="1" applyBorder="1" applyAlignment="1">
      <alignment horizontal="left"/>
    </xf>
    <xf numFmtId="0" fontId="0" fillId="4" borderId="7" xfId="0" applyFont="1" applyFill="1" applyBorder="1" applyAlignment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/>
    <xf numFmtId="0" fontId="0" fillId="4" borderId="8" xfId="0" applyFont="1" applyFill="1" applyBorder="1" applyAlignment="1">
      <alignment horizontal="center"/>
    </xf>
    <xf numFmtId="17" fontId="8" fillId="4" borderId="7" xfId="0" applyNumberFormat="1" applyFont="1" applyFill="1" applyBorder="1" applyAlignment="1"/>
    <xf numFmtId="49" fontId="0" fillId="7" borderId="1" xfId="0" applyNumberFormat="1" applyFont="1" applyFill="1" applyBorder="1" applyAlignment="1"/>
    <xf numFmtId="0" fontId="8" fillId="4" borderId="1" xfId="0" applyFont="1" applyFill="1" applyBorder="1" applyAlignment="1">
      <alignment horizontal="center"/>
    </xf>
    <xf numFmtId="0" fontId="0" fillId="4" borderId="6" xfId="0" applyFont="1" applyFill="1" applyBorder="1" applyAlignment="1">
      <alignment vertical="center" wrapText="1"/>
    </xf>
    <xf numFmtId="0" fontId="0" fillId="4" borderId="7" xfId="0" applyFont="1" applyFill="1" applyBorder="1" applyAlignment="1">
      <alignment horizontal="left" wrapText="1"/>
    </xf>
    <xf numFmtId="0" fontId="0" fillId="4" borderId="1" xfId="0" applyFont="1" applyFill="1" applyBorder="1" applyAlignment="1"/>
    <xf numFmtId="0" fontId="0" fillId="4" borderId="4" xfId="0" applyFont="1" applyFill="1" applyBorder="1" applyAlignment="1"/>
    <xf numFmtId="0" fontId="0" fillId="4" borderId="4" xfId="0" applyFont="1" applyFill="1" applyBorder="1" applyAlignment="1">
      <alignment horizontal="left"/>
    </xf>
    <xf numFmtId="0" fontId="0" fillId="4" borderId="5" xfId="0" applyFont="1" applyFill="1" applyBorder="1" applyAlignment="1"/>
    <xf numFmtId="49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0" fontId="10" fillId="4" borderId="4" xfId="0" applyFont="1" applyFill="1" applyBorder="1" applyAlignment="1">
      <alignment horizontal="left"/>
    </xf>
    <xf numFmtId="0" fontId="10" fillId="4" borderId="5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wrapText="1"/>
    </xf>
    <xf numFmtId="0" fontId="0" fillId="0" borderId="9" xfId="0" applyFont="1" applyBorder="1" applyAlignment="1"/>
    <xf numFmtId="0" fontId="12" fillId="4" borderId="4" xfId="0" applyFont="1" applyFill="1" applyBorder="1" applyAlignment="1">
      <alignment horizontal="center"/>
    </xf>
    <xf numFmtId="49" fontId="0" fillId="5" borderId="1" xfId="0" applyNumberFormat="1" applyFont="1" applyFill="1" applyBorder="1" applyAlignment="1">
      <alignment horizontal="left"/>
    </xf>
    <xf numFmtId="49" fontId="0" fillId="7" borderId="1" xfId="0" applyNumberFormat="1" applyFont="1" applyFill="1" applyBorder="1" applyAlignment="1">
      <alignment horizontal="left"/>
    </xf>
    <xf numFmtId="0" fontId="13" fillId="0" borderId="0" xfId="0" applyFont="1" applyAlignment="1"/>
    <xf numFmtId="49" fontId="0" fillId="6" borderId="1" xfId="0" applyNumberFormat="1" applyFont="1" applyFill="1" applyBorder="1" applyAlignment="1">
      <alignment horizontal="left"/>
    </xf>
    <xf numFmtId="0" fontId="12" fillId="4" borderId="5" xfId="0" applyFont="1" applyFill="1" applyBorder="1" applyAlignment="1">
      <alignment wrapText="1"/>
    </xf>
    <xf numFmtId="0" fontId="12" fillId="4" borderId="8" xfId="0" applyFont="1" applyFill="1" applyBorder="1" applyAlignment="1">
      <alignment horizontal="center"/>
    </xf>
    <xf numFmtId="49" fontId="0" fillId="9" borderId="1" xfId="0" applyNumberFormat="1" applyFont="1" applyFill="1" applyBorder="1" applyAlignment="1">
      <alignment horizontal="left"/>
    </xf>
    <xf numFmtId="0" fontId="10" fillId="4" borderId="5" xfId="0" applyFont="1" applyFill="1" applyBorder="1" applyAlignment="1">
      <alignment wrapText="1"/>
    </xf>
    <xf numFmtId="49" fontId="14" fillId="8" borderId="1" xfId="0" applyNumberFormat="1" applyFont="1" applyFill="1" applyBorder="1" applyAlignment="1"/>
    <xf numFmtId="0" fontId="15" fillId="8" borderId="1" xfId="0" applyFont="1" applyFill="1" applyBorder="1" applyAlignment="1"/>
    <xf numFmtId="49" fontId="16" fillId="2" borderId="1" xfId="0" applyNumberFormat="1" applyFont="1" applyFill="1" applyBorder="1" applyAlignment="1">
      <alignment vertical="center"/>
    </xf>
    <xf numFmtId="0" fontId="12" fillId="4" borderId="4" xfId="0" applyFont="1" applyFill="1" applyBorder="1" applyAlignment="1">
      <alignment horizontal="left"/>
    </xf>
    <xf numFmtId="0" fontId="12" fillId="4" borderId="5" xfId="0" applyFont="1" applyFill="1" applyBorder="1" applyAlignment="1">
      <alignment horizontal="left"/>
    </xf>
    <xf numFmtId="0" fontId="12" fillId="0" borderId="0" xfId="0" applyFont="1" applyAlignment="1"/>
    <xf numFmtId="164" fontId="12" fillId="4" borderId="4" xfId="0" applyNumberFormat="1" applyFont="1" applyFill="1" applyBorder="1" applyAlignment="1">
      <alignment horizontal="center"/>
    </xf>
    <xf numFmtId="17" fontId="12" fillId="4" borderId="4" xfId="0" applyNumberFormat="1" applyFont="1" applyFill="1" applyBorder="1" applyAlignment="1">
      <alignment horizontal="center"/>
    </xf>
    <xf numFmtId="0" fontId="11" fillId="0" borderId="0" xfId="0" applyFont="1" applyAlignment="1"/>
    <xf numFmtId="0" fontId="0" fillId="4" borderId="10" xfId="0" applyFont="1" applyFill="1" applyBorder="1" applyAlignment="1">
      <alignment horizontal="center"/>
    </xf>
    <xf numFmtId="0" fontId="11" fillId="4" borderId="7" xfId="0" applyFont="1" applyFill="1" applyBorder="1" applyAlignment="1">
      <alignment horizontal="center"/>
    </xf>
    <xf numFmtId="0" fontId="0" fillId="4" borderId="11" xfId="0" applyFont="1" applyFill="1" applyBorder="1" applyAlignment="1"/>
    <xf numFmtId="0" fontId="12" fillId="4" borderId="7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left"/>
    </xf>
    <xf numFmtId="0" fontId="12" fillId="4" borderId="12" xfId="0" applyFont="1" applyFill="1" applyBorder="1" applyAlignment="1">
      <alignment horizontal="left"/>
    </xf>
    <xf numFmtId="0" fontId="12" fillId="4" borderId="10" xfId="0" applyFont="1" applyFill="1" applyBorder="1" applyAlignment="1">
      <alignment horizontal="left"/>
    </xf>
    <xf numFmtId="0" fontId="12" fillId="4" borderId="13" xfId="0" applyFont="1" applyFill="1" applyBorder="1" applyAlignment="1">
      <alignment horizontal="left"/>
    </xf>
    <xf numFmtId="49" fontId="16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/>
    <xf numFmtId="0" fontId="11" fillId="4" borderId="7" xfId="0" applyFont="1" applyFill="1" applyBorder="1" applyAlignment="1"/>
    <xf numFmtId="0" fontId="11" fillId="4" borderId="14" xfId="0" applyFont="1" applyFill="1" applyBorder="1" applyAlignment="1">
      <alignment horizontal="center"/>
    </xf>
    <xf numFmtId="0" fontId="0" fillId="4" borderId="12" xfId="0" applyFont="1" applyFill="1" applyBorder="1" applyAlignment="1"/>
    <xf numFmtId="0" fontId="0" fillId="4" borderId="14" xfId="0" applyFont="1" applyFill="1" applyBorder="1" applyAlignment="1"/>
    <xf numFmtId="0" fontId="0" fillId="4" borderId="14" xfId="0" applyFont="1" applyFill="1" applyBorder="1" applyAlignment="1">
      <alignment horizontal="center"/>
    </xf>
    <xf numFmtId="0" fontId="0" fillId="4" borderId="12" xfId="0" applyFont="1" applyFill="1" applyBorder="1" applyAlignment="1">
      <alignment horizontal="center"/>
    </xf>
    <xf numFmtId="49" fontId="17" fillId="0" borderId="0" xfId="0" applyNumberFormat="1" applyFont="1" applyAlignment="1"/>
    <xf numFmtId="0" fontId="12" fillId="4" borderId="14" xfId="0" applyFont="1" applyFill="1" applyBorder="1" applyAlignment="1">
      <alignment horizontal="center"/>
    </xf>
    <xf numFmtId="0" fontId="12" fillId="4" borderId="14" xfId="0" applyFont="1" applyFill="1" applyBorder="1" applyAlignment="1">
      <alignment horizontal="left"/>
    </xf>
    <xf numFmtId="0" fontId="18" fillId="4" borderId="6" xfId="0" applyFont="1" applyFill="1" applyBorder="1" applyAlignment="1">
      <alignment horizontal="center" vertical="center" wrapText="1"/>
    </xf>
    <xf numFmtId="0" fontId="18" fillId="4" borderId="15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left" vertical="center" wrapText="1"/>
    </xf>
    <xf numFmtId="0" fontId="11" fillId="4" borderId="17" xfId="0" applyFont="1" applyFill="1" applyBorder="1" applyAlignment="1">
      <alignment vertical="center" wrapText="1"/>
    </xf>
    <xf numFmtId="0" fontId="0" fillId="4" borderId="2" xfId="0" applyFont="1" applyFill="1" applyBorder="1" applyAlignment="1"/>
    <xf numFmtId="0" fontId="11" fillId="4" borderId="18" xfId="0" applyFont="1" applyFill="1" applyBorder="1" applyAlignment="1">
      <alignment vertical="center" wrapText="1"/>
    </xf>
    <xf numFmtId="0" fontId="11" fillId="4" borderId="19" xfId="0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11" fillId="4" borderId="21" xfId="0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/>
    <xf numFmtId="0" fontId="18" fillId="4" borderId="19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8" fillId="4" borderId="22" xfId="0" applyFont="1" applyFill="1" applyBorder="1" applyAlignment="1">
      <alignment horizontal="center" vertical="center" wrapText="1"/>
    </xf>
    <xf numFmtId="0" fontId="18" fillId="4" borderId="23" xfId="0" applyFont="1" applyFill="1" applyBorder="1" applyAlignment="1">
      <alignment horizontal="center" vertical="center" wrapText="1"/>
    </xf>
    <xf numFmtId="0" fontId="18" fillId="4" borderId="24" xfId="0" applyFont="1" applyFill="1" applyBorder="1" applyAlignment="1">
      <alignment horizontal="center" vertical="center" wrapText="1"/>
    </xf>
    <xf numFmtId="0" fontId="11" fillId="4" borderId="25" xfId="0" applyFont="1" applyFill="1" applyBorder="1" applyAlignment="1">
      <alignment vertical="center" wrapText="1"/>
    </xf>
    <xf numFmtId="0" fontId="11" fillId="4" borderId="26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vertical="center" wrapText="1"/>
    </xf>
    <xf numFmtId="0" fontId="11" fillId="4" borderId="19" xfId="0" applyFont="1" applyFill="1" applyBorder="1" applyAlignment="1">
      <alignment vertical="center" wrapText="1"/>
    </xf>
    <xf numFmtId="0" fontId="11" fillId="4" borderId="28" xfId="0" applyFont="1" applyFill="1" applyBorder="1" applyAlignment="1">
      <alignment horizontal="center" vertical="center" wrapText="1"/>
    </xf>
    <xf numFmtId="0" fontId="11" fillId="4" borderId="29" xfId="0" applyFont="1" applyFill="1" applyBorder="1" applyAlignment="1">
      <alignment horizontal="center" vertical="center" wrapText="1"/>
    </xf>
    <xf numFmtId="0" fontId="11" fillId="4" borderId="30" xfId="0" applyFont="1" applyFill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19" fillId="0" borderId="0" xfId="0" applyFont="1" applyAlignment="1"/>
    <xf numFmtId="49" fontId="3" fillId="0" borderId="0" xfId="0" quotePrefix="1" applyNumberFormat="1" applyFont="1"/>
    <xf numFmtId="0" fontId="3" fillId="4" borderId="31" xfId="0" applyFont="1" applyFill="1" applyBorder="1" applyAlignment="1">
      <alignment horizontal="center"/>
    </xf>
    <xf numFmtId="49" fontId="0" fillId="10" borderId="0" xfId="0" applyNumberFormat="1" applyFont="1" applyFill="1" applyAlignment="1"/>
    <xf numFmtId="49" fontId="3" fillId="10" borderId="0" xfId="0" quotePrefix="1" applyNumberFormat="1" applyFont="1" applyFill="1"/>
    <xf numFmtId="0" fontId="24" fillId="0" borderId="0" xfId="0" applyFont="1" applyAlignment="1"/>
    <xf numFmtId="49" fontId="24" fillId="7" borderId="1" xfId="0" applyNumberFormat="1" applyFont="1" applyFill="1" applyBorder="1" applyAlignment="1">
      <alignment horizontal="left"/>
    </xf>
    <xf numFmtId="49" fontId="24" fillId="6" borderId="1" xfId="0" applyNumberFormat="1" applyFont="1" applyFill="1" applyBorder="1" applyAlignment="1">
      <alignment horizontal="left"/>
    </xf>
    <xf numFmtId="49" fontId="24" fillId="6" borderId="1" xfId="0" applyNumberFormat="1" applyFont="1" applyFill="1" applyBorder="1" applyAlignment="1"/>
    <xf numFmtId="49" fontId="24" fillId="7" borderId="1" xfId="0" applyNumberFormat="1" applyFont="1" applyFill="1" applyBorder="1" applyAlignment="1"/>
    <xf numFmtId="49" fontId="24" fillId="0" borderId="0" xfId="0" applyNumberFormat="1" applyFont="1" applyAlignment="1"/>
  </cellXfs>
  <cellStyles count="1">
    <cellStyle name="Normal" xfId="0" builtinId="0"/>
  </cellStyles>
  <dxfs count="36"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  <dxf>
      <fill>
        <patternFill patternType="none"/>
      </fill>
      <alignment vertical="bottom"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80.31.131:8030/stc/schedules/incomingChargebackCredit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0"/>
  <sheetViews>
    <sheetView workbookViewId="0"/>
  </sheetViews>
  <sheetFormatPr defaultColWidth="14.42578125" defaultRowHeight="15" customHeight="1" x14ac:dyDescent="0.25"/>
  <cols>
    <col min="1" max="1" width="32.5703125" customWidth="1"/>
    <col min="2" max="2" width="12.7109375" customWidth="1"/>
    <col min="3" max="3" width="5.5703125" customWidth="1"/>
    <col min="4" max="6" width="8.140625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1" t="s">
        <v>4</v>
      </c>
      <c r="C2" s="1" t="s">
        <v>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51180555555555496" right="0.51180555555555496" top="0.78749999999999998" bottom="0.78749999999999998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tabSelected="1" topLeftCell="A226" workbookViewId="0">
      <selection activeCell="D236" sqref="D232:D236"/>
    </sheetView>
  </sheetViews>
  <sheetFormatPr defaultColWidth="14.42578125" defaultRowHeight="15" customHeight="1" x14ac:dyDescent="0.25"/>
  <cols>
    <col min="1" max="1" width="40.140625" customWidth="1"/>
    <col min="2" max="2" width="59" customWidth="1"/>
    <col min="3" max="3" width="11.28515625" customWidth="1"/>
    <col min="4" max="4" width="9" customWidth="1"/>
    <col min="5" max="5" width="9.28515625" customWidth="1"/>
    <col min="6" max="6" width="33" customWidth="1"/>
    <col min="7" max="7" width="12.28515625" customWidth="1"/>
    <col min="8" max="8" width="8.7109375" customWidth="1"/>
    <col min="9" max="9" width="10.5703125" customWidth="1"/>
    <col min="10" max="10" width="219.28515625" customWidth="1"/>
    <col min="11" max="11" width="107.85546875" customWidth="1"/>
  </cols>
  <sheetData>
    <row r="1" spans="1:10" x14ac:dyDescent="0.25">
      <c r="B1" s="3" t="s">
        <v>6</v>
      </c>
    </row>
    <row r="2" spans="1:10" x14ac:dyDescent="0.25">
      <c r="A2" t="s">
        <v>7</v>
      </c>
      <c r="B2" s="4"/>
    </row>
    <row r="3" spans="1:10" x14ac:dyDescent="0.25">
      <c r="A3" t="s">
        <v>8</v>
      </c>
      <c r="B3" s="4" t="s">
        <v>736</v>
      </c>
    </row>
    <row r="4" spans="1:10" x14ac:dyDescent="0.25">
      <c r="A4" t="s">
        <v>9</v>
      </c>
      <c r="B4" s="5" t="s">
        <v>737</v>
      </c>
      <c r="C4" s="6"/>
      <c r="D4" s="6"/>
    </row>
    <row r="5" spans="1:10" x14ac:dyDescent="0.25">
      <c r="A5" t="s">
        <v>10</v>
      </c>
      <c r="B5" s="7" t="s">
        <v>11</v>
      </c>
      <c r="C5" s="8"/>
      <c r="D5" s="8"/>
    </row>
    <row r="6" spans="1:10" x14ac:dyDescent="0.25">
      <c r="B6" s="7"/>
      <c r="C6" s="8"/>
      <c r="D6" s="8"/>
    </row>
    <row r="7" spans="1:10" x14ac:dyDescent="0.25">
      <c r="A7" s="9"/>
      <c r="B7" s="10"/>
    </row>
    <row r="8" spans="1:10" x14ac:dyDescent="0.25">
      <c r="A8" t="s">
        <v>12</v>
      </c>
      <c r="B8" s="4" t="s">
        <v>6</v>
      </c>
    </row>
    <row r="9" spans="1:10" x14ac:dyDescent="0.25">
      <c r="A9" t="s">
        <v>13</v>
      </c>
      <c r="B9" s="4" t="s">
        <v>14</v>
      </c>
    </row>
    <row r="10" spans="1:10" x14ac:dyDescent="0.25">
      <c r="A10" t="s">
        <v>15</v>
      </c>
      <c r="B10" s="4" t="s">
        <v>16</v>
      </c>
    </row>
    <row r="11" spans="1:10" x14ac:dyDescent="0.25">
      <c r="A11" s="11" t="s">
        <v>17</v>
      </c>
      <c r="B11" s="12"/>
      <c r="C11" s="13" t="s">
        <v>18</v>
      </c>
      <c r="D11" s="14" t="s">
        <v>19</v>
      </c>
      <c r="E11" s="14" t="s">
        <v>20</v>
      </c>
      <c r="F11" s="15" t="s">
        <v>21</v>
      </c>
      <c r="G11" s="16" t="s">
        <v>22</v>
      </c>
      <c r="H11" s="15" t="s">
        <v>23</v>
      </c>
      <c r="I11" s="15" t="s">
        <v>24</v>
      </c>
      <c r="J11" s="17" t="s">
        <v>25</v>
      </c>
    </row>
    <row r="12" spans="1:10" x14ac:dyDescent="0.25">
      <c r="A12" t="s">
        <v>26</v>
      </c>
      <c r="B12" s="18" t="s">
        <v>27</v>
      </c>
      <c r="C12" s="1">
        <f t="shared" ref="C12:C20" si="0">LEN(B12)</f>
        <v>2</v>
      </c>
      <c r="D12" s="1" t="str">
        <f t="shared" ref="D12:D20" si="1">IF(C12=G12,"OK","ERRO")</f>
        <v>OK</v>
      </c>
      <c r="F12" s="19" t="s">
        <v>28</v>
      </c>
      <c r="G12" s="20">
        <v>2</v>
      </c>
      <c r="H12" s="19" t="s">
        <v>29</v>
      </c>
      <c r="I12" s="19" t="s">
        <v>30</v>
      </c>
      <c r="J12" s="21">
        <v>0</v>
      </c>
    </row>
    <row r="13" spans="1:10" ht="30" x14ac:dyDescent="0.25">
      <c r="A13" t="s">
        <v>31</v>
      </c>
      <c r="B13" s="132" t="s">
        <v>738</v>
      </c>
      <c r="C13" s="1">
        <f t="shared" si="0"/>
        <v>30</v>
      </c>
      <c r="D13" s="1" t="str">
        <f t="shared" si="1"/>
        <v>OK</v>
      </c>
      <c r="F13" s="19" t="s">
        <v>32</v>
      </c>
      <c r="G13" s="20">
        <v>30</v>
      </c>
      <c r="H13" s="19" t="s">
        <v>33</v>
      </c>
      <c r="I13" s="19" t="s">
        <v>34</v>
      </c>
      <c r="J13" s="22" t="s">
        <v>35</v>
      </c>
    </row>
    <row r="14" spans="1:10" x14ac:dyDescent="0.25">
      <c r="A14" t="s">
        <v>36</v>
      </c>
      <c r="B14" s="23" t="str">
        <f>B239</f>
        <v>20190501</v>
      </c>
      <c r="C14" s="1">
        <f t="shared" si="0"/>
        <v>8</v>
      </c>
      <c r="D14" s="1" t="str">
        <f t="shared" si="1"/>
        <v>OK</v>
      </c>
      <c r="F14" s="19" t="s">
        <v>37</v>
      </c>
      <c r="G14" s="20">
        <v>8</v>
      </c>
      <c r="H14" s="19" t="s">
        <v>38</v>
      </c>
      <c r="I14" s="19" t="s">
        <v>39</v>
      </c>
      <c r="J14" s="21" t="s">
        <v>40</v>
      </c>
    </row>
    <row r="15" spans="1:10" x14ac:dyDescent="0.25">
      <c r="A15" t="s">
        <v>41</v>
      </c>
      <c r="B15" s="24" t="str">
        <f>B246</f>
        <v>0000007</v>
      </c>
      <c r="C15" s="1">
        <f t="shared" si="0"/>
        <v>7</v>
      </c>
      <c r="D15" s="1" t="str">
        <f t="shared" si="1"/>
        <v>OK</v>
      </c>
      <c r="E15" t="s">
        <v>42</v>
      </c>
      <c r="F15" s="19" t="s">
        <v>43</v>
      </c>
      <c r="G15" s="20">
        <v>7</v>
      </c>
      <c r="H15" s="19" t="s">
        <v>44</v>
      </c>
      <c r="I15" s="19" t="s">
        <v>45</v>
      </c>
      <c r="J15" s="21" t="s">
        <v>46</v>
      </c>
    </row>
    <row r="16" spans="1:10" x14ac:dyDescent="0.25">
      <c r="A16" t="s">
        <v>47</v>
      </c>
      <c r="B16" s="23" t="str">
        <f>B239</f>
        <v>20190501</v>
      </c>
      <c r="C16" s="1">
        <f t="shared" si="0"/>
        <v>8</v>
      </c>
      <c r="D16" s="1" t="str">
        <f t="shared" si="1"/>
        <v>OK</v>
      </c>
      <c r="F16" s="19" t="s">
        <v>48</v>
      </c>
      <c r="G16" s="20">
        <v>8</v>
      </c>
      <c r="H16" s="19" t="s">
        <v>49</v>
      </c>
      <c r="I16" s="19" t="s">
        <v>50</v>
      </c>
      <c r="J16" s="21" t="s">
        <v>51</v>
      </c>
    </row>
    <row r="17" spans="1:10" x14ac:dyDescent="0.25">
      <c r="A17" t="s">
        <v>52</v>
      </c>
      <c r="B17" s="18" t="s">
        <v>53</v>
      </c>
      <c r="C17" s="1">
        <f t="shared" si="0"/>
        <v>6</v>
      </c>
      <c r="D17" s="1" t="str">
        <f t="shared" si="1"/>
        <v>OK</v>
      </c>
      <c r="F17" s="19" t="s">
        <v>54</v>
      </c>
      <c r="G17" s="20">
        <v>6</v>
      </c>
      <c r="H17" s="19" t="s">
        <v>55</v>
      </c>
      <c r="I17" s="19" t="s">
        <v>56</v>
      </c>
      <c r="J17" s="21" t="s">
        <v>57</v>
      </c>
    </row>
    <row r="18" spans="1:10" x14ac:dyDescent="0.25">
      <c r="A18" t="s">
        <v>58</v>
      </c>
      <c r="B18" s="126" t="str">
        <f>B244</f>
        <v>002</v>
      </c>
      <c r="C18" s="1">
        <f t="shared" si="0"/>
        <v>3</v>
      </c>
      <c r="D18" s="1" t="str">
        <f t="shared" si="1"/>
        <v>OK</v>
      </c>
      <c r="F18" s="25" t="s">
        <v>58</v>
      </c>
      <c r="G18" s="26">
        <v>3</v>
      </c>
      <c r="H18" s="27" t="s">
        <v>59</v>
      </c>
      <c r="I18" s="25" t="s">
        <v>60</v>
      </c>
      <c r="J18" s="28" t="s">
        <v>61</v>
      </c>
    </row>
    <row r="19" spans="1:10" x14ac:dyDescent="0.25">
      <c r="A19" t="s">
        <v>62</v>
      </c>
      <c r="B19" s="18" t="s">
        <v>63</v>
      </c>
      <c r="C19" s="1">
        <f t="shared" si="0"/>
        <v>736</v>
      </c>
      <c r="D19" s="1" t="str">
        <f t="shared" si="1"/>
        <v>OK</v>
      </c>
      <c r="F19" s="19" t="s">
        <v>62</v>
      </c>
      <c r="G19" s="20">
        <v>736</v>
      </c>
      <c r="H19" s="19" t="s">
        <v>64</v>
      </c>
      <c r="I19" s="19" t="s">
        <v>65</v>
      </c>
      <c r="J19" s="21" t="s">
        <v>66</v>
      </c>
    </row>
    <row r="20" spans="1:10" x14ac:dyDescent="0.25">
      <c r="A20" t="s">
        <v>67</v>
      </c>
      <c r="B20" s="29" t="str">
        <f>B12&amp;B13&amp;B14&amp;B15&amp;B16&amp;B17&amp;B18&amp;B19</f>
        <v xml:space="preserve">001-CHARGEBACK CRED VISTA MASTER20190501000000720190501080000002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0" s="1">
        <f t="shared" si="0"/>
        <v>800</v>
      </c>
      <c r="D20" s="1" t="str">
        <f t="shared" si="1"/>
        <v>OK</v>
      </c>
      <c r="G20">
        <v>800</v>
      </c>
    </row>
    <row r="21" spans="1:10" ht="15.75" customHeight="1" x14ac:dyDescent="0.25">
      <c r="A21" s="11" t="s">
        <v>68</v>
      </c>
      <c r="B21" s="12"/>
      <c r="C21" s="13" t="s">
        <v>18</v>
      </c>
      <c r="D21" s="14" t="s">
        <v>19</v>
      </c>
      <c r="E21" s="14" t="s">
        <v>20</v>
      </c>
      <c r="F21" s="15" t="s">
        <v>21</v>
      </c>
      <c r="G21" s="16" t="s">
        <v>22</v>
      </c>
      <c r="H21" s="15" t="s">
        <v>23</v>
      </c>
      <c r="I21" s="15" t="s">
        <v>24</v>
      </c>
      <c r="J21" s="17" t="s">
        <v>25</v>
      </c>
    </row>
    <row r="22" spans="1:10" ht="15.75" customHeight="1" x14ac:dyDescent="0.25">
      <c r="A22" t="s">
        <v>26</v>
      </c>
      <c r="B22" s="18" t="s">
        <v>69</v>
      </c>
      <c r="C22" s="1">
        <f t="shared" ref="C22:C66" si="2">LEN(B22)</f>
        <v>2</v>
      </c>
      <c r="D22" s="1" t="str">
        <f t="shared" ref="D22:D66" si="3">IF(C22=G22,"OK","ERRO")</f>
        <v>OK</v>
      </c>
      <c r="F22" s="19" t="s">
        <v>28</v>
      </c>
      <c r="G22" s="20">
        <v>2</v>
      </c>
      <c r="H22" s="30" t="s">
        <v>29</v>
      </c>
      <c r="I22" s="30" t="s">
        <v>30</v>
      </c>
      <c r="J22" s="31" t="s">
        <v>70</v>
      </c>
    </row>
    <row r="23" spans="1:10" ht="15.75" customHeight="1" x14ac:dyDescent="0.25">
      <c r="A23" s="9" t="s">
        <v>71</v>
      </c>
      <c r="B23" s="125" t="str">
        <f>B244</f>
        <v>002</v>
      </c>
      <c r="C23" s="1">
        <f t="shared" si="2"/>
        <v>3</v>
      </c>
      <c r="D23" s="1" t="str">
        <f t="shared" si="3"/>
        <v>OK</v>
      </c>
      <c r="E23" s="9"/>
      <c r="F23" s="32" t="s">
        <v>71</v>
      </c>
      <c r="G23" s="33">
        <v>3</v>
      </c>
      <c r="H23" s="34" t="s">
        <v>72</v>
      </c>
      <c r="I23" s="35" t="s">
        <v>73</v>
      </c>
      <c r="J23" s="36" t="s">
        <v>74</v>
      </c>
    </row>
    <row r="24" spans="1:10" ht="15.75" customHeight="1" x14ac:dyDescent="0.25">
      <c r="A24" s="9" t="s">
        <v>75</v>
      </c>
      <c r="B24" s="18" t="s">
        <v>76</v>
      </c>
      <c r="C24" s="1">
        <f t="shared" si="2"/>
        <v>1</v>
      </c>
      <c r="D24" s="1" t="str">
        <f t="shared" si="3"/>
        <v>OK</v>
      </c>
      <c r="E24" s="9"/>
      <c r="F24" s="37" t="s">
        <v>75</v>
      </c>
      <c r="G24" s="38">
        <v>1</v>
      </c>
      <c r="H24" s="34" t="s">
        <v>77</v>
      </c>
      <c r="I24" s="35" t="s">
        <v>78</v>
      </c>
      <c r="J24" s="36" t="s">
        <v>79</v>
      </c>
    </row>
    <row r="25" spans="1:10" ht="15.75" customHeight="1" x14ac:dyDescent="0.25">
      <c r="A25" s="9" t="s">
        <v>80</v>
      </c>
      <c r="B25" s="18" t="s">
        <v>76</v>
      </c>
      <c r="C25" s="1">
        <f t="shared" si="2"/>
        <v>1</v>
      </c>
      <c r="D25" s="1" t="str">
        <f t="shared" si="3"/>
        <v>OK</v>
      </c>
      <c r="E25" s="9"/>
      <c r="F25" s="39" t="s">
        <v>80</v>
      </c>
      <c r="G25" s="40">
        <v>1</v>
      </c>
      <c r="H25" s="34" t="s">
        <v>81</v>
      </c>
      <c r="I25" s="35" t="s">
        <v>82</v>
      </c>
      <c r="J25" s="36" t="s">
        <v>83</v>
      </c>
    </row>
    <row r="26" spans="1:10" ht="15.75" customHeight="1" x14ac:dyDescent="0.25">
      <c r="A26" s="9" t="s">
        <v>84</v>
      </c>
      <c r="B26" s="18" t="s">
        <v>85</v>
      </c>
      <c r="C26" s="1">
        <f t="shared" si="2"/>
        <v>4</v>
      </c>
      <c r="D26" s="1" t="str">
        <f t="shared" si="3"/>
        <v>OK</v>
      </c>
      <c r="E26" s="9"/>
      <c r="F26" s="32" t="s">
        <v>84</v>
      </c>
      <c r="G26" s="33">
        <v>4</v>
      </c>
      <c r="H26" s="34" t="s">
        <v>86</v>
      </c>
      <c r="I26" s="35" t="s">
        <v>87</v>
      </c>
      <c r="J26" s="36" t="s">
        <v>88</v>
      </c>
    </row>
    <row r="27" spans="1:10" ht="15.75" customHeight="1" x14ac:dyDescent="0.25">
      <c r="A27" s="9" t="s">
        <v>89</v>
      </c>
      <c r="B27" s="18" t="s">
        <v>90</v>
      </c>
      <c r="C27" s="1">
        <f t="shared" si="2"/>
        <v>3</v>
      </c>
      <c r="D27" s="1" t="str">
        <f t="shared" si="3"/>
        <v>OK</v>
      </c>
      <c r="E27" s="9"/>
      <c r="F27" s="32" t="s">
        <v>89</v>
      </c>
      <c r="G27" s="33">
        <v>3</v>
      </c>
      <c r="H27" s="34" t="s">
        <v>59</v>
      </c>
      <c r="I27" s="41" t="s">
        <v>91</v>
      </c>
      <c r="J27" s="36" t="s">
        <v>92</v>
      </c>
    </row>
    <row r="28" spans="1:10" ht="15.75" customHeight="1" x14ac:dyDescent="0.25">
      <c r="A28" s="9" t="s">
        <v>93</v>
      </c>
      <c r="B28" s="23" t="s">
        <v>741</v>
      </c>
      <c r="C28" s="1">
        <f t="shared" si="2"/>
        <v>6</v>
      </c>
      <c r="D28" s="1" t="str">
        <f t="shared" si="3"/>
        <v>OK</v>
      </c>
      <c r="E28" s="9"/>
      <c r="F28" s="32" t="s">
        <v>93</v>
      </c>
      <c r="G28" s="33">
        <v>6</v>
      </c>
      <c r="H28" s="34" t="s">
        <v>55</v>
      </c>
      <c r="I28" s="34" t="s">
        <v>94</v>
      </c>
      <c r="J28" s="36" t="s">
        <v>95</v>
      </c>
    </row>
    <row r="29" spans="1:10" ht="15.75" customHeight="1" x14ac:dyDescent="0.25">
      <c r="A29" s="9" t="s">
        <v>96</v>
      </c>
      <c r="B29" s="42" t="str">
        <f>B240</f>
        <v>000000004000</v>
      </c>
      <c r="C29" s="1">
        <f t="shared" si="2"/>
        <v>12</v>
      </c>
      <c r="D29" s="1" t="str">
        <f t="shared" si="3"/>
        <v>OK</v>
      </c>
      <c r="E29" s="9"/>
      <c r="F29" s="32" t="s">
        <v>96</v>
      </c>
      <c r="G29" s="33">
        <v>12</v>
      </c>
      <c r="H29" s="34" t="s">
        <v>97</v>
      </c>
      <c r="I29" s="34" t="s">
        <v>98</v>
      </c>
      <c r="J29" s="36" t="s">
        <v>99</v>
      </c>
    </row>
    <row r="30" spans="1:10" ht="15.75" customHeight="1" x14ac:dyDescent="0.25">
      <c r="A30" s="9" t="s">
        <v>100</v>
      </c>
      <c r="B30" s="23" t="str">
        <f>B239</f>
        <v>20190501</v>
      </c>
      <c r="C30" s="1">
        <f t="shared" si="2"/>
        <v>8</v>
      </c>
      <c r="D30" s="1" t="str">
        <f t="shared" si="3"/>
        <v>OK</v>
      </c>
      <c r="E30" s="9"/>
      <c r="F30" s="32" t="s">
        <v>100</v>
      </c>
      <c r="G30" s="33">
        <v>8</v>
      </c>
      <c r="H30" s="34" t="s">
        <v>101</v>
      </c>
      <c r="I30" s="34" t="s">
        <v>39</v>
      </c>
      <c r="J30" s="36" t="s">
        <v>102</v>
      </c>
    </row>
    <row r="31" spans="1:10" ht="15.75" customHeight="1" x14ac:dyDescent="0.25">
      <c r="A31" s="9" t="s">
        <v>103</v>
      </c>
      <c r="B31" s="18" t="s">
        <v>104</v>
      </c>
      <c r="C31" s="1">
        <f t="shared" si="2"/>
        <v>100</v>
      </c>
      <c r="D31" s="1" t="str">
        <f t="shared" si="3"/>
        <v>OK</v>
      </c>
      <c r="E31" s="9"/>
      <c r="F31" s="32" t="s">
        <v>103</v>
      </c>
      <c r="G31" s="33">
        <v>100</v>
      </c>
      <c r="H31" s="34" t="s">
        <v>105</v>
      </c>
      <c r="I31" s="34" t="s">
        <v>106</v>
      </c>
      <c r="J31" s="36" t="s">
        <v>107</v>
      </c>
    </row>
    <row r="32" spans="1:10" ht="15.75" customHeight="1" x14ac:dyDescent="0.25">
      <c r="A32" s="9" t="s">
        <v>108</v>
      </c>
      <c r="B32" s="24" t="str">
        <f>B241</f>
        <v>00201100000000000000007</v>
      </c>
      <c r="C32" s="1">
        <f t="shared" si="2"/>
        <v>23</v>
      </c>
      <c r="D32" s="1" t="str">
        <f t="shared" si="3"/>
        <v>OK</v>
      </c>
      <c r="E32" s="9"/>
      <c r="F32" s="32" t="s">
        <v>108</v>
      </c>
      <c r="G32" s="33">
        <v>23</v>
      </c>
      <c r="H32" s="34" t="s">
        <v>109</v>
      </c>
      <c r="I32" s="34" t="s">
        <v>110</v>
      </c>
      <c r="J32" s="36" t="s">
        <v>111</v>
      </c>
    </row>
    <row r="33" spans="1:10" ht="15.75" customHeight="1" x14ac:dyDescent="0.25">
      <c r="A33" s="9" t="s">
        <v>112</v>
      </c>
      <c r="B33" s="18" t="s">
        <v>113</v>
      </c>
      <c r="C33" s="1">
        <f t="shared" si="2"/>
        <v>19</v>
      </c>
      <c r="D33" s="1" t="str">
        <f t="shared" si="3"/>
        <v>OK</v>
      </c>
      <c r="E33" s="9"/>
      <c r="F33" s="32" t="s">
        <v>112</v>
      </c>
      <c r="G33" s="33">
        <v>19</v>
      </c>
      <c r="H33" s="34" t="s">
        <v>114</v>
      </c>
      <c r="I33" s="34" t="s">
        <v>115</v>
      </c>
      <c r="J33" s="36" t="s">
        <v>116</v>
      </c>
    </row>
    <row r="34" spans="1:10" ht="15.75" customHeight="1" x14ac:dyDescent="0.25">
      <c r="A34" s="9" t="s">
        <v>117</v>
      </c>
      <c r="B34" s="18" t="s">
        <v>118</v>
      </c>
      <c r="C34" s="1">
        <f t="shared" si="2"/>
        <v>10</v>
      </c>
      <c r="D34" s="1" t="str">
        <f t="shared" si="3"/>
        <v>OK</v>
      </c>
      <c r="E34" s="9"/>
      <c r="F34" s="32" t="s">
        <v>117</v>
      </c>
      <c r="G34" s="33">
        <v>10</v>
      </c>
      <c r="H34" s="34" t="s">
        <v>119</v>
      </c>
      <c r="I34" s="34" t="s">
        <v>120</v>
      </c>
      <c r="J34" s="36" t="s">
        <v>121</v>
      </c>
    </row>
    <row r="35" spans="1:10" ht="15.75" customHeight="1" x14ac:dyDescent="0.25">
      <c r="A35" s="9" t="s">
        <v>122</v>
      </c>
      <c r="B35" s="18" t="s">
        <v>123</v>
      </c>
      <c r="C35" s="1">
        <f t="shared" si="2"/>
        <v>1</v>
      </c>
      <c r="D35" s="1" t="str">
        <f t="shared" si="3"/>
        <v>OK</v>
      </c>
      <c r="E35" s="9"/>
      <c r="F35" s="32" t="s">
        <v>122</v>
      </c>
      <c r="G35" s="33">
        <v>1</v>
      </c>
      <c r="H35" s="34" t="s">
        <v>81</v>
      </c>
      <c r="I35" s="34" t="s">
        <v>124</v>
      </c>
      <c r="J35" s="36" t="s">
        <v>125</v>
      </c>
    </row>
    <row r="36" spans="1:10" ht="15.75" customHeight="1" x14ac:dyDescent="0.25">
      <c r="A36" s="9" t="s">
        <v>126</v>
      </c>
      <c r="B36" s="18" t="s">
        <v>127</v>
      </c>
      <c r="C36" s="1">
        <f t="shared" si="2"/>
        <v>21</v>
      </c>
      <c r="D36" s="1" t="str">
        <f t="shared" si="3"/>
        <v>OK</v>
      </c>
      <c r="E36" s="9"/>
      <c r="F36" s="32" t="s">
        <v>126</v>
      </c>
      <c r="G36" s="33">
        <v>21</v>
      </c>
      <c r="H36" s="34" t="s">
        <v>128</v>
      </c>
      <c r="I36" s="34" t="s">
        <v>129</v>
      </c>
      <c r="J36" s="36" t="s">
        <v>130</v>
      </c>
    </row>
    <row r="37" spans="1:10" ht="15.75" customHeight="1" x14ac:dyDescent="0.25">
      <c r="A37" s="9" t="s">
        <v>131</v>
      </c>
      <c r="B37" s="18" t="s">
        <v>132</v>
      </c>
      <c r="C37" s="1">
        <f t="shared" si="2"/>
        <v>6</v>
      </c>
      <c r="D37" s="1" t="str">
        <f t="shared" si="3"/>
        <v>OK</v>
      </c>
      <c r="E37" s="9"/>
      <c r="F37" s="32" t="s">
        <v>131</v>
      </c>
      <c r="G37" s="33">
        <v>6</v>
      </c>
      <c r="H37" s="34" t="s">
        <v>133</v>
      </c>
      <c r="I37" s="34" t="s">
        <v>134</v>
      </c>
      <c r="J37" s="36" t="s">
        <v>135</v>
      </c>
    </row>
    <row r="38" spans="1:10" ht="15.75" customHeight="1" x14ac:dyDescent="0.25">
      <c r="A38" s="9" t="s">
        <v>136</v>
      </c>
      <c r="B38" s="18" t="s">
        <v>137</v>
      </c>
      <c r="C38" s="1">
        <f t="shared" si="2"/>
        <v>100</v>
      </c>
      <c r="D38" s="1" t="str">
        <f t="shared" si="3"/>
        <v>OK</v>
      </c>
      <c r="E38" s="9"/>
      <c r="F38" s="32" t="s">
        <v>136</v>
      </c>
      <c r="G38" s="33">
        <v>100</v>
      </c>
      <c r="H38" s="34" t="s">
        <v>138</v>
      </c>
      <c r="I38" s="34" t="s">
        <v>139</v>
      </c>
      <c r="J38" s="36" t="s">
        <v>140</v>
      </c>
    </row>
    <row r="39" spans="1:10" ht="15.75" customHeight="1" x14ac:dyDescent="0.25">
      <c r="A39" s="9" t="s">
        <v>141</v>
      </c>
      <c r="B39" s="18" t="s">
        <v>142</v>
      </c>
      <c r="C39" s="1">
        <f t="shared" si="2"/>
        <v>10</v>
      </c>
      <c r="D39" s="1" t="str">
        <f t="shared" si="3"/>
        <v>OK</v>
      </c>
      <c r="F39" s="32" t="s">
        <v>141</v>
      </c>
      <c r="G39" s="43">
        <v>10</v>
      </c>
      <c r="H39" s="44" t="s">
        <v>143</v>
      </c>
      <c r="I39" s="44" t="s">
        <v>144</v>
      </c>
      <c r="J39" s="36" t="s">
        <v>145</v>
      </c>
    </row>
    <row r="40" spans="1:10" ht="15.75" customHeight="1" x14ac:dyDescent="0.25">
      <c r="A40" s="9" t="s">
        <v>146</v>
      </c>
      <c r="B40" s="18" t="s">
        <v>147</v>
      </c>
      <c r="C40" s="1">
        <f t="shared" si="2"/>
        <v>124</v>
      </c>
      <c r="D40" s="1" t="str">
        <f t="shared" si="3"/>
        <v>OK</v>
      </c>
      <c r="F40" s="32" t="s">
        <v>146</v>
      </c>
      <c r="G40" s="33">
        <v>124</v>
      </c>
      <c r="H40" s="32" t="s">
        <v>148</v>
      </c>
      <c r="I40" s="32" t="s">
        <v>149</v>
      </c>
      <c r="J40" s="36" t="s">
        <v>150</v>
      </c>
    </row>
    <row r="41" spans="1:10" ht="15.75" customHeight="1" x14ac:dyDescent="0.25">
      <c r="A41" s="9" t="s">
        <v>151</v>
      </c>
      <c r="B41" s="18" t="s">
        <v>132</v>
      </c>
      <c r="C41" s="1">
        <f t="shared" si="2"/>
        <v>6</v>
      </c>
      <c r="D41" s="1" t="str">
        <f t="shared" si="3"/>
        <v>OK</v>
      </c>
      <c r="F41" s="32" t="s">
        <v>151</v>
      </c>
      <c r="G41" s="33">
        <v>6</v>
      </c>
      <c r="H41" s="32" t="s">
        <v>133</v>
      </c>
      <c r="I41" s="32" t="s">
        <v>152</v>
      </c>
      <c r="J41" s="36" t="s">
        <v>153</v>
      </c>
    </row>
    <row r="42" spans="1:10" ht="15.75" customHeight="1" x14ac:dyDescent="0.25">
      <c r="A42" s="9" t="s">
        <v>154</v>
      </c>
      <c r="B42" s="18" t="s">
        <v>132</v>
      </c>
      <c r="C42" s="1">
        <f t="shared" si="2"/>
        <v>6</v>
      </c>
      <c r="D42" s="1" t="str">
        <f t="shared" si="3"/>
        <v>OK</v>
      </c>
      <c r="F42" s="32" t="s">
        <v>154</v>
      </c>
      <c r="G42" s="33">
        <v>6</v>
      </c>
      <c r="H42" s="32" t="s">
        <v>55</v>
      </c>
      <c r="I42" s="32" t="s">
        <v>155</v>
      </c>
      <c r="J42" s="36" t="s">
        <v>156</v>
      </c>
    </row>
    <row r="43" spans="1:10" ht="15.75" customHeight="1" x14ac:dyDescent="0.25">
      <c r="A43" s="9" t="s">
        <v>157</v>
      </c>
      <c r="B43" s="18" t="s">
        <v>27</v>
      </c>
      <c r="C43" s="1">
        <f t="shared" si="2"/>
        <v>2</v>
      </c>
      <c r="D43" s="1" t="str">
        <f t="shared" si="3"/>
        <v>OK</v>
      </c>
      <c r="F43" s="32" t="s">
        <v>157</v>
      </c>
      <c r="G43" s="33">
        <v>2</v>
      </c>
      <c r="H43" s="32" t="s">
        <v>29</v>
      </c>
      <c r="I43" s="32" t="s">
        <v>158</v>
      </c>
      <c r="J43" s="36" t="s">
        <v>159</v>
      </c>
    </row>
    <row r="44" spans="1:10" ht="15.75" customHeight="1" x14ac:dyDescent="0.25">
      <c r="A44" s="9" t="s">
        <v>160</v>
      </c>
      <c r="B44" s="18" t="s">
        <v>161</v>
      </c>
      <c r="C44" s="1">
        <f t="shared" si="2"/>
        <v>1</v>
      </c>
      <c r="D44" s="1" t="str">
        <f t="shared" si="3"/>
        <v>OK</v>
      </c>
      <c r="F44" s="32" t="s">
        <v>160</v>
      </c>
      <c r="G44" s="33">
        <v>1</v>
      </c>
      <c r="H44" s="32" t="s">
        <v>77</v>
      </c>
      <c r="I44" s="32" t="s">
        <v>162</v>
      </c>
      <c r="J44" s="45" t="s">
        <v>163</v>
      </c>
    </row>
    <row r="45" spans="1:10" ht="15.75" customHeight="1" x14ac:dyDescent="0.25">
      <c r="A45" s="9" t="s">
        <v>164</v>
      </c>
      <c r="B45" s="18" t="s">
        <v>165</v>
      </c>
      <c r="C45" s="1">
        <f t="shared" si="2"/>
        <v>3</v>
      </c>
      <c r="D45" s="1" t="str">
        <f t="shared" si="3"/>
        <v>OK</v>
      </c>
      <c r="F45" s="32" t="s">
        <v>164</v>
      </c>
      <c r="G45" s="33">
        <v>3</v>
      </c>
      <c r="H45" s="32" t="s">
        <v>166</v>
      </c>
      <c r="I45" s="32" t="s">
        <v>167</v>
      </c>
      <c r="J45" s="36" t="s">
        <v>168</v>
      </c>
    </row>
    <row r="46" spans="1:10" ht="15.75" customHeight="1" x14ac:dyDescent="0.25">
      <c r="A46" s="9" t="s">
        <v>169</v>
      </c>
      <c r="B46" s="18" t="s">
        <v>170</v>
      </c>
      <c r="C46" s="1">
        <f t="shared" si="2"/>
        <v>1</v>
      </c>
      <c r="D46" s="1" t="str">
        <f t="shared" si="3"/>
        <v>OK</v>
      </c>
      <c r="F46" s="32" t="s">
        <v>169</v>
      </c>
      <c r="G46" s="33">
        <v>1</v>
      </c>
      <c r="H46" s="32" t="s">
        <v>171</v>
      </c>
      <c r="I46" s="32" t="s">
        <v>172</v>
      </c>
      <c r="J46" s="36" t="s">
        <v>173</v>
      </c>
    </row>
    <row r="47" spans="1:10" ht="15.75" customHeight="1" x14ac:dyDescent="0.25">
      <c r="A47" s="9" t="s">
        <v>174</v>
      </c>
      <c r="B47" s="18" t="s">
        <v>175</v>
      </c>
      <c r="C47" s="1">
        <f t="shared" si="2"/>
        <v>3</v>
      </c>
      <c r="D47" s="1" t="str">
        <f t="shared" si="3"/>
        <v>OK</v>
      </c>
      <c r="F47" s="32" t="s">
        <v>174</v>
      </c>
      <c r="G47" s="33">
        <v>3</v>
      </c>
      <c r="H47" s="32" t="s">
        <v>176</v>
      </c>
      <c r="I47" s="32" t="s">
        <v>177</v>
      </c>
      <c r="J47" s="36" t="s">
        <v>178</v>
      </c>
    </row>
    <row r="48" spans="1:10" ht="15.75" customHeight="1" x14ac:dyDescent="0.25">
      <c r="A48" s="9" t="s">
        <v>179</v>
      </c>
      <c r="B48" s="18" t="s">
        <v>180</v>
      </c>
      <c r="C48" s="1">
        <f t="shared" si="2"/>
        <v>5</v>
      </c>
      <c r="D48" s="1" t="str">
        <f t="shared" si="3"/>
        <v>OK</v>
      </c>
      <c r="F48" s="32" t="s">
        <v>179</v>
      </c>
      <c r="G48" s="33">
        <v>5</v>
      </c>
      <c r="H48" s="32" t="s">
        <v>181</v>
      </c>
      <c r="I48" s="32" t="s">
        <v>182</v>
      </c>
      <c r="J48" s="36" t="s">
        <v>183</v>
      </c>
    </row>
    <row r="49" spans="1:10" ht="15.75" customHeight="1" x14ac:dyDescent="0.25">
      <c r="A49" s="9" t="s">
        <v>62</v>
      </c>
      <c r="B49" s="18" t="s">
        <v>184</v>
      </c>
      <c r="C49" s="1">
        <f t="shared" si="2"/>
        <v>19</v>
      </c>
      <c r="D49" s="1" t="str">
        <f t="shared" si="3"/>
        <v>OK</v>
      </c>
      <c r="F49" s="32" t="s">
        <v>62</v>
      </c>
      <c r="G49" s="33">
        <v>19</v>
      </c>
      <c r="H49" s="32" t="s">
        <v>114</v>
      </c>
      <c r="I49" s="32" t="s">
        <v>185</v>
      </c>
      <c r="J49" s="36" t="s">
        <v>66</v>
      </c>
    </row>
    <row r="50" spans="1:10" ht="15.75" customHeight="1" x14ac:dyDescent="0.25">
      <c r="A50" s="9" t="s">
        <v>186</v>
      </c>
      <c r="B50" s="18" t="s">
        <v>187</v>
      </c>
      <c r="C50" s="1">
        <f t="shared" si="2"/>
        <v>10</v>
      </c>
      <c r="D50" s="1" t="str">
        <f t="shared" si="3"/>
        <v>OK</v>
      </c>
      <c r="F50" s="32" t="s">
        <v>186</v>
      </c>
      <c r="G50" s="33">
        <v>10</v>
      </c>
      <c r="H50" s="32" t="s">
        <v>143</v>
      </c>
      <c r="I50" s="32" t="s">
        <v>188</v>
      </c>
      <c r="J50" s="36" t="s">
        <v>189</v>
      </c>
    </row>
    <row r="51" spans="1:10" ht="15.75" customHeight="1" x14ac:dyDescent="0.25">
      <c r="A51" s="9" t="s">
        <v>190</v>
      </c>
      <c r="B51" s="18" t="s">
        <v>191</v>
      </c>
      <c r="C51" s="1">
        <f t="shared" si="2"/>
        <v>32</v>
      </c>
      <c r="D51" s="1" t="str">
        <f t="shared" si="3"/>
        <v>OK</v>
      </c>
      <c r="F51" s="32" t="s">
        <v>190</v>
      </c>
      <c r="G51" s="33">
        <v>32</v>
      </c>
      <c r="H51" s="32" t="s">
        <v>192</v>
      </c>
      <c r="I51" s="32" t="s">
        <v>193</v>
      </c>
      <c r="J51" s="36" t="s">
        <v>194</v>
      </c>
    </row>
    <row r="52" spans="1:10" ht="15.75" customHeight="1" x14ac:dyDescent="0.25">
      <c r="A52" s="9" t="s">
        <v>195</v>
      </c>
      <c r="B52" s="18" t="s">
        <v>196</v>
      </c>
      <c r="C52" s="1">
        <f t="shared" si="2"/>
        <v>5</v>
      </c>
      <c r="D52" s="1" t="str">
        <f t="shared" si="3"/>
        <v>OK</v>
      </c>
      <c r="F52" s="32" t="s">
        <v>195</v>
      </c>
      <c r="G52" s="33">
        <v>5</v>
      </c>
      <c r="H52" s="32" t="s">
        <v>197</v>
      </c>
      <c r="I52" s="32" t="s">
        <v>198</v>
      </c>
      <c r="J52" s="36" t="s">
        <v>199</v>
      </c>
    </row>
    <row r="53" spans="1:10" ht="15.75" customHeight="1" x14ac:dyDescent="0.25">
      <c r="A53" s="9" t="s">
        <v>200</v>
      </c>
      <c r="B53" s="18" t="s">
        <v>201</v>
      </c>
      <c r="C53" s="1">
        <f t="shared" si="2"/>
        <v>1</v>
      </c>
      <c r="D53" s="1" t="str">
        <f t="shared" si="3"/>
        <v>OK</v>
      </c>
      <c r="F53" s="32" t="s">
        <v>200</v>
      </c>
      <c r="G53" s="33">
        <v>1</v>
      </c>
      <c r="H53" s="32" t="s">
        <v>77</v>
      </c>
      <c r="I53" s="32" t="s">
        <v>202</v>
      </c>
      <c r="J53" s="36" t="s">
        <v>203</v>
      </c>
    </row>
    <row r="54" spans="1:10" ht="15.75" customHeight="1" x14ac:dyDescent="0.25">
      <c r="A54" s="9" t="s">
        <v>204</v>
      </c>
      <c r="B54" s="18" t="s">
        <v>205</v>
      </c>
      <c r="C54" s="1">
        <f t="shared" si="2"/>
        <v>10</v>
      </c>
      <c r="D54" s="1" t="str">
        <f t="shared" si="3"/>
        <v>OK</v>
      </c>
      <c r="F54" s="32" t="s">
        <v>204</v>
      </c>
      <c r="G54" s="33">
        <v>10</v>
      </c>
      <c r="H54" s="32" t="s">
        <v>119</v>
      </c>
      <c r="I54" s="32" t="s">
        <v>206</v>
      </c>
      <c r="J54" s="36" t="s">
        <v>207</v>
      </c>
    </row>
    <row r="55" spans="1:10" ht="15.75" customHeight="1" x14ac:dyDescent="0.25">
      <c r="A55" s="9" t="s">
        <v>208</v>
      </c>
      <c r="B55" s="18" t="s">
        <v>209</v>
      </c>
      <c r="C55" s="1">
        <f t="shared" si="2"/>
        <v>2</v>
      </c>
      <c r="D55" s="1" t="str">
        <f t="shared" si="3"/>
        <v>OK</v>
      </c>
      <c r="F55" s="32" t="s">
        <v>208</v>
      </c>
      <c r="G55" s="33">
        <v>2</v>
      </c>
      <c r="H55" s="32" t="s">
        <v>210</v>
      </c>
      <c r="I55" s="32" t="s">
        <v>211</v>
      </c>
      <c r="J55" s="36" t="s">
        <v>212</v>
      </c>
    </row>
    <row r="56" spans="1:10" ht="15.75" customHeight="1" x14ac:dyDescent="0.25">
      <c r="A56" s="9" t="s">
        <v>213</v>
      </c>
      <c r="B56" s="18" t="s">
        <v>90</v>
      </c>
      <c r="C56" s="1">
        <f t="shared" si="2"/>
        <v>3</v>
      </c>
      <c r="D56" s="1" t="str">
        <f t="shared" si="3"/>
        <v>OK</v>
      </c>
      <c r="F56" s="32" t="s">
        <v>213</v>
      </c>
      <c r="G56" s="33">
        <v>3</v>
      </c>
      <c r="H56" s="32" t="s">
        <v>59</v>
      </c>
      <c r="I56" s="32" t="s">
        <v>214</v>
      </c>
      <c r="J56" s="36" t="s">
        <v>215</v>
      </c>
    </row>
    <row r="57" spans="1:10" ht="15.75" customHeight="1" x14ac:dyDescent="0.25">
      <c r="A57" s="9" t="s">
        <v>216</v>
      </c>
      <c r="B57" s="18" t="s">
        <v>217</v>
      </c>
      <c r="C57" s="1">
        <f t="shared" si="2"/>
        <v>5</v>
      </c>
      <c r="D57" s="1" t="str">
        <f t="shared" si="3"/>
        <v>OK</v>
      </c>
      <c r="F57" s="32" t="s">
        <v>216</v>
      </c>
      <c r="G57" s="33">
        <v>5</v>
      </c>
      <c r="H57" s="32" t="s">
        <v>197</v>
      </c>
      <c r="I57" s="32" t="s">
        <v>218</v>
      </c>
      <c r="J57" s="36" t="s">
        <v>219</v>
      </c>
    </row>
    <row r="58" spans="1:10" ht="15.75" customHeight="1" x14ac:dyDescent="0.25">
      <c r="A58" s="9" t="s">
        <v>220</v>
      </c>
      <c r="B58" s="18" t="s">
        <v>221</v>
      </c>
      <c r="C58" s="1">
        <f t="shared" si="2"/>
        <v>20</v>
      </c>
      <c r="D58" s="1" t="str">
        <f t="shared" si="3"/>
        <v>OK</v>
      </c>
      <c r="F58" s="32" t="s">
        <v>220</v>
      </c>
      <c r="G58" s="33">
        <v>20</v>
      </c>
      <c r="H58" s="32" t="s">
        <v>222</v>
      </c>
      <c r="I58" s="32" t="s">
        <v>223</v>
      </c>
      <c r="J58" s="36" t="s">
        <v>224</v>
      </c>
    </row>
    <row r="59" spans="1:10" ht="15.75" customHeight="1" x14ac:dyDescent="0.25">
      <c r="A59" s="9" t="s">
        <v>225</v>
      </c>
      <c r="B59" s="18" t="s">
        <v>226</v>
      </c>
      <c r="C59" s="1">
        <f t="shared" si="2"/>
        <v>13</v>
      </c>
      <c r="D59" s="1" t="str">
        <f t="shared" si="3"/>
        <v>OK</v>
      </c>
      <c r="F59" s="32" t="s">
        <v>225</v>
      </c>
      <c r="G59" s="33">
        <v>13</v>
      </c>
      <c r="H59" s="32" t="s">
        <v>227</v>
      </c>
      <c r="I59" s="32" t="s">
        <v>228</v>
      </c>
      <c r="J59" s="36" t="s">
        <v>229</v>
      </c>
    </row>
    <row r="60" spans="1:10" ht="15.75" customHeight="1" x14ac:dyDescent="0.25">
      <c r="A60" s="9" t="s">
        <v>230</v>
      </c>
      <c r="B60" s="18" t="s">
        <v>231</v>
      </c>
      <c r="C60" s="1">
        <f t="shared" si="2"/>
        <v>3</v>
      </c>
      <c r="D60" s="1" t="str">
        <f t="shared" si="3"/>
        <v>OK</v>
      </c>
      <c r="F60" s="32" t="s">
        <v>230</v>
      </c>
      <c r="G60" s="33">
        <v>3</v>
      </c>
      <c r="H60" s="32" t="s">
        <v>72</v>
      </c>
      <c r="I60" s="32" t="s">
        <v>232</v>
      </c>
      <c r="J60" s="36" t="s">
        <v>233</v>
      </c>
    </row>
    <row r="61" spans="1:10" ht="15.75" customHeight="1" x14ac:dyDescent="0.25">
      <c r="A61" s="9" t="s">
        <v>234</v>
      </c>
      <c r="B61" s="18" t="s">
        <v>235</v>
      </c>
      <c r="C61" s="1">
        <f t="shared" si="2"/>
        <v>7</v>
      </c>
      <c r="D61" s="1" t="str">
        <f t="shared" si="3"/>
        <v>OK</v>
      </c>
      <c r="F61" s="32" t="s">
        <v>234</v>
      </c>
      <c r="G61" s="33">
        <v>7</v>
      </c>
      <c r="H61" s="32" t="s">
        <v>44</v>
      </c>
      <c r="I61" s="32" t="s">
        <v>236</v>
      </c>
      <c r="J61" s="36" t="s">
        <v>237</v>
      </c>
    </row>
    <row r="62" spans="1:10" ht="15.75" customHeight="1" x14ac:dyDescent="0.25">
      <c r="A62" s="9" t="s">
        <v>238</v>
      </c>
      <c r="B62" s="18" t="s">
        <v>239</v>
      </c>
      <c r="C62" s="1">
        <f t="shared" si="2"/>
        <v>11</v>
      </c>
      <c r="D62" s="1" t="str">
        <f t="shared" si="3"/>
        <v>OK</v>
      </c>
      <c r="F62" s="32" t="s">
        <v>238</v>
      </c>
      <c r="G62" s="33">
        <v>11</v>
      </c>
      <c r="H62" s="32" t="s">
        <v>240</v>
      </c>
      <c r="I62" s="32" t="s">
        <v>241</v>
      </c>
      <c r="J62" s="36" t="s">
        <v>242</v>
      </c>
    </row>
    <row r="63" spans="1:10" ht="15.75" customHeight="1" x14ac:dyDescent="0.25">
      <c r="A63" s="9" t="s">
        <v>243</v>
      </c>
      <c r="B63" s="18" t="s">
        <v>170</v>
      </c>
      <c r="C63" s="1">
        <f t="shared" si="2"/>
        <v>1</v>
      </c>
      <c r="D63" s="1" t="str">
        <f t="shared" si="3"/>
        <v>OK</v>
      </c>
      <c r="F63" s="32" t="s">
        <v>243</v>
      </c>
      <c r="G63" s="33">
        <v>1</v>
      </c>
      <c r="H63" s="32" t="s">
        <v>77</v>
      </c>
      <c r="I63" s="32" t="s">
        <v>244</v>
      </c>
      <c r="J63" s="36" t="s">
        <v>245</v>
      </c>
    </row>
    <row r="64" spans="1:10" ht="15.75" customHeight="1" x14ac:dyDescent="0.25">
      <c r="A64" s="9" t="s">
        <v>246</v>
      </c>
      <c r="B64" s="18" t="s">
        <v>247</v>
      </c>
      <c r="C64" s="1">
        <f t="shared" si="2"/>
        <v>15</v>
      </c>
      <c r="D64" s="1" t="str">
        <f t="shared" si="3"/>
        <v>OK</v>
      </c>
      <c r="F64" s="46" t="s">
        <v>246</v>
      </c>
      <c r="G64" s="33">
        <v>15</v>
      </c>
      <c r="H64" s="47" t="s">
        <v>248</v>
      </c>
      <c r="I64" s="48" t="s">
        <v>249</v>
      </c>
      <c r="J64" s="49" t="s">
        <v>250</v>
      </c>
    </row>
    <row r="65" spans="1:10" ht="15.75" customHeight="1" x14ac:dyDescent="0.25">
      <c r="A65" t="s">
        <v>62</v>
      </c>
      <c r="B65" s="18" t="s">
        <v>251</v>
      </c>
      <c r="C65" s="1">
        <f t="shared" si="2"/>
        <v>162</v>
      </c>
      <c r="D65" s="1" t="str">
        <f t="shared" si="3"/>
        <v>OK</v>
      </c>
      <c r="F65" s="32" t="s">
        <v>62</v>
      </c>
      <c r="G65" s="33">
        <v>162</v>
      </c>
      <c r="H65" s="32" t="s">
        <v>252</v>
      </c>
      <c r="I65" s="32" t="s">
        <v>253</v>
      </c>
      <c r="J65" s="36" t="s">
        <v>66</v>
      </c>
    </row>
    <row r="66" spans="1:10" ht="15.75" customHeight="1" x14ac:dyDescent="0.25">
      <c r="A66" t="s">
        <v>67</v>
      </c>
      <c r="B66" s="29" t="str">
        <f>CONCATENATE(B22,B23,B24,B25,B26,B27,B28,B29,B30,B31,B32,B33,B34,B35,B36,B37,B38,B39,B40,B41,B42,B43,B44,B45,B46,B47,B48,B49,B50,B51,B52,B53,B54,B55,B56,B57,B58,B59,B60,B61,B62,B63,B64,B65)</f>
        <v xml:space="preserve">0100211100098619020900000000400020190501TE15 CHBK VENDA                                                                                     0020110000000000000000754485913004079720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  <c r="C66" s="1">
        <f t="shared" si="2"/>
        <v>800</v>
      </c>
      <c r="D66" s="1" t="str">
        <f t="shared" si="3"/>
        <v>OK</v>
      </c>
      <c r="G66">
        <v>800</v>
      </c>
    </row>
    <row r="67" spans="1:10" ht="15.75" customHeight="1" x14ac:dyDescent="0.25">
      <c r="B67" s="50"/>
      <c r="C67" s="51"/>
      <c r="D67" s="51"/>
    </row>
    <row r="68" spans="1:10" ht="15.75" customHeight="1" x14ac:dyDescent="0.25">
      <c r="A68" s="11" t="s">
        <v>254</v>
      </c>
      <c r="B68" s="12"/>
      <c r="C68" s="13" t="s">
        <v>18</v>
      </c>
      <c r="D68" s="14" t="s">
        <v>19</v>
      </c>
      <c r="E68" s="14" t="s">
        <v>20</v>
      </c>
      <c r="F68" s="52" t="s">
        <v>21</v>
      </c>
      <c r="G68" s="16" t="s">
        <v>22</v>
      </c>
      <c r="H68" s="52" t="s">
        <v>23</v>
      </c>
      <c r="I68" s="52" t="s">
        <v>24</v>
      </c>
      <c r="J68" s="53" t="s">
        <v>25</v>
      </c>
    </row>
    <row r="69" spans="1:10" ht="15.75" customHeight="1" x14ac:dyDescent="0.25">
      <c r="A69" t="s">
        <v>255</v>
      </c>
      <c r="B69" s="18" t="s">
        <v>256</v>
      </c>
      <c r="C69" s="1">
        <f t="shared" ref="C69:C125" si="4">LEN(B69)</f>
        <v>2</v>
      </c>
      <c r="D69" s="1" t="str">
        <f t="shared" ref="D69:D125" si="5">IF(C69=G69,"OK","ERRO")</f>
        <v>OK</v>
      </c>
      <c r="F69" s="47" t="s">
        <v>28</v>
      </c>
      <c r="G69" s="54">
        <v>2</v>
      </c>
      <c r="H69" s="55" t="s">
        <v>29</v>
      </c>
      <c r="I69" s="55" t="s">
        <v>257</v>
      </c>
      <c r="J69" s="56" t="s">
        <v>258</v>
      </c>
    </row>
    <row r="70" spans="1:10" ht="15.75" customHeight="1" x14ac:dyDescent="0.25">
      <c r="A70" s="57" t="s">
        <v>71</v>
      </c>
      <c r="B70" s="10" t="str">
        <f>B244</f>
        <v>002</v>
      </c>
      <c r="C70" s="1">
        <f t="shared" si="4"/>
        <v>3</v>
      </c>
      <c r="D70" s="1" t="str">
        <f t="shared" si="5"/>
        <v>OK</v>
      </c>
      <c r="F70" s="47" t="s">
        <v>71</v>
      </c>
      <c r="G70" s="58">
        <v>3</v>
      </c>
      <c r="H70" s="55" t="s">
        <v>59</v>
      </c>
      <c r="I70" s="55" t="s">
        <v>259</v>
      </c>
      <c r="J70" s="56" t="s">
        <v>260</v>
      </c>
    </row>
    <row r="71" spans="1:10" ht="15.75" customHeight="1" x14ac:dyDescent="0.25">
      <c r="A71" s="57" t="s">
        <v>261</v>
      </c>
      <c r="B71" s="59" t="str">
        <f>B242</f>
        <v>2019-05-01</v>
      </c>
      <c r="C71" s="1">
        <f t="shared" si="4"/>
        <v>10</v>
      </c>
      <c r="D71" s="1" t="str">
        <f t="shared" si="5"/>
        <v>OK</v>
      </c>
      <c r="F71" s="47" t="s">
        <v>261</v>
      </c>
      <c r="G71" s="58">
        <v>10</v>
      </c>
      <c r="H71" s="55" t="s">
        <v>119</v>
      </c>
      <c r="I71" s="55" t="s">
        <v>262</v>
      </c>
      <c r="J71" s="56" t="s">
        <v>263</v>
      </c>
    </row>
    <row r="72" spans="1:10" ht="15.75" customHeight="1" x14ac:dyDescent="0.25">
      <c r="A72" s="57" t="s">
        <v>264</v>
      </c>
      <c r="B72" s="59" t="str">
        <f>B242</f>
        <v>2019-05-01</v>
      </c>
      <c r="C72" s="1">
        <f t="shared" si="4"/>
        <v>10</v>
      </c>
      <c r="D72" s="1" t="str">
        <f t="shared" si="5"/>
        <v>OK</v>
      </c>
      <c r="F72" s="47" t="s">
        <v>264</v>
      </c>
      <c r="G72" s="58">
        <v>10</v>
      </c>
      <c r="H72" s="55" t="s">
        <v>119</v>
      </c>
      <c r="I72" s="55" t="s">
        <v>265</v>
      </c>
      <c r="J72" s="56" t="s">
        <v>266</v>
      </c>
    </row>
    <row r="73" spans="1:10" ht="15.75" customHeight="1" x14ac:dyDescent="0.25">
      <c r="A73" s="57" t="s">
        <v>267</v>
      </c>
      <c r="B73" s="60" t="str">
        <f>B251</f>
        <v>000000000004000</v>
      </c>
      <c r="C73" s="1">
        <f t="shared" si="4"/>
        <v>15</v>
      </c>
      <c r="D73" s="1" t="str">
        <f t="shared" si="5"/>
        <v>OK</v>
      </c>
      <c r="F73" s="47" t="s">
        <v>267</v>
      </c>
      <c r="G73" s="58">
        <v>15</v>
      </c>
      <c r="H73" s="55" t="s">
        <v>268</v>
      </c>
      <c r="I73" s="55" t="s">
        <v>269</v>
      </c>
      <c r="J73" s="56" t="s">
        <v>270</v>
      </c>
    </row>
    <row r="74" spans="1:10" ht="15.75" customHeight="1" x14ac:dyDescent="0.25">
      <c r="A74" s="57" t="s">
        <v>271</v>
      </c>
      <c r="B74" s="10" t="s">
        <v>272</v>
      </c>
      <c r="C74" s="1">
        <f t="shared" si="4"/>
        <v>1</v>
      </c>
      <c r="D74" s="1" t="str">
        <f t="shared" si="5"/>
        <v>OK</v>
      </c>
      <c r="F74" s="47" t="s">
        <v>271</v>
      </c>
      <c r="G74" s="58">
        <v>1</v>
      </c>
      <c r="H74" s="55" t="s">
        <v>77</v>
      </c>
      <c r="I74" s="55" t="s">
        <v>273</v>
      </c>
      <c r="J74" s="56" t="s">
        <v>274</v>
      </c>
    </row>
    <row r="75" spans="1:10" ht="15.75" customHeight="1" x14ac:dyDescent="0.25">
      <c r="A75" s="57" t="s">
        <v>275</v>
      </c>
      <c r="B75" s="10" t="s">
        <v>276</v>
      </c>
      <c r="C75" s="1">
        <f t="shared" si="4"/>
        <v>8</v>
      </c>
      <c r="D75" s="1" t="str">
        <f t="shared" si="5"/>
        <v>OK</v>
      </c>
      <c r="F75" s="47" t="s">
        <v>275</v>
      </c>
      <c r="G75" s="58">
        <v>8</v>
      </c>
      <c r="H75" s="55" t="s">
        <v>49</v>
      </c>
      <c r="I75" s="55" t="s">
        <v>277</v>
      </c>
      <c r="J75" s="56" t="s">
        <v>278</v>
      </c>
    </row>
    <row r="76" spans="1:10" ht="15.75" customHeight="1" x14ac:dyDescent="0.25">
      <c r="A76" s="57" t="s">
        <v>279</v>
      </c>
      <c r="B76" s="10" t="s">
        <v>256</v>
      </c>
      <c r="C76" s="1">
        <f t="shared" si="4"/>
        <v>2</v>
      </c>
      <c r="D76" s="1" t="str">
        <f t="shared" si="5"/>
        <v>OK</v>
      </c>
      <c r="E76" s="61"/>
      <c r="F76" s="47" t="s">
        <v>279</v>
      </c>
      <c r="G76" s="58">
        <v>2</v>
      </c>
      <c r="H76" s="55" t="s">
        <v>210</v>
      </c>
      <c r="I76" s="55" t="s">
        <v>280</v>
      </c>
      <c r="J76" s="56" t="s">
        <v>281</v>
      </c>
    </row>
    <row r="77" spans="1:10" ht="15.75" customHeight="1" x14ac:dyDescent="0.25">
      <c r="A77" s="57" t="s">
        <v>282</v>
      </c>
      <c r="B77" s="10" t="s">
        <v>283</v>
      </c>
      <c r="C77" s="1">
        <f t="shared" si="4"/>
        <v>7</v>
      </c>
      <c r="D77" s="1" t="str">
        <f t="shared" si="5"/>
        <v>OK</v>
      </c>
      <c r="F77" s="47" t="s">
        <v>282</v>
      </c>
      <c r="G77" s="58">
        <v>7</v>
      </c>
      <c r="H77" s="55" t="s">
        <v>44</v>
      </c>
      <c r="I77" s="55" t="s">
        <v>284</v>
      </c>
      <c r="J77" s="56" t="s">
        <v>285</v>
      </c>
    </row>
    <row r="78" spans="1:10" ht="15.75" customHeight="1" x14ac:dyDescent="0.25">
      <c r="A78" s="57" t="s">
        <v>286</v>
      </c>
      <c r="B78" s="62" t="str">
        <f>B243</f>
        <v>000007</v>
      </c>
      <c r="C78" s="1">
        <f t="shared" si="4"/>
        <v>6</v>
      </c>
      <c r="D78" s="1" t="str">
        <f t="shared" si="5"/>
        <v>OK</v>
      </c>
      <c r="E78" s="61"/>
      <c r="F78" s="47" t="s">
        <v>286</v>
      </c>
      <c r="G78" s="58">
        <v>6</v>
      </c>
      <c r="H78" s="55" t="s">
        <v>55</v>
      </c>
      <c r="I78" s="55" t="s">
        <v>287</v>
      </c>
      <c r="J78" s="56" t="s">
        <v>288</v>
      </c>
    </row>
    <row r="79" spans="1:10" ht="15.75" customHeight="1" x14ac:dyDescent="0.25">
      <c r="A79" s="57" t="s">
        <v>289</v>
      </c>
      <c r="B79" s="59" t="str">
        <f>B242</f>
        <v>2019-05-01</v>
      </c>
      <c r="C79" s="1">
        <f t="shared" si="4"/>
        <v>10</v>
      </c>
      <c r="D79" s="1" t="str">
        <f t="shared" si="5"/>
        <v>OK</v>
      </c>
      <c r="E79" s="61"/>
      <c r="F79" s="47" t="s">
        <v>289</v>
      </c>
      <c r="G79" s="58">
        <v>10</v>
      </c>
      <c r="H79" s="55" t="s">
        <v>119</v>
      </c>
      <c r="I79" s="55" t="s">
        <v>290</v>
      </c>
      <c r="J79" s="56" t="s">
        <v>291</v>
      </c>
    </row>
    <row r="80" spans="1:10" ht="15.75" customHeight="1" x14ac:dyDescent="0.25">
      <c r="A80" s="57" t="s">
        <v>292</v>
      </c>
      <c r="B80" s="62" t="str">
        <f>B247</f>
        <v>000000007</v>
      </c>
      <c r="C80" s="1">
        <f t="shared" si="4"/>
        <v>9</v>
      </c>
      <c r="D80" s="1" t="str">
        <f t="shared" si="5"/>
        <v>OK</v>
      </c>
      <c r="F80" s="47" t="s">
        <v>292</v>
      </c>
      <c r="G80" s="58">
        <v>9</v>
      </c>
      <c r="H80" s="55" t="s">
        <v>293</v>
      </c>
      <c r="I80" s="55" t="s">
        <v>294</v>
      </c>
      <c r="J80" s="56" t="s">
        <v>295</v>
      </c>
    </row>
    <row r="81" spans="1:10" ht="15.75" customHeight="1" x14ac:dyDescent="0.25">
      <c r="A81" s="57" t="s">
        <v>296</v>
      </c>
      <c r="B81" s="10" t="s">
        <v>297</v>
      </c>
      <c r="C81" s="1">
        <f t="shared" si="4"/>
        <v>40</v>
      </c>
      <c r="D81" s="1" t="str">
        <f t="shared" si="5"/>
        <v>OK</v>
      </c>
      <c r="F81" s="47" t="s">
        <v>296</v>
      </c>
      <c r="G81" s="58">
        <v>40</v>
      </c>
      <c r="H81" s="55" t="s">
        <v>298</v>
      </c>
      <c r="I81" s="55" t="s">
        <v>299</v>
      </c>
      <c r="J81" s="63" t="s">
        <v>300</v>
      </c>
    </row>
    <row r="82" spans="1:10" ht="15.75" customHeight="1" x14ac:dyDescent="0.25">
      <c r="A82" s="57" t="s">
        <v>301</v>
      </c>
      <c r="B82" s="10" t="s">
        <v>302</v>
      </c>
      <c r="C82" s="1">
        <f t="shared" si="4"/>
        <v>10</v>
      </c>
      <c r="D82" s="1" t="str">
        <f t="shared" si="5"/>
        <v>OK</v>
      </c>
      <c r="F82" s="47" t="s">
        <v>301</v>
      </c>
      <c r="G82" s="58">
        <v>10</v>
      </c>
      <c r="H82" s="55" t="s">
        <v>119</v>
      </c>
      <c r="I82" s="55" t="s">
        <v>303</v>
      </c>
      <c r="J82" s="56" t="s">
        <v>304</v>
      </c>
    </row>
    <row r="83" spans="1:10" ht="15.75" customHeight="1" x14ac:dyDescent="0.25">
      <c r="A83" s="57" t="s">
        <v>305</v>
      </c>
      <c r="B83" s="10" t="s">
        <v>247</v>
      </c>
      <c r="C83" s="1">
        <f t="shared" si="4"/>
        <v>15</v>
      </c>
      <c r="D83" s="1" t="str">
        <f t="shared" si="5"/>
        <v>OK</v>
      </c>
      <c r="E83" s="61"/>
      <c r="F83" s="47" t="s">
        <v>305</v>
      </c>
      <c r="G83" s="58">
        <v>15</v>
      </c>
      <c r="H83" s="55" t="s">
        <v>268</v>
      </c>
      <c r="I83" s="55" t="s">
        <v>306</v>
      </c>
      <c r="J83" s="56" t="s">
        <v>307</v>
      </c>
    </row>
    <row r="84" spans="1:10" ht="15.75" customHeight="1" x14ac:dyDescent="0.25">
      <c r="A84" s="57" t="s">
        <v>308</v>
      </c>
      <c r="B84" s="10" t="s">
        <v>309</v>
      </c>
      <c r="C84" s="1">
        <f t="shared" si="4"/>
        <v>13</v>
      </c>
      <c r="D84" s="1" t="str">
        <f t="shared" si="5"/>
        <v>OK</v>
      </c>
      <c r="E84" s="9"/>
      <c r="F84" s="47" t="s">
        <v>308</v>
      </c>
      <c r="G84" s="58">
        <v>13</v>
      </c>
      <c r="H84" s="55" t="s">
        <v>310</v>
      </c>
      <c r="I84" s="55" t="s">
        <v>311</v>
      </c>
      <c r="J84" s="56" t="s">
        <v>312</v>
      </c>
    </row>
    <row r="85" spans="1:10" ht="15.75" customHeight="1" x14ac:dyDescent="0.25">
      <c r="A85" s="57" t="s">
        <v>313</v>
      </c>
      <c r="B85" s="10" t="s">
        <v>27</v>
      </c>
      <c r="C85" s="1">
        <f t="shared" si="4"/>
        <v>2</v>
      </c>
      <c r="D85" s="1" t="str">
        <f t="shared" si="5"/>
        <v>OK</v>
      </c>
      <c r="E85" s="61"/>
      <c r="F85" s="47" t="s">
        <v>313</v>
      </c>
      <c r="G85" s="58">
        <v>2</v>
      </c>
      <c r="H85" s="55" t="s">
        <v>29</v>
      </c>
      <c r="I85" s="55" t="s">
        <v>314</v>
      </c>
      <c r="J85" s="56" t="s">
        <v>315</v>
      </c>
    </row>
    <row r="86" spans="1:10" ht="15.75" customHeight="1" x14ac:dyDescent="0.25">
      <c r="A86" s="57" t="s">
        <v>316</v>
      </c>
      <c r="B86" s="18" t="s">
        <v>113</v>
      </c>
      <c r="C86" s="1">
        <f t="shared" si="4"/>
        <v>19</v>
      </c>
      <c r="D86" s="1" t="str">
        <f t="shared" si="5"/>
        <v>OK</v>
      </c>
      <c r="F86" s="47" t="s">
        <v>316</v>
      </c>
      <c r="G86" s="58">
        <v>19</v>
      </c>
      <c r="H86" s="55" t="s">
        <v>114</v>
      </c>
      <c r="I86" s="55" t="s">
        <v>115</v>
      </c>
      <c r="J86" s="56" t="s">
        <v>317</v>
      </c>
    </row>
    <row r="87" spans="1:10" ht="15.75" customHeight="1" x14ac:dyDescent="0.25">
      <c r="A87" s="57" t="s">
        <v>318</v>
      </c>
      <c r="B87" s="24" t="str">
        <f>B241</f>
        <v>00201100000000000000007</v>
      </c>
      <c r="C87" s="1">
        <f t="shared" si="4"/>
        <v>23</v>
      </c>
      <c r="D87" s="1" t="str">
        <f t="shared" si="5"/>
        <v>OK</v>
      </c>
      <c r="E87" s="61"/>
      <c r="F87" s="47" t="s">
        <v>318</v>
      </c>
      <c r="G87" s="58">
        <v>23</v>
      </c>
      <c r="H87" s="55" t="s">
        <v>109</v>
      </c>
      <c r="I87" s="55" t="s">
        <v>319</v>
      </c>
      <c r="J87" s="56" t="s">
        <v>320</v>
      </c>
    </row>
    <row r="88" spans="1:10" ht="15.75" customHeight="1" x14ac:dyDescent="0.25">
      <c r="A88" s="57" t="s">
        <v>321</v>
      </c>
      <c r="B88" s="10" t="s">
        <v>170</v>
      </c>
      <c r="C88" s="1">
        <f t="shared" si="4"/>
        <v>1</v>
      </c>
      <c r="D88" s="1" t="str">
        <f t="shared" si="5"/>
        <v>OK</v>
      </c>
      <c r="F88" s="47" t="s">
        <v>321</v>
      </c>
      <c r="G88" s="58">
        <v>1</v>
      </c>
      <c r="H88" s="55" t="s">
        <v>77</v>
      </c>
      <c r="I88" s="55" t="s">
        <v>322</v>
      </c>
      <c r="J88" s="56" t="s">
        <v>323</v>
      </c>
    </row>
    <row r="89" spans="1:10" ht="15.75" customHeight="1" x14ac:dyDescent="0.25">
      <c r="A89" s="57" t="s">
        <v>324</v>
      </c>
      <c r="B89" s="10" t="s">
        <v>325</v>
      </c>
      <c r="C89" s="1">
        <f t="shared" si="4"/>
        <v>4</v>
      </c>
      <c r="D89" s="1" t="str">
        <f t="shared" si="5"/>
        <v>OK</v>
      </c>
      <c r="F89" s="47" t="s">
        <v>324</v>
      </c>
      <c r="G89" s="58">
        <v>4</v>
      </c>
      <c r="H89" s="55" t="s">
        <v>86</v>
      </c>
      <c r="I89" s="55" t="s">
        <v>326</v>
      </c>
      <c r="J89" s="56" t="s">
        <v>327</v>
      </c>
    </row>
    <row r="90" spans="1:10" ht="15.75" customHeight="1" x14ac:dyDescent="0.25">
      <c r="A90" s="57" t="s">
        <v>328</v>
      </c>
      <c r="B90" s="10" t="s">
        <v>27</v>
      </c>
      <c r="C90" s="1">
        <f t="shared" si="4"/>
        <v>2</v>
      </c>
      <c r="D90" s="1" t="str">
        <f t="shared" si="5"/>
        <v>OK</v>
      </c>
      <c r="F90" s="47" t="s">
        <v>328</v>
      </c>
      <c r="G90" s="58">
        <v>2</v>
      </c>
      <c r="H90" s="55" t="s">
        <v>29</v>
      </c>
      <c r="I90" s="55" t="s">
        <v>329</v>
      </c>
      <c r="J90" s="56" t="s">
        <v>330</v>
      </c>
    </row>
    <row r="91" spans="1:10" ht="15.75" customHeight="1" x14ac:dyDescent="0.25">
      <c r="A91" s="57" t="s">
        <v>331</v>
      </c>
      <c r="B91" s="10" t="s">
        <v>332</v>
      </c>
      <c r="C91" s="1">
        <f t="shared" si="4"/>
        <v>11</v>
      </c>
      <c r="D91" s="1" t="str">
        <f t="shared" si="5"/>
        <v>OK</v>
      </c>
      <c r="F91" s="47" t="s">
        <v>331</v>
      </c>
      <c r="G91" s="58">
        <v>11</v>
      </c>
      <c r="H91" s="55" t="s">
        <v>240</v>
      </c>
      <c r="I91" s="55" t="s">
        <v>333</v>
      </c>
      <c r="J91" s="56" t="s">
        <v>334</v>
      </c>
    </row>
    <row r="92" spans="1:10" ht="15.75" customHeight="1" x14ac:dyDescent="0.25">
      <c r="A92" s="57" t="s">
        <v>335</v>
      </c>
      <c r="B92" s="10" t="s">
        <v>336</v>
      </c>
      <c r="C92" s="1">
        <f t="shared" si="4"/>
        <v>1</v>
      </c>
      <c r="D92" s="1" t="str">
        <f t="shared" si="5"/>
        <v>OK</v>
      </c>
      <c r="E92" s="9"/>
      <c r="F92" s="47" t="s">
        <v>335</v>
      </c>
      <c r="G92" s="58">
        <v>1</v>
      </c>
      <c r="H92" s="55" t="s">
        <v>77</v>
      </c>
      <c r="I92" s="55" t="s">
        <v>337</v>
      </c>
      <c r="J92" s="56" t="s">
        <v>338</v>
      </c>
    </row>
    <row r="93" spans="1:10" ht="15.75" customHeight="1" x14ac:dyDescent="0.25">
      <c r="A93" s="57" t="s">
        <v>339</v>
      </c>
      <c r="B93" s="10" t="s">
        <v>170</v>
      </c>
      <c r="C93" s="1">
        <f t="shared" si="4"/>
        <v>1</v>
      </c>
      <c r="D93" s="1" t="str">
        <f t="shared" si="5"/>
        <v>OK</v>
      </c>
      <c r="F93" s="47" t="s">
        <v>339</v>
      </c>
      <c r="G93" s="58">
        <v>1</v>
      </c>
      <c r="H93" s="55" t="s">
        <v>77</v>
      </c>
      <c r="I93" s="55" t="s">
        <v>340</v>
      </c>
      <c r="J93" s="56" t="s">
        <v>341</v>
      </c>
    </row>
    <row r="94" spans="1:10" ht="15.75" customHeight="1" x14ac:dyDescent="0.25">
      <c r="A94" s="57" t="s">
        <v>342</v>
      </c>
      <c r="B94" s="10" t="s">
        <v>209</v>
      </c>
      <c r="C94" s="1">
        <f t="shared" si="4"/>
        <v>2</v>
      </c>
      <c r="D94" s="1" t="str">
        <f t="shared" si="5"/>
        <v>OK</v>
      </c>
      <c r="F94" s="47" t="s">
        <v>342</v>
      </c>
      <c r="G94" s="58">
        <v>2</v>
      </c>
      <c r="H94" s="55" t="s">
        <v>210</v>
      </c>
      <c r="I94" s="55" t="s">
        <v>343</v>
      </c>
      <c r="J94" s="56" t="s">
        <v>344</v>
      </c>
    </row>
    <row r="95" spans="1:10" ht="15.75" customHeight="1" x14ac:dyDescent="0.25">
      <c r="A95" s="57" t="s">
        <v>345</v>
      </c>
      <c r="B95" s="10" t="s">
        <v>76</v>
      </c>
      <c r="C95" s="1">
        <f t="shared" si="4"/>
        <v>1</v>
      </c>
      <c r="D95" s="1" t="str">
        <f t="shared" si="5"/>
        <v>OK</v>
      </c>
      <c r="E95" s="9"/>
      <c r="F95" s="47" t="s">
        <v>345</v>
      </c>
      <c r="G95" s="58">
        <v>1</v>
      </c>
      <c r="H95" s="55" t="s">
        <v>77</v>
      </c>
      <c r="I95" s="55" t="s">
        <v>346</v>
      </c>
      <c r="J95" s="56" t="s">
        <v>347</v>
      </c>
    </row>
    <row r="96" spans="1:10" ht="15.75" customHeight="1" x14ac:dyDescent="0.25">
      <c r="A96" s="57" t="s">
        <v>348</v>
      </c>
      <c r="B96" s="10" t="s">
        <v>349</v>
      </c>
      <c r="C96" s="1">
        <f t="shared" si="4"/>
        <v>48</v>
      </c>
      <c r="D96" s="1" t="str">
        <f t="shared" si="5"/>
        <v>OK</v>
      </c>
      <c r="E96" s="9"/>
      <c r="F96" s="47" t="s">
        <v>348</v>
      </c>
      <c r="G96" s="64">
        <v>48</v>
      </c>
      <c r="H96" s="55" t="s">
        <v>350</v>
      </c>
      <c r="I96" s="55" t="s">
        <v>351</v>
      </c>
      <c r="J96" s="56" t="s">
        <v>352</v>
      </c>
    </row>
    <row r="97" spans="1:11" ht="15.75" customHeight="1" x14ac:dyDescent="0.25">
      <c r="A97" s="57" t="s">
        <v>353</v>
      </c>
      <c r="B97" s="10" t="s">
        <v>354</v>
      </c>
      <c r="C97" s="1">
        <f t="shared" si="4"/>
        <v>1</v>
      </c>
      <c r="D97" s="1" t="str">
        <f t="shared" si="5"/>
        <v>OK</v>
      </c>
      <c r="E97" s="9"/>
      <c r="F97" s="47" t="s">
        <v>353</v>
      </c>
      <c r="G97" s="64">
        <v>1</v>
      </c>
      <c r="H97" s="55" t="s">
        <v>77</v>
      </c>
      <c r="I97" s="55" t="s">
        <v>355</v>
      </c>
      <c r="J97" s="56" t="s">
        <v>356</v>
      </c>
    </row>
    <row r="98" spans="1:11" ht="15.75" customHeight="1" x14ac:dyDescent="0.25">
      <c r="A98" s="57" t="s">
        <v>357</v>
      </c>
      <c r="B98" s="10" t="s">
        <v>170</v>
      </c>
      <c r="C98" s="1">
        <f t="shared" si="4"/>
        <v>1</v>
      </c>
      <c r="D98" s="1" t="str">
        <f t="shared" si="5"/>
        <v>OK</v>
      </c>
      <c r="E98" s="9"/>
      <c r="F98" s="47" t="s">
        <v>357</v>
      </c>
      <c r="G98" s="64">
        <v>1</v>
      </c>
      <c r="H98" s="55" t="s">
        <v>77</v>
      </c>
      <c r="I98" s="55" t="s">
        <v>358</v>
      </c>
      <c r="J98" s="56" t="s">
        <v>359</v>
      </c>
    </row>
    <row r="99" spans="1:11" ht="15.75" customHeight="1" x14ac:dyDescent="0.25">
      <c r="A99" s="57" t="s">
        <v>360</v>
      </c>
      <c r="B99" s="10" t="s">
        <v>361</v>
      </c>
      <c r="C99" s="1">
        <f t="shared" si="4"/>
        <v>48</v>
      </c>
      <c r="D99" s="1" t="str">
        <f t="shared" si="5"/>
        <v>OK</v>
      </c>
      <c r="E99" s="9"/>
      <c r="F99" s="47" t="s">
        <v>360</v>
      </c>
      <c r="G99" s="64">
        <v>48</v>
      </c>
      <c r="H99" s="55" t="s">
        <v>350</v>
      </c>
      <c r="I99" s="55" t="s">
        <v>362</v>
      </c>
      <c r="J99" s="56" t="s">
        <v>363</v>
      </c>
    </row>
    <row r="100" spans="1:11" ht="15.75" customHeight="1" x14ac:dyDescent="0.25">
      <c r="A100" s="57" t="s">
        <v>364</v>
      </c>
      <c r="B100" s="10" t="s">
        <v>365</v>
      </c>
      <c r="C100" s="1">
        <f t="shared" si="4"/>
        <v>3</v>
      </c>
      <c r="D100" s="1" t="str">
        <f t="shared" si="5"/>
        <v>OK</v>
      </c>
      <c r="E100" s="9"/>
      <c r="F100" s="47" t="s">
        <v>364</v>
      </c>
      <c r="G100" s="64">
        <v>3</v>
      </c>
      <c r="H100" s="55" t="s">
        <v>59</v>
      </c>
      <c r="I100" s="55" t="s">
        <v>366</v>
      </c>
      <c r="J100" s="56" t="s">
        <v>367</v>
      </c>
    </row>
    <row r="101" spans="1:11" ht="15.75" customHeight="1" x14ac:dyDescent="0.25">
      <c r="A101" s="57" t="s">
        <v>368</v>
      </c>
      <c r="B101" s="10" t="s">
        <v>369</v>
      </c>
      <c r="C101" s="1">
        <f t="shared" si="4"/>
        <v>12</v>
      </c>
      <c r="D101" s="1" t="str">
        <f t="shared" si="5"/>
        <v>OK</v>
      </c>
      <c r="E101" s="9"/>
      <c r="F101" s="47" t="s">
        <v>368</v>
      </c>
      <c r="G101" s="64">
        <v>12</v>
      </c>
      <c r="H101" s="55" t="s">
        <v>370</v>
      </c>
      <c r="I101" s="55" t="s">
        <v>371</v>
      </c>
      <c r="J101" s="56" t="s">
        <v>372</v>
      </c>
    </row>
    <row r="102" spans="1:11" ht="15.75" customHeight="1" x14ac:dyDescent="0.25">
      <c r="A102" s="57" t="s">
        <v>373</v>
      </c>
      <c r="B102" s="10" t="s">
        <v>374</v>
      </c>
      <c r="C102" s="1">
        <f t="shared" si="4"/>
        <v>2</v>
      </c>
      <c r="D102" s="1" t="str">
        <f t="shared" si="5"/>
        <v>OK</v>
      </c>
      <c r="E102" s="9"/>
      <c r="F102" s="47" t="s">
        <v>373</v>
      </c>
      <c r="G102" s="64">
        <v>2</v>
      </c>
      <c r="H102" s="55" t="s">
        <v>210</v>
      </c>
      <c r="I102" s="55" t="s">
        <v>375</v>
      </c>
      <c r="J102" s="56" t="s">
        <v>376</v>
      </c>
    </row>
    <row r="103" spans="1:11" ht="15.75" customHeight="1" x14ac:dyDescent="0.25">
      <c r="A103" s="57" t="s">
        <v>377</v>
      </c>
      <c r="B103" s="10" t="s">
        <v>378</v>
      </c>
      <c r="C103" s="1">
        <f t="shared" si="4"/>
        <v>48</v>
      </c>
      <c r="D103" s="1" t="str">
        <f t="shared" si="5"/>
        <v>OK</v>
      </c>
      <c r="E103" s="9"/>
      <c r="F103" s="47" t="s">
        <v>377</v>
      </c>
      <c r="G103" s="64">
        <v>48</v>
      </c>
      <c r="H103" s="55" t="s">
        <v>350</v>
      </c>
      <c r="I103" s="55" t="s">
        <v>379</v>
      </c>
      <c r="J103" s="56" t="s">
        <v>380</v>
      </c>
    </row>
    <row r="104" spans="1:11" ht="15.75" customHeight="1" x14ac:dyDescent="0.25">
      <c r="A104" s="57" t="s">
        <v>381</v>
      </c>
      <c r="B104" s="65" t="str">
        <f t="shared" ref="B104:B105" si="6">B248</f>
        <v>011</v>
      </c>
      <c r="C104" s="1">
        <f t="shared" si="4"/>
        <v>3</v>
      </c>
      <c r="D104" s="1" t="str">
        <f t="shared" si="5"/>
        <v>OK</v>
      </c>
      <c r="E104" s="9"/>
      <c r="F104" s="47" t="s">
        <v>381</v>
      </c>
      <c r="G104" s="64">
        <v>3</v>
      </c>
      <c r="H104" s="55" t="s">
        <v>59</v>
      </c>
      <c r="I104" s="55" t="s">
        <v>382</v>
      </c>
      <c r="J104" s="56" t="s">
        <v>383</v>
      </c>
      <c r="K104" t="s">
        <v>384</v>
      </c>
    </row>
    <row r="105" spans="1:11" ht="15.75" customHeight="1" x14ac:dyDescent="0.25">
      <c r="A105" s="57" t="s">
        <v>385</v>
      </c>
      <c r="B105" s="62" t="str">
        <f t="shared" si="6"/>
        <v>00070000000000700000070007000</v>
      </c>
      <c r="C105" s="1">
        <f t="shared" si="4"/>
        <v>29</v>
      </c>
      <c r="D105" s="1" t="str">
        <f t="shared" si="5"/>
        <v>OK</v>
      </c>
      <c r="E105" s="9"/>
      <c r="F105" s="47" t="s">
        <v>385</v>
      </c>
      <c r="G105" s="64">
        <v>29</v>
      </c>
      <c r="H105" s="55" t="s">
        <v>386</v>
      </c>
      <c r="I105" s="55" t="s">
        <v>387</v>
      </c>
      <c r="J105" s="56" t="s">
        <v>388</v>
      </c>
    </row>
    <row r="106" spans="1:11" ht="15.75" customHeight="1" x14ac:dyDescent="0.25">
      <c r="A106" s="57" t="s">
        <v>389</v>
      </c>
      <c r="B106" s="10" t="s">
        <v>390</v>
      </c>
      <c r="C106" s="1">
        <f t="shared" si="4"/>
        <v>12</v>
      </c>
      <c r="D106" s="1" t="str">
        <f t="shared" si="5"/>
        <v>OK</v>
      </c>
      <c r="E106" s="9"/>
      <c r="F106" s="47" t="s">
        <v>389</v>
      </c>
      <c r="G106" s="64">
        <v>12</v>
      </c>
      <c r="H106" s="55" t="s">
        <v>370</v>
      </c>
      <c r="I106" s="55" t="s">
        <v>391</v>
      </c>
      <c r="J106" s="56" t="s">
        <v>392</v>
      </c>
    </row>
    <row r="107" spans="1:11" ht="15.75" customHeight="1" x14ac:dyDescent="0.25">
      <c r="A107" s="57" t="s">
        <v>393</v>
      </c>
      <c r="B107" s="10" t="s">
        <v>161</v>
      </c>
      <c r="C107" s="1">
        <f t="shared" si="4"/>
        <v>1</v>
      </c>
      <c r="D107" s="1" t="str">
        <f t="shared" si="5"/>
        <v>OK</v>
      </c>
      <c r="E107" s="9"/>
      <c r="F107" s="47" t="s">
        <v>393</v>
      </c>
      <c r="G107" s="64">
        <v>1</v>
      </c>
      <c r="H107" s="55" t="s">
        <v>77</v>
      </c>
      <c r="I107" s="55" t="s">
        <v>394</v>
      </c>
      <c r="J107" s="56" t="s">
        <v>395</v>
      </c>
    </row>
    <row r="108" spans="1:11" ht="15.75" customHeight="1" x14ac:dyDescent="0.25">
      <c r="A108" s="57" t="s">
        <v>396</v>
      </c>
      <c r="B108" s="10" t="s">
        <v>247</v>
      </c>
      <c r="C108" s="1">
        <f t="shared" si="4"/>
        <v>15</v>
      </c>
      <c r="D108" s="1" t="str">
        <f t="shared" si="5"/>
        <v>OK</v>
      </c>
      <c r="E108" s="9"/>
      <c r="F108" s="47" t="s">
        <v>396</v>
      </c>
      <c r="G108" s="64">
        <v>15</v>
      </c>
      <c r="H108" s="55" t="s">
        <v>268</v>
      </c>
      <c r="I108" s="55" t="s">
        <v>397</v>
      </c>
      <c r="J108" s="56" t="s">
        <v>398</v>
      </c>
    </row>
    <row r="109" spans="1:11" ht="15.75" customHeight="1" x14ac:dyDescent="0.25">
      <c r="A109" s="57" t="s">
        <v>399</v>
      </c>
      <c r="B109" s="10" t="s">
        <v>170</v>
      </c>
      <c r="C109" s="1">
        <f t="shared" si="4"/>
        <v>1</v>
      </c>
      <c r="D109" s="1" t="str">
        <f t="shared" si="5"/>
        <v>OK</v>
      </c>
      <c r="E109" s="9"/>
      <c r="F109" s="47" t="s">
        <v>399</v>
      </c>
      <c r="G109" s="64">
        <v>1</v>
      </c>
      <c r="H109" s="55" t="s">
        <v>77</v>
      </c>
      <c r="I109" s="55" t="s">
        <v>400</v>
      </c>
      <c r="J109" s="56" t="s">
        <v>401</v>
      </c>
    </row>
    <row r="110" spans="1:11" ht="15.75" customHeight="1" x14ac:dyDescent="0.25">
      <c r="A110" s="57" t="s">
        <v>402</v>
      </c>
      <c r="B110" s="10" t="s">
        <v>403</v>
      </c>
      <c r="C110" s="1">
        <f t="shared" si="4"/>
        <v>2</v>
      </c>
      <c r="D110" s="1" t="str">
        <f t="shared" si="5"/>
        <v>OK</v>
      </c>
      <c r="E110" s="9"/>
      <c r="F110" s="47" t="s">
        <v>402</v>
      </c>
      <c r="G110" s="64">
        <v>2</v>
      </c>
      <c r="H110" s="55" t="s">
        <v>29</v>
      </c>
      <c r="I110" s="55" t="s">
        <v>404</v>
      </c>
      <c r="J110" s="56" t="s">
        <v>405</v>
      </c>
    </row>
    <row r="111" spans="1:11" ht="15.75" customHeight="1" x14ac:dyDescent="0.25">
      <c r="A111" s="57" t="s">
        <v>406</v>
      </c>
      <c r="B111" s="10" t="s">
        <v>165</v>
      </c>
      <c r="C111" s="1">
        <f t="shared" si="4"/>
        <v>3</v>
      </c>
      <c r="D111" s="1" t="str">
        <f t="shared" si="5"/>
        <v>OK</v>
      </c>
      <c r="E111" s="9"/>
      <c r="F111" s="47" t="s">
        <v>406</v>
      </c>
      <c r="G111" s="64">
        <v>3</v>
      </c>
      <c r="H111" s="55" t="s">
        <v>59</v>
      </c>
      <c r="I111" s="55" t="s">
        <v>407</v>
      </c>
      <c r="J111" s="66" t="s">
        <v>408</v>
      </c>
    </row>
    <row r="112" spans="1:11" ht="15.75" customHeight="1" x14ac:dyDescent="0.25">
      <c r="A112" s="57" t="s">
        <v>409</v>
      </c>
      <c r="B112" s="10" t="s">
        <v>410</v>
      </c>
      <c r="C112" s="1">
        <f t="shared" si="4"/>
        <v>12</v>
      </c>
      <c r="D112" s="1" t="str">
        <f t="shared" si="5"/>
        <v>OK</v>
      </c>
      <c r="E112" s="9"/>
      <c r="F112" s="47" t="s">
        <v>409</v>
      </c>
      <c r="G112" s="64">
        <v>12</v>
      </c>
      <c r="H112" s="55" t="s">
        <v>97</v>
      </c>
      <c r="I112" s="55" t="s">
        <v>411</v>
      </c>
      <c r="J112" s="66" t="s">
        <v>412</v>
      </c>
    </row>
    <row r="113" spans="1:10" ht="15.75" customHeight="1" x14ac:dyDescent="0.25">
      <c r="A113" s="57" t="s">
        <v>413</v>
      </c>
      <c r="B113" s="10" t="s">
        <v>170</v>
      </c>
      <c r="C113" s="1">
        <f t="shared" si="4"/>
        <v>1</v>
      </c>
      <c r="D113" s="1" t="str">
        <f t="shared" si="5"/>
        <v>OK</v>
      </c>
      <c r="E113" s="9"/>
      <c r="F113" s="47" t="s">
        <v>413</v>
      </c>
      <c r="G113" s="64">
        <v>1</v>
      </c>
      <c r="H113" s="55" t="s">
        <v>77</v>
      </c>
      <c r="I113" s="55" t="s">
        <v>414</v>
      </c>
      <c r="J113" s="66" t="s">
        <v>415</v>
      </c>
    </row>
    <row r="114" spans="1:10" ht="15.75" customHeight="1" x14ac:dyDescent="0.25">
      <c r="A114" s="57" t="s">
        <v>416</v>
      </c>
      <c r="B114" s="10" t="s">
        <v>410</v>
      </c>
      <c r="C114" s="1">
        <f t="shared" si="4"/>
        <v>12</v>
      </c>
      <c r="D114" s="1" t="str">
        <f t="shared" si="5"/>
        <v>OK</v>
      </c>
      <c r="E114" s="9"/>
      <c r="F114" s="47" t="s">
        <v>416</v>
      </c>
      <c r="G114" s="64">
        <v>12</v>
      </c>
      <c r="H114" s="55" t="s">
        <v>97</v>
      </c>
      <c r="I114" s="55" t="s">
        <v>417</v>
      </c>
      <c r="J114" s="66" t="s">
        <v>418</v>
      </c>
    </row>
    <row r="115" spans="1:10" ht="15.75" customHeight="1" x14ac:dyDescent="0.25">
      <c r="A115" s="57" t="s">
        <v>419</v>
      </c>
      <c r="B115" s="10" t="s">
        <v>170</v>
      </c>
      <c r="C115" s="1">
        <f t="shared" si="4"/>
        <v>1</v>
      </c>
      <c r="D115" s="1" t="str">
        <f t="shared" si="5"/>
        <v>OK</v>
      </c>
      <c r="E115" s="9"/>
      <c r="F115" s="47" t="s">
        <v>419</v>
      </c>
      <c r="G115" s="64">
        <v>1</v>
      </c>
      <c r="H115" s="55" t="s">
        <v>77</v>
      </c>
      <c r="I115" s="55" t="s">
        <v>420</v>
      </c>
      <c r="J115" s="66" t="s">
        <v>421</v>
      </c>
    </row>
    <row r="116" spans="1:10" ht="15.75" customHeight="1" x14ac:dyDescent="0.25">
      <c r="A116" s="57" t="s">
        <v>422</v>
      </c>
      <c r="B116" s="10" t="s">
        <v>423</v>
      </c>
      <c r="C116" s="1">
        <f t="shared" si="4"/>
        <v>14</v>
      </c>
      <c r="D116" s="1" t="str">
        <f t="shared" si="5"/>
        <v>OK</v>
      </c>
      <c r="E116" s="9"/>
      <c r="F116" s="47" t="s">
        <v>422</v>
      </c>
      <c r="G116" s="64">
        <v>14</v>
      </c>
      <c r="H116" s="55" t="s">
        <v>424</v>
      </c>
      <c r="I116" s="55" t="s">
        <v>425</v>
      </c>
      <c r="J116" s="66" t="s">
        <v>426</v>
      </c>
    </row>
    <row r="117" spans="1:10" ht="15.75" customHeight="1" x14ac:dyDescent="0.25">
      <c r="A117" s="57" t="s">
        <v>427</v>
      </c>
      <c r="B117" s="10" t="s">
        <v>423</v>
      </c>
      <c r="C117" s="1">
        <f t="shared" si="4"/>
        <v>14</v>
      </c>
      <c r="D117" s="1" t="str">
        <f t="shared" si="5"/>
        <v>OK</v>
      </c>
      <c r="E117" s="9"/>
      <c r="F117" s="47" t="s">
        <v>427</v>
      </c>
      <c r="G117" s="64">
        <v>14</v>
      </c>
      <c r="H117" s="55" t="s">
        <v>424</v>
      </c>
      <c r="I117" s="55" t="s">
        <v>428</v>
      </c>
      <c r="J117" s="66" t="s">
        <v>429</v>
      </c>
    </row>
    <row r="118" spans="1:10" ht="15.75" customHeight="1" x14ac:dyDescent="0.25">
      <c r="A118" s="57" t="s">
        <v>430</v>
      </c>
      <c r="B118" s="10" t="s">
        <v>431</v>
      </c>
      <c r="C118" s="1">
        <f t="shared" si="4"/>
        <v>5</v>
      </c>
      <c r="D118" s="1" t="str">
        <f t="shared" si="5"/>
        <v>OK</v>
      </c>
      <c r="E118" s="9"/>
      <c r="F118" s="47" t="s">
        <v>430</v>
      </c>
      <c r="G118" s="64">
        <v>5</v>
      </c>
      <c r="H118" s="55" t="s">
        <v>432</v>
      </c>
      <c r="I118" s="55" t="s">
        <v>433</v>
      </c>
      <c r="J118" s="66" t="s">
        <v>434</v>
      </c>
    </row>
    <row r="119" spans="1:10" ht="15.75" customHeight="1" x14ac:dyDescent="0.25">
      <c r="A119" s="57" t="s">
        <v>435</v>
      </c>
      <c r="B119" s="62" t="s">
        <v>740</v>
      </c>
      <c r="C119" s="1">
        <f t="shared" si="4"/>
        <v>15</v>
      </c>
      <c r="D119" s="1" t="str">
        <f t="shared" si="5"/>
        <v>OK</v>
      </c>
      <c r="E119" s="9"/>
      <c r="F119" s="47" t="s">
        <v>435</v>
      </c>
      <c r="G119" s="64">
        <v>15</v>
      </c>
      <c r="H119" s="55" t="s">
        <v>436</v>
      </c>
      <c r="I119" s="55" t="s">
        <v>437</v>
      </c>
      <c r="J119" s="56" t="s">
        <v>438</v>
      </c>
    </row>
    <row r="120" spans="1:10" ht="15.75" customHeight="1" x14ac:dyDescent="0.25">
      <c r="A120" s="57" t="s">
        <v>439</v>
      </c>
      <c r="B120" s="10" t="s">
        <v>440</v>
      </c>
      <c r="C120" s="1">
        <f t="shared" si="4"/>
        <v>10</v>
      </c>
      <c r="D120" s="1" t="str">
        <f t="shared" si="5"/>
        <v>OK</v>
      </c>
      <c r="E120" s="9"/>
      <c r="F120" s="47" t="s">
        <v>439</v>
      </c>
      <c r="G120" s="64">
        <v>10</v>
      </c>
      <c r="H120" s="55" t="s">
        <v>441</v>
      </c>
      <c r="I120" s="55" t="s">
        <v>442</v>
      </c>
      <c r="J120" s="63" t="s">
        <v>443</v>
      </c>
    </row>
    <row r="121" spans="1:10" ht="15.75" customHeight="1" x14ac:dyDescent="0.25">
      <c r="A121" s="9" t="s">
        <v>444</v>
      </c>
      <c r="B121" s="10" t="s">
        <v>247</v>
      </c>
      <c r="C121" s="1">
        <f t="shared" si="4"/>
        <v>15</v>
      </c>
      <c r="D121" s="1" t="str">
        <f t="shared" si="5"/>
        <v>OK</v>
      </c>
      <c r="E121" s="9"/>
      <c r="F121" s="46" t="s">
        <v>444</v>
      </c>
      <c r="G121" s="64">
        <v>15</v>
      </c>
      <c r="H121" s="55" t="s">
        <v>445</v>
      </c>
      <c r="I121" s="55" t="s">
        <v>446</v>
      </c>
      <c r="J121" s="63" t="s">
        <v>447</v>
      </c>
    </row>
    <row r="122" spans="1:10" ht="15.75" customHeight="1" x14ac:dyDescent="0.25">
      <c r="A122" s="9" t="s">
        <v>448</v>
      </c>
      <c r="B122" s="10" t="s">
        <v>76</v>
      </c>
      <c r="C122" s="1">
        <f t="shared" si="4"/>
        <v>1</v>
      </c>
      <c r="D122" s="1" t="str">
        <f t="shared" si="5"/>
        <v>OK</v>
      </c>
      <c r="E122" s="9"/>
      <c r="F122" s="46" t="s">
        <v>448</v>
      </c>
      <c r="G122" s="64">
        <v>1</v>
      </c>
      <c r="H122" s="55" t="s">
        <v>171</v>
      </c>
      <c r="I122" s="55" t="s">
        <v>449</v>
      </c>
      <c r="J122" s="46" t="s">
        <v>448</v>
      </c>
    </row>
    <row r="123" spans="1:10" ht="15.75" customHeight="1" x14ac:dyDescent="0.25">
      <c r="A123" s="9" t="s">
        <v>450</v>
      </c>
      <c r="B123" s="10" t="s">
        <v>451</v>
      </c>
      <c r="C123" s="1">
        <f t="shared" si="4"/>
        <v>3</v>
      </c>
      <c r="D123" s="1" t="str">
        <f t="shared" si="5"/>
        <v>OK</v>
      </c>
      <c r="E123" s="9"/>
      <c r="F123" s="46" t="s">
        <v>450</v>
      </c>
      <c r="G123" s="64">
        <v>3</v>
      </c>
      <c r="H123" s="55" t="s">
        <v>176</v>
      </c>
      <c r="I123" s="55" t="s">
        <v>452</v>
      </c>
      <c r="J123" s="46" t="s">
        <v>450</v>
      </c>
    </row>
    <row r="124" spans="1:10" ht="15.75" customHeight="1" x14ac:dyDescent="0.25">
      <c r="A124" s="57" t="s">
        <v>62</v>
      </c>
      <c r="B124" s="10" t="s">
        <v>453</v>
      </c>
      <c r="C124" s="1">
        <f t="shared" si="4"/>
        <v>240</v>
      </c>
      <c r="D124" s="1" t="str">
        <f t="shared" si="5"/>
        <v>OK</v>
      </c>
      <c r="E124" s="9"/>
      <c r="F124" s="47" t="s">
        <v>62</v>
      </c>
      <c r="G124" s="64">
        <v>240</v>
      </c>
      <c r="H124" s="55" t="s">
        <v>454</v>
      </c>
      <c r="I124" s="55" t="s">
        <v>455</v>
      </c>
      <c r="J124" s="56" t="s">
        <v>66</v>
      </c>
    </row>
    <row r="125" spans="1:10" ht="15.75" customHeight="1" x14ac:dyDescent="0.25">
      <c r="A125" t="s">
        <v>67</v>
      </c>
      <c r="B125" s="29" t="str">
        <f>CONCATENATE(B69,B70,B71,B72,B73,B74,B75,B76,B77,B78,B79,B80,B81,B82,B83,B84,B85,B86,B87,B88,B89,B90,B91,B92,B93,B94,B95,B96,B97,B98,B99,B100,B101,B102,B103,B104,B105,B106,B107,B108,B109,B110,B111,B112,B113,B114,B115,B116,B117,B118,B119,B120,B121,B122,B123,B124)</f>
        <v xml:space="preserve">020022019-05-012019-05-01000000000004000+295054540251802190000072019-05-01000000007                                        CREDITO   00000000000000000000000000000054485913004079720  00201100000000000000007 01040049036040104B   1MAQUINA                                         5 NAO SE APLICA                                   520PLBOBPOSC40 32POS V.32                                        01100070000000000700000070007000D10101B9900CN000000000000000 17000000000000000 000000000000 000000000000000000000000000000000000000000100010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  <c r="C125" s="1">
        <f t="shared" si="4"/>
        <v>800</v>
      </c>
      <c r="D125" s="1" t="str">
        <f t="shared" si="5"/>
        <v>OK</v>
      </c>
      <c r="G125">
        <v>800</v>
      </c>
    </row>
    <row r="126" spans="1:10" ht="15.75" customHeight="1" x14ac:dyDescent="0.25">
      <c r="A126" s="61"/>
      <c r="B126" s="67"/>
      <c r="C126" s="68"/>
      <c r="D126" s="68"/>
    </row>
    <row r="127" spans="1:10" ht="15.75" customHeight="1" x14ac:dyDescent="0.25">
      <c r="A127" s="11" t="s">
        <v>456</v>
      </c>
      <c r="B127" s="69" t="s">
        <v>457</v>
      </c>
      <c r="C127" s="13" t="s">
        <v>18</v>
      </c>
      <c r="D127" s="14" t="s">
        <v>19</v>
      </c>
      <c r="E127" s="14" t="s">
        <v>20</v>
      </c>
      <c r="F127" s="52" t="s">
        <v>21</v>
      </c>
      <c r="G127" s="16" t="s">
        <v>22</v>
      </c>
      <c r="H127" s="52" t="s">
        <v>23</v>
      </c>
      <c r="I127" s="52" t="s">
        <v>24</v>
      </c>
      <c r="J127" s="53" t="s">
        <v>25</v>
      </c>
    </row>
    <row r="128" spans="1:10" ht="15.75" customHeight="1" x14ac:dyDescent="0.25">
      <c r="A128" t="s">
        <v>255</v>
      </c>
      <c r="B128" s="18" t="s">
        <v>458</v>
      </c>
      <c r="C128" s="1">
        <f t="shared" ref="C128:C145" si="7">LEN(B128)</f>
        <v>2</v>
      </c>
      <c r="D128" s="1" t="str">
        <f t="shared" ref="D128:D145" si="8">IF(C128=G128,"OK","ERRO")</f>
        <v>OK</v>
      </c>
      <c r="F128" s="70" t="s">
        <v>28</v>
      </c>
      <c r="G128" s="58">
        <v>2</v>
      </c>
      <c r="H128" s="70" t="s">
        <v>29</v>
      </c>
      <c r="I128" s="58" t="s">
        <v>30</v>
      </c>
      <c r="J128" s="71" t="s">
        <v>459</v>
      </c>
    </row>
    <row r="129" spans="1:10" ht="15.75" customHeight="1" x14ac:dyDescent="0.25">
      <c r="A129" s="72" t="s">
        <v>460</v>
      </c>
      <c r="B129" s="62" t="str">
        <f>B243</f>
        <v>000007</v>
      </c>
      <c r="C129" s="1">
        <f t="shared" si="7"/>
        <v>6</v>
      </c>
      <c r="D129" s="1" t="str">
        <f t="shared" si="8"/>
        <v>OK</v>
      </c>
      <c r="F129" s="70" t="s">
        <v>460</v>
      </c>
      <c r="G129" s="58">
        <v>6</v>
      </c>
      <c r="H129" s="70" t="s">
        <v>55</v>
      </c>
      <c r="I129" s="73" t="s">
        <v>461</v>
      </c>
      <c r="J129" s="71" t="s">
        <v>462</v>
      </c>
    </row>
    <row r="130" spans="1:10" ht="15.75" customHeight="1" x14ac:dyDescent="0.25">
      <c r="A130" t="s">
        <v>463</v>
      </c>
      <c r="B130" s="59" t="str">
        <f>B239</f>
        <v>20190501</v>
      </c>
      <c r="C130" s="1">
        <f t="shared" si="7"/>
        <v>8</v>
      </c>
      <c r="D130" s="1" t="str">
        <f t="shared" si="8"/>
        <v>OK</v>
      </c>
      <c r="E130" s="9"/>
      <c r="F130" s="70" t="s">
        <v>463</v>
      </c>
      <c r="G130" s="58">
        <v>8</v>
      </c>
      <c r="H130" s="70" t="s">
        <v>38</v>
      </c>
      <c r="I130" s="74" t="s">
        <v>464</v>
      </c>
      <c r="J130" s="71" t="s">
        <v>465</v>
      </c>
    </row>
    <row r="131" spans="1:10" ht="15.75" customHeight="1" x14ac:dyDescent="0.25">
      <c r="A131" s="75" t="s">
        <v>466</v>
      </c>
      <c r="B131" s="10" t="s">
        <v>467</v>
      </c>
      <c r="C131" s="1">
        <f t="shared" si="7"/>
        <v>6</v>
      </c>
      <c r="D131" s="1" t="str">
        <f t="shared" si="8"/>
        <v>OK</v>
      </c>
      <c r="F131" s="70" t="s">
        <v>466</v>
      </c>
      <c r="G131" s="58">
        <v>6</v>
      </c>
      <c r="H131" s="70" t="s">
        <v>133</v>
      </c>
      <c r="I131" s="58" t="s">
        <v>468</v>
      </c>
      <c r="J131" s="22" t="s">
        <v>469</v>
      </c>
    </row>
    <row r="132" spans="1:10" ht="15.75" customHeight="1" x14ac:dyDescent="0.25">
      <c r="A132" t="s">
        <v>470</v>
      </c>
      <c r="B132" s="60" t="str">
        <f>B252</f>
        <v>0000000004000</v>
      </c>
      <c r="C132" s="1">
        <f t="shared" si="7"/>
        <v>13</v>
      </c>
      <c r="D132" s="1" t="str">
        <f t="shared" si="8"/>
        <v>OK</v>
      </c>
      <c r="F132" s="70" t="s">
        <v>470</v>
      </c>
      <c r="G132" s="58">
        <v>13</v>
      </c>
      <c r="H132" s="70" t="s">
        <v>310</v>
      </c>
      <c r="I132" s="58" t="s">
        <v>471</v>
      </c>
      <c r="J132" s="71" t="s">
        <v>472</v>
      </c>
    </row>
    <row r="133" spans="1:10" ht="15.75" customHeight="1" x14ac:dyDescent="0.25">
      <c r="A133" t="s">
        <v>473</v>
      </c>
      <c r="B133" s="10" t="s">
        <v>474</v>
      </c>
      <c r="C133" s="1">
        <f t="shared" si="7"/>
        <v>15</v>
      </c>
      <c r="D133" s="1" t="str">
        <f t="shared" si="8"/>
        <v>OK</v>
      </c>
      <c r="F133" s="70" t="s">
        <v>473</v>
      </c>
      <c r="G133" s="58">
        <v>15</v>
      </c>
      <c r="H133" s="70" t="s">
        <v>248</v>
      </c>
      <c r="I133" s="58" t="s">
        <v>475</v>
      </c>
      <c r="J133" s="71" t="s">
        <v>476</v>
      </c>
    </row>
    <row r="134" spans="1:10" ht="15.75" customHeight="1" x14ac:dyDescent="0.25">
      <c r="A134" t="s">
        <v>477</v>
      </c>
      <c r="B134" s="10" t="s">
        <v>478</v>
      </c>
      <c r="C134" s="1">
        <f t="shared" si="7"/>
        <v>23</v>
      </c>
      <c r="D134" s="1" t="str">
        <f t="shared" si="8"/>
        <v>OK</v>
      </c>
      <c r="E134" s="9"/>
      <c r="F134" s="70" t="s">
        <v>477</v>
      </c>
      <c r="G134" s="58">
        <v>23</v>
      </c>
      <c r="H134" s="70" t="s">
        <v>109</v>
      </c>
      <c r="I134" s="58" t="s">
        <v>479</v>
      </c>
      <c r="J134" s="71" t="s">
        <v>480</v>
      </c>
    </row>
    <row r="135" spans="1:10" ht="15.75" customHeight="1" x14ac:dyDescent="0.25">
      <c r="A135" t="s">
        <v>481</v>
      </c>
      <c r="B135" s="10" t="s">
        <v>482</v>
      </c>
      <c r="C135" s="1">
        <f t="shared" si="7"/>
        <v>23</v>
      </c>
      <c r="D135" s="1" t="str">
        <f t="shared" si="8"/>
        <v>OK</v>
      </c>
      <c r="F135" s="37" t="s">
        <v>481</v>
      </c>
      <c r="G135" s="76">
        <v>23</v>
      </c>
      <c r="H135" s="70" t="s">
        <v>109</v>
      </c>
      <c r="I135" s="77" t="s">
        <v>483</v>
      </c>
      <c r="J135" s="78" t="s">
        <v>484</v>
      </c>
    </row>
    <row r="136" spans="1:10" ht="15.75" customHeight="1" x14ac:dyDescent="0.25">
      <c r="A136" s="75" t="s">
        <v>485</v>
      </c>
      <c r="B136" s="10" t="s">
        <v>486</v>
      </c>
      <c r="C136" s="1">
        <f t="shared" si="7"/>
        <v>23</v>
      </c>
      <c r="D136" s="1" t="str">
        <f t="shared" si="8"/>
        <v>OK</v>
      </c>
      <c r="F136" s="79" t="s">
        <v>485</v>
      </c>
      <c r="G136" s="80">
        <v>23</v>
      </c>
      <c r="H136" s="70" t="s">
        <v>109</v>
      </c>
      <c r="I136" s="81" t="s">
        <v>487</v>
      </c>
      <c r="J136" s="79" t="s">
        <v>488</v>
      </c>
    </row>
    <row r="137" spans="1:10" ht="15.75" customHeight="1" x14ac:dyDescent="0.25">
      <c r="A137" s="9" t="s">
        <v>489</v>
      </c>
      <c r="B137" s="10" t="s">
        <v>490</v>
      </c>
      <c r="C137" s="1">
        <f t="shared" si="7"/>
        <v>16</v>
      </c>
      <c r="D137" s="1" t="str">
        <f t="shared" si="8"/>
        <v>OK</v>
      </c>
      <c r="F137" s="79" t="s">
        <v>489</v>
      </c>
      <c r="G137" s="81">
        <v>16</v>
      </c>
      <c r="H137" s="79" t="s">
        <v>491</v>
      </c>
      <c r="I137" s="81" t="s">
        <v>492</v>
      </c>
      <c r="J137" s="79" t="s">
        <v>493</v>
      </c>
    </row>
    <row r="138" spans="1:10" ht="15.75" customHeight="1" x14ac:dyDescent="0.25">
      <c r="A138" s="9" t="s">
        <v>494</v>
      </c>
      <c r="B138" s="10" t="s">
        <v>170</v>
      </c>
      <c r="C138" s="1">
        <f t="shared" si="7"/>
        <v>1</v>
      </c>
      <c r="D138" s="1" t="str">
        <f t="shared" si="8"/>
        <v>OK</v>
      </c>
      <c r="F138" s="79" t="s">
        <v>494</v>
      </c>
      <c r="G138" s="81">
        <v>1</v>
      </c>
      <c r="H138" s="79" t="s">
        <v>77</v>
      </c>
      <c r="I138" s="81" t="s">
        <v>495</v>
      </c>
      <c r="J138" s="79" t="s">
        <v>496</v>
      </c>
    </row>
    <row r="139" spans="1:10" ht="15.75" customHeight="1" x14ac:dyDescent="0.25">
      <c r="A139" s="9" t="s">
        <v>497</v>
      </c>
      <c r="B139" s="10" t="s">
        <v>170</v>
      </c>
      <c r="C139" s="1">
        <f t="shared" si="7"/>
        <v>1</v>
      </c>
      <c r="D139" s="1" t="str">
        <f t="shared" si="8"/>
        <v>OK</v>
      </c>
      <c r="F139" s="79" t="s">
        <v>497</v>
      </c>
      <c r="G139" s="81">
        <v>1</v>
      </c>
      <c r="H139" s="79" t="s">
        <v>77</v>
      </c>
      <c r="I139" s="81" t="s">
        <v>498</v>
      </c>
      <c r="J139" s="79" t="s">
        <v>499</v>
      </c>
    </row>
    <row r="140" spans="1:10" ht="15.75" customHeight="1" x14ac:dyDescent="0.25">
      <c r="A140" s="9" t="s">
        <v>500</v>
      </c>
      <c r="B140" s="10" t="s">
        <v>161</v>
      </c>
      <c r="C140" s="1">
        <f t="shared" si="7"/>
        <v>1</v>
      </c>
      <c r="D140" s="1" t="str">
        <f t="shared" si="8"/>
        <v>OK</v>
      </c>
      <c r="F140" s="79" t="s">
        <v>500</v>
      </c>
      <c r="G140" s="81">
        <v>1</v>
      </c>
      <c r="H140" s="79" t="s">
        <v>77</v>
      </c>
      <c r="I140" s="81" t="s">
        <v>501</v>
      </c>
      <c r="J140" s="79" t="s">
        <v>502</v>
      </c>
    </row>
    <row r="141" spans="1:10" ht="15.75" customHeight="1" x14ac:dyDescent="0.25">
      <c r="A141" s="9" t="s">
        <v>503</v>
      </c>
      <c r="B141" s="10" t="s">
        <v>504</v>
      </c>
      <c r="C141" s="1">
        <f t="shared" si="7"/>
        <v>4</v>
      </c>
      <c r="D141" s="1" t="str">
        <f t="shared" si="8"/>
        <v>OK</v>
      </c>
      <c r="F141" s="79" t="s">
        <v>503</v>
      </c>
      <c r="G141" s="81">
        <v>4</v>
      </c>
      <c r="H141" s="79" t="s">
        <v>86</v>
      </c>
      <c r="I141" s="81" t="s">
        <v>505</v>
      </c>
      <c r="J141" s="79" t="s">
        <v>506</v>
      </c>
    </row>
    <row r="142" spans="1:10" ht="15.75" customHeight="1" x14ac:dyDescent="0.25">
      <c r="A142" s="9" t="s">
        <v>507</v>
      </c>
      <c r="B142" s="10" t="s">
        <v>508</v>
      </c>
      <c r="C142" s="1">
        <f t="shared" si="7"/>
        <v>16</v>
      </c>
      <c r="D142" s="1" t="str">
        <f t="shared" si="8"/>
        <v>OK</v>
      </c>
      <c r="F142" s="79" t="s">
        <v>507</v>
      </c>
      <c r="G142" s="81">
        <v>16</v>
      </c>
      <c r="H142" s="79" t="s">
        <v>491</v>
      </c>
      <c r="I142" s="81" t="s">
        <v>509</v>
      </c>
      <c r="J142" s="82" t="s">
        <v>510</v>
      </c>
    </row>
    <row r="143" spans="1:10" ht="15.75" customHeight="1" x14ac:dyDescent="0.25">
      <c r="A143" s="9" t="s">
        <v>511</v>
      </c>
      <c r="B143" s="10" t="s">
        <v>512</v>
      </c>
      <c r="C143" s="1">
        <f t="shared" si="7"/>
        <v>2</v>
      </c>
      <c r="D143" s="1" t="str">
        <f t="shared" si="8"/>
        <v>OK</v>
      </c>
      <c r="F143" s="82" t="s">
        <v>511</v>
      </c>
      <c r="G143" s="64">
        <v>2</v>
      </c>
      <c r="H143" s="82" t="s">
        <v>210</v>
      </c>
      <c r="I143" s="64" t="s">
        <v>513</v>
      </c>
      <c r="J143" s="83" t="s">
        <v>514</v>
      </c>
    </row>
    <row r="144" spans="1:10" ht="15.75" customHeight="1" x14ac:dyDescent="0.25">
      <c r="A144" t="s">
        <v>62</v>
      </c>
      <c r="B144" s="10" t="s">
        <v>515</v>
      </c>
      <c r="C144" s="1">
        <f t="shared" si="7"/>
        <v>640</v>
      </c>
      <c r="D144" s="1" t="str">
        <f t="shared" si="8"/>
        <v>OK</v>
      </c>
      <c r="E144" s="61"/>
      <c r="F144" s="84" t="s">
        <v>62</v>
      </c>
      <c r="G144" s="80">
        <v>640</v>
      </c>
      <c r="H144" s="84" t="s">
        <v>516</v>
      </c>
      <c r="I144" s="80" t="s">
        <v>517</v>
      </c>
      <c r="J144" s="85" t="s">
        <v>66</v>
      </c>
    </row>
    <row r="145" spans="1:10" ht="15.75" customHeight="1" x14ac:dyDescent="0.25">
      <c r="A145" t="s">
        <v>67</v>
      </c>
      <c r="B145" s="29" t="str">
        <f>CONCATENATE(B128,B129,B130,B131,B132,B133,B134,B135,B136,B137,B138,B139,B140,B141,B142,B143,B144)</f>
        <v xml:space="preserve">03000007201905010329520000000004000Aprovada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145" s="1">
        <f t="shared" si="7"/>
        <v>800</v>
      </c>
      <c r="D145" s="1" t="str">
        <f t="shared" si="8"/>
        <v>OK</v>
      </c>
      <c r="G145">
        <v>800</v>
      </c>
    </row>
    <row r="146" spans="1:10" ht="15.75" customHeight="1" x14ac:dyDescent="0.25">
      <c r="B146" s="4"/>
    </row>
    <row r="147" spans="1:10" ht="15.75" customHeight="1" x14ac:dyDescent="0.25">
      <c r="A147" s="9"/>
      <c r="B147" s="86" t="s">
        <v>518</v>
      </c>
    </row>
    <row r="148" spans="1:10" ht="15.75" customHeight="1" x14ac:dyDescent="0.25">
      <c r="A148" s="11" t="s">
        <v>519</v>
      </c>
      <c r="B148" s="87"/>
      <c r="C148" s="13" t="s">
        <v>18</v>
      </c>
      <c r="D148" s="14" t="s">
        <v>19</v>
      </c>
      <c r="E148" s="14" t="s">
        <v>20</v>
      </c>
      <c r="F148" s="52" t="s">
        <v>21</v>
      </c>
      <c r="G148" s="16" t="s">
        <v>22</v>
      </c>
      <c r="H148" s="52" t="s">
        <v>23</v>
      </c>
      <c r="I148" s="52" t="s">
        <v>24</v>
      </c>
      <c r="J148" s="53" t="s">
        <v>25</v>
      </c>
    </row>
    <row r="149" spans="1:10" ht="15.75" customHeight="1" x14ac:dyDescent="0.25">
      <c r="A149" s="9" t="s">
        <v>520</v>
      </c>
      <c r="B149" s="18" t="s">
        <v>521</v>
      </c>
      <c r="C149" s="1">
        <f t="shared" ref="C149:C186" si="9">LEN(B149)</f>
        <v>2</v>
      </c>
      <c r="D149" s="1" t="str">
        <f t="shared" ref="D149:D186" si="10">IF(C149=G149,"OK","ERRO")</f>
        <v>OK</v>
      </c>
      <c r="F149" s="70" t="s">
        <v>28</v>
      </c>
      <c r="G149" s="58">
        <v>2</v>
      </c>
      <c r="H149" s="70" t="s">
        <v>29</v>
      </c>
      <c r="I149" s="58" t="s">
        <v>30</v>
      </c>
      <c r="J149" s="71" t="s">
        <v>522</v>
      </c>
    </row>
    <row r="150" spans="1:10" ht="15.75" customHeight="1" x14ac:dyDescent="0.25">
      <c r="A150" s="9" t="s">
        <v>523</v>
      </c>
      <c r="B150" s="18"/>
      <c r="C150" s="1">
        <f t="shared" si="9"/>
        <v>0</v>
      </c>
      <c r="D150" s="1" t="str">
        <f t="shared" si="10"/>
        <v>ERRO</v>
      </c>
      <c r="E150" s="9"/>
      <c r="F150" s="70" t="s">
        <v>523</v>
      </c>
      <c r="G150" s="58">
        <v>19</v>
      </c>
      <c r="H150" s="70" t="s">
        <v>114</v>
      </c>
      <c r="I150" s="74" t="s">
        <v>524</v>
      </c>
      <c r="J150" s="71" t="s">
        <v>525</v>
      </c>
    </row>
    <row r="151" spans="1:10" ht="15.75" customHeight="1" x14ac:dyDescent="0.25">
      <c r="A151" t="s">
        <v>526</v>
      </c>
      <c r="B151" s="18" t="s">
        <v>527</v>
      </c>
      <c r="C151" s="1">
        <f t="shared" si="9"/>
        <v>689</v>
      </c>
      <c r="D151" s="1" t="str">
        <f t="shared" si="10"/>
        <v>ERRO</v>
      </c>
      <c r="F151" s="37" t="s">
        <v>526</v>
      </c>
      <c r="G151" s="38">
        <v>6</v>
      </c>
      <c r="H151" s="88" t="s">
        <v>133</v>
      </c>
      <c r="I151" s="89" t="s">
        <v>528</v>
      </c>
      <c r="J151" s="90" t="s">
        <v>529</v>
      </c>
    </row>
    <row r="152" spans="1:10" ht="15.75" customHeight="1" x14ac:dyDescent="0.25">
      <c r="A152" s="9" t="s">
        <v>530</v>
      </c>
      <c r="B152" s="4"/>
      <c r="C152" s="1">
        <f t="shared" si="9"/>
        <v>0</v>
      </c>
      <c r="D152" s="1" t="str">
        <f t="shared" si="10"/>
        <v>ERRO</v>
      </c>
      <c r="F152" s="37" t="s">
        <v>530</v>
      </c>
      <c r="G152" s="38">
        <v>12</v>
      </c>
      <c r="H152" s="88" t="s">
        <v>97</v>
      </c>
      <c r="I152" s="89" t="s">
        <v>531</v>
      </c>
      <c r="J152" s="91" t="s">
        <v>532</v>
      </c>
    </row>
    <row r="153" spans="1:10" ht="15.75" customHeight="1" x14ac:dyDescent="0.25">
      <c r="A153" s="9" t="s">
        <v>533</v>
      </c>
      <c r="B153" s="4"/>
      <c r="C153" s="1">
        <f t="shared" si="9"/>
        <v>0</v>
      </c>
      <c r="D153" s="1" t="str">
        <f t="shared" si="10"/>
        <v>ERRO</v>
      </c>
      <c r="F153" s="37" t="s">
        <v>533</v>
      </c>
      <c r="G153" s="38">
        <v>12</v>
      </c>
      <c r="H153" s="88" t="s">
        <v>97</v>
      </c>
      <c r="I153" s="89" t="s">
        <v>534</v>
      </c>
      <c r="J153" s="91" t="s">
        <v>535</v>
      </c>
    </row>
    <row r="154" spans="1:10" ht="15.75" customHeight="1" x14ac:dyDescent="0.25">
      <c r="A154" s="9" t="s">
        <v>536</v>
      </c>
      <c r="B154" s="4"/>
      <c r="C154" s="1">
        <f t="shared" si="9"/>
        <v>0</v>
      </c>
      <c r="D154" s="1" t="str">
        <f t="shared" si="10"/>
        <v>ERRO</v>
      </c>
      <c r="F154" s="37" t="s">
        <v>536</v>
      </c>
      <c r="G154" s="38">
        <v>12</v>
      </c>
      <c r="H154" s="88" t="s">
        <v>97</v>
      </c>
      <c r="I154" s="89" t="s">
        <v>537</v>
      </c>
      <c r="J154" s="91" t="s">
        <v>538</v>
      </c>
    </row>
    <row r="155" spans="1:10" ht="15.75" customHeight="1" x14ac:dyDescent="0.25">
      <c r="A155" s="9" t="s">
        <v>539</v>
      </c>
      <c r="B155" s="4"/>
      <c r="C155" s="1">
        <f t="shared" si="9"/>
        <v>0</v>
      </c>
      <c r="D155" s="1" t="str">
        <f t="shared" si="10"/>
        <v>ERRO</v>
      </c>
      <c r="F155" s="37" t="s">
        <v>539</v>
      </c>
      <c r="G155" s="38">
        <v>10</v>
      </c>
      <c r="H155" s="88" t="s">
        <v>143</v>
      </c>
      <c r="I155" s="92" t="s">
        <v>540</v>
      </c>
      <c r="J155" s="91" t="s">
        <v>541</v>
      </c>
    </row>
    <row r="156" spans="1:10" ht="15.75" customHeight="1" x14ac:dyDescent="0.25">
      <c r="A156" s="9" t="s">
        <v>542</v>
      </c>
      <c r="B156" s="4"/>
      <c r="C156" s="1">
        <f t="shared" si="9"/>
        <v>0</v>
      </c>
      <c r="D156" s="1" t="str">
        <f t="shared" si="10"/>
        <v>ERRO</v>
      </c>
      <c r="F156" s="39" t="s">
        <v>542</v>
      </c>
      <c r="G156" s="40">
        <v>8</v>
      </c>
      <c r="H156" s="88" t="s">
        <v>38</v>
      </c>
      <c r="I156" s="93" t="s">
        <v>543</v>
      </c>
      <c r="J156" s="90" t="s">
        <v>544</v>
      </c>
    </row>
    <row r="157" spans="1:10" ht="15.75" customHeight="1" x14ac:dyDescent="0.25">
      <c r="A157" s="9" t="s">
        <v>545</v>
      </c>
      <c r="B157" s="4"/>
      <c r="C157" s="1">
        <f t="shared" si="9"/>
        <v>0</v>
      </c>
      <c r="D157" s="1" t="str">
        <f t="shared" si="10"/>
        <v>ERRO</v>
      </c>
      <c r="F157" s="37" t="s">
        <v>545</v>
      </c>
      <c r="G157" s="38">
        <v>8</v>
      </c>
      <c r="H157" s="37" t="s">
        <v>38</v>
      </c>
      <c r="I157" s="92" t="s">
        <v>546</v>
      </c>
      <c r="J157" s="91" t="s">
        <v>547</v>
      </c>
    </row>
    <row r="158" spans="1:10" ht="15.75" customHeight="1" x14ac:dyDescent="0.25">
      <c r="A158" s="9" t="s">
        <v>548</v>
      </c>
      <c r="B158" s="4"/>
      <c r="C158" s="1">
        <f t="shared" si="9"/>
        <v>0</v>
      </c>
      <c r="D158" s="1" t="str">
        <f t="shared" si="10"/>
        <v>ERRO</v>
      </c>
      <c r="F158" s="37" t="s">
        <v>548</v>
      </c>
      <c r="G158" s="38">
        <v>6</v>
      </c>
      <c r="H158" s="37" t="s">
        <v>133</v>
      </c>
      <c r="I158" s="92" t="s">
        <v>549</v>
      </c>
      <c r="J158" s="91" t="s">
        <v>550</v>
      </c>
    </row>
    <row r="159" spans="1:10" ht="15.75" customHeight="1" x14ac:dyDescent="0.25">
      <c r="A159" s="9" t="s">
        <v>551</v>
      </c>
      <c r="B159" s="4"/>
      <c r="C159" s="1">
        <f t="shared" si="9"/>
        <v>0</v>
      </c>
      <c r="D159" s="1" t="str">
        <f t="shared" si="10"/>
        <v>ERRO</v>
      </c>
      <c r="F159" s="37" t="s">
        <v>551</v>
      </c>
      <c r="G159" s="38">
        <v>6</v>
      </c>
      <c r="H159" s="37" t="s">
        <v>133</v>
      </c>
      <c r="I159" s="92" t="s">
        <v>552</v>
      </c>
      <c r="J159" s="91" t="s">
        <v>553</v>
      </c>
    </row>
    <row r="160" spans="1:10" ht="15.75" customHeight="1" x14ac:dyDescent="0.25">
      <c r="A160" s="9" t="s">
        <v>554</v>
      </c>
      <c r="B160" s="4"/>
      <c r="C160" s="1">
        <f t="shared" si="9"/>
        <v>0</v>
      </c>
      <c r="D160" s="1" t="str">
        <f t="shared" si="10"/>
        <v>ERRO</v>
      </c>
      <c r="F160" s="37" t="s">
        <v>554</v>
      </c>
      <c r="G160" s="38">
        <v>4</v>
      </c>
      <c r="H160" s="37" t="s">
        <v>86</v>
      </c>
      <c r="I160" s="92" t="s">
        <v>555</v>
      </c>
      <c r="J160" s="91" t="s">
        <v>556</v>
      </c>
    </row>
    <row r="161" spans="1:10" ht="15.75" customHeight="1" x14ac:dyDescent="0.25">
      <c r="A161" s="9" t="s">
        <v>557</v>
      </c>
      <c r="B161" s="4"/>
      <c r="C161" s="1">
        <f t="shared" si="9"/>
        <v>0</v>
      </c>
      <c r="D161" s="1" t="str">
        <f t="shared" si="10"/>
        <v>ERRO</v>
      </c>
      <c r="F161" s="37" t="s">
        <v>557</v>
      </c>
      <c r="G161" s="38">
        <v>4</v>
      </c>
      <c r="H161" s="37" t="s">
        <v>86</v>
      </c>
      <c r="I161" s="92" t="s">
        <v>558</v>
      </c>
      <c r="J161" s="91" t="s">
        <v>559</v>
      </c>
    </row>
    <row r="162" spans="1:10" ht="15.75" customHeight="1" x14ac:dyDescent="0.25">
      <c r="A162" s="9" t="s">
        <v>560</v>
      </c>
      <c r="B162" s="4"/>
      <c r="C162" s="1">
        <f t="shared" si="9"/>
        <v>0</v>
      </c>
      <c r="D162" s="1" t="str">
        <f t="shared" si="10"/>
        <v>ERRO</v>
      </c>
      <c r="F162" s="37" t="s">
        <v>560</v>
      </c>
      <c r="G162" s="38">
        <v>4</v>
      </c>
      <c r="H162" s="37" t="s">
        <v>86</v>
      </c>
      <c r="I162" s="92" t="s">
        <v>561</v>
      </c>
      <c r="J162" s="91" t="s">
        <v>562</v>
      </c>
    </row>
    <row r="163" spans="1:10" ht="15.75" customHeight="1" x14ac:dyDescent="0.25">
      <c r="A163" s="9" t="s">
        <v>563</v>
      </c>
      <c r="B163" s="4"/>
      <c r="C163" s="1">
        <f t="shared" si="9"/>
        <v>0</v>
      </c>
      <c r="D163" s="1" t="str">
        <f t="shared" si="10"/>
        <v>ERRO</v>
      </c>
      <c r="F163" s="37" t="s">
        <v>563</v>
      </c>
      <c r="G163" s="38">
        <v>3</v>
      </c>
      <c r="H163" s="37" t="s">
        <v>59</v>
      </c>
      <c r="I163" s="92" t="s">
        <v>564</v>
      </c>
      <c r="J163" s="91" t="s">
        <v>565</v>
      </c>
    </row>
    <row r="164" spans="1:10" ht="15.75" customHeight="1" x14ac:dyDescent="0.25">
      <c r="A164" s="9" t="s">
        <v>566</v>
      </c>
      <c r="B164" s="4"/>
      <c r="C164" s="1">
        <f t="shared" si="9"/>
        <v>0</v>
      </c>
      <c r="D164" s="1" t="str">
        <f t="shared" si="10"/>
        <v>ERRO</v>
      </c>
      <c r="F164" s="37" t="s">
        <v>566</v>
      </c>
      <c r="G164" s="38">
        <v>9</v>
      </c>
      <c r="H164" s="37" t="s">
        <v>293</v>
      </c>
      <c r="I164" s="92" t="s">
        <v>567</v>
      </c>
      <c r="J164" s="91" t="s">
        <v>568</v>
      </c>
    </row>
    <row r="165" spans="1:10" ht="15.75" customHeight="1" x14ac:dyDescent="0.25">
      <c r="A165" s="9" t="s">
        <v>569</v>
      </c>
      <c r="B165" s="4"/>
      <c r="C165" s="1">
        <f t="shared" si="9"/>
        <v>0</v>
      </c>
      <c r="D165" s="1" t="str">
        <f t="shared" si="10"/>
        <v>ERRO</v>
      </c>
      <c r="F165" s="37" t="s">
        <v>569</v>
      </c>
      <c r="G165" s="38">
        <v>10</v>
      </c>
      <c r="H165" s="37" t="s">
        <v>143</v>
      </c>
      <c r="I165" s="92" t="s">
        <v>570</v>
      </c>
      <c r="J165" s="91" t="s">
        <v>571</v>
      </c>
    </row>
    <row r="166" spans="1:10" ht="15.75" customHeight="1" x14ac:dyDescent="0.25">
      <c r="A166" s="9" t="s">
        <v>572</v>
      </c>
      <c r="B166" s="4"/>
      <c r="C166" s="1">
        <f t="shared" si="9"/>
        <v>0</v>
      </c>
      <c r="D166" s="1" t="str">
        <f t="shared" si="10"/>
        <v>ERRO</v>
      </c>
      <c r="F166" s="37" t="s">
        <v>572</v>
      </c>
      <c r="G166" s="38">
        <v>12</v>
      </c>
      <c r="H166" s="37" t="s">
        <v>370</v>
      </c>
      <c r="I166" s="92" t="s">
        <v>573</v>
      </c>
      <c r="J166" s="91" t="s">
        <v>574</v>
      </c>
    </row>
    <row r="167" spans="1:10" ht="15.75" customHeight="1" x14ac:dyDescent="0.25">
      <c r="A167" s="9" t="s">
        <v>575</v>
      </c>
      <c r="B167" s="4"/>
      <c r="C167" s="1">
        <f t="shared" si="9"/>
        <v>0</v>
      </c>
      <c r="D167" s="1" t="str">
        <f t="shared" si="10"/>
        <v>ERRO</v>
      </c>
      <c r="F167" s="37" t="s">
        <v>575</v>
      </c>
      <c r="G167" s="38">
        <v>2</v>
      </c>
      <c r="H167" s="37" t="s">
        <v>210</v>
      </c>
      <c r="I167" s="92" t="s">
        <v>576</v>
      </c>
      <c r="J167" s="91" t="s">
        <v>577</v>
      </c>
    </row>
    <row r="168" spans="1:10" ht="15.75" customHeight="1" x14ac:dyDescent="0.25">
      <c r="A168" s="9" t="s">
        <v>578</v>
      </c>
      <c r="B168" s="4"/>
      <c r="C168" s="1">
        <f t="shared" si="9"/>
        <v>0</v>
      </c>
      <c r="D168" s="1" t="str">
        <f t="shared" si="10"/>
        <v>ERRO</v>
      </c>
      <c r="F168" s="37" t="s">
        <v>578</v>
      </c>
      <c r="G168" s="38">
        <v>8</v>
      </c>
      <c r="H168" s="37" t="s">
        <v>49</v>
      </c>
      <c r="I168" s="92" t="s">
        <v>579</v>
      </c>
      <c r="J168" s="91" t="s">
        <v>580</v>
      </c>
    </row>
    <row r="169" spans="1:10" ht="15.75" customHeight="1" x14ac:dyDescent="0.25">
      <c r="A169" s="9" t="s">
        <v>581</v>
      </c>
      <c r="B169" s="4"/>
      <c r="C169" s="1">
        <f t="shared" si="9"/>
        <v>0</v>
      </c>
      <c r="D169" s="1" t="str">
        <f t="shared" si="10"/>
        <v>ERRO</v>
      </c>
      <c r="F169" s="37" t="s">
        <v>581</v>
      </c>
      <c r="G169" s="38">
        <v>3</v>
      </c>
      <c r="H169" s="37" t="s">
        <v>59</v>
      </c>
      <c r="I169" s="92" t="s">
        <v>582</v>
      </c>
      <c r="J169" s="91" t="s">
        <v>583</v>
      </c>
    </row>
    <row r="170" spans="1:10" ht="15.75" customHeight="1" x14ac:dyDescent="0.25">
      <c r="A170" s="9" t="s">
        <v>584</v>
      </c>
      <c r="B170" s="4"/>
      <c r="C170" s="1">
        <f t="shared" si="9"/>
        <v>0</v>
      </c>
      <c r="D170" s="1" t="str">
        <f t="shared" si="10"/>
        <v>ERRO</v>
      </c>
      <c r="F170" s="37" t="s">
        <v>584</v>
      </c>
      <c r="G170" s="38">
        <v>3</v>
      </c>
      <c r="H170" s="37" t="s">
        <v>59</v>
      </c>
      <c r="I170" s="92" t="s">
        <v>585</v>
      </c>
      <c r="J170" s="91" t="s">
        <v>586</v>
      </c>
    </row>
    <row r="171" spans="1:10" ht="15.75" customHeight="1" x14ac:dyDescent="0.25">
      <c r="A171" s="9" t="s">
        <v>587</v>
      </c>
      <c r="B171" s="4"/>
      <c r="C171" s="1">
        <f t="shared" si="9"/>
        <v>0</v>
      </c>
      <c r="D171" s="1" t="str">
        <f t="shared" si="10"/>
        <v>ERRO</v>
      </c>
      <c r="F171" s="37" t="s">
        <v>587</v>
      </c>
      <c r="G171" s="38">
        <v>3</v>
      </c>
      <c r="H171" s="37" t="s">
        <v>59</v>
      </c>
      <c r="I171" s="92" t="s">
        <v>588</v>
      </c>
      <c r="J171" s="91" t="s">
        <v>589</v>
      </c>
    </row>
    <row r="172" spans="1:10" ht="15.75" customHeight="1" x14ac:dyDescent="0.25">
      <c r="A172" s="9" t="s">
        <v>590</v>
      </c>
      <c r="B172" s="4"/>
      <c r="C172" s="1">
        <f t="shared" si="9"/>
        <v>0</v>
      </c>
      <c r="D172" s="1" t="str">
        <f t="shared" si="10"/>
        <v>ERRO</v>
      </c>
      <c r="F172" s="37" t="s">
        <v>590</v>
      </c>
      <c r="G172" s="38">
        <v>60</v>
      </c>
      <c r="H172" s="37" t="s">
        <v>591</v>
      </c>
      <c r="I172" s="92" t="s">
        <v>592</v>
      </c>
      <c r="J172" s="91" t="s">
        <v>593</v>
      </c>
    </row>
    <row r="173" spans="1:10" ht="15.75" customHeight="1" x14ac:dyDescent="0.25">
      <c r="A173" s="9" t="s">
        <v>594</v>
      </c>
      <c r="B173" s="18"/>
      <c r="C173" s="1">
        <f t="shared" si="9"/>
        <v>0</v>
      </c>
      <c r="D173" s="1" t="str">
        <f t="shared" si="10"/>
        <v>ERRO</v>
      </c>
      <c r="F173" s="37" t="s">
        <v>594</v>
      </c>
      <c r="G173" s="38">
        <v>50</v>
      </c>
      <c r="H173" s="37" t="s">
        <v>595</v>
      </c>
      <c r="I173" s="92" t="s">
        <v>596</v>
      </c>
      <c r="J173" s="91" t="s">
        <v>597</v>
      </c>
    </row>
    <row r="174" spans="1:10" ht="15.75" customHeight="1" x14ac:dyDescent="0.25">
      <c r="A174" s="9" t="s">
        <v>598</v>
      </c>
      <c r="B174" s="4"/>
      <c r="C174" s="1">
        <f t="shared" si="9"/>
        <v>0</v>
      </c>
      <c r="D174" s="1" t="str">
        <f t="shared" si="10"/>
        <v>ERRO</v>
      </c>
      <c r="F174" s="37" t="s">
        <v>598</v>
      </c>
      <c r="G174" s="38">
        <v>49</v>
      </c>
      <c r="H174" s="37" t="s">
        <v>599</v>
      </c>
      <c r="I174" s="92" t="s">
        <v>600</v>
      </c>
      <c r="J174" s="91" t="s">
        <v>601</v>
      </c>
    </row>
    <row r="175" spans="1:10" ht="15.75" customHeight="1" x14ac:dyDescent="0.25">
      <c r="A175" s="9" t="s">
        <v>602</v>
      </c>
      <c r="B175" s="4"/>
      <c r="C175" s="1">
        <f t="shared" si="9"/>
        <v>0</v>
      </c>
      <c r="D175" s="1" t="str">
        <f t="shared" si="10"/>
        <v>ERRO</v>
      </c>
      <c r="F175" s="37" t="s">
        <v>602</v>
      </c>
      <c r="G175" s="38">
        <v>42</v>
      </c>
      <c r="H175" s="37" t="s">
        <v>603</v>
      </c>
      <c r="I175" s="92" t="s">
        <v>604</v>
      </c>
      <c r="J175" s="91" t="s">
        <v>605</v>
      </c>
    </row>
    <row r="176" spans="1:10" ht="15.75" customHeight="1" x14ac:dyDescent="0.25">
      <c r="A176" s="9" t="s">
        <v>606</v>
      </c>
      <c r="B176" s="4"/>
      <c r="C176" s="1">
        <f t="shared" si="9"/>
        <v>0</v>
      </c>
      <c r="D176" s="1" t="str">
        <f t="shared" si="10"/>
        <v>ERRO</v>
      </c>
      <c r="F176" s="37" t="s">
        <v>606</v>
      </c>
      <c r="G176" s="38">
        <v>42</v>
      </c>
      <c r="H176" s="37" t="s">
        <v>603</v>
      </c>
      <c r="I176" s="92" t="s">
        <v>607</v>
      </c>
      <c r="J176" s="91" t="s">
        <v>608</v>
      </c>
    </row>
    <row r="177" spans="1:10" ht="15.75" customHeight="1" x14ac:dyDescent="0.25">
      <c r="A177" s="9" t="s">
        <v>609</v>
      </c>
      <c r="B177" s="4"/>
      <c r="C177" s="1">
        <f t="shared" si="9"/>
        <v>0</v>
      </c>
      <c r="D177" s="1" t="str">
        <f t="shared" si="10"/>
        <v>ERRO</v>
      </c>
      <c r="F177" s="37" t="s">
        <v>609</v>
      </c>
      <c r="G177" s="38">
        <v>11</v>
      </c>
      <c r="H177" s="37" t="s">
        <v>240</v>
      </c>
      <c r="I177" s="92" t="s">
        <v>610</v>
      </c>
      <c r="J177" s="91" t="s">
        <v>611</v>
      </c>
    </row>
    <row r="178" spans="1:10" ht="15.75" customHeight="1" x14ac:dyDescent="0.25">
      <c r="A178" s="9" t="s">
        <v>612</v>
      </c>
      <c r="B178" s="4"/>
      <c r="C178" s="1">
        <f t="shared" si="9"/>
        <v>0</v>
      </c>
      <c r="D178" s="1" t="str">
        <f t="shared" si="10"/>
        <v>ERRO</v>
      </c>
      <c r="F178" s="37" t="s">
        <v>612</v>
      </c>
      <c r="G178" s="38">
        <v>50</v>
      </c>
      <c r="H178" s="37" t="s">
        <v>595</v>
      </c>
      <c r="I178" s="92" t="s">
        <v>613</v>
      </c>
      <c r="J178" s="91" t="s">
        <v>614</v>
      </c>
    </row>
    <row r="179" spans="1:10" ht="15.75" customHeight="1" x14ac:dyDescent="0.25">
      <c r="A179" s="9" t="s">
        <v>615</v>
      </c>
      <c r="B179" s="4"/>
      <c r="C179" s="1">
        <f t="shared" si="9"/>
        <v>0</v>
      </c>
      <c r="D179" s="1" t="str">
        <f t="shared" si="10"/>
        <v>ERRO</v>
      </c>
      <c r="F179" s="37" t="s">
        <v>615</v>
      </c>
      <c r="G179" s="38">
        <v>50</v>
      </c>
      <c r="H179" s="37" t="s">
        <v>595</v>
      </c>
      <c r="I179" s="92" t="s">
        <v>616</v>
      </c>
      <c r="J179" s="91" t="s">
        <v>617</v>
      </c>
    </row>
    <row r="180" spans="1:10" ht="15.75" customHeight="1" x14ac:dyDescent="0.25">
      <c r="A180" s="9" t="s">
        <v>618</v>
      </c>
      <c r="B180" s="4"/>
      <c r="C180" s="1">
        <f t="shared" si="9"/>
        <v>0</v>
      </c>
      <c r="D180" s="1" t="str">
        <f t="shared" si="10"/>
        <v>ERRO</v>
      </c>
      <c r="F180" s="37" t="s">
        <v>618</v>
      </c>
      <c r="G180" s="38">
        <v>120</v>
      </c>
      <c r="H180" s="37" t="s">
        <v>619</v>
      </c>
      <c r="I180" s="92" t="s">
        <v>620</v>
      </c>
      <c r="J180" s="91" t="s">
        <v>621</v>
      </c>
    </row>
    <row r="181" spans="1:10" ht="15.75" customHeight="1" x14ac:dyDescent="0.25">
      <c r="A181" s="9" t="s">
        <v>622</v>
      </c>
      <c r="B181" s="4"/>
      <c r="C181" s="1">
        <f t="shared" si="9"/>
        <v>0</v>
      </c>
      <c r="D181" s="1" t="str">
        <f t="shared" si="10"/>
        <v>ERRO</v>
      </c>
      <c r="F181" s="37" t="s">
        <v>622</v>
      </c>
      <c r="G181" s="38">
        <v>9</v>
      </c>
      <c r="H181" s="37" t="s">
        <v>623</v>
      </c>
      <c r="I181" s="92" t="s">
        <v>624</v>
      </c>
      <c r="J181" s="91" t="s">
        <v>625</v>
      </c>
    </row>
    <row r="182" spans="1:10" ht="15.75" customHeight="1" x14ac:dyDescent="0.25">
      <c r="A182" s="9" t="s">
        <v>626</v>
      </c>
      <c r="B182" s="4"/>
      <c r="C182" s="1">
        <f t="shared" si="9"/>
        <v>0</v>
      </c>
      <c r="D182" s="1" t="str">
        <f t="shared" si="10"/>
        <v>ERRO</v>
      </c>
      <c r="F182" s="37" t="s">
        <v>626</v>
      </c>
      <c r="G182" s="38">
        <v>4</v>
      </c>
      <c r="H182" s="37" t="s">
        <v>86</v>
      </c>
      <c r="I182" s="92" t="s">
        <v>627</v>
      </c>
      <c r="J182" s="91" t="s">
        <v>628</v>
      </c>
    </row>
    <row r="183" spans="1:10" ht="15.75" customHeight="1" x14ac:dyDescent="0.25">
      <c r="A183" s="9" t="s">
        <v>629</v>
      </c>
      <c r="B183" s="4"/>
      <c r="C183" s="1">
        <f t="shared" si="9"/>
        <v>0</v>
      </c>
      <c r="D183" s="1" t="str">
        <f t="shared" si="10"/>
        <v>ERRO</v>
      </c>
      <c r="F183" s="37" t="s">
        <v>629</v>
      </c>
      <c r="G183" s="38">
        <v>12</v>
      </c>
      <c r="H183" s="37" t="s">
        <v>370</v>
      </c>
      <c r="I183" s="92" t="s">
        <v>630</v>
      </c>
      <c r="J183" s="91" t="s">
        <v>631</v>
      </c>
    </row>
    <row r="184" spans="1:10" ht="15.75" customHeight="1" x14ac:dyDescent="0.25">
      <c r="A184" s="9" t="s">
        <v>151</v>
      </c>
      <c r="B184" s="94"/>
      <c r="C184" s="1">
        <f t="shared" si="9"/>
        <v>0</v>
      </c>
      <c r="D184" s="1" t="str">
        <f t="shared" si="10"/>
        <v>ERRO</v>
      </c>
      <c r="E184" s="61"/>
      <c r="F184" s="37" t="s">
        <v>151</v>
      </c>
      <c r="G184" s="38">
        <v>6</v>
      </c>
      <c r="H184" s="37" t="s">
        <v>133</v>
      </c>
      <c r="I184" s="92" t="s">
        <v>632</v>
      </c>
      <c r="J184" s="91" t="s">
        <v>633</v>
      </c>
    </row>
    <row r="185" spans="1:10" ht="15.75" customHeight="1" x14ac:dyDescent="0.25">
      <c r="A185" s="9" t="s">
        <v>157</v>
      </c>
      <c r="B185" s="94"/>
      <c r="C185" s="1">
        <f t="shared" si="9"/>
        <v>0</v>
      </c>
      <c r="D185" s="1" t="str">
        <f t="shared" si="10"/>
        <v>ERRO</v>
      </c>
      <c r="E185" s="9"/>
      <c r="F185" s="79" t="s">
        <v>157</v>
      </c>
      <c r="G185" s="81">
        <v>2</v>
      </c>
      <c r="H185" s="79" t="s">
        <v>29</v>
      </c>
      <c r="I185" s="81" t="s">
        <v>634</v>
      </c>
      <c r="J185" s="79" t="s">
        <v>635</v>
      </c>
    </row>
    <row r="186" spans="1:10" ht="15.75" customHeight="1" x14ac:dyDescent="0.25">
      <c r="A186" t="s">
        <v>62</v>
      </c>
      <c r="B186" s="94"/>
      <c r="C186" s="1">
        <f t="shared" si="9"/>
        <v>0</v>
      </c>
      <c r="D186" s="1" t="str">
        <f t="shared" si="10"/>
        <v>ERRO</v>
      </c>
      <c r="E186" s="61"/>
      <c r="F186" s="79" t="s">
        <v>62</v>
      </c>
      <c r="G186" s="81">
        <v>127</v>
      </c>
      <c r="H186" s="79" t="s">
        <v>636</v>
      </c>
      <c r="I186" s="95" t="s">
        <v>637</v>
      </c>
      <c r="J186" s="96" t="s">
        <v>66</v>
      </c>
    </row>
    <row r="187" spans="1:10" ht="15.75" customHeight="1" x14ac:dyDescent="0.25">
      <c r="A187" t="s">
        <v>67</v>
      </c>
      <c r="B187" s="29" t="str">
        <f>B149&amp;B150&amp;B151&amp;B152&amp;B153&amp;B154&amp;B155&amp;B156&amp;B157&amp;B158&amp;B159&amp;B160&amp;B161&amp;B162&amp;B163&amp;B164&amp;B165&amp;B166&amp;B167&amp;B168&amp;B169&amp;B170&amp;B171&amp;B172&amp;B173&amp;B174&amp;B175&amp;B176&amp;B177&amp;B178&amp;B179&amp;B180&amp;B181&amp;B182&amp;B183&amp;B184&amp;B185&amp;B186</f>
        <v xml:space="preserve">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H187" s="61"/>
    </row>
    <row r="188" spans="1:10" ht="15.75" customHeight="1" x14ac:dyDescent="0.25">
      <c r="B188" s="4"/>
    </row>
    <row r="189" spans="1:10" ht="15.75" customHeight="1" x14ac:dyDescent="0.25">
      <c r="B189" s="4"/>
    </row>
    <row r="190" spans="1:10" ht="15.75" customHeight="1" x14ac:dyDescent="0.25">
      <c r="A190" s="11" t="s">
        <v>638</v>
      </c>
      <c r="B190" s="69" t="s">
        <v>639</v>
      </c>
      <c r="C190" s="13" t="s">
        <v>18</v>
      </c>
      <c r="D190" s="14" t="s">
        <v>19</v>
      </c>
      <c r="E190" s="14" t="s">
        <v>20</v>
      </c>
      <c r="F190" s="97" t="s">
        <v>21</v>
      </c>
      <c r="G190" s="16" t="s">
        <v>22</v>
      </c>
      <c r="H190" s="97" t="s">
        <v>23</v>
      </c>
      <c r="I190" s="97" t="s">
        <v>24</v>
      </c>
      <c r="J190" s="98" t="s">
        <v>25</v>
      </c>
    </row>
    <row r="191" spans="1:10" ht="15.75" customHeight="1" x14ac:dyDescent="0.25">
      <c r="A191" t="s">
        <v>255</v>
      </c>
      <c r="B191" s="18" t="s">
        <v>640</v>
      </c>
      <c r="C191" s="1">
        <f t="shared" ref="C191:C199" si="11">LEN(B191)</f>
        <v>2</v>
      </c>
      <c r="D191" s="1" t="str">
        <f t="shared" ref="D191:D199" si="12">IF(C191=G191,"OK","ERRO")</f>
        <v>OK</v>
      </c>
      <c r="F191" s="99" t="s">
        <v>28</v>
      </c>
      <c r="G191" s="100">
        <v>2</v>
      </c>
      <c r="H191" s="100" t="s">
        <v>29</v>
      </c>
      <c r="I191" s="100" t="s">
        <v>257</v>
      </c>
      <c r="J191" s="101">
        <v>6</v>
      </c>
    </row>
    <row r="192" spans="1:10" ht="15.75" customHeight="1" x14ac:dyDescent="0.25">
      <c r="A192" s="9" t="s">
        <v>641</v>
      </c>
      <c r="B192" s="18"/>
      <c r="C192" s="1">
        <f t="shared" si="11"/>
        <v>0</v>
      </c>
      <c r="D192" s="1" t="str">
        <f t="shared" si="12"/>
        <v>ERRO</v>
      </c>
      <c r="F192" s="99" t="s">
        <v>641</v>
      </c>
      <c r="G192" s="100">
        <v>8</v>
      </c>
      <c r="H192" s="100" t="s">
        <v>38</v>
      </c>
      <c r="I192" s="100" t="s">
        <v>642</v>
      </c>
      <c r="J192" s="102" t="s">
        <v>643</v>
      </c>
    </row>
    <row r="193" spans="1:10" ht="15.75" customHeight="1" x14ac:dyDescent="0.25">
      <c r="A193" t="s">
        <v>644</v>
      </c>
      <c r="B193" s="4"/>
      <c r="C193" s="1">
        <f t="shared" si="11"/>
        <v>0</v>
      </c>
      <c r="D193" s="1" t="str">
        <f t="shared" si="12"/>
        <v>ERRO</v>
      </c>
      <c r="F193" s="99" t="s">
        <v>644</v>
      </c>
      <c r="G193" s="100">
        <v>13</v>
      </c>
      <c r="H193" s="100" t="s">
        <v>310</v>
      </c>
      <c r="I193" s="100" t="s">
        <v>645</v>
      </c>
      <c r="J193" s="102" t="s">
        <v>646</v>
      </c>
    </row>
    <row r="194" spans="1:10" ht="15.75" customHeight="1" x14ac:dyDescent="0.25">
      <c r="A194" t="s">
        <v>647</v>
      </c>
      <c r="B194" s="4"/>
      <c r="C194" s="1">
        <f t="shared" si="11"/>
        <v>0</v>
      </c>
      <c r="D194" s="1" t="str">
        <f t="shared" si="12"/>
        <v>ERRO</v>
      </c>
      <c r="F194" s="99" t="s">
        <v>647</v>
      </c>
      <c r="G194" s="100">
        <v>13</v>
      </c>
      <c r="H194" s="100" t="s">
        <v>310</v>
      </c>
      <c r="I194" s="100" t="s">
        <v>648</v>
      </c>
      <c r="J194" s="102" t="s">
        <v>649</v>
      </c>
    </row>
    <row r="195" spans="1:10" ht="15.75" customHeight="1" x14ac:dyDescent="0.25">
      <c r="A195" t="s">
        <v>650</v>
      </c>
      <c r="B195" s="4"/>
      <c r="C195" s="1">
        <f t="shared" si="11"/>
        <v>0</v>
      </c>
      <c r="D195" s="1" t="str">
        <f t="shared" si="12"/>
        <v>ERRO</v>
      </c>
      <c r="F195" s="99" t="s">
        <v>650</v>
      </c>
      <c r="G195" s="100">
        <v>2</v>
      </c>
      <c r="H195" s="100" t="s">
        <v>29</v>
      </c>
      <c r="I195" s="100" t="s">
        <v>651</v>
      </c>
      <c r="J195" s="102" t="s">
        <v>652</v>
      </c>
    </row>
    <row r="196" spans="1:10" ht="15.75" customHeight="1" x14ac:dyDescent="0.25">
      <c r="A196" t="s">
        <v>653</v>
      </c>
      <c r="B196" s="4"/>
      <c r="C196" s="1">
        <f t="shared" si="11"/>
        <v>0</v>
      </c>
      <c r="D196" s="1" t="str">
        <f t="shared" si="12"/>
        <v>ERRO</v>
      </c>
      <c r="F196" s="99" t="s">
        <v>653</v>
      </c>
      <c r="G196" s="100">
        <v>2</v>
      </c>
      <c r="H196" s="100" t="s">
        <v>29</v>
      </c>
      <c r="I196" s="100" t="s">
        <v>654</v>
      </c>
      <c r="J196" s="102" t="s">
        <v>655</v>
      </c>
    </row>
    <row r="197" spans="1:10" ht="15.75" customHeight="1" x14ac:dyDescent="0.25">
      <c r="A197" t="s">
        <v>656</v>
      </c>
      <c r="B197" s="4"/>
      <c r="C197" s="1">
        <f t="shared" si="11"/>
        <v>0</v>
      </c>
      <c r="D197" s="1" t="str">
        <f t="shared" si="12"/>
        <v>ERRO</v>
      </c>
      <c r="F197" s="99" t="s">
        <v>656</v>
      </c>
      <c r="G197" s="100">
        <v>13</v>
      </c>
      <c r="H197" s="100" t="s">
        <v>310</v>
      </c>
      <c r="I197" s="100" t="s">
        <v>657</v>
      </c>
      <c r="J197" s="102" t="s">
        <v>658</v>
      </c>
    </row>
    <row r="198" spans="1:10" ht="15.75" customHeight="1" x14ac:dyDescent="0.25">
      <c r="A198" t="s">
        <v>659</v>
      </c>
      <c r="B198" s="4"/>
      <c r="C198" s="1">
        <f t="shared" si="11"/>
        <v>0</v>
      </c>
      <c r="D198" s="1" t="str">
        <f t="shared" si="12"/>
        <v>ERRO</v>
      </c>
      <c r="F198" s="99" t="s">
        <v>659</v>
      </c>
      <c r="G198" s="100">
        <v>3</v>
      </c>
      <c r="H198" s="100" t="s">
        <v>72</v>
      </c>
      <c r="I198" s="100" t="s">
        <v>660</v>
      </c>
      <c r="J198" s="102" t="s">
        <v>661</v>
      </c>
    </row>
    <row r="199" spans="1:10" ht="15.75" customHeight="1" x14ac:dyDescent="0.25">
      <c r="A199" t="s">
        <v>62</v>
      </c>
      <c r="B199" s="4"/>
      <c r="C199" s="1">
        <f t="shared" si="11"/>
        <v>0</v>
      </c>
      <c r="D199" s="1" t="str">
        <f t="shared" si="12"/>
        <v>ERRO</v>
      </c>
      <c r="F199" s="99" t="s">
        <v>62</v>
      </c>
      <c r="G199" s="100">
        <v>744</v>
      </c>
      <c r="H199" s="100" t="s">
        <v>662</v>
      </c>
      <c r="I199" s="100" t="s">
        <v>663</v>
      </c>
      <c r="J199" s="102" t="s">
        <v>66</v>
      </c>
    </row>
    <row r="200" spans="1:10" ht="15.75" customHeight="1" x14ac:dyDescent="0.25">
      <c r="A200" t="s">
        <v>67</v>
      </c>
      <c r="B200" s="29" t="str">
        <f>B191&amp;B192&amp;B193&amp;B194&amp;B195&amp;B196&amp;B197&amp;B198&amp;B199</f>
        <v>06</v>
      </c>
    </row>
    <row r="201" spans="1:10" ht="15.75" customHeight="1" x14ac:dyDescent="0.25">
      <c r="B201" s="4"/>
    </row>
    <row r="202" spans="1:10" ht="15.75" customHeight="1" x14ac:dyDescent="0.25">
      <c r="A202" s="11" t="s">
        <v>664</v>
      </c>
      <c r="B202" s="69" t="s">
        <v>665</v>
      </c>
      <c r="C202" s="13" t="s">
        <v>18</v>
      </c>
      <c r="D202" s="14" t="s">
        <v>19</v>
      </c>
      <c r="E202" s="14" t="s">
        <v>20</v>
      </c>
      <c r="F202" s="97" t="s">
        <v>21</v>
      </c>
      <c r="G202" s="16" t="s">
        <v>22</v>
      </c>
      <c r="H202" s="97" t="s">
        <v>23</v>
      </c>
      <c r="I202" s="97" t="s">
        <v>666</v>
      </c>
      <c r="J202" s="103"/>
    </row>
    <row r="203" spans="1:10" ht="15.75" customHeight="1" x14ac:dyDescent="0.25">
      <c r="A203" t="s">
        <v>667</v>
      </c>
      <c r="B203" s="18" t="s">
        <v>668</v>
      </c>
      <c r="C203" s="1">
        <f t="shared" ref="C203:C210" si="13">LEN(B203)</f>
        <v>2</v>
      </c>
      <c r="D203" s="1" t="str">
        <f t="shared" ref="D203:D210" si="14">IF(C203=G203,"OK","ERRO")</f>
        <v>OK</v>
      </c>
      <c r="F203" s="99" t="s">
        <v>28</v>
      </c>
      <c r="G203" s="100">
        <v>2</v>
      </c>
      <c r="H203" s="100" t="s">
        <v>29</v>
      </c>
      <c r="I203" s="100" t="s">
        <v>257</v>
      </c>
      <c r="J203" s="37" t="s">
        <v>669</v>
      </c>
    </row>
    <row r="204" spans="1:10" ht="15.75" customHeight="1" x14ac:dyDescent="0.25">
      <c r="A204" t="s">
        <v>186</v>
      </c>
      <c r="B204" s="94"/>
      <c r="C204" s="1">
        <f t="shared" si="13"/>
        <v>0</v>
      </c>
      <c r="D204" s="1" t="str">
        <f t="shared" si="14"/>
        <v>ERRO</v>
      </c>
      <c r="F204" s="104" t="s">
        <v>186</v>
      </c>
      <c r="G204" s="105">
        <v>10</v>
      </c>
      <c r="H204" s="106" t="s">
        <v>143</v>
      </c>
      <c r="I204" s="100" t="s">
        <v>670</v>
      </c>
      <c r="J204" s="37" t="s">
        <v>671</v>
      </c>
    </row>
    <row r="205" spans="1:10" ht="15.75" customHeight="1" x14ac:dyDescent="0.25">
      <c r="A205" t="s">
        <v>672</v>
      </c>
      <c r="B205" s="4"/>
      <c r="C205" s="1">
        <f t="shared" si="13"/>
        <v>0</v>
      </c>
      <c r="D205" s="1" t="str">
        <f t="shared" si="14"/>
        <v>ERRO</v>
      </c>
      <c r="F205" s="99" t="s">
        <v>672</v>
      </c>
      <c r="G205" s="100">
        <v>60</v>
      </c>
      <c r="H205" s="107" t="s">
        <v>591</v>
      </c>
      <c r="I205" s="100" t="s">
        <v>673</v>
      </c>
      <c r="J205" s="37" t="s">
        <v>674</v>
      </c>
    </row>
    <row r="206" spans="1:10" ht="15.75" customHeight="1" x14ac:dyDescent="0.25">
      <c r="A206" t="s">
        <v>675</v>
      </c>
      <c r="B206" s="4"/>
      <c r="C206" s="1">
        <f t="shared" si="13"/>
        <v>0</v>
      </c>
      <c r="D206" s="1" t="str">
        <f t="shared" si="14"/>
        <v>ERRO</v>
      </c>
      <c r="F206" s="99" t="s">
        <v>675</v>
      </c>
      <c r="G206" s="100">
        <v>60</v>
      </c>
      <c r="H206" s="100" t="s">
        <v>591</v>
      </c>
      <c r="I206" s="100" t="s">
        <v>676</v>
      </c>
      <c r="J206" s="37" t="s">
        <v>677</v>
      </c>
    </row>
    <row r="207" spans="1:10" ht="15.75" customHeight="1" x14ac:dyDescent="0.25">
      <c r="A207" t="s">
        <v>678</v>
      </c>
      <c r="B207" s="4"/>
      <c r="C207" s="1">
        <f t="shared" si="13"/>
        <v>0</v>
      </c>
      <c r="D207" s="1" t="str">
        <f t="shared" si="14"/>
        <v>ERRO</v>
      </c>
      <c r="F207" s="99" t="s">
        <v>678</v>
      </c>
      <c r="G207" s="100">
        <v>60</v>
      </c>
      <c r="H207" s="100" t="s">
        <v>591</v>
      </c>
      <c r="I207" s="100" t="s">
        <v>679</v>
      </c>
      <c r="J207" s="37" t="s">
        <v>680</v>
      </c>
    </row>
    <row r="208" spans="1:10" ht="15.75" customHeight="1" x14ac:dyDescent="0.25">
      <c r="A208" t="s">
        <v>681</v>
      </c>
      <c r="B208" s="4"/>
      <c r="C208" s="1">
        <f t="shared" si="13"/>
        <v>0</v>
      </c>
      <c r="D208" s="1" t="str">
        <f t="shared" si="14"/>
        <v>ERRO</v>
      </c>
      <c r="F208" s="99" t="s">
        <v>681</v>
      </c>
      <c r="G208" s="100">
        <v>60</v>
      </c>
      <c r="H208" s="100" t="s">
        <v>591</v>
      </c>
      <c r="I208" s="100" t="s">
        <v>682</v>
      </c>
      <c r="J208" s="37" t="s">
        <v>683</v>
      </c>
    </row>
    <row r="209" spans="1:10" ht="15.75" customHeight="1" x14ac:dyDescent="0.25">
      <c r="A209" t="s">
        <v>684</v>
      </c>
      <c r="B209" s="4"/>
      <c r="C209" s="1">
        <f t="shared" si="13"/>
        <v>0</v>
      </c>
      <c r="D209" s="1" t="str">
        <f t="shared" si="14"/>
        <v>ERRO</v>
      </c>
      <c r="F209" s="99" t="s">
        <v>684</v>
      </c>
      <c r="G209" s="100">
        <v>60</v>
      </c>
      <c r="H209" s="100" t="s">
        <v>591</v>
      </c>
      <c r="I209" s="100" t="s">
        <v>685</v>
      </c>
      <c r="J209" s="37" t="s">
        <v>686</v>
      </c>
    </row>
    <row r="210" spans="1:10" ht="15.75" customHeight="1" x14ac:dyDescent="0.25">
      <c r="A210" t="s">
        <v>62</v>
      </c>
      <c r="B210" s="4"/>
      <c r="C210" s="1">
        <f t="shared" si="13"/>
        <v>0</v>
      </c>
      <c r="D210" s="1" t="str">
        <f t="shared" si="14"/>
        <v>ERRO</v>
      </c>
      <c r="F210" s="99" t="s">
        <v>62</v>
      </c>
      <c r="G210" s="100">
        <v>488</v>
      </c>
      <c r="H210" s="100" t="s">
        <v>687</v>
      </c>
      <c r="I210" s="100" t="s">
        <v>688</v>
      </c>
      <c r="J210" s="39" t="s">
        <v>66</v>
      </c>
    </row>
    <row r="211" spans="1:10" ht="15.75" customHeight="1" x14ac:dyDescent="0.25">
      <c r="A211" t="s">
        <v>67</v>
      </c>
      <c r="B211" s="29" t="str">
        <f>B203&amp;B204&amp;B205&amp;B206&amp;B207&amp;B208&amp;B209&amp;B210</f>
        <v>07</v>
      </c>
    </row>
    <row r="212" spans="1:10" ht="15.75" customHeight="1" x14ac:dyDescent="0.25">
      <c r="B212" s="4"/>
    </row>
    <row r="213" spans="1:10" ht="15.75" customHeight="1" x14ac:dyDescent="0.25">
      <c r="A213" s="11" t="s">
        <v>689</v>
      </c>
      <c r="B213" s="108" t="s">
        <v>690</v>
      </c>
      <c r="C213" s="13" t="s">
        <v>18</v>
      </c>
      <c r="D213" s="14" t="s">
        <v>19</v>
      </c>
      <c r="E213" s="14" t="s">
        <v>20</v>
      </c>
      <c r="F213" s="97" t="s">
        <v>21</v>
      </c>
      <c r="G213" s="16" t="s">
        <v>22</v>
      </c>
      <c r="H213" s="97" t="s">
        <v>23</v>
      </c>
      <c r="I213" s="97" t="s">
        <v>666</v>
      </c>
      <c r="J213" s="103"/>
    </row>
    <row r="214" spans="1:10" ht="15.75" customHeight="1" x14ac:dyDescent="0.25">
      <c r="A214" t="s">
        <v>255</v>
      </c>
      <c r="B214" s="18" t="s">
        <v>691</v>
      </c>
      <c r="C214" s="1">
        <f t="shared" ref="C214:C222" si="15">LEN(B214)</f>
        <v>2</v>
      </c>
      <c r="D214" s="1" t="str">
        <f t="shared" ref="D214:D222" si="16">IF(C214=G214,"OK","ERRO")</f>
        <v>OK</v>
      </c>
      <c r="F214" s="99" t="s">
        <v>28</v>
      </c>
      <c r="G214" s="100">
        <v>2</v>
      </c>
      <c r="H214" s="100" t="s">
        <v>29</v>
      </c>
      <c r="I214" s="100" t="s">
        <v>257</v>
      </c>
      <c r="J214" s="37" t="s">
        <v>692</v>
      </c>
    </row>
    <row r="215" spans="1:10" ht="15.75" customHeight="1" x14ac:dyDescent="0.25">
      <c r="A215" s="9" t="s">
        <v>693</v>
      </c>
      <c r="B215" s="4"/>
      <c r="C215" s="1">
        <f t="shared" si="15"/>
        <v>0</v>
      </c>
      <c r="D215" s="1" t="str">
        <f t="shared" si="16"/>
        <v>ERRO</v>
      </c>
      <c r="F215" s="104" t="s">
        <v>693</v>
      </c>
      <c r="G215" s="109">
        <v>1</v>
      </c>
      <c r="H215" s="106" t="s">
        <v>77</v>
      </c>
      <c r="I215" s="100" t="s">
        <v>694</v>
      </c>
      <c r="J215" s="37" t="s">
        <v>695</v>
      </c>
    </row>
    <row r="216" spans="1:10" ht="15.75" customHeight="1" x14ac:dyDescent="0.25">
      <c r="A216" s="9" t="s">
        <v>696</v>
      </c>
      <c r="B216" s="4"/>
      <c r="C216" s="1">
        <f t="shared" si="15"/>
        <v>0</v>
      </c>
      <c r="D216" s="1" t="str">
        <f t="shared" si="16"/>
        <v>ERRO</v>
      </c>
      <c r="F216" s="99" t="s">
        <v>696</v>
      </c>
      <c r="G216" s="100">
        <v>1</v>
      </c>
      <c r="H216" s="107" t="s">
        <v>77</v>
      </c>
      <c r="I216" s="100" t="s">
        <v>697</v>
      </c>
      <c r="J216" s="37" t="s">
        <v>698</v>
      </c>
    </row>
    <row r="217" spans="1:10" ht="15.75" customHeight="1" x14ac:dyDescent="0.25">
      <c r="A217" s="9" t="s">
        <v>699</v>
      </c>
      <c r="B217" s="4"/>
      <c r="C217" s="1">
        <f t="shared" si="15"/>
        <v>0</v>
      </c>
      <c r="D217" s="1" t="str">
        <f t="shared" si="16"/>
        <v>ERRO</v>
      </c>
      <c r="F217" s="99" t="s">
        <v>699</v>
      </c>
      <c r="G217" s="100">
        <v>1</v>
      </c>
      <c r="H217" s="100" t="s">
        <v>77</v>
      </c>
      <c r="I217" s="100" t="s">
        <v>700</v>
      </c>
      <c r="J217" s="37" t="s">
        <v>701</v>
      </c>
    </row>
    <row r="218" spans="1:10" ht="15.75" customHeight="1" x14ac:dyDescent="0.25">
      <c r="A218" s="9" t="s">
        <v>702</v>
      </c>
      <c r="B218" s="4"/>
      <c r="C218" s="1">
        <f t="shared" si="15"/>
        <v>0</v>
      </c>
      <c r="D218" s="1" t="str">
        <f t="shared" si="16"/>
        <v>ERRO</v>
      </c>
      <c r="F218" s="99" t="s">
        <v>702</v>
      </c>
      <c r="G218" s="100">
        <v>1</v>
      </c>
      <c r="H218" s="100" t="s">
        <v>77</v>
      </c>
      <c r="I218" s="100" t="s">
        <v>703</v>
      </c>
      <c r="J218" s="37" t="s">
        <v>704</v>
      </c>
    </row>
    <row r="219" spans="1:10" ht="15.75" customHeight="1" x14ac:dyDescent="0.25">
      <c r="A219" s="9" t="s">
        <v>705</v>
      </c>
      <c r="B219" s="4"/>
      <c r="C219" s="1">
        <f t="shared" si="15"/>
        <v>0</v>
      </c>
      <c r="D219" s="1" t="str">
        <f t="shared" si="16"/>
        <v>ERRO</v>
      </c>
      <c r="F219" s="99" t="s">
        <v>705</v>
      </c>
      <c r="G219" s="100">
        <v>1</v>
      </c>
      <c r="H219" s="100" t="s">
        <v>77</v>
      </c>
      <c r="I219" s="100" t="s">
        <v>706</v>
      </c>
      <c r="J219" s="37" t="s">
        <v>707</v>
      </c>
    </row>
    <row r="220" spans="1:10" ht="15.75" customHeight="1" x14ac:dyDescent="0.25">
      <c r="A220" s="9" t="s">
        <v>708</v>
      </c>
      <c r="B220" s="4"/>
      <c r="C220" s="1">
        <f t="shared" si="15"/>
        <v>0</v>
      </c>
      <c r="D220" s="1" t="str">
        <f t="shared" si="16"/>
        <v>ERRO</v>
      </c>
      <c r="F220" s="99" t="s">
        <v>708</v>
      </c>
      <c r="G220" s="100">
        <v>2</v>
      </c>
      <c r="H220" s="100" t="s">
        <v>210</v>
      </c>
      <c r="I220" s="100" t="s">
        <v>709</v>
      </c>
      <c r="J220" s="37" t="s">
        <v>710</v>
      </c>
    </row>
    <row r="221" spans="1:10" ht="15.75" customHeight="1" x14ac:dyDescent="0.25">
      <c r="A221" s="9" t="s">
        <v>711</v>
      </c>
      <c r="B221" s="4"/>
      <c r="C221" s="1">
        <f t="shared" si="15"/>
        <v>0</v>
      </c>
      <c r="D221" s="1" t="str">
        <f t="shared" si="16"/>
        <v>ERRO</v>
      </c>
      <c r="F221" s="99" t="s">
        <v>711</v>
      </c>
      <c r="G221" s="100">
        <v>17</v>
      </c>
      <c r="H221" s="100" t="s">
        <v>712</v>
      </c>
      <c r="I221" s="100" t="s">
        <v>713</v>
      </c>
      <c r="J221" s="37" t="s">
        <v>686</v>
      </c>
    </row>
    <row r="222" spans="1:10" ht="15.75" customHeight="1" x14ac:dyDescent="0.25">
      <c r="A222" s="9" t="s">
        <v>62</v>
      </c>
      <c r="B222" s="4"/>
      <c r="C222" s="1">
        <f t="shared" si="15"/>
        <v>0</v>
      </c>
      <c r="D222" s="1" t="str">
        <f t="shared" si="16"/>
        <v>ERRO</v>
      </c>
      <c r="F222" s="99" t="s">
        <v>62</v>
      </c>
      <c r="G222" s="100">
        <v>776</v>
      </c>
      <c r="H222" s="100" t="s">
        <v>714</v>
      </c>
      <c r="I222" s="100" t="s">
        <v>715</v>
      </c>
      <c r="J222" s="39" t="s">
        <v>66</v>
      </c>
    </row>
    <row r="223" spans="1:10" ht="15.75" customHeight="1" x14ac:dyDescent="0.25">
      <c r="B223" s="4"/>
    </row>
    <row r="224" spans="1:10" ht="15.75" customHeight="1" x14ac:dyDescent="0.25">
      <c r="B224" s="86" t="s">
        <v>716</v>
      </c>
      <c r="C224" s="110"/>
      <c r="D224" s="110"/>
    </row>
    <row r="225" spans="1:10" ht="15.75" customHeight="1" x14ac:dyDescent="0.25">
      <c r="A225" s="11" t="s">
        <v>717</v>
      </c>
      <c r="B225" s="87"/>
      <c r="C225" s="13" t="s">
        <v>18</v>
      </c>
      <c r="D225" s="14" t="s">
        <v>19</v>
      </c>
      <c r="E225" s="14" t="s">
        <v>20</v>
      </c>
      <c r="F225" s="111" t="s">
        <v>21</v>
      </c>
      <c r="G225" s="16" t="s">
        <v>22</v>
      </c>
      <c r="H225" s="112" t="s">
        <v>23</v>
      </c>
      <c r="I225" s="112" t="s">
        <v>24</v>
      </c>
      <c r="J225" s="113" t="s">
        <v>25</v>
      </c>
    </row>
    <row r="226" spans="1:10" ht="15.75" customHeight="1" x14ac:dyDescent="0.25">
      <c r="A226" t="s">
        <v>255</v>
      </c>
      <c r="B226" s="18" t="s">
        <v>718</v>
      </c>
      <c r="C226" s="1">
        <f t="shared" ref="C226:C229" si="17">LEN(B226)</f>
        <v>2</v>
      </c>
      <c r="D226" s="1" t="str">
        <f t="shared" ref="D226:D229" si="18">IF(C226=G226,"OK","ERRO")</f>
        <v>OK</v>
      </c>
      <c r="F226" s="114" t="s">
        <v>28</v>
      </c>
      <c r="G226" s="115">
        <v>2</v>
      </c>
      <c r="H226" s="100" t="s">
        <v>29</v>
      </c>
      <c r="I226" s="100" t="s">
        <v>257</v>
      </c>
      <c r="J226" s="116">
        <v>99</v>
      </c>
    </row>
    <row r="227" spans="1:10" ht="15.75" customHeight="1" x14ac:dyDescent="0.25">
      <c r="A227" t="s">
        <v>719</v>
      </c>
      <c r="B227" s="62" t="s">
        <v>720</v>
      </c>
      <c r="C227" s="1">
        <f t="shared" si="17"/>
        <v>9</v>
      </c>
      <c r="D227" s="1" t="str">
        <f t="shared" si="18"/>
        <v>OK</v>
      </c>
      <c r="E227" t="s">
        <v>721</v>
      </c>
      <c r="F227" s="114" t="s">
        <v>719</v>
      </c>
      <c r="G227" s="115">
        <v>9</v>
      </c>
      <c r="H227" s="100" t="s">
        <v>293</v>
      </c>
      <c r="I227" s="100" t="s">
        <v>722</v>
      </c>
      <c r="J227" s="116" t="s">
        <v>723</v>
      </c>
    </row>
    <row r="228" spans="1:10" ht="15.75" customHeight="1" x14ac:dyDescent="0.25">
      <c r="A228" t="s">
        <v>62</v>
      </c>
      <c r="B228" s="10" t="s">
        <v>724</v>
      </c>
      <c r="C228" s="1">
        <f t="shared" si="17"/>
        <v>789</v>
      </c>
      <c r="D228" s="1" t="str">
        <f t="shared" si="18"/>
        <v>OK</v>
      </c>
      <c r="F228" s="117" t="s">
        <v>62</v>
      </c>
      <c r="G228" s="118">
        <v>789</v>
      </c>
      <c r="H228" s="119" t="s">
        <v>725</v>
      </c>
      <c r="I228" s="119" t="s">
        <v>726</v>
      </c>
      <c r="J228" s="120" t="s">
        <v>66</v>
      </c>
    </row>
    <row r="229" spans="1:10" ht="15.75" customHeight="1" x14ac:dyDescent="0.25">
      <c r="A229" t="s">
        <v>67</v>
      </c>
      <c r="B229" s="29" t="str">
        <f>CONCATENATE(B226,B227,B228)</f>
        <v xml:space="preserve"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  <c r="C229" s="1">
        <f t="shared" si="17"/>
        <v>800</v>
      </c>
      <c r="D229" s="1" t="str">
        <f t="shared" si="18"/>
        <v>OK</v>
      </c>
      <c r="G229">
        <v>800</v>
      </c>
    </row>
    <row r="230" spans="1:10" ht="15.75" customHeight="1" x14ac:dyDescent="0.25">
      <c r="B230" s="4"/>
    </row>
    <row r="231" spans="1:10" ht="15.75" customHeight="1" x14ac:dyDescent="0.25">
      <c r="B231" s="4"/>
    </row>
    <row r="232" spans="1:10" ht="15.75" customHeight="1" x14ac:dyDescent="0.25">
      <c r="A232">
        <v>800</v>
      </c>
      <c r="B232" s="121">
        <f t="shared" ref="B232:B236" si="19">LEN(D232)</f>
        <v>800</v>
      </c>
      <c r="C232" s="1" t="str">
        <f t="shared" ref="C232:C236" si="20">IF(A232=B232,"OK","ERRO")</f>
        <v>OK</v>
      </c>
      <c r="D232" t="str">
        <f>CONCATENATE(B20)</f>
        <v xml:space="preserve">001-CHARGEBACK CRED VISTA MASTER20190501000000720190501080000002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3" spans="1:10" ht="15.75" customHeight="1" x14ac:dyDescent="0.25">
      <c r="A233">
        <v>800</v>
      </c>
      <c r="B233" s="121">
        <f t="shared" si="19"/>
        <v>800</v>
      </c>
      <c r="C233" s="1" t="str">
        <f t="shared" si="20"/>
        <v>OK</v>
      </c>
      <c r="D233" t="str">
        <f>CONCATENATE(B66)</f>
        <v xml:space="preserve">0100211100098619020900000000400020190501TE15 CHBK VENDA                                                                                     0020110000000000000000754485913004079720  00000002000                     000000                                                                                                    0000000000                                                                                                                            00000000000000N000                            2004025454MASSA DADOS AFIL. - 001-121823  00008OAberto      98605599AUTOMOVEIS          SAO PAULO    BR 000000000000000000 000000000000000                                                                                                                                                                  </v>
      </c>
    </row>
    <row r="234" spans="1:10" ht="15.75" customHeight="1" x14ac:dyDescent="0.25">
      <c r="A234">
        <v>800</v>
      </c>
      <c r="B234" s="121">
        <f t="shared" si="19"/>
        <v>800</v>
      </c>
      <c r="C234" s="1" t="str">
        <f t="shared" si="20"/>
        <v>OK</v>
      </c>
      <c r="D234" t="str">
        <f>CONCATENATE(B125)</f>
        <v xml:space="preserve">020022019-05-012019-05-01000000000004000+295054540251802190000072019-05-01000000007                                        CREDITO   00000000000000000000000000000054485913004079720  00201100000000000000007 01040049036040104B   1MAQUINA                                         5 NAO SE APLICA                                   520PLBOBPOSC40 32POS V.32                                        01100070000000000700000070007000D10101B9900CN000000000000000 17000000000000000 000000000000 000000000000000000000000000000000000000000100010          0000000000000001123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5" spans="1:10" ht="15.75" customHeight="1" x14ac:dyDescent="0.25">
      <c r="A235">
        <v>800</v>
      </c>
      <c r="B235" s="121">
        <f t="shared" si="19"/>
        <v>800</v>
      </c>
      <c r="C235" s="1" t="str">
        <f t="shared" si="20"/>
        <v>OK</v>
      </c>
      <c r="D235" t="str">
        <f>CONCATENATE(B145)</f>
        <v xml:space="preserve">03000007201905010329520000000004000Aprovada       Leitura magnetica - Tri                       REDE                   Aprovada          N2020                MC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6" spans="1:10" ht="15.75" customHeight="1" x14ac:dyDescent="0.25">
      <c r="A236">
        <v>800</v>
      </c>
      <c r="B236" s="121">
        <f t="shared" si="19"/>
        <v>800</v>
      </c>
      <c r="C236" s="1" t="str">
        <f t="shared" si="20"/>
        <v>OK</v>
      </c>
      <c r="D236" t="str">
        <f>CONCATENATE(B229)</f>
        <v xml:space="preserve">99000000005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v>
      </c>
    </row>
    <row r="237" spans="1:10" ht="15.75" customHeight="1" x14ac:dyDescent="0.25">
      <c r="B237" s="4"/>
    </row>
    <row r="238" spans="1:10" ht="15.75" customHeight="1" x14ac:dyDescent="0.25">
      <c r="A238" s="122" t="s">
        <v>727</v>
      </c>
      <c r="B238" s="4"/>
    </row>
    <row r="239" spans="1:10" ht="15.75" customHeight="1" x14ac:dyDescent="0.25">
      <c r="A239" t="s">
        <v>728</v>
      </c>
      <c r="B239" s="23" t="s">
        <v>749</v>
      </c>
      <c r="C239" s="1">
        <f t="shared" ref="C239:C244" si="21">LEN(B239)</f>
        <v>8</v>
      </c>
      <c r="D239" s="1" t="str">
        <f t="shared" ref="D239:D244" si="22">IF(C239=G239,"OK","ERRO")</f>
        <v>OK</v>
      </c>
      <c r="F239" s="19"/>
      <c r="G239" s="20">
        <v>8</v>
      </c>
    </row>
    <row r="240" spans="1:10" ht="15.75" customHeight="1" x14ac:dyDescent="0.25">
      <c r="A240" t="s">
        <v>729</v>
      </c>
      <c r="B240" s="131" t="s">
        <v>745</v>
      </c>
      <c r="C240" s="1">
        <f t="shared" si="21"/>
        <v>12</v>
      </c>
      <c r="D240" s="1" t="str">
        <f t="shared" si="22"/>
        <v>OK</v>
      </c>
      <c r="E240" s="9"/>
      <c r="F240" s="32"/>
      <c r="G240" s="33">
        <v>12</v>
      </c>
    </row>
    <row r="241" spans="1:7" ht="15.75" customHeight="1" x14ac:dyDescent="0.25">
      <c r="A241" t="s">
        <v>730</v>
      </c>
      <c r="B241" s="130" t="s">
        <v>756</v>
      </c>
      <c r="C241" s="1">
        <f t="shared" si="21"/>
        <v>23</v>
      </c>
      <c r="D241" s="1" t="str">
        <f t="shared" si="22"/>
        <v>OK</v>
      </c>
      <c r="E241" s="9"/>
      <c r="F241" s="32"/>
      <c r="G241" s="33">
        <v>23</v>
      </c>
    </row>
    <row r="242" spans="1:7" ht="15.75" customHeight="1" x14ac:dyDescent="0.25">
      <c r="A242" t="s">
        <v>731</v>
      </c>
      <c r="B242" s="59" t="s">
        <v>750</v>
      </c>
      <c r="C242" s="1">
        <f t="shared" si="21"/>
        <v>10</v>
      </c>
      <c r="D242" s="1" t="str">
        <f t="shared" si="22"/>
        <v>OK</v>
      </c>
      <c r="F242" s="47"/>
      <c r="G242" s="58">
        <v>10</v>
      </c>
    </row>
    <row r="243" spans="1:7" ht="15.75" customHeight="1" x14ac:dyDescent="0.25">
      <c r="A243" t="s">
        <v>460</v>
      </c>
      <c r="B243" s="129" t="s">
        <v>755</v>
      </c>
      <c r="C243" s="1">
        <f t="shared" si="21"/>
        <v>6</v>
      </c>
      <c r="D243" s="1" t="str">
        <f t="shared" si="22"/>
        <v>OK</v>
      </c>
      <c r="F243" s="70"/>
      <c r="G243" s="58">
        <v>6</v>
      </c>
    </row>
    <row r="244" spans="1:7" ht="15.75" customHeight="1" x14ac:dyDescent="0.25">
      <c r="A244" t="s">
        <v>1</v>
      </c>
      <c r="B244" s="123" t="s">
        <v>739</v>
      </c>
      <c r="C244" s="1">
        <f t="shared" si="21"/>
        <v>3</v>
      </c>
      <c r="D244" s="1" t="str">
        <f t="shared" si="22"/>
        <v>OK</v>
      </c>
      <c r="G244" s="124">
        <v>3</v>
      </c>
    </row>
    <row r="245" spans="1:7" ht="15.75" customHeight="1" x14ac:dyDescent="0.25">
      <c r="A245" s="122" t="s">
        <v>732</v>
      </c>
      <c r="B245" s="4"/>
    </row>
    <row r="246" spans="1:7" ht="15.75" customHeight="1" x14ac:dyDescent="0.25">
      <c r="A246" t="s">
        <v>733</v>
      </c>
      <c r="B246" s="130" t="s">
        <v>751</v>
      </c>
      <c r="C246" s="1">
        <f t="shared" ref="C246:C252" si="23">LEN(B246)</f>
        <v>7</v>
      </c>
      <c r="D246" s="1" t="str">
        <f t="shared" ref="D246:D252" si="24">IF(C246=G246,"OK","ERRO")</f>
        <v>OK</v>
      </c>
      <c r="E246" t="s">
        <v>42</v>
      </c>
      <c r="F246" s="19" t="s">
        <v>43</v>
      </c>
      <c r="G246" s="20">
        <v>7</v>
      </c>
    </row>
    <row r="247" spans="1:7" ht="15.75" customHeight="1" x14ac:dyDescent="0.25">
      <c r="B247" s="129" t="s">
        <v>752</v>
      </c>
      <c r="C247" s="1">
        <f t="shared" si="23"/>
        <v>9</v>
      </c>
      <c r="D247" s="1" t="str">
        <f t="shared" si="24"/>
        <v>OK</v>
      </c>
      <c r="F247" s="47" t="s">
        <v>292</v>
      </c>
      <c r="G247" s="58">
        <v>9</v>
      </c>
    </row>
    <row r="248" spans="1:7" ht="15.75" customHeight="1" x14ac:dyDescent="0.25">
      <c r="A248" t="s">
        <v>734</v>
      </c>
      <c r="B248" s="65" t="s">
        <v>748</v>
      </c>
      <c r="C248" s="1">
        <f t="shared" si="23"/>
        <v>3</v>
      </c>
      <c r="D248" s="1" t="str">
        <f t="shared" si="24"/>
        <v>OK</v>
      </c>
      <c r="E248" t="s">
        <v>735</v>
      </c>
      <c r="F248" s="47" t="s">
        <v>381</v>
      </c>
      <c r="G248" s="64">
        <v>3</v>
      </c>
    </row>
    <row r="249" spans="1:7" ht="15.75" customHeight="1" x14ac:dyDescent="0.25">
      <c r="B249" s="129" t="s">
        <v>753</v>
      </c>
      <c r="C249" s="1">
        <f t="shared" si="23"/>
        <v>29</v>
      </c>
      <c r="D249" s="1" t="str">
        <f t="shared" si="24"/>
        <v>OK</v>
      </c>
      <c r="E249" s="9"/>
      <c r="F249" s="47" t="s">
        <v>385</v>
      </c>
      <c r="G249" s="64">
        <v>29</v>
      </c>
    </row>
    <row r="250" spans="1:7" ht="15.75" customHeight="1" x14ac:dyDescent="0.25">
      <c r="B250" s="129" t="s">
        <v>754</v>
      </c>
      <c r="C250" s="1">
        <f t="shared" si="23"/>
        <v>15</v>
      </c>
      <c r="D250" s="1" t="str">
        <f t="shared" si="24"/>
        <v>OK</v>
      </c>
      <c r="E250" s="9"/>
      <c r="F250" s="47" t="s">
        <v>435</v>
      </c>
      <c r="G250" s="64">
        <v>15</v>
      </c>
    </row>
    <row r="251" spans="1:7" ht="15.75" customHeight="1" x14ac:dyDescent="0.25">
      <c r="B251" s="128" t="s">
        <v>746</v>
      </c>
      <c r="C251" s="1">
        <f t="shared" si="23"/>
        <v>15</v>
      </c>
      <c r="D251" s="1" t="str">
        <f t="shared" si="24"/>
        <v>OK</v>
      </c>
      <c r="F251" s="47" t="s">
        <v>267</v>
      </c>
      <c r="G251" s="58">
        <v>15</v>
      </c>
    </row>
    <row r="252" spans="1:7" ht="15.75" customHeight="1" x14ac:dyDescent="0.25">
      <c r="B252" s="128" t="s">
        <v>747</v>
      </c>
      <c r="C252" s="1">
        <f t="shared" si="23"/>
        <v>13</v>
      </c>
      <c r="D252" s="1" t="str">
        <f t="shared" si="24"/>
        <v>OK</v>
      </c>
      <c r="F252" s="70" t="s">
        <v>470</v>
      </c>
      <c r="G252" s="58">
        <v>13</v>
      </c>
    </row>
    <row r="253" spans="1:7" ht="15.75" customHeight="1" x14ac:dyDescent="0.25">
      <c r="B253" s="4"/>
    </row>
    <row r="254" spans="1:7" ht="15.75" customHeight="1" x14ac:dyDescent="0.25">
      <c r="B254" s="4"/>
    </row>
    <row r="255" spans="1:7" ht="15.75" customHeight="1" x14ac:dyDescent="0.25">
      <c r="B255" s="4"/>
    </row>
    <row r="256" spans="1:7" ht="15.75" customHeight="1" x14ac:dyDescent="0.25">
      <c r="B256" s="4"/>
    </row>
    <row r="257" spans="2:2" ht="15.75" customHeight="1" x14ac:dyDescent="0.25">
      <c r="B257" s="4"/>
    </row>
    <row r="258" spans="2:2" ht="15.75" customHeight="1" x14ac:dyDescent="0.25">
      <c r="B258" s="4"/>
    </row>
    <row r="259" spans="2:2" ht="15.75" customHeight="1" x14ac:dyDescent="0.25">
      <c r="B259" s="4"/>
    </row>
    <row r="260" spans="2:2" ht="15.75" customHeight="1" x14ac:dyDescent="0.25">
      <c r="B260" s="4"/>
    </row>
    <row r="261" spans="2:2" ht="15.75" customHeight="1" x14ac:dyDescent="0.25">
      <c r="B261" s="4"/>
    </row>
    <row r="262" spans="2:2" ht="15.75" customHeight="1" x14ac:dyDescent="0.25">
      <c r="B262" s="4"/>
    </row>
    <row r="263" spans="2:2" ht="15.75" customHeight="1" x14ac:dyDescent="0.25">
      <c r="B263" s="4"/>
    </row>
    <row r="264" spans="2:2" ht="15.75" customHeight="1" x14ac:dyDescent="0.25">
      <c r="B264" s="4"/>
    </row>
    <row r="265" spans="2:2" ht="15.75" customHeight="1" x14ac:dyDescent="0.25">
      <c r="B265" s="4"/>
    </row>
    <row r="266" spans="2:2" ht="15.75" customHeight="1" x14ac:dyDescent="0.25">
      <c r="B266" s="4"/>
    </row>
    <row r="267" spans="2:2" ht="15.75" customHeight="1" x14ac:dyDescent="0.25">
      <c r="B267" s="4"/>
    </row>
    <row r="268" spans="2:2" ht="15.75" customHeight="1" x14ac:dyDescent="0.25">
      <c r="B268" s="4"/>
    </row>
    <row r="269" spans="2:2" ht="15.75" customHeight="1" x14ac:dyDescent="0.25">
      <c r="B269" s="4"/>
    </row>
    <row r="270" spans="2:2" ht="15.75" customHeight="1" x14ac:dyDescent="0.25">
      <c r="B270" s="4"/>
    </row>
    <row r="271" spans="2:2" ht="15.75" customHeight="1" x14ac:dyDescent="0.25">
      <c r="B271" s="4"/>
    </row>
    <row r="272" spans="2:2" ht="15.75" customHeight="1" x14ac:dyDescent="0.25">
      <c r="B272" s="4"/>
    </row>
    <row r="273" spans="2:2" ht="15.75" customHeight="1" x14ac:dyDescent="0.25">
      <c r="B273" s="4"/>
    </row>
    <row r="274" spans="2:2" ht="15.75" customHeight="1" x14ac:dyDescent="0.25">
      <c r="B274" s="4"/>
    </row>
    <row r="275" spans="2:2" ht="15.75" customHeight="1" x14ac:dyDescent="0.25">
      <c r="B275" s="4"/>
    </row>
    <row r="276" spans="2:2" ht="15.75" customHeight="1" x14ac:dyDescent="0.25">
      <c r="B276" s="4"/>
    </row>
    <row r="277" spans="2:2" ht="15.75" customHeight="1" x14ac:dyDescent="0.25">
      <c r="B277" s="4"/>
    </row>
    <row r="278" spans="2:2" ht="15.75" customHeight="1" x14ac:dyDescent="0.25">
      <c r="B278" s="4"/>
    </row>
    <row r="279" spans="2:2" ht="15.75" customHeight="1" x14ac:dyDescent="0.25">
      <c r="B279" s="4"/>
    </row>
    <row r="280" spans="2:2" ht="15.75" customHeight="1" x14ac:dyDescent="0.25">
      <c r="B280" s="4"/>
    </row>
    <row r="281" spans="2:2" ht="15.75" customHeight="1" x14ac:dyDescent="0.25">
      <c r="B281" s="4"/>
    </row>
    <row r="282" spans="2:2" ht="15.75" customHeight="1" x14ac:dyDescent="0.25">
      <c r="B282" s="4"/>
    </row>
    <row r="283" spans="2:2" ht="15.75" customHeight="1" x14ac:dyDescent="0.25">
      <c r="B283" s="4"/>
    </row>
    <row r="284" spans="2:2" ht="15.75" customHeight="1" x14ac:dyDescent="0.25">
      <c r="B284" s="4"/>
    </row>
    <row r="285" spans="2:2" ht="15.75" customHeight="1" x14ac:dyDescent="0.25">
      <c r="B285" s="4"/>
    </row>
    <row r="286" spans="2:2" ht="15.75" customHeight="1" x14ac:dyDescent="0.25">
      <c r="B286" s="4"/>
    </row>
    <row r="287" spans="2:2" ht="15.75" customHeight="1" x14ac:dyDescent="0.25">
      <c r="B287" s="4"/>
    </row>
    <row r="288" spans="2:2" ht="15.75" customHeight="1" x14ac:dyDescent="0.25">
      <c r="B288" s="4"/>
    </row>
    <row r="289" spans="2:2" ht="15.75" customHeight="1" x14ac:dyDescent="0.25">
      <c r="B289" s="4"/>
    </row>
    <row r="290" spans="2:2" ht="15.75" customHeight="1" x14ac:dyDescent="0.25">
      <c r="B290" s="4"/>
    </row>
    <row r="291" spans="2:2" ht="15.75" customHeight="1" x14ac:dyDescent="0.25">
      <c r="B291" s="4"/>
    </row>
    <row r="292" spans="2:2" ht="15.75" customHeight="1" x14ac:dyDescent="0.25">
      <c r="B292" s="4"/>
    </row>
    <row r="293" spans="2:2" ht="15.75" customHeight="1" x14ac:dyDescent="0.25">
      <c r="B293" s="4"/>
    </row>
    <row r="294" spans="2:2" ht="15.75" customHeight="1" x14ac:dyDescent="0.25">
      <c r="B294" s="4"/>
    </row>
    <row r="295" spans="2:2" ht="15.75" customHeight="1" x14ac:dyDescent="0.25">
      <c r="B295" s="4"/>
    </row>
    <row r="296" spans="2:2" ht="15.75" customHeight="1" x14ac:dyDescent="0.25">
      <c r="B296" s="4"/>
    </row>
    <row r="297" spans="2:2" ht="15.75" customHeight="1" x14ac:dyDescent="0.25">
      <c r="B297" s="4"/>
    </row>
    <row r="298" spans="2:2" ht="15.75" customHeight="1" x14ac:dyDescent="0.25">
      <c r="B298" s="4"/>
    </row>
    <row r="299" spans="2:2" ht="15.75" customHeight="1" x14ac:dyDescent="0.25">
      <c r="B299" s="4"/>
    </row>
    <row r="300" spans="2:2" ht="15.75" customHeight="1" x14ac:dyDescent="0.25">
      <c r="B300" s="4"/>
    </row>
    <row r="301" spans="2:2" ht="15.75" customHeight="1" x14ac:dyDescent="0.25">
      <c r="B301" s="4"/>
    </row>
    <row r="302" spans="2:2" ht="15.75" customHeight="1" x14ac:dyDescent="0.25">
      <c r="B302" s="4"/>
    </row>
    <row r="303" spans="2:2" ht="15.75" customHeight="1" x14ac:dyDescent="0.25">
      <c r="B303" s="4"/>
    </row>
    <row r="304" spans="2:2" ht="15.75" customHeight="1" x14ac:dyDescent="0.25">
      <c r="B304" s="4"/>
    </row>
    <row r="305" spans="2:2" ht="15.75" customHeight="1" x14ac:dyDescent="0.25">
      <c r="B305" s="4"/>
    </row>
    <row r="306" spans="2:2" ht="15.75" customHeight="1" x14ac:dyDescent="0.25">
      <c r="B306" s="4"/>
    </row>
    <row r="307" spans="2:2" ht="15.75" customHeight="1" x14ac:dyDescent="0.25">
      <c r="B307" s="4"/>
    </row>
    <row r="308" spans="2:2" ht="15.75" customHeight="1" x14ac:dyDescent="0.25">
      <c r="B308" s="4"/>
    </row>
    <row r="309" spans="2:2" ht="15.75" customHeight="1" x14ac:dyDescent="0.25">
      <c r="B309" s="4"/>
    </row>
    <row r="310" spans="2:2" ht="15.75" customHeight="1" x14ac:dyDescent="0.25">
      <c r="B310" s="4"/>
    </row>
    <row r="311" spans="2:2" ht="15.75" customHeight="1" x14ac:dyDescent="0.25">
      <c r="B311" s="4"/>
    </row>
    <row r="312" spans="2:2" ht="15.75" customHeight="1" x14ac:dyDescent="0.25">
      <c r="B312" s="4"/>
    </row>
    <row r="313" spans="2:2" ht="15.75" customHeight="1" x14ac:dyDescent="0.25">
      <c r="B313" s="4"/>
    </row>
    <row r="314" spans="2:2" ht="15.75" customHeight="1" x14ac:dyDescent="0.25">
      <c r="B314" s="4"/>
    </row>
    <row r="315" spans="2:2" ht="15.75" customHeight="1" x14ac:dyDescent="0.25">
      <c r="B315" s="4"/>
    </row>
    <row r="316" spans="2:2" ht="15.75" customHeight="1" x14ac:dyDescent="0.25">
      <c r="B316" s="4"/>
    </row>
    <row r="317" spans="2:2" ht="15.75" customHeight="1" x14ac:dyDescent="0.25">
      <c r="B317" s="4"/>
    </row>
    <row r="318" spans="2:2" ht="15.75" customHeight="1" x14ac:dyDescent="0.25">
      <c r="B318" s="4"/>
    </row>
    <row r="319" spans="2:2" ht="15.75" customHeight="1" x14ac:dyDescent="0.25">
      <c r="B319" s="4"/>
    </row>
    <row r="320" spans="2:2" ht="15.75" customHeight="1" x14ac:dyDescent="0.25">
      <c r="B320" s="4"/>
    </row>
    <row r="321" spans="2:2" ht="15.75" customHeight="1" x14ac:dyDescent="0.25">
      <c r="B321" s="4"/>
    </row>
    <row r="322" spans="2:2" ht="15.75" customHeight="1" x14ac:dyDescent="0.25">
      <c r="B322" s="4"/>
    </row>
    <row r="323" spans="2:2" ht="15.75" customHeight="1" x14ac:dyDescent="0.25">
      <c r="B323" s="4"/>
    </row>
    <row r="324" spans="2:2" ht="15.75" customHeight="1" x14ac:dyDescent="0.25">
      <c r="B324" s="4"/>
    </row>
    <row r="325" spans="2:2" ht="15.75" customHeight="1" x14ac:dyDescent="0.25">
      <c r="B325" s="4"/>
    </row>
    <row r="326" spans="2:2" ht="15.75" customHeight="1" x14ac:dyDescent="0.25">
      <c r="B326" s="4"/>
    </row>
    <row r="327" spans="2:2" ht="15.75" customHeight="1" x14ac:dyDescent="0.25">
      <c r="B327" s="4"/>
    </row>
    <row r="328" spans="2:2" ht="15.75" customHeight="1" x14ac:dyDescent="0.25">
      <c r="B328" s="4"/>
    </row>
    <row r="329" spans="2:2" ht="15.75" customHeight="1" x14ac:dyDescent="0.25">
      <c r="B329" s="4"/>
    </row>
    <row r="330" spans="2:2" ht="15.75" customHeight="1" x14ac:dyDescent="0.25">
      <c r="B330" s="4"/>
    </row>
    <row r="331" spans="2:2" ht="15.75" customHeight="1" x14ac:dyDescent="0.25">
      <c r="B331" s="4"/>
    </row>
    <row r="332" spans="2:2" ht="15.75" customHeight="1" x14ac:dyDescent="0.25">
      <c r="B332" s="4"/>
    </row>
    <row r="333" spans="2:2" ht="15.75" customHeight="1" x14ac:dyDescent="0.25">
      <c r="B333" s="4"/>
    </row>
    <row r="334" spans="2:2" ht="15.75" customHeight="1" x14ac:dyDescent="0.25">
      <c r="B334" s="4"/>
    </row>
    <row r="335" spans="2:2" ht="15.75" customHeight="1" x14ac:dyDescent="0.25">
      <c r="B335" s="4"/>
    </row>
    <row r="336" spans="2:2" ht="15.75" customHeight="1" x14ac:dyDescent="0.25">
      <c r="B336" s="4"/>
    </row>
    <row r="337" spans="2:2" ht="15.75" customHeight="1" x14ac:dyDescent="0.25">
      <c r="B337" s="4"/>
    </row>
    <row r="338" spans="2:2" ht="15.75" customHeight="1" x14ac:dyDescent="0.25">
      <c r="B338" s="4"/>
    </row>
    <row r="339" spans="2:2" ht="15.75" customHeight="1" x14ac:dyDescent="0.25">
      <c r="B339" s="4"/>
    </row>
    <row r="340" spans="2:2" ht="15.75" customHeight="1" x14ac:dyDescent="0.25">
      <c r="B340" s="4"/>
    </row>
    <row r="341" spans="2:2" ht="15.75" customHeight="1" x14ac:dyDescent="0.25">
      <c r="B341" s="4"/>
    </row>
    <row r="342" spans="2:2" ht="15.75" customHeight="1" x14ac:dyDescent="0.25">
      <c r="B342" s="4"/>
    </row>
    <row r="343" spans="2:2" ht="15.75" customHeight="1" x14ac:dyDescent="0.25">
      <c r="B343" s="4"/>
    </row>
    <row r="344" spans="2:2" ht="15.75" customHeight="1" x14ac:dyDescent="0.25">
      <c r="B344" s="4"/>
    </row>
    <row r="345" spans="2:2" ht="15.75" customHeight="1" x14ac:dyDescent="0.25">
      <c r="B345" s="4"/>
    </row>
    <row r="346" spans="2:2" ht="15.75" customHeight="1" x14ac:dyDescent="0.25">
      <c r="B346" s="4"/>
    </row>
    <row r="347" spans="2:2" ht="15.75" customHeight="1" x14ac:dyDescent="0.25">
      <c r="B347" s="4"/>
    </row>
    <row r="348" spans="2:2" ht="15.75" customHeight="1" x14ac:dyDescent="0.25">
      <c r="B348" s="4"/>
    </row>
    <row r="349" spans="2:2" ht="15.75" customHeight="1" x14ac:dyDescent="0.25">
      <c r="B349" s="4"/>
    </row>
    <row r="350" spans="2:2" ht="15.75" customHeight="1" x14ac:dyDescent="0.25">
      <c r="B350" s="4"/>
    </row>
    <row r="351" spans="2:2" ht="15.75" customHeight="1" x14ac:dyDescent="0.25">
      <c r="B351" s="4"/>
    </row>
    <row r="352" spans="2:2" ht="15.75" customHeight="1" x14ac:dyDescent="0.25">
      <c r="B352" s="4"/>
    </row>
    <row r="353" spans="2:2" ht="15.75" customHeight="1" x14ac:dyDescent="0.25">
      <c r="B353" s="4"/>
    </row>
    <row r="354" spans="2:2" ht="15.75" customHeight="1" x14ac:dyDescent="0.25">
      <c r="B354" s="4"/>
    </row>
    <row r="355" spans="2:2" ht="15.75" customHeight="1" x14ac:dyDescent="0.25">
      <c r="B355" s="4"/>
    </row>
    <row r="356" spans="2:2" ht="15.75" customHeight="1" x14ac:dyDescent="0.25">
      <c r="B356" s="4"/>
    </row>
    <row r="357" spans="2:2" ht="15.75" customHeight="1" x14ac:dyDescent="0.25">
      <c r="B357" s="4"/>
    </row>
    <row r="358" spans="2:2" ht="15.75" customHeight="1" x14ac:dyDescent="0.25">
      <c r="B358" s="4"/>
    </row>
    <row r="359" spans="2:2" ht="15.75" customHeight="1" x14ac:dyDescent="0.25">
      <c r="B359" s="4"/>
    </row>
    <row r="360" spans="2:2" ht="15.75" customHeight="1" x14ac:dyDescent="0.25">
      <c r="B360" s="4"/>
    </row>
    <row r="361" spans="2:2" ht="15.75" customHeight="1" x14ac:dyDescent="0.25">
      <c r="B361" s="4"/>
    </row>
    <row r="362" spans="2:2" ht="15.75" customHeight="1" x14ac:dyDescent="0.25">
      <c r="B362" s="4"/>
    </row>
    <row r="363" spans="2:2" ht="15.75" customHeight="1" x14ac:dyDescent="0.25">
      <c r="B363" s="4"/>
    </row>
    <row r="364" spans="2:2" ht="15.75" customHeight="1" x14ac:dyDescent="0.25">
      <c r="B364" s="4"/>
    </row>
    <row r="365" spans="2:2" ht="15.75" customHeight="1" x14ac:dyDescent="0.25">
      <c r="B365" s="4"/>
    </row>
    <row r="366" spans="2:2" ht="15.75" customHeight="1" x14ac:dyDescent="0.25">
      <c r="B366" s="4"/>
    </row>
    <row r="367" spans="2:2" ht="15.75" customHeight="1" x14ac:dyDescent="0.25">
      <c r="B367" s="4"/>
    </row>
    <row r="368" spans="2:2" ht="15.75" customHeight="1" x14ac:dyDescent="0.25">
      <c r="B368" s="4"/>
    </row>
    <row r="369" spans="2:2" ht="15.75" customHeight="1" x14ac:dyDescent="0.25">
      <c r="B369" s="4"/>
    </row>
    <row r="370" spans="2:2" ht="15.75" customHeight="1" x14ac:dyDescent="0.25">
      <c r="B370" s="4"/>
    </row>
    <row r="371" spans="2:2" ht="15.75" customHeight="1" x14ac:dyDescent="0.25">
      <c r="B371" s="4"/>
    </row>
    <row r="372" spans="2:2" ht="15.75" customHeight="1" x14ac:dyDescent="0.25">
      <c r="B372" s="4"/>
    </row>
    <row r="373" spans="2:2" ht="15.75" customHeight="1" x14ac:dyDescent="0.25">
      <c r="B373" s="4"/>
    </row>
    <row r="374" spans="2:2" ht="15.75" customHeight="1" x14ac:dyDescent="0.25">
      <c r="B374" s="4"/>
    </row>
    <row r="375" spans="2:2" ht="15.75" customHeight="1" x14ac:dyDescent="0.25">
      <c r="B375" s="4"/>
    </row>
    <row r="376" spans="2:2" ht="15.75" customHeight="1" x14ac:dyDescent="0.25">
      <c r="B376" s="4"/>
    </row>
    <row r="377" spans="2:2" ht="15.75" customHeight="1" x14ac:dyDescent="0.25">
      <c r="B377" s="4"/>
    </row>
    <row r="378" spans="2:2" ht="15.75" customHeight="1" x14ac:dyDescent="0.25">
      <c r="B378" s="4"/>
    </row>
    <row r="379" spans="2:2" ht="15.75" customHeight="1" x14ac:dyDescent="0.25">
      <c r="B379" s="4"/>
    </row>
    <row r="380" spans="2:2" ht="15.75" customHeight="1" x14ac:dyDescent="0.25">
      <c r="B380" s="4"/>
    </row>
    <row r="381" spans="2:2" ht="15.75" customHeight="1" x14ac:dyDescent="0.25">
      <c r="B381" s="4"/>
    </row>
    <row r="382" spans="2:2" ht="15.75" customHeight="1" x14ac:dyDescent="0.25">
      <c r="B382" s="4"/>
    </row>
    <row r="383" spans="2:2" ht="15.75" customHeight="1" x14ac:dyDescent="0.25">
      <c r="B383" s="4"/>
    </row>
    <row r="384" spans="2:2" ht="15.75" customHeight="1" x14ac:dyDescent="0.25">
      <c r="B384" s="4"/>
    </row>
    <row r="385" spans="2:2" ht="15.75" customHeight="1" x14ac:dyDescent="0.25">
      <c r="B385" s="4"/>
    </row>
    <row r="386" spans="2:2" ht="15.75" customHeight="1" x14ac:dyDescent="0.25">
      <c r="B386" s="4"/>
    </row>
    <row r="387" spans="2:2" ht="15.75" customHeight="1" x14ac:dyDescent="0.25">
      <c r="B387" s="4"/>
    </row>
    <row r="388" spans="2:2" ht="15.75" customHeight="1" x14ac:dyDescent="0.25">
      <c r="B388" s="4"/>
    </row>
    <row r="389" spans="2:2" ht="15.75" customHeight="1" x14ac:dyDescent="0.25">
      <c r="B389" s="4"/>
    </row>
    <row r="390" spans="2:2" ht="15.75" customHeight="1" x14ac:dyDescent="0.25">
      <c r="B390" s="4"/>
    </row>
    <row r="391" spans="2:2" ht="15.75" customHeight="1" x14ac:dyDescent="0.25">
      <c r="B391" s="4"/>
    </row>
    <row r="392" spans="2:2" ht="15.75" customHeight="1" x14ac:dyDescent="0.25">
      <c r="B392" s="4"/>
    </row>
    <row r="393" spans="2:2" ht="15.75" customHeight="1" x14ac:dyDescent="0.25">
      <c r="B393" s="4"/>
    </row>
    <row r="394" spans="2:2" ht="15.75" customHeight="1" x14ac:dyDescent="0.25">
      <c r="B394" s="4"/>
    </row>
    <row r="395" spans="2:2" ht="15.75" customHeight="1" x14ac:dyDescent="0.25">
      <c r="B395" s="4"/>
    </row>
    <row r="396" spans="2:2" ht="15.75" customHeight="1" x14ac:dyDescent="0.25">
      <c r="B396" s="4"/>
    </row>
    <row r="397" spans="2:2" ht="15.75" customHeight="1" x14ac:dyDescent="0.25">
      <c r="B397" s="4"/>
    </row>
    <row r="398" spans="2:2" ht="15.75" customHeight="1" x14ac:dyDescent="0.25">
      <c r="B398" s="4"/>
    </row>
    <row r="399" spans="2:2" ht="15.75" customHeight="1" x14ac:dyDescent="0.25">
      <c r="B399" s="4"/>
    </row>
    <row r="400" spans="2:2" ht="15.75" customHeight="1" x14ac:dyDescent="0.25">
      <c r="B400" s="4"/>
    </row>
    <row r="401" spans="2:2" ht="15.75" customHeight="1" x14ac:dyDescent="0.25">
      <c r="B401" s="4"/>
    </row>
    <row r="402" spans="2:2" ht="15.75" customHeight="1" x14ac:dyDescent="0.25">
      <c r="B402" s="4"/>
    </row>
    <row r="403" spans="2:2" ht="15.75" customHeight="1" x14ac:dyDescent="0.25">
      <c r="B403" s="4"/>
    </row>
    <row r="404" spans="2:2" ht="15.75" customHeight="1" x14ac:dyDescent="0.25">
      <c r="B404" s="4"/>
    </row>
    <row r="405" spans="2:2" ht="15.75" customHeight="1" x14ac:dyDescent="0.25">
      <c r="B405" s="4"/>
    </row>
    <row r="406" spans="2:2" ht="15.75" customHeight="1" x14ac:dyDescent="0.25">
      <c r="B406" s="4"/>
    </row>
    <row r="407" spans="2:2" ht="15.75" customHeight="1" x14ac:dyDescent="0.25">
      <c r="B407" s="4"/>
    </row>
    <row r="408" spans="2:2" ht="15.75" customHeight="1" x14ac:dyDescent="0.25">
      <c r="B408" s="4"/>
    </row>
    <row r="409" spans="2:2" ht="15.75" customHeight="1" x14ac:dyDescent="0.25">
      <c r="B409" s="4"/>
    </row>
    <row r="410" spans="2:2" ht="15.75" customHeight="1" x14ac:dyDescent="0.25">
      <c r="B410" s="4"/>
    </row>
    <row r="411" spans="2:2" ht="15.75" customHeight="1" x14ac:dyDescent="0.25">
      <c r="B411" s="4"/>
    </row>
    <row r="412" spans="2:2" ht="15.75" customHeight="1" x14ac:dyDescent="0.25">
      <c r="B412" s="4"/>
    </row>
    <row r="413" spans="2:2" ht="15.75" customHeight="1" x14ac:dyDescent="0.25">
      <c r="B413" s="4"/>
    </row>
    <row r="414" spans="2:2" ht="15.75" customHeight="1" x14ac:dyDescent="0.25">
      <c r="B414" s="4"/>
    </row>
    <row r="415" spans="2:2" ht="15.75" customHeight="1" x14ac:dyDescent="0.25">
      <c r="B415" s="4"/>
    </row>
    <row r="416" spans="2:2" ht="15.75" customHeight="1" x14ac:dyDescent="0.25">
      <c r="B416" s="4"/>
    </row>
    <row r="417" spans="2:2" ht="15.75" customHeight="1" x14ac:dyDescent="0.25">
      <c r="B417" s="4"/>
    </row>
    <row r="418" spans="2:2" ht="15.75" customHeight="1" x14ac:dyDescent="0.25">
      <c r="B418" s="4"/>
    </row>
    <row r="419" spans="2:2" ht="15.75" customHeight="1" x14ac:dyDescent="0.25">
      <c r="B419" s="4"/>
    </row>
    <row r="420" spans="2:2" ht="15.75" customHeight="1" x14ac:dyDescent="0.25">
      <c r="B420" s="4"/>
    </row>
    <row r="421" spans="2:2" ht="15.75" customHeight="1" x14ac:dyDescent="0.25">
      <c r="B421" s="4"/>
    </row>
    <row r="422" spans="2:2" ht="15.75" customHeight="1" x14ac:dyDescent="0.25">
      <c r="B422" s="4"/>
    </row>
    <row r="423" spans="2:2" ht="15.75" customHeight="1" x14ac:dyDescent="0.25">
      <c r="B423" s="4"/>
    </row>
    <row r="424" spans="2:2" ht="15.75" customHeight="1" x14ac:dyDescent="0.25">
      <c r="B424" s="4"/>
    </row>
    <row r="425" spans="2:2" ht="15.75" customHeight="1" x14ac:dyDescent="0.25">
      <c r="B425" s="4"/>
    </row>
    <row r="426" spans="2:2" ht="15.75" customHeight="1" x14ac:dyDescent="0.25">
      <c r="B426" s="4"/>
    </row>
    <row r="427" spans="2:2" ht="15.75" customHeight="1" x14ac:dyDescent="0.25">
      <c r="B427" s="4"/>
    </row>
    <row r="428" spans="2:2" ht="15.75" customHeight="1" x14ac:dyDescent="0.25">
      <c r="B428" s="4"/>
    </row>
    <row r="429" spans="2:2" ht="15.75" customHeight="1" x14ac:dyDescent="0.25">
      <c r="B429" s="4"/>
    </row>
    <row r="430" spans="2:2" ht="15.75" customHeight="1" x14ac:dyDescent="0.25">
      <c r="B430" s="4"/>
    </row>
    <row r="431" spans="2:2" ht="15.75" customHeight="1" x14ac:dyDescent="0.25">
      <c r="B431" s="4"/>
    </row>
    <row r="432" spans="2:2" ht="15.75" customHeight="1" x14ac:dyDescent="0.25">
      <c r="B432" s="4"/>
    </row>
    <row r="433" spans="2:2" ht="15.75" customHeight="1" x14ac:dyDescent="0.25">
      <c r="B433" s="4"/>
    </row>
    <row r="434" spans="2:2" ht="15.75" customHeight="1" x14ac:dyDescent="0.25">
      <c r="B434" s="4"/>
    </row>
    <row r="435" spans="2:2" ht="15.75" customHeight="1" x14ac:dyDescent="0.25">
      <c r="B435" s="4"/>
    </row>
    <row r="436" spans="2:2" ht="15.75" customHeight="1" x14ac:dyDescent="0.25">
      <c r="B436" s="4"/>
    </row>
    <row r="437" spans="2:2" ht="15.75" customHeight="1" x14ac:dyDescent="0.25">
      <c r="B437" s="4"/>
    </row>
    <row r="438" spans="2:2" ht="15.75" customHeight="1" x14ac:dyDescent="0.25">
      <c r="B438" s="4"/>
    </row>
    <row r="439" spans="2:2" ht="15.75" customHeight="1" x14ac:dyDescent="0.25">
      <c r="B439" s="4"/>
    </row>
    <row r="440" spans="2:2" ht="15.75" customHeight="1" x14ac:dyDescent="0.25">
      <c r="B440" s="4"/>
    </row>
    <row r="441" spans="2:2" ht="15.75" customHeight="1" x14ac:dyDescent="0.25">
      <c r="B441" s="4"/>
    </row>
    <row r="442" spans="2:2" ht="15.75" customHeight="1" x14ac:dyDescent="0.25">
      <c r="B442" s="4"/>
    </row>
    <row r="443" spans="2:2" ht="15.75" customHeight="1" x14ac:dyDescent="0.25">
      <c r="B443" s="4"/>
    </row>
    <row r="444" spans="2:2" ht="15.75" customHeight="1" x14ac:dyDescent="0.25">
      <c r="B444" s="4"/>
    </row>
    <row r="445" spans="2:2" ht="15.75" customHeight="1" x14ac:dyDescent="0.25">
      <c r="B445" s="4"/>
    </row>
    <row r="446" spans="2:2" ht="15.75" customHeight="1" x14ac:dyDescent="0.25">
      <c r="B446" s="4"/>
    </row>
    <row r="447" spans="2:2" ht="15.75" customHeight="1" x14ac:dyDescent="0.25">
      <c r="B447" s="4"/>
    </row>
    <row r="448" spans="2:2" ht="15.75" customHeight="1" x14ac:dyDescent="0.25">
      <c r="B448" s="4"/>
    </row>
    <row r="449" spans="2:2" ht="15.75" customHeight="1" x14ac:dyDescent="0.25">
      <c r="B449" s="4"/>
    </row>
    <row r="450" spans="2:2" ht="15.75" customHeight="1" x14ac:dyDescent="0.25">
      <c r="B450" s="4"/>
    </row>
    <row r="451" spans="2:2" ht="15.75" customHeight="1" x14ac:dyDescent="0.25">
      <c r="B451" s="4"/>
    </row>
    <row r="452" spans="2:2" ht="15.75" customHeight="1" x14ac:dyDescent="0.25">
      <c r="B452" s="4"/>
    </row>
  </sheetData>
  <conditionalFormatting sqref="E225">
    <cfRule type="cellIs" dxfId="35" priority="1" operator="equal">
      <formula>"ERRO"</formula>
    </cfRule>
  </conditionalFormatting>
  <conditionalFormatting sqref="E225">
    <cfRule type="cellIs" dxfId="34" priority="2" operator="equal">
      <formula>"OK"</formula>
    </cfRule>
  </conditionalFormatting>
  <conditionalFormatting sqref="D11">
    <cfRule type="cellIs" dxfId="33" priority="3" operator="equal">
      <formula>"ERRO"</formula>
    </cfRule>
  </conditionalFormatting>
  <conditionalFormatting sqref="D11">
    <cfRule type="cellIs" dxfId="32" priority="4" operator="equal">
      <formula>"OK"</formula>
    </cfRule>
  </conditionalFormatting>
  <conditionalFormatting sqref="E11">
    <cfRule type="cellIs" dxfId="31" priority="5" operator="equal">
      <formula>"ERRO"</formula>
    </cfRule>
  </conditionalFormatting>
  <conditionalFormatting sqref="E11">
    <cfRule type="cellIs" dxfId="30" priority="6" operator="equal">
      <formula>"OK"</formula>
    </cfRule>
  </conditionalFormatting>
  <conditionalFormatting sqref="D21">
    <cfRule type="cellIs" dxfId="29" priority="7" operator="equal">
      <formula>"ERRO"</formula>
    </cfRule>
  </conditionalFormatting>
  <conditionalFormatting sqref="D21">
    <cfRule type="cellIs" dxfId="28" priority="8" operator="equal">
      <formula>"OK"</formula>
    </cfRule>
  </conditionalFormatting>
  <conditionalFormatting sqref="E21">
    <cfRule type="cellIs" dxfId="27" priority="9" operator="equal">
      <formula>"ERRO"</formula>
    </cfRule>
  </conditionalFormatting>
  <conditionalFormatting sqref="E21">
    <cfRule type="cellIs" dxfId="26" priority="10" operator="equal">
      <formula>"OK"</formula>
    </cfRule>
  </conditionalFormatting>
  <conditionalFormatting sqref="D68">
    <cfRule type="cellIs" dxfId="25" priority="11" operator="equal">
      <formula>"ERRO"</formula>
    </cfRule>
  </conditionalFormatting>
  <conditionalFormatting sqref="D68">
    <cfRule type="cellIs" dxfId="24" priority="12" operator="equal">
      <formula>"OK"</formula>
    </cfRule>
  </conditionalFormatting>
  <conditionalFormatting sqref="E68">
    <cfRule type="cellIs" dxfId="23" priority="13" operator="equal">
      <formula>"ERRO"</formula>
    </cfRule>
  </conditionalFormatting>
  <conditionalFormatting sqref="E68">
    <cfRule type="cellIs" dxfId="22" priority="14" operator="equal">
      <formula>"OK"</formula>
    </cfRule>
  </conditionalFormatting>
  <conditionalFormatting sqref="D127">
    <cfRule type="cellIs" dxfId="21" priority="15" operator="equal">
      <formula>"ERRO"</formula>
    </cfRule>
  </conditionalFormatting>
  <conditionalFormatting sqref="D127">
    <cfRule type="cellIs" dxfId="20" priority="16" operator="equal">
      <formula>"OK"</formula>
    </cfRule>
  </conditionalFormatting>
  <conditionalFormatting sqref="E127">
    <cfRule type="cellIs" dxfId="19" priority="17" operator="equal">
      <formula>"ERRO"</formula>
    </cfRule>
  </conditionalFormatting>
  <conditionalFormatting sqref="E127">
    <cfRule type="cellIs" dxfId="18" priority="18" operator="equal">
      <formula>"OK"</formula>
    </cfRule>
  </conditionalFormatting>
  <conditionalFormatting sqref="D148">
    <cfRule type="cellIs" dxfId="17" priority="19" operator="equal">
      <formula>"ERRO"</formula>
    </cfRule>
  </conditionalFormatting>
  <conditionalFormatting sqref="D148">
    <cfRule type="cellIs" dxfId="16" priority="20" operator="equal">
      <formula>"OK"</formula>
    </cfRule>
  </conditionalFormatting>
  <conditionalFormatting sqref="E148">
    <cfRule type="cellIs" dxfId="15" priority="21" operator="equal">
      <formula>"ERRO"</formula>
    </cfRule>
  </conditionalFormatting>
  <conditionalFormatting sqref="E148">
    <cfRule type="cellIs" dxfId="14" priority="22" operator="equal">
      <formula>"OK"</formula>
    </cfRule>
  </conditionalFormatting>
  <conditionalFormatting sqref="D190">
    <cfRule type="cellIs" dxfId="13" priority="23" operator="equal">
      <formula>"ERRO"</formula>
    </cfRule>
  </conditionalFormatting>
  <conditionalFormatting sqref="D190">
    <cfRule type="cellIs" dxfId="12" priority="24" operator="equal">
      <formula>"OK"</formula>
    </cfRule>
  </conditionalFormatting>
  <conditionalFormatting sqref="E190">
    <cfRule type="cellIs" dxfId="11" priority="25" operator="equal">
      <formula>"ERRO"</formula>
    </cfRule>
  </conditionalFormatting>
  <conditionalFormatting sqref="E190">
    <cfRule type="cellIs" dxfId="10" priority="26" operator="equal">
      <formula>"OK"</formula>
    </cfRule>
  </conditionalFormatting>
  <conditionalFormatting sqref="D202">
    <cfRule type="cellIs" dxfId="9" priority="27" operator="equal">
      <formula>"ERRO"</formula>
    </cfRule>
  </conditionalFormatting>
  <conditionalFormatting sqref="D202">
    <cfRule type="cellIs" dxfId="8" priority="28" operator="equal">
      <formula>"OK"</formula>
    </cfRule>
  </conditionalFormatting>
  <conditionalFormatting sqref="E202">
    <cfRule type="cellIs" dxfId="7" priority="29" operator="equal">
      <formula>"ERRO"</formula>
    </cfRule>
  </conditionalFormatting>
  <conditionalFormatting sqref="E202">
    <cfRule type="cellIs" dxfId="6" priority="30" operator="equal">
      <formula>"OK"</formula>
    </cfRule>
  </conditionalFormatting>
  <conditionalFormatting sqref="D213">
    <cfRule type="cellIs" dxfId="5" priority="31" operator="equal">
      <formula>"ERRO"</formula>
    </cfRule>
  </conditionalFormatting>
  <conditionalFormatting sqref="D213">
    <cfRule type="cellIs" dxfId="4" priority="32" operator="equal">
      <formula>"OK"</formula>
    </cfRule>
  </conditionalFormatting>
  <conditionalFormatting sqref="E213">
    <cfRule type="cellIs" dxfId="3" priority="33" operator="equal">
      <formula>"ERRO"</formula>
    </cfRule>
  </conditionalFormatting>
  <conditionalFormatting sqref="E213">
    <cfRule type="cellIs" dxfId="2" priority="34" operator="equal">
      <formula>"OK"</formula>
    </cfRule>
  </conditionalFormatting>
  <conditionalFormatting sqref="D225">
    <cfRule type="cellIs" dxfId="1" priority="35" operator="equal">
      <formula>"ERRO"</formula>
    </cfRule>
  </conditionalFormatting>
  <conditionalFormatting sqref="D225">
    <cfRule type="cellIs" dxfId="0" priority="36" operator="equal">
      <formula>"OK"</formula>
    </cfRule>
  </conditionalFormatting>
  <hyperlinks>
    <hyperlink ref="B5" r:id="rId1"/>
  </hyperlinks>
  <pageMargins left="0.51180555555555496" right="0.51180555555555496" top="0.78749999999999998" bottom="0.78749999999999998" header="0" footer="0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0"/>
  <sheetViews>
    <sheetView topLeftCell="B1" workbookViewId="0">
      <selection activeCell="B2" sqref="B2"/>
    </sheetView>
  </sheetViews>
  <sheetFormatPr defaultColWidth="14.42578125" defaultRowHeight="15" customHeight="1" x14ac:dyDescent="0.25"/>
  <cols>
    <col min="1" max="1" width="8.140625" customWidth="1"/>
    <col min="2" max="2" width="225.42578125" customWidth="1"/>
    <col min="3" max="3" width="31.85546875" bestFit="1" customWidth="1"/>
    <col min="4" max="6" width="8.140625" customWidth="1"/>
  </cols>
  <sheetData>
    <row r="2" spans="1:3" x14ac:dyDescent="0.25">
      <c r="A2" t="s">
        <v>42</v>
      </c>
      <c r="B2" t="s">
        <v>742</v>
      </c>
      <c r="C2" s="127" t="s">
        <v>743</v>
      </c>
    </row>
    <row r="3" spans="1:3" x14ac:dyDescent="0.25">
      <c r="A3" t="s">
        <v>735</v>
      </c>
      <c r="B3" s="127" t="s">
        <v>744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pageMargins left="0.78749999999999998" right="0.78749999999999998" top="1.05277777777778" bottom="1.05277777777778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Processos</vt:lpstr>
      <vt:lpstr>ICCD</vt:lpstr>
      <vt:lpstr>dados</vt:lpstr>
      <vt:lpstr>ICCD!OLE_LINK19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ALEJANDRO HINOJOSA JARA</dc:creator>
  <cp:lastModifiedBy>MANUEL ALEJANDRO HINOJOSA HARA</cp:lastModifiedBy>
  <dcterms:created xsi:type="dcterms:W3CDTF">2019-02-11T09:43:56Z</dcterms:created>
  <dcterms:modified xsi:type="dcterms:W3CDTF">2019-05-16T18:09:12Z</dcterms:modified>
</cp:coreProperties>
</file>