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0404mnl\git\mhj-util\stc-util\Geradores de Incoming\MASTERCARD\"/>
    </mc:Choice>
  </mc:AlternateContent>
  <bookViews>
    <workbookView xWindow="0" yWindow="0" windowWidth="20490" windowHeight="7620" activeTab="1"/>
  </bookViews>
  <sheets>
    <sheet name="Processos" sheetId="1" r:id="rId1"/>
    <sheet name="ICCD" sheetId="2" r:id="rId2"/>
    <sheet name="dados" sheetId="3" r:id="rId3"/>
  </sheets>
  <definedNames>
    <definedName name="OLE_LINK19" localSheetId="1">ICCD!$G$26</definedName>
  </definedNames>
  <calcPr calcId="162913"/>
</workbook>
</file>

<file path=xl/calcChain.xml><?xml version="1.0" encoding="utf-8"?>
<calcChain xmlns="http://schemas.openxmlformats.org/spreadsheetml/2006/main">
  <c r="B42" i="2" l="1"/>
  <c r="F50" i="2" l="1"/>
  <c r="F42" i="2"/>
  <c r="F20" i="2"/>
  <c r="C35" i="2"/>
  <c r="D35" i="2" s="1"/>
  <c r="C24" i="2"/>
  <c r="D24" i="2" s="1"/>
  <c r="B18" i="2" l="1"/>
  <c r="C18" i="2" s="1"/>
  <c r="D18" i="2" s="1"/>
  <c r="C65" i="2"/>
  <c r="D65" i="2" s="1"/>
  <c r="C63" i="2"/>
  <c r="D63" i="2" s="1"/>
  <c r="C58" i="2"/>
  <c r="D58" i="2" s="1"/>
  <c r="B50" i="2"/>
  <c r="D55" i="2" s="1"/>
  <c r="B55" i="2" s="1"/>
  <c r="C55" i="2" s="1"/>
  <c r="C49" i="2"/>
  <c r="D49" i="2" s="1"/>
  <c r="C48" i="2"/>
  <c r="D48" i="2" s="1"/>
  <c r="C47" i="2"/>
  <c r="D47" i="2" s="1"/>
  <c r="C41" i="2"/>
  <c r="D41" i="2" s="1"/>
  <c r="C40" i="2"/>
  <c r="D40" i="2" s="1"/>
  <c r="C39" i="2"/>
  <c r="D39" i="2" s="1"/>
  <c r="C38" i="2"/>
  <c r="D38" i="2" s="1"/>
  <c r="C37" i="2"/>
  <c r="D37" i="2" s="1"/>
  <c r="C36" i="2"/>
  <c r="D36" i="2" s="1"/>
  <c r="C23" i="2"/>
  <c r="D23" i="2" s="1"/>
  <c r="C34" i="2"/>
  <c r="D34" i="2" s="1"/>
  <c r="C33" i="2"/>
  <c r="D33" i="2" s="1"/>
  <c r="C32" i="2"/>
  <c r="D32" i="2" s="1"/>
  <c r="C31" i="2"/>
  <c r="D31" i="2" s="1"/>
  <c r="C30" i="2"/>
  <c r="D30" i="2" s="1"/>
  <c r="C29" i="2"/>
  <c r="D29" i="2" s="1"/>
  <c r="C28" i="2"/>
  <c r="D28" i="2" s="1"/>
  <c r="C27" i="2"/>
  <c r="D27" i="2" s="1"/>
  <c r="C26" i="2"/>
  <c r="D26" i="2" s="1"/>
  <c r="C25" i="2"/>
  <c r="D25" i="2" s="1"/>
  <c r="C22" i="2"/>
  <c r="D22" i="2" s="1"/>
  <c r="C19" i="2"/>
  <c r="D19" i="2" s="1"/>
  <c r="C17" i="2"/>
  <c r="D17" i="2" s="1"/>
  <c r="B16" i="2"/>
  <c r="C16" i="2" s="1"/>
  <c r="D16" i="2" s="1"/>
  <c r="B15" i="2"/>
  <c r="C15" i="2" s="1"/>
  <c r="D15" i="2" s="1"/>
  <c r="B14" i="2"/>
  <c r="C14" i="2" s="1"/>
  <c r="D14" i="2" s="1"/>
  <c r="C13" i="2"/>
  <c r="D13" i="2" s="1"/>
  <c r="C12" i="2"/>
  <c r="D12" i="2" s="1"/>
  <c r="D54" i="2" l="1"/>
  <c r="B54" i="2" s="1"/>
  <c r="C54" i="2" s="1"/>
  <c r="C50" i="2"/>
  <c r="D50" i="2" s="1"/>
  <c r="B20" i="2"/>
  <c r="C42" i="2" l="1"/>
  <c r="D42" i="2" s="1"/>
  <c r="C20" i="2"/>
  <c r="D20" i="2" s="1"/>
  <c r="D53" i="2"/>
  <c r="B53" i="2" s="1"/>
  <c r="C53" i="2" s="1"/>
</calcChain>
</file>

<file path=xl/sharedStrings.xml><?xml version="1.0" encoding="utf-8"?>
<sst xmlns="http://schemas.openxmlformats.org/spreadsheetml/2006/main" count="246" uniqueCount="183">
  <si>
    <t>PROCESSOS</t>
  </si>
  <si>
    <t>BANDEIRA</t>
  </si>
  <si>
    <t>query1</t>
  </si>
  <si>
    <t>SELECT NVL(MAX(NU_SEQUENCIAL) + 1, 0) from TBSTCR_PROC_INCOMING WHERE Trim(CD_TIPO_ARQUIVO) = Trim('41');--EnumTipoArquivoChargeback</t>
  </si>
  <si>
    <t>ABAS</t>
  </si>
  <si>
    <t>Nome do Arquivo:</t>
  </si>
  <si>
    <t>Bandeira:</t>
  </si>
  <si>
    <t>Descrição:</t>
  </si>
  <si>
    <t>url</t>
  </si>
  <si>
    <t>incomingCopiaCorte1</t>
  </si>
  <si>
    <t>http://10.80.31.131:8030/stc/schedules/incoming</t>
  </si>
  <si>
    <t>JCB</t>
  </si>
  <si>
    <t>ICC1</t>
  </si>
  <si>
    <t>Processo</t>
  </si>
  <si>
    <t>Folder</t>
  </si>
  <si>
    <t>File Prefix</t>
  </si>
  <si>
    <t>HEADER</t>
  </si>
  <si>
    <t>Caráter</t>
  </si>
  <si>
    <t>Validador</t>
  </si>
  <si>
    <t>Querys</t>
  </si>
  <si>
    <t>CAMPO</t>
  </si>
  <si>
    <t>Validar</t>
  </si>
  <si>
    <t>CONFIG.</t>
  </si>
  <si>
    <t>POS</t>
  </si>
  <si>
    <t>OBSERVAÇÃO</t>
  </si>
  <si>
    <t>Tipo de Registro</t>
  </si>
  <si>
    <t>00</t>
  </si>
  <si>
    <t>Tipo de registro</t>
  </si>
  <si>
    <t>N-0002</t>
  </si>
  <si>
    <t>1-2</t>
  </si>
  <si>
    <t>identificacaoArquivo</t>
  </si>
  <si>
    <t>Identificação do arquivo</t>
  </si>
  <si>
    <t>A-0030</t>
  </si>
  <si>
    <t>3-32</t>
  </si>
  <si>
    <t>Literal para identificação do conteúdo do arquivo: “1-CHARGEBACK CREDITO VISTA” - (TC15 / TC16), “2-CHARGEBACK PARCELADO” -      (TC15 / TC16), “3-REVERSAO  CHARGEBACK” -  “4-CHARGEBACK DEBITO” -  (TC15 / TC16), IDENT-ARQ-00 (INBK002C)</t>
  </si>
  <si>
    <t>dataMovimento</t>
  </si>
  <si>
    <t>Data de movimento</t>
  </si>
  <si>
    <t>N-0008</t>
  </si>
  <si>
    <t>33-40</t>
  </si>
  <si>
    <t>Data de movimento – “AAAAMMDD”</t>
  </si>
  <si>
    <t>numeroSequencia</t>
  </si>
  <si>
    <t>Número de seqüência do arquivo</t>
  </si>
  <si>
    <t>N-0007</t>
  </si>
  <si>
    <t>41-47</t>
  </si>
  <si>
    <t>1 a 9999999</t>
  </si>
  <si>
    <t>dataGeracao</t>
  </si>
  <si>
    <t>Data de geração</t>
  </si>
  <si>
    <t>A-0008</t>
  </si>
  <si>
    <t>48-55</t>
  </si>
  <si>
    <t>Data de geração do arquivo – “AAAAMMDD”</t>
  </si>
  <si>
    <t>horaGeracao</t>
  </si>
  <si>
    <t>080000</t>
  </si>
  <si>
    <t>Hora de geração</t>
  </si>
  <si>
    <t>A-0006</t>
  </si>
  <si>
    <t>56-61</t>
  </si>
  <si>
    <t>Hora de geração do arquivo – “HHMMSS”</t>
  </si>
  <si>
    <t>Código da Bandeira</t>
  </si>
  <si>
    <t>N-0003</t>
  </si>
  <si>
    <t>062-064</t>
  </si>
  <si>
    <t>Código da Bandeira: 001 – Visa, 002 – MasterCard, 003 - Amex ,007 – Elo, 009 – Diners, 040 - HiperCard, 072 - Hiper,COD-BANDEIRA-00 (INBK002C)</t>
  </si>
  <si>
    <t>Brancos</t>
  </si>
  <si>
    <t>A-736</t>
  </si>
  <si>
    <t>65-800</t>
  </si>
  <si>
    <t>Área reservada para futuras expansões</t>
  </si>
  <si>
    <t>Linha</t>
  </si>
  <si>
    <t>DETALHE</t>
  </si>
  <si>
    <t>01</t>
  </si>
  <si>
    <t>Bandeira</t>
  </si>
  <si>
    <t>1</t>
  </si>
  <si>
    <t>A-0001</t>
  </si>
  <si>
    <t>N-0004</t>
  </si>
  <si>
    <t>Moeda Chargeback</t>
  </si>
  <si>
    <t>N-0012</t>
  </si>
  <si>
    <t>A-0019</t>
  </si>
  <si>
    <t>0000000200</t>
  </si>
  <si>
    <t>A-0010</t>
  </si>
  <si>
    <t>A-0100</t>
  </si>
  <si>
    <t>99 – Trailer do movimento de incoming</t>
  </si>
  <si>
    <t>TRAILER</t>
  </si>
  <si>
    <t>tipo registro</t>
  </si>
  <si>
    <t>99</t>
  </si>
  <si>
    <t>001-002</t>
  </si>
  <si>
    <t>Quantidade de registros</t>
  </si>
  <si>
    <t>000000003</t>
  </si>
  <si>
    <t>qtd de linhas</t>
  </si>
  <si>
    <t>N-0009</t>
  </si>
  <si>
    <t>003-011</t>
  </si>
  <si>
    <t>Quantidade de registros do arquivo</t>
  </si>
  <si>
    <t>A-0789</t>
  </si>
  <si>
    <t>12-800</t>
  </si>
  <si>
    <t>campos repetidos para mudar</t>
  </si>
  <si>
    <t>data padrao 1</t>
  </si>
  <si>
    <t>campos para mudar</t>
  </si>
  <si>
    <t>buscar da query1 na aba dados</t>
  </si>
  <si>
    <t>EnumTipoArquivoChargeback.java</t>
  </si>
  <si>
    <t>002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</si>
  <si>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</si>
  <si>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incomingChargebackSeg Apr</t>
  </si>
  <si>
    <t>002 – MASTERCARD</t>
  </si>
  <si>
    <t>Arquivo de incoming de Segunda Apresentacao MASTERCARD.</t>
  </si>
  <si>
    <t>incomingChargebackSegApr</t>
  </si>
  <si>
    <t>schedules.arquivo\chargeback\segundaApresentacao\processar\</t>
  </si>
  <si>
    <t>RET_2APR</t>
  </si>
  <si>
    <t>query2</t>
  </si>
  <si>
    <t>SELECT tp.CD_TIPO_PRODUTO, tp.DC_TIPO_PRODUTO, b.NM_BANDEIRA, b.CD_BANDEIRA FROM INTC.TBSTCR_TIPO_PRODUTO tp, INTC.TBSTCR_BANDEIRA b where tp.ID_BANDEIRA = b.ID_BANDEIRA and b.NM_BANDEIRA = 'MASTERCARD' order by tp.CD_TIPO_PRODUTO;</t>
  </si>
  <si>
    <t xml:space="preserve">2-CONFIRMA_OUTGOING_SEG_APRES </t>
  </si>
  <si>
    <t>Número único</t>
  </si>
  <si>
    <t>A-0029</t>
  </si>
  <si>
    <t>Número único de identificação da transação original na AL</t>
  </si>
  <si>
    <t>Valor segunda apresentação</t>
  </si>
  <si>
    <t>32-43</t>
  </si>
  <si>
    <t>Valor da segunda apresentação – 10 inteiros e 2 decimais</t>
  </si>
  <si>
    <t>Indicador de Montante</t>
  </si>
  <si>
    <t>44-44</t>
  </si>
  <si>
    <t>Código razão</t>
  </si>
  <si>
    <t>45-48</t>
  </si>
  <si>
    <t>Código da razão da segunda apresentação</t>
  </si>
  <si>
    <t>Mensagem</t>
  </si>
  <si>
    <t>49-148</t>
  </si>
  <si>
    <t>Mensagem relacionada ao código da razão</t>
  </si>
  <si>
    <t>Número referência chargeback</t>
  </si>
  <si>
    <t>149-158</t>
  </si>
  <si>
    <t>Número de referência do chargeback</t>
  </si>
  <si>
    <t>159-161</t>
  </si>
  <si>
    <t>Código da moeda do chargeback</t>
  </si>
  <si>
    <t>Moeda EC</t>
  </si>
  <si>
    <t>162-164</t>
  </si>
  <si>
    <t>Código da moeda da transação</t>
  </si>
  <si>
    <t>Indicador de documentação</t>
  </si>
  <si>
    <t>N-0001</t>
  </si>
  <si>
    <t>165-165</t>
  </si>
  <si>
    <t>Indicador de reversão</t>
  </si>
  <si>
    <t>166-166</t>
  </si>
  <si>
    <t>Indica se é uma reversão de 2ª apresentação: (S/N)</t>
  </si>
  <si>
    <t>Identificador da ação</t>
  </si>
  <si>
    <t>167-178</t>
  </si>
  <si>
    <t>Identificador da ação de reapresentação no STC</t>
  </si>
  <si>
    <t>Data de Incoming do Chargeback</t>
  </si>
  <si>
    <t>179-186</t>
  </si>
  <si>
    <t>Data do Incoming – Formato (AAAAMMDD)</t>
  </si>
  <si>
    <t>Número do Chargeback STAR</t>
  </si>
  <si>
    <t>N-0020</t>
  </si>
  <si>
    <t>187-206</t>
  </si>
  <si>
    <t>Número único identificador de um chargeback no sistema STAR</t>
  </si>
  <si>
    <t xml:space="preserve">Clam ID </t>
  </si>
  <si>
    <t>N-0019</t>
  </si>
  <si>
    <t>207-225</t>
  </si>
  <si>
    <t>Chargeback ID (First Presentment)</t>
  </si>
  <si>
    <t>226-244</t>
  </si>
  <si>
    <t>Identificador único do chargeback aberto pelo Emissor através do MasterCom Claims Manager</t>
  </si>
  <si>
    <t>A-0187</t>
  </si>
  <si>
    <t>245-431</t>
  </si>
  <si>
    <t>Chargeback ID (Second Presentment)</t>
  </si>
  <si>
    <t>432-450</t>
  </si>
  <si>
    <t>Código retorno</t>
  </si>
  <si>
    <t>451-452</t>
  </si>
  <si>
    <t>Mensagem retorno</t>
  </si>
  <si>
    <t>A-0048</t>
  </si>
  <si>
    <t>453-500</t>
  </si>
  <si>
    <t>Mensagem descritiva do código de retorno</t>
  </si>
  <si>
    <t>Indica o montante do valor da segunda apresentação em relação ao valor da venda:“1”-Valor total;”2”-Valor parcial;</t>
  </si>
  <si>
    <t>Indica se será enviada documentação de apoio:0-não1-sim</t>
  </si>
  <si>
    <t>Identificador único da disputa aberta pelo Emissor através do MasterCom Claims Manager Obs: obrigatório para reapresentações Mastercard e Hipercard</t>
  </si>
  <si>
    <t>Identificador único da reapresentação gerada pela Cielo através do MasterCom Claims Manager Obs: preenchimento no arquivo de confirmação do STAR para todos os registros enviados com sucesso ao MasterCom</t>
  </si>
  <si>
    <t>Código de retorno do registro: 00 – registro acatado &gt;0 – registro rejeitado (ver mensagem retorno)</t>
  </si>
  <si>
    <t>0012</t>
  </si>
  <si>
    <t>986</t>
  </si>
  <si>
    <t>0</t>
  </si>
  <si>
    <t>N</t>
  </si>
  <si>
    <t>00000000000000000000</t>
  </si>
  <si>
    <t xml:space="preserve">                                                                                                                                                                                           </t>
  </si>
  <si>
    <t xml:space="preserve">mensagem retorno segunda apresentacao          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</si>
  <si>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</si>
  <si>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00100000000001000000100010000</t>
  </si>
  <si>
    <t>000000001000</t>
  </si>
  <si>
    <t xml:space="preserve">teste segunda apresentacao master mhj                                                               </t>
  </si>
  <si>
    <t>20190401</t>
  </si>
  <si>
    <t>20190505</t>
  </si>
  <si>
    <t>000000194384</t>
  </si>
  <si>
    <t xml:space="preserve">200003356344       </t>
  </si>
  <si>
    <t xml:space="preserve">300003356331       </t>
  </si>
  <si>
    <t>1231234564567897890</t>
  </si>
  <si>
    <t>0000012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</si>
</sst>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rgb="FF000000"/>
      <name val="Calibri"/>
    </font>
    <font>
      <sz val="11"/>
      <name val="Calibri"/>
      <family val="2"/>
    </font>
    <font>
      <b/>
      <sz val="11"/>
      <name val="Calibri"/>
      <family val="2"/>
    </font>
    <font>
      <sz val="11"/>
      <color rgb="FF0563C1"/>
      <name val="Calibri"/>
      <family val="2"/>
    </font>
    <font>
      <u/>
      <sz val="11"/>
      <color rgb="FF0563C1"/>
      <name val="Calibri"/>
      <family val="2"/>
    </font>
    <font>
      <u/>
      <sz val="11"/>
      <color rgb="FF0563C1"/>
      <name val="Calibri"/>
      <family val="2"/>
    </font>
    <font>
      <u/>
      <sz val="11"/>
      <color rgb="FF0563C1"/>
      <name val="Calibri"/>
      <family val="2"/>
    </font>
    <font>
      <b/>
      <sz val="9"/>
      <color rgb="FFFFFFFF"/>
      <name val="Times New Roman"/>
      <family val="1"/>
    </font>
    <font>
      <b/>
      <sz val="11"/>
      <name val="Calibri"/>
      <family val="2"/>
    </font>
    <font>
      <sz val="11"/>
      <name val="Calibri"/>
      <family val="2"/>
    </font>
    <font>
      <sz val="11"/>
      <color rgb="FF000000"/>
      <name val="Arial"/>
      <family val="2"/>
    </font>
    <font>
      <sz val="9"/>
      <name val="Arial"/>
      <family val="2"/>
    </font>
    <font>
      <b/>
      <sz val="10"/>
      <color rgb="FF000000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70AD47"/>
        <bgColor rgb="FF70AD47"/>
      </patternFill>
    </fill>
    <fill>
      <patternFill patternType="solid">
        <fgColor rgb="FF808080"/>
        <bgColor rgb="FF808080"/>
      </patternFill>
    </fill>
    <fill>
      <patternFill patternType="solid">
        <fgColor rgb="FFFFFF00"/>
        <bgColor rgb="FFFFFF00"/>
      </patternFill>
    </fill>
    <fill>
      <patternFill patternType="solid">
        <fgColor rgb="FF00CC33"/>
        <bgColor rgb="FF00CC33"/>
      </patternFill>
    </fill>
    <fill>
      <patternFill patternType="solid">
        <fgColor rgb="FFFF3333"/>
        <bgColor rgb="FFFF3333"/>
      </patternFill>
    </fill>
    <fill>
      <patternFill patternType="solid">
        <fgColor rgb="FF66CCFF"/>
        <bgColor rgb="FF66CC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CC33"/>
      </patternFill>
    </fill>
    <fill>
      <patternFill patternType="solid">
        <fgColor theme="0"/>
        <bgColor rgb="FF66CCFF"/>
      </patternFill>
    </fill>
    <fill>
      <patternFill patternType="solid">
        <fgColor theme="0"/>
        <bgColor rgb="FFFF3333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rgb="FFFF3333"/>
      </patternFill>
    </fill>
  </fills>
  <borders count="2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5">
    <xf numFmtId="0" fontId="0" fillId="0" borderId="0" xfId="0" applyFont="1" applyAlignment="1"/>
    <xf numFmtId="0" fontId="0" fillId="0" borderId="0" xfId="0" applyFont="1" applyAlignment="1">
      <alignment horizontal="center"/>
    </xf>
    <xf numFmtId="0" fontId="1" fillId="0" borderId="0" xfId="0" applyFont="1" applyAlignment="1"/>
    <xf numFmtId="49" fontId="2" fillId="0" borderId="0" xfId="0" applyNumberFormat="1" applyFont="1"/>
    <xf numFmtId="49" fontId="1" fillId="0" borderId="0" xfId="0" applyNumberFormat="1" applyFont="1"/>
    <xf numFmtId="49" fontId="1" fillId="0" borderId="0" xfId="0" applyNumberFormat="1" applyFont="1" applyAlignment="1"/>
    <xf numFmtId="49" fontId="0" fillId="0" borderId="0" xfId="0" applyNumberFormat="1" applyFont="1" applyAlignment="1">
      <alignment wrapText="1"/>
    </xf>
    <xf numFmtId="0" fontId="0" fillId="0" borderId="0" xfId="0" applyFont="1" applyAlignment="1">
      <alignment wrapText="1"/>
    </xf>
    <xf numFmtId="0" fontId="3" fillId="0" borderId="0" xfId="0" applyFont="1" applyAlignment="1"/>
    <xf numFmtId="0" fontId="0" fillId="0" borderId="0" xfId="0" applyFont="1" applyAlignment="1">
      <alignment horizontal="center"/>
    </xf>
    <xf numFmtId="49" fontId="4" fillId="0" borderId="0" xfId="0" applyNumberFormat="1" applyFont="1" applyAlignment="1"/>
    <xf numFmtId="0" fontId="5" fillId="0" borderId="0" xfId="0" applyFont="1" applyAlignment="1"/>
    <xf numFmtId="49" fontId="6" fillId="0" borderId="0" xfId="0" applyNumberFormat="1" applyFont="1" applyAlignment="1"/>
    <xf numFmtId="0" fontId="0" fillId="0" borderId="0" xfId="0" applyFont="1" applyAlignment="1"/>
    <xf numFmtId="49" fontId="0" fillId="0" borderId="0" xfId="0" applyNumberFormat="1" applyFont="1" applyAlignment="1">
      <alignment horizontal="left"/>
    </xf>
    <xf numFmtId="0" fontId="0" fillId="2" borderId="1" xfId="0" applyFont="1" applyFill="1" applyBorder="1" applyAlignment="1"/>
    <xf numFmtId="49" fontId="0" fillId="2" borderId="1" xfId="0" applyNumberFormat="1" applyFont="1" applyFill="1" applyBorder="1" applyAlignment="1">
      <alignment horizontal="left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8" fillId="4" borderId="4" xfId="0" applyFont="1" applyFill="1" applyBorder="1" applyAlignment="1">
      <alignment horizontal="left"/>
    </xf>
    <xf numFmtId="0" fontId="8" fillId="4" borderId="4" xfId="0" applyFont="1" applyFill="1" applyBorder="1" applyAlignment="1">
      <alignment horizontal="center"/>
    </xf>
    <xf numFmtId="0" fontId="8" fillId="4" borderId="5" xfId="0" applyFont="1" applyFill="1" applyBorder="1" applyAlignment="1">
      <alignment horizontal="left"/>
    </xf>
    <xf numFmtId="49" fontId="0" fillId="0" borderId="0" xfId="0" applyNumberFormat="1" applyFont="1" applyAlignment="1"/>
    <xf numFmtId="0" fontId="9" fillId="4" borderId="4" xfId="0" applyFont="1" applyFill="1" applyBorder="1" applyAlignment="1">
      <alignment horizontal="left"/>
    </xf>
    <xf numFmtId="0" fontId="9" fillId="4" borderId="4" xfId="0" applyFont="1" applyFill="1" applyBorder="1" applyAlignment="1">
      <alignment horizontal="center"/>
    </xf>
    <xf numFmtId="0" fontId="9" fillId="4" borderId="5" xfId="0" applyFont="1" applyFill="1" applyBorder="1" applyAlignment="1">
      <alignment horizontal="left"/>
    </xf>
    <xf numFmtId="49" fontId="0" fillId="0" borderId="0" xfId="0" applyNumberFormat="1" applyFont="1" applyAlignment="1"/>
    <xf numFmtId="0" fontId="0" fillId="4" borderId="5" xfId="0" applyFont="1" applyFill="1" applyBorder="1" applyAlignment="1">
      <alignment horizontal="left" wrapText="1"/>
    </xf>
    <xf numFmtId="49" fontId="0" fillId="5" borderId="1" xfId="0" applyNumberFormat="1" applyFont="1" applyFill="1" applyBorder="1" applyAlignment="1"/>
    <xf numFmtId="49" fontId="0" fillId="6" borderId="1" xfId="0" applyNumberFormat="1" applyFont="1" applyFill="1" applyBorder="1" applyAlignment="1"/>
    <xf numFmtId="0" fontId="10" fillId="4" borderId="6" xfId="0" applyFont="1" applyFill="1" applyBorder="1" applyAlignment="1">
      <alignment horizontal="left" vertical="center" wrapText="1"/>
    </xf>
    <xf numFmtId="0" fontId="10" fillId="4" borderId="6" xfId="0" applyFont="1" applyFill="1" applyBorder="1" applyAlignment="1">
      <alignment horizontal="center" vertical="center" wrapText="1"/>
    </xf>
    <xf numFmtId="0" fontId="0" fillId="4" borderId="6" xfId="0" applyFont="1" applyFill="1" applyBorder="1" applyAlignment="1">
      <alignment horizontal="left" vertical="center" wrapText="1"/>
    </xf>
    <xf numFmtId="0" fontId="0" fillId="4" borderId="1" xfId="0" applyFont="1" applyFill="1" applyBorder="1" applyAlignment="1">
      <alignment horizontal="left"/>
    </xf>
    <xf numFmtId="49" fontId="0" fillId="4" borderId="1" xfId="0" applyNumberFormat="1" applyFont="1" applyFill="1" applyBorder="1" applyAlignment="1"/>
    <xf numFmtId="0" fontId="9" fillId="4" borderId="7" xfId="0" applyFont="1" applyFill="1" applyBorder="1" applyAlignment="1">
      <alignment horizontal="left"/>
    </xf>
    <xf numFmtId="0" fontId="9" fillId="4" borderId="7" xfId="0" applyFont="1" applyFill="1" applyBorder="1" applyAlignment="1">
      <alignment horizontal="center"/>
    </xf>
    <xf numFmtId="0" fontId="0" fillId="4" borderId="7" xfId="0" applyFont="1" applyFill="1" applyBorder="1" applyAlignment="1">
      <alignment horizontal="center"/>
    </xf>
    <xf numFmtId="0" fontId="0" fillId="4" borderId="8" xfId="0" applyFont="1" applyFill="1" applyBorder="1" applyAlignment="1">
      <alignment horizontal="center"/>
    </xf>
    <xf numFmtId="0" fontId="9" fillId="4" borderId="1" xfId="0" applyFont="1" applyFill="1" applyBorder="1" applyAlignment="1">
      <alignment horizontal="center"/>
    </xf>
    <xf numFmtId="0" fontId="0" fillId="4" borderId="4" xfId="0" applyFont="1" applyFill="1" applyBorder="1" applyAlignment="1"/>
    <xf numFmtId="0" fontId="9" fillId="4" borderId="7" xfId="0" applyFont="1" applyFill="1" applyBorder="1" applyAlignment="1">
      <alignment horizontal="center"/>
    </xf>
    <xf numFmtId="49" fontId="0" fillId="8" borderId="1" xfId="0" applyNumberFormat="1" applyFont="1" applyFill="1" applyBorder="1" applyAlignment="1"/>
    <xf numFmtId="0" fontId="0" fillId="8" borderId="1" xfId="0" applyFont="1" applyFill="1" applyBorder="1" applyAlignment="1"/>
    <xf numFmtId="49" fontId="12" fillId="0" borderId="0" xfId="0" applyNumberFormat="1" applyFont="1" applyAlignment="1">
      <alignment vertical="center"/>
    </xf>
    <xf numFmtId="0" fontId="12" fillId="0" borderId="0" xfId="0" applyFont="1" applyAlignment="1">
      <alignment vertical="center"/>
    </xf>
    <xf numFmtId="49" fontId="0" fillId="2" borderId="1" xfId="0" applyNumberFormat="1" applyFont="1" applyFill="1" applyBorder="1" applyAlignment="1"/>
    <xf numFmtId="0" fontId="13" fillId="4" borderId="9" xfId="0" applyFont="1" applyFill="1" applyBorder="1" applyAlignment="1">
      <alignment horizontal="center" vertical="center" wrapText="1"/>
    </xf>
    <xf numFmtId="0" fontId="13" fillId="4" borderId="10" xfId="0" applyFont="1" applyFill="1" applyBorder="1" applyAlignment="1">
      <alignment horizontal="center" vertical="center" wrapText="1"/>
    </xf>
    <xf numFmtId="0" fontId="13" fillId="4" borderId="11" xfId="0" applyFont="1" applyFill="1" applyBorder="1" applyAlignment="1">
      <alignment horizontal="center" vertical="center" wrapText="1"/>
    </xf>
    <xf numFmtId="0" fontId="14" fillId="4" borderId="12" xfId="0" applyFont="1" applyFill="1" applyBorder="1" applyAlignment="1">
      <alignment vertical="center" wrapText="1"/>
    </xf>
    <xf numFmtId="0" fontId="14" fillId="4" borderId="13" xfId="0" applyFont="1" applyFill="1" applyBorder="1" applyAlignment="1">
      <alignment horizontal="center" vertical="center" wrapText="1"/>
    </xf>
    <xf numFmtId="0" fontId="14" fillId="4" borderId="14" xfId="0" applyFont="1" applyFill="1" applyBorder="1" applyAlignment="1">
      <alignment horizontal="center" vertical="center" wrapText="1"/>
    </xf>
    <xf numFmtId="0" fontId="14" fillId="4" borderId="15" xfId="0" applyFont="1" applyFill="1" applyBorder="1" applyAlignment="1">
      <alignment vertical="center" wrapText="1"/>
    </xf>
    <xf numFmtId="49" fontId="0" fillId="6" borderId="1" xfId="0" applyNumberFormat="1" applyFont="1" applyFill="1" applyBorder="1" applyAlignment="1">
      <alignment horizontal="left"/>
    </xf>
    <xf numFmtId="0" fontId="14" fillId="4" borderId="16" xfId="0" applyFont="1" applyFill="1" applyBorder="1" applyAlignment="1">
      <alignment vertical="center" wrapText="1"/>
    </xf>
    <xf numFmtId="0" fontId="14" fillId="4" borderId="17" xfId="0" applyFont="1" applyFill="1" applyBorder="1" applyAlignment="1">
      <alignment horizontal="center" vertical="center" wrapText="1"/>
    </xf>
    <xf numFmtId="0" fontId="14" fillId="4" borderId="18" xfId="0" applyFont="1" applyFill="1" applyBorder="1" applyAlignment="1">
      <alignment horizontal="center" vertical="center" wrapText="1"/>
    </xf>
    <xf numFmtId="0" fontId="14" fillId="4" borderId="19" xfId="0" applyFont="1" applyFill="1" applyBorder="1" applyAlignment="1">
      <alignment vertical="center" wrapText="1"/>
    </xf>
    <xf numFmtId="49" fontId="0" fillId="0" borderId="0" xfId="0" applyNumberFormat="1" applyFont="1" applyAlignment="1">
      <alignment horizontal="center"/>
    </xf>
    <xf numFmtId="0" fontId="15" fillId="0" borderId="0" xfId="0" applyFont="1" applyAlignment="1"/>
    <xf numFmtId="49" fontId="0" fillId="7" borderId="1" xfId="0" applyNumberFormat="1" applyFont="1" applyFill="1" applyBorder="1" applyAlignment="1"/>
    <xf numFmtId="0" fontId="11" fillId="4" borderId="4" xfId="0" applyFont="1" applyFill="1" applyBorder="1" applyAlignment="1">
      <alignment horizontal="center"/>
    </xf>
    <xf numFmtId="0" fontId="11" fillId="4" borderId="4" xfId="0" applyFont="1" applyFill="1" applyBorder="1" applyAlignment="1">
      <alignment horizontal="left"/>
    </xf>
    <xf numFmtId="0" fontId="16" fillId="0" borderId="0" xfId="0" applyFont="1" applyAlignment="1"/>
    <xf numFmtId="49" fontId="16" fillId="6" borderId="1" xfId="0" applyNumberFormat="1" applyFont="1" applyFill="1" applyBorder="1" applyAlignment="1"/>
    <xf numFmtId="49" fontId="16" fillId="5" borderId="1" xfId="0" applyNumberFormat="1" applyFont="1" applyFill="1" applyBorder="1" applyAlignment="1">
      <alignment horizontal="left"/>
    </xf>
    <xf numFmtId="49" fontId="16" fillId="0" borderId="0" xfId="0" applyNumberFormat="1" applyFont="1" applyAlignment="1"/>
    <xf numFmtId="0" fontId="1" fillId="4" borderId="20" xfId="0" applyFont="1" applyFill="1" applyBorder="1" applyAlignment="1">
      <alignment horizontal="center"/>
    </xf>
    <xf numFmtId="0" fontId="14" fillId="9" borderId="26" xfId="0" applyFont="1" applyFill="1" applyBorder="1" applyAlignment="1">
      <alignment vertical="center" wrapText="1"/>
    </xf>
    <xf numFmtId="0" fontId="14" fillId="9" borderId="25" xfId="0" applyFont="1" applyFill="1" applyBorder="1" applyAlignment="1">
      <alignment vertical="center"/>
    </xf>
    <xf numFmtId="0" fontId="14" fillId="9" borderId="24" xfId="0" applyFont="1" applyFill="1" applyBorder="1" applyAlignment="1">
      <alignment vertical="center"/>
    </xf>
    <xf numFmtId="0" fontId="0" fillId="4" borderId="1" xfId="0" applyNumberFormat="1" applyFont="1" applyFill="1" applyBorder="1" applyAlignment="1"/>
    <xf numFmtId="0" fontId="14" fillId="9" borderId="25" xfId="0" applyFont="1" applyFill="1" applyBorder="1" applyAlignment="1">
      <alignment vertical="center" wrapText="1"/>
    </xf>
    <xf numFmtId="0" fontId="14" fillId="9" borderId="26" xfId="0" applyFont="1" applyFill="1" applyBorder="1" applyAlignment="1">
      <alignment horizontal="center" vertical="center" wrapText="1"/>
    </xf>
    <xf numFmtId="0" fontId="14" fillId="9" borderId="23" xfId="0" applyFont="1" applyFill="1" applyBorder="1" applyAlignment="1">
      <alignment vertical="center"/>
    </xf>
    <xf numFmtId="0" fontId="14" fillId="9" borderId="24" xfId="0" applyFont="1" applyFill="1" applyBorder="1" applyAlignment="1">
      <alignment horizontal="center" vertical="center"/>
    </xf>
    <xf numFmtId="0" fontId="14" fillId="9" borderId="21" xfId="0" applyFont="1" applyFill="1" applyBorder="1" applyAlignment="1">
      <alignment vertical="center"/>
    </xf>
    <xf numFmtId="0" fontId="14" fillId="9" borderId="22" xfId="0" applyFont="1" applyFill="1" applyBorder="1" applyAlignment="1">
      <alignment horizontal="center" vertical="center"/>
    </xf>
    <xf numFmtId="16" fontId="14" fillId="9" borderId="22" xfId="0" applyNumberFormat="1" applyFont="1" applyFill="1" applyBorder="1" applyAlignment="1">
      <alignment horizontal="center" vertical="center"/>
    </xf>
    <xf numFmtId="0" fontId="14" fillId="9" borderId="22" xfId="0" applyFont="1" applyFill="1" applyBorder="1" applyAlignment="1">
      <alignment vertical="center"/>
    </xf>
    <xf numFmtId="17" fontId="14" fillId="9" borderId="24" xfId="0" applyNumberFormat="1" applyFont="1" applyFill="1" applyBorder="1" applyAlignment="1">
      <alignment horizontal="center" vertical="center"/>
    </xf>
    <xf numFmtId="0" fontId="14" fillId="9" borderId="26" xfId="0" applyFont="1" applyFill="1" applyBorder="1" applyAlignment="1">
      <alignment vertical="center"/>
    </xf>
    <xf numFmtId="0" fontId="14" fillId="9" borderId="26" xfId="0" applyFont="1" applyFill="1" applyBorder="1" applyAlignment="1">
      <alignment horizontal="center" vertical="center"/>
    </xf>
    <xf numFmtId="0" fontId="14" fillId="10" borderId="1" xfId="0" applyFont="1" applyFill="1" applyBorder="1" applyAlignment="1">
      <alignment vertical="center"/>
    </xf>
    <xf numFmtId="0" fontId="14" fillId="10" borderId="1" xfId="0" applyFont="1" applyFill="1" applyBorder="1" applyAlignment="1">
      <alignment vertical="center" wrapText="1"/>
    </xf>
    <xf numFmtId="0" fontId="14" fillId="10" borderId="27" xfId="0" applyFont="1" applyFill="1" applyBorder="1" applyAlignment="1">
      <alignment vertical="center"/>
    </xf>
    <xf numFmtId="0" fontId="17" fillId="0" borderId="28" xfId="0" applyFont="1" applyBorder="1" applyAlignment="1"/>
    <xf numFmtId="49" fontId="16" fillId="11" borderId="1" xfId="0" applyNumberFormat="1" applyFont="1" applyFill="1" applyBorder="1" applyAlignment="1"/>
    <xf numFmtId="49" fontId="1" fillId="10" borderId="0" xfId="0" applyNumberFormat="1" applyFont="1" applyFill="1" applyAlignment="1"/>
    <xf numFmtId="49" fontId="16" fillId="12" borderId="1" xfId="0" applyNumberFormat="1" applyFont="1" applyFill="1" applyBorder="1" applyAlignment="1"/>
    <xf numFmtId="49" fontId="16" fillId="13" borderId="1" xfId="0" applyNumberFormat="1" applyFont="1" applyFill="1" applyBorder="1" applyAlignment="1"/>
    <xf numFmtId="49" fontId="16" fillId="0" borderId="0" xfId="0" applyNumberFormat="1" applyFont="1" applyAlignment="1">
      <alignment horizontal="left"/>
    </xf>
    <xf numFmtId="49" fontId="16" fillId="14" borderId="0" xfId="0" applyNumberFormat="1" applyFont="1" applyFill="1" applyAlignment="1"/>
    <xf numFmtId="49" fontId="16" fillId="15" borderId="1" xfId="0" applyNumberFormat="1" applyFont="1" applyFill="1" applyBorder="1" applyAlignment="1"/>
  </cellXfs>
  <cellStyles count="1">
    <cellStyle name="Normal" xfId="0" builtinId="0"/>
  </cellStyles>
  <dxfs count="12">
    <dxf>
      <fill>
        <patternFill patternType="none"/>
      </fill>
      <alignment vertical="bottom" wrapText="0" shrinkToFit="0"/>
    </dxf>
    <dxf>
      <fill>
        <patternFill patternType="none"/>
      </fill>
      <alignment vertical="bottom" wrapText="0" shrinkToFit="0"/>
    </dxf>
    <dxf>
      <fill>
        <patternFill patternType="none"/>
      </fill>
      <alignment vertical="bottom" wrapText="0" shrinkToFit="0"/>
    </dxf>
    <dxf>
      <fill>
        <patternFill patternType="none"/>
      </fill>
      <alignment vertical="bottom" wrapText="0" shrinkToFit="0"/>
    </dxf>
    <dxf>
      <fill>
        <patternFill patternType="none"/>
      </fill>
      <alignment vertical="bottom" wrapText="0" shrinkToFit="0"/>
    </dxf>
    <dxf>
      <fill>
        <patternFill patternType="none"/>
      </fill>
      <alignment vertical="bottom" wrapText="0" shrinkToFit="0"/>
    </dxf>
    <dxf>
      <fill>
        <patternFill patternType="none"/>
      </fill>
      <alignment vertical="bottom" wrapText="0" shrinkToFit="0"/>
    </dxf>
    <dxf>
      <fill>
        <patternFill patternType="none"/>
      </fill>
      <alignment vertical="bottom" wrapText="0" shrinkToFit="0"/>
    </dxf>
    <dxf>
      <fill>
        <patternFill patternType="none"/>
      </fill>
      <alignment vertical="bottom" wrapText="0" shrinkToFit="0"/>
    </dxf>
    <dxf>
      <fill>
        <patternFill patternType="none"/>
      </fill>
      <alignment vertical="bottom" wrapText="0" shrinkToFit="0"/>
    </dxf>
    <dxf>
      <fill>
        <patternFill patternType="none"/>
      </fill>
      <alignment vertical="bottom" wrapText="0" shrinkToFit="0"/>
    </dxf>
    <dxf>
      <fill>
        <patternFill patternType="none"/>
      </fill>
      <alignment vertical="bottom" wrapText="0" shrinkToFit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10.80.31.131:8030/stc/schedules/incoming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0"/>
  <sheetViews>
    <sheetView workbookViewId="0"/>
  </sheetViews>
  <sheetFormatPr defaultColWidth="14.42578125" defaultRowHeight="15" customHeight="1" x14ac:dyDescent="0.25"/>
  <cols>
    <col min="1" max="1" width="32.5703125" customWidth="1"/>
    <col min="2" max="2" width="12.7109375" customWidth="1"/>
    <col min="3" max="3" width="5.5703125" customWidth="1"/>
    <col min="4" max="6" width="8.140625" customWidth="1"/>
    <col min="7" max="26" width="8.7109375" customWidth="1"/>
  </cols>
  <sheetData>
    <row r="1" spans="1:3" x14ac:dyDescent="0.25">
      <c r="A1" t="s">
        <v>0</v>
      </c>
      <c r="B1" s="1" t="s">
        <v>1</v>
      </c>
      <c r="C1" s="1" t="s">
        <v>4</v>
      </c>
    </row>
    <row r="2" spans="1:3" x14ac:dyDescent="0.25">
      <c r="A2" s="8" t="s">
        <v>9</v>
      </c>
      <c r="B2" s="9" t="s">
        <v>11</v>
      </c>
      <c r="C2" s="1" t="s">
        <v>12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51180555555555496" right="0.51180555555555496" top="0.78749999999999998" bottom="0.78749999999999998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13"/>
  <sheetViews>
    <sheetView tabSelected="1" topLeftCell="A51" workbookViewId="0">
      <selection activeCell="D55" sqref="D53:D55"/>
    </sheetView>
  </sheetViews>
  <sheetFormatPr defaultColWidth="14.42578125" defaultRowHeight="15" customHeight="1" x14ac:dyDescent="0.25"/>
  <cols>
    <col min="1" max="1" width="40.140625" customWidth="1"/>
    <col min="2" max="2" width="59" customWidth="1"/>
    <col min="3" max="3" width="11.28515625" customWidth="1"/>
    <col min="4" max="4" width="9" customWidth="1"/>
    <col min="5" max="5" width="9.28515625" customWidth="1"/>
    <col min="6" max="6" width="9.28515625" style="13" customWidth="1"/>
    <col min="7" max="7" width="33" customWidth="1"/>
    <col min="8" max="8" width="8.7109375" customWidth="1"/>
    <col min="9" max="9" width="10.5703125" customWidth="1"/>
    <col min="10" max="10" width="219.28515625" customWidth="1"/>
    <col min="11" max="11" width="107.85546875" customWidth="1"/>
    <col min="12" max="26" width="8.7109375" customWidth="1"/>
  </cols>
  <sheetData>
    <row r="1" spans="1:10" x14ac:dyDescent="0.25">
      <c r="B1" s="3" t="s">
        <v>97</v>
      </c>
    </row>
    <row r="2" spans="1:10" x14ac:dyDescent="0.25">
      <c r="A2" t="s">
        <v>5</v>
      </c>
      <c r="B2" s="4"/>
    </row>
    <row r="3" spans="1:10" x14ac:dyDescent="0.25">
      <c r="A3" t="s">
        <v>6</v>
      </c>
      <c r="B3" s="5" t="s">
        <v>98</v>
      </c>
    </row>
    <row r="4" spans="1:10" x14ac:dyDescent="0.25">
      <c r="A4" t="s">
        <v>7</v>
      </c>
      <c r="B4" s="6" t="s">
        <v>99</v>
      </c>
      <c r="C4" s="7"/>
      <c r="D4" s="7"/>
    </row>
    <row r="5" spans="1:10" x14ac:dyDescent="0.25">
      <c r="A5" t="s">
        <v>8</v>
      </c>
      <c r="B5" s="10" t="s">
        <v>10</v>
      </c>
      <c r="C5" s="11"/>
      <c r="D5" s="11"/>
    </row>
    <row r="6" spans="1:10" x14ac:dyDescent="0.25">
      <c r="B6" s="12"/>
      <c r="C6" s="11"/>
      <c r="D6" s="11"/>
    </row>
    <row r="7" spans="1:10" x14ac:dyDescent="0.25">
      <c r="A7" s="13"/>
      <c r="B7" s="14"/>
    </row>
    <row r="8" spans="1:10" x14ac:dyDescent="0.25">
      <c r="A8" t="s">
        <v>13</v>
      </c>
      <c r="B8" s="4" t="s">
        <v>100</v>
      </c>
    </row>
    <row r="9" spans="1:10" x14ac:dyDescent="0.25">
      <c r="A9" t="s">
        <v>14</v>
      </c>
      <c r="B9" s="4" t="s">
        <v>101</v>
      </c>
    </row>
    <row r="10" spans="1:10" x14ac:dyDescent="0.25">
      <c r="A10" t="s">
        <v>15</v>
      </c>
      <c r="B10" s="4" t="s">
        <v>102</v>
      </c>
    </row>
    <row r="11" spans="1:10" x14ac:dyDescent="0.25">
      <c r="A11" s="15" t="s">
        <v>16</v>
      </c>
      <c r="B11" s="16"/>
      <c r="C11" s="17" t="s">
        <v>17</v>
      </c>
      <c r="D11" s="18" t="s">
        <v>18</v>
      </c>
      <c r="E11" s="18" t="s">
        <v>19</v>
      </c>
      <c r="F11" s="20" t="s">
        <v>21</v>
      </c>
      <c r="G11" s="19" t="s">
        <v>20</v>
      </c>
      <c r="H11" s="19" t="s">
        <v>22</v>
      </c>
      <c r="I11" s="19" t="s">
        <v>23</v>
      </c>
      <c r="J11" s="21" t="s">
        <v>24</v>
      </c>
    </row>
    <row r="12" spans="1:10" x14ac:dyDescent="0.25">
      <c r="A12" t="s">
        <v>25</v>
      </c>
      <c r="B12" s="22" t="s">
        <v>26</v>
      </c>
      <c r="C12" s="1">
        <f t="shared" ref="C12:C20" si="0">LEN(B12)</f>
        <v>2</v>
      </c>
      <c r="D12" s="1" t="str">
        <f t="shared" ref="D12:D20" si="1">IF(C12=F12,"OK","ERRO")</f>
        <v>OK</v>
      </c>
      <c r="F12" s="24">
        <v>2</v>
      </c>
      <c r="G12" s="23" t="s">
        <v>27</v>
      </c>
      <c r="H12" s="23" t="s">
        <v>28</v>
      </c>
      <c r="I12" s="23" t="s">
        <v>29</v>
      </c>
      <c r="J12" s="25">
        <v>0</v>
      </c>
    </row>
    <row r="13" spans="1:10" ht="30" x14ac:dyDescent="0.25">
      <c r="A13" t="s">
        <v>30</v>
      </c>
      <c r="B13" s="26" t="s">
        <v>105</v>
      </c>
      <c r="C13" s="1">
        <f t="shared" si="0"/>
        <v>30</v>
      </c>
      <c r="D13" s="1" t="str">
        <f t="shared" si="1"/>
        <v>OK</v>
      </c>
      <c r="F13" s="24">
        <v>30</v>
      </c>
      <c r="G13" s="23" t="s">
        <v>31</v>
      </c>
      <c r="H13" s="23" t="s">
        <v>32</v>
      </c>
      <c r="I13" s="23" t="s">
        <v>33</v>
      </c>
      <c r="J13" s="27" t="s">
        <v>34</v>
      </c>
    </row>
    <row r="14" spans="1:10" x14ac:dyDescent="0.25">
      <c r="A14" t="s">
        <v>35</v>
      </c>
      <c r="B14" s="28" t="str">
        <f>B58</f>
        <v>20190505</v>
      </c>
      <c r="C14" s="1">
        <f t="shared" si="0"/>
        <v>8</v>
      </c>
      <c r="D14" s="1" t="str">
        <f t="shared" si="1"/>
        <v>OK</v>
      </c>
      <c r="F14" s="24">
        <v>8</v>
      </c>
      <c r="G14" s="23" t="s">
        <v>36</v>
      </c>
      <c r="H14" s="23" t="s">
        <v>37</v>
      </c>
      <c r="I14" s="23" t="s">
        <v>38</v>
      </c>
      <c r="J14" s="25" t="s">
        <v>39</v>
      </c>
    </row>
    <row r="15" spans="1:10" x14ac:dyDescent="0.25">
      <c r="A15" t="s">
        <v>40</v>
      </c>
      <c r="B15" s="29" t="str">
        <f>B65</f>
        <v>0000012</v>
      </c>
      <c r="C15" s="1">
        <f t="shared" si="0"/>
        <v>7</v>
      </c>
      <c r="D15" s="1" t="str">
        <f t="shared" si="1"/>
        <v>OK</v>
      </c>
      <c r="E15" t="s">
        <v>2</v>
      </c>
      <c r="F15" s="24">
        <v>7</v>
      </c>
      <c r="G15" s="23" t="s">
        <v>41</v>
      </c>
      <c r="H15" s="23" t="s">
        <v>42</v>
      </c>
      <c r="I15" s="23" t="s">
        <v>43</v>
      </c>
      <c r="J15" s="25" t="s">
        <v>44</v>
      </c>
    </row>
    <row r="16" spans="1:10" x14ac:dyDescent="0.25">
      <c r="A16" t="s">
        <v>45</v>
      </c>
      <c r="B16" s="28" t="str">
        <f>B58</f>
        <v>20190505</v>
      </c>
      <c r="C16" s="1">
        <f t="shared" si="0"/>
        <v>8</v>
      </c>
      <c r="D16" s="1" t="str">
        <f t="shared" si="1"/>
        <v>OK</v>
      </c>
      <c r="F16" s="24">
        <v>8</v>
      </c>
      <c r="G16" s="23" t="s">
        <v>46</v>
      </c>
      <c r="H16" s="23" t="s">
        <v>47</v>
      </c>
      <c r="I16" s="23" t="s">
        <v>48</v>
      </c>
      <c r="J16" s="25" t="s">
        <v>49</v>
      </c>
    </row>
    <row r="17" spans="1:10" ht="15.75" thickBot="1" x14ac:dyDescent="0.3">
      <c r="A17" t="s">
        <v>50</v>
      </c>
      <c r="B17" s="22" t="s">
        <v>51</v>
      </c>
      <c r="C17" s="1">
        <f t="shared" si="0"/>
        <v>6</v>
      </c>
      <c r="D17" s="1" t="str">
        <f t="shared" si="1"/>
        <v>OK</v>
      </c>
      <c r="F17" s="24">
        <v>6</v>
      </c>
      <c r="G17" s="23" t="s">
        <v>52</v>
      </c>
      <c r="H17" s="23" t="s">
        <v>53</v>
      </c>
      <c r="I17" s="23" t="s">
        <v>54</v>
      </c>
      <c r="J17" s="25" t="s">
        <v>55</v>
      </c>
    </row>
    <row r="18" spans="1:10" ht="15.75" thickBot="1" x14ac:dyDescent="0.3">
      <c r="A18" t="s">
        <v>56</v>
      </c>
      <c r="B18" s="26" t="str">
        <f>B63</f>
        <v>002</v>
      </c>
      <c r="C18" s="1">
        <f t="shared" si="0"/>
        <v>3</v>
      </c>
      <c r="D18" s="1" t="str">
        <f t="shared" si="1"/>
        <v>OK</v>
      </c>
      <c r="F18" s="31">
        <v>3</v>
      </c>
      <c r="G18" s="30" t="s">
        <v>56</v>
      </c>
      <c r="H18" s="32" t="s">
        <v>57</v>
      </c>
      <c r="I18" s="30" t="s">
        <v>58</v>
      </c>
      <c r="J18" s="33" t="s">
        <v>59</v>
      </c>
    </row>
    <row r="19" spans="1:10" x14ac:dyDescent="0.25">
      <c r="A19" t="s">
        <v>60</v>
      </c>
      <c r="B19" s="22" t="s">
        <v>96</v>
      </c>
      <c r="C19" s="1">
        <f t="shared" si="0"/>
        <v>436</v>
      </c>
      <c r="D19" s="1" t="str">
        <f t="shared" si="1"/>
        <v>OK</v>
      </c>
      <c r="F19" s="24">
        <v>436</v>
      </c>
      <c r="G19" s="23" t="s">
        <v>60</v>
      </c>
      <c r="H19" s="23" t="s">
        <v>61</v>
      </c>
      <c r="I19" s="23" t="s">
        <v>62</v>
      </c>
      <c r="J19" s="25" t="s">
        <v>63</v>
      </c>
    </row>
    <row r="20" spans="1:10" x14ac:dyDescent="0.25">
      <c r="A20" t="s">
        <v>64</v>
      </c>
      <c r="B20" s="34" t="str">
        <f>B12&amp;B13&amp;B14&amp;B15&amp;B16&amp;B17&amp;B18&amp;B19</f>
        <v xml:space="preserve">002-CONFIRMA_OUTGOING_SEG_APRES 20190505000001220190505080000002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v>
      </c>
      <c r="C20" s="1">
        <f t="shared" si="0"/>
        <v>500</v>
      </c>
      <c r="D20" s="1" t="str">
        <f t="shared" si="1"/>
        <v>OK</v>
      </c>
      <c r="F20" s="13">
        <f>SUM(F12:F19)</f>
        <v>500</v>
      </c>
    </row>
    <row r="21" spans="1:10" ht="15.75" customHeight="1" thickBot="1" x14ac:dyDescent="0.3">
      <c r="A21" s="15" t="s">
        <v>65</v>
      </c>
      <c r="B21" s="16"/>
      <c r="C21" s="17" t="s">
        <v>17</v>
      </c>
      <c r="D21" s="18" t="s">
        <v>18</v>
      </c>
      <c r="E21" s="18" t="s">
        <v>19</v>
      </c>
      <c r="F21" s="20" t="s">
        <v>21</v>
      </c>
      <c r="G21" s="19" t="s">
        <v>20</v>
      </c>
      <c r="H21" s="19" t="s">
        <v>22</v>
      </c>
      <c r="I21" s="19" t="s">
        <v>23</v>
      </c>
      <c r="J21" s="21" t="s">
        <v>24</v>
      </c>
    </row>
    <row r="22" spans="1:10" ht="15.75" customHeight="1" thickBot="1" x14ac:dyDescent="0.3">
      <c r="A22" s="86" t="s">
        <v>27</v>
      </c>
      <c r="B22" s="22" t="s">
        <v>66</v>
      </c>
      <c r="C22" s="1">
        <f t="shared" ref="C22:C42" si="2">LEN(B22)</f>
        <v>2</v>
      </c>
      <c r="D22" s="1" t="str">
        <f t="shared" ref="D22:D42" si="3">IF(C22=F22,"OK","ERRO")</f>
        <v>OK</v>
      </c>
      <c r="F22" s="24">
        <v>2</v>
      </c>
      <c r="G22" s="77" t="s">
        <v>27</v>
      </c>
      <c r="H22" s="78" t="s">
        <v>28</v>
      </c>
      <c r="I22" s="79">
        <v>43497</v>
      </c>
      <c r="J22" s="80">
        <v>1</v>
      </c>
    </row>
    <row r="23" spans="1:10" ht="15.75" customHeight="1" thickBot="1" x14ac:dyDescent="0.3">
      <c r="A23" s="84" t="s">
        <v>106</v>
      </c>
      <c r="B23" s="26" t="s">
        <v>173</v>
      </c>
      <c r="C23" s="1">
        <f>LEN(B23)</f>
        <v>29</v>
      </c>
      <c r="D23" s="1" t="str">
        <f t="shared" si="3"/>
        <v>OK</v>
      </c>
      <c r="E23" s="13"/>
      <c r="F23" s="36">
        <v>29</v>
      </c>
      <c r="G23" s="75" t="s">
        <v>106</v>
      </c>
      <c r="H23" s="76" t="s">
        <v>107</v>
      </c>
      <c r="I23" s="81">
        <v>11383</v>
      </c>
      <c r="J23" s="71" t="s">
        <v>108</v>
      </c>
    </row>
    <row r="24" spans="1:10" s="13" customFormat="1" ht="15.75" customHeight="1" thickBot="1" x14ac:dyDescent="0.3">
      <c r="A24" s="84" t="s">
        <v>109</v>
      </c>
      <c r="B24" s="67" t="s">
        <v>174</v>
      </c>
      <c r="C24" s="9">
        <f>LEN(B24)</f>
        <v>12</v>
      </c>
      <c r="D24" s="9" t="str">
        <f t="shared" si="3"/>
        <v>OK</v>
      </c>
      <c r="F24" s="41">
        <v>12</v>
      </c>
      <c r="G24" s="75" t="s">
        <v>109</v>
      </c>
      <c r="H24" s="76" t="s">
        <v>72</v>
      </c>
      <c r="I24" s="76" t="s">
        <v>110</v>
      </c>
      <c r="J24" s="71" t="s">
        <v>111</v>
      </c>
    </row>
    <row r="25" spans="1:10" ht="15.75" customHeight="1" x14ac:dyDescent="0.25">
      <c r="A25" s="84" t="s">
        <v>112</v>
      </c>
      <c r="B25" s="67" t="s">
        <v>68</v>
      </c>
      <c r="C25" s="1">
        <f t="shared" si="2"/>
        <v>1</v>
      </c>
      <c r="D25" s="1" t="str">
        <f t="shared" si="3"/>
        <v>OK</v>
      </c>
      <c r="E25" s="13"/>
      <c r="F25" s="36">
        <v>1</v>
      </c>
      <c r="G25" s="82" t="s">
        <v>112</v>
      </c>
      <c r="H25" s="83" t="s">
        <v>69</v>
      </c>
      <c r="I25" s="83" t="s">
        <v>113</v>
      </c>
      <c r="J25" s="70" t="s">
        <v>160</v>
      </c>
    </row>
    <row r="26" spans="1:10" ht="15.75" customHeight="1" thickBot="1" x14ac:dyDescent="0.3">
      <c r="A26" s="84" t="s">
        <v>114</v>
      </c>
      <c r="B26" s="67" t="s">
        <v>165</v>
      </c>
      <c r="C26" s="1">
        <f t="shared" si="2"/>
        <v>4</v>
      </c>
      <c r="D26" s="1" t="str">
        <f t="shared" si="3"/>
        <v>OK</v>
      </c>
      <c r="E26" s="13"/>
      <c r="F26" s="37">
        <v>4</v>
      </c>
      <c r="G26" s="75" t="s">
        <v>114</v>
      </c>
      <c r="H26" s="76" t="s">
        <v>70</v>
      </c>
      <c r="I26" s="76" t="s">
        <v>115</v>
      </c>
      <c r="J26" s="71" t="s">
        <v>116</v>
      </c>
    </row>
    <row r="27" spans="1:10" ht="15.75" customHeight="1" thickBot="1" x14ac:dyDescent="0.3">
      <c r="A27" s="84" t="s">
        <v>117</v>
      </c>
      <c r="B27" s="67" t="s">
        <v>175</v>
      </c>
      <c r="C27" s="1">
        <f t="shared" si="2"/>
        <v>100</v>
      </c>
      <c r="D27" s="1" t="str">
        <f t="shared" si="3"/>
        <v>OK</v>
      </c>
      <c r="E27" s="13"/>
      <c r="F27" s="38">
        <v>100</v>
      </c>
      <c r="G27" s="75" t="s">
        <v>117</v>
      </c>
      <c r="H27" s="76" t="s">
        <v>76</v>
      </c>
      <c r="I27" s="76" t="s">
        <v>118</v>
      </c>
      <c r="J27" s="71" t="s">
        <v>119</v>
      </c>
    </row>
    <row r="28" spans="1:10" ht="15.75" customHeight="1" thickBot="1" x14ac:dyDescent="0.3">
      <c r="A28" s="84" t="s">
        <v>120</v>
      </c>
      <c r="B28" s="89" t="s">
        <v>74</v>
      </c>
      <c r="C28" s="1">
        <f t="shared" si="2"/>
        <v>10</v>
      </c>
      <c r="D28" s="1" t="str">
        <f t="shared" si="3"/>
        <v>OK</v>
      </c>
      <c r="E28" s="13"/>
      <c r="F28" s="36">
        <v>10</v>
      </c>
      <c r="G28" s="75" t="s">
        <v>120</v>
      </c>
      <c r="H28" s="76" t="s">
        <v>75</v>
      </c>
      <c r="I28" s="76" t="s">
        <v>121</v>
      </c>
      <c r="J28" s="71" t="s">
        <v>122</v>
      </c>
    </row>
    <row r="29" spans="1:10" ht="15.75" customHeight="1" thickBot="1" x14ac:dyDescent="0.3">
      <c r="A29" s="84" t="s">
        <v>71</v>
      </c>
      <c r="B29" s="67" t="s">
        <v>166</v>
      </c>
      <c r="C29" s="1">
        <f t="shared" si="2"/>
        <v>3</v>
      </c>
      <c r="D29" s="1" t="str">
        <f t="shared" si="3"/>
        <v>OK</v>
      </c>
      <c r="E29" s="13"/>
      <c r="F29" s="36">
        <v>3</v>
      </c>
      <c r="G29" s="75" t="s">
        <v>71</v>
      </c>
      <c r="H29" s="76" t="s">
        <v>57</v>
      </c>
      <c r="I29" s="76" t="s">
        <v>123</v>
      </c>
      <c r="J29" s="71" t="s">
        <v>124</v>
      </c>
    </row>
    <row r="30" spans="1:10" ht="15.75" customHeight="1" thickBot="1" x14ac:dyDescent="0.3">
      <c r="A30" s="84" t="s">
        <v>125</v>
      </c>
      <c r="B30" s="88" t="s">
        <v>166</v>
      </c>
      <c r="C30" s="1">
        <f t="shared" si="2"/>
        <v>3</v>
      </c>
      <c r="D30" s="1" t="str">
        <f t="shared" si="3"/>
        <v>OK</v>
      </c>
      <c r="E30" s="13"/>
      <c r="F30" s="36">
        <v>3</v>
      </c>
      <c r="G30" s="75" t="s">
        <v>125</v>
      </c>
      <c r="H30" s="76" t="s">
        <v>57</v>
      </c>
      <c r="I30" s="76" t="s">
        <v>126</v>
      </c>
      <c r="J30" s="71" t="s">
        <v>127</v>
      </c>
    </row>
    <row r="31" spans="1:10" ht="15.75" customHeight="1" x14ac:dyDescent="0.25">
      <c r="A31" s="84" t="s">
        <v>128</v>
      </c>
      <c r="B31" s="90" t="s">
        <v>167</v>
      </c>
      <c r="C31" s="1">
        <f t="shared" si="2"/>
        <v>1</v>
      </c>
      <c r="D31" s="1" t="str">
        <f t="shared" si="3"/>
        <v>OK</v>
      </c>
      <c r="E31" s="13"/>
      <c r="F31" s="36">
        <v>1</v>
      </c>
      <c r="G31" s="82" t="s">
        <v>128</v>
      </c>
      <c r="H31" s="83" t="s">
        <v>129</v>
      </c>
      <c r="I31" s="83" t="s">
        <v>130</v>
      </c>
      <c r="J31" s="70" t="s">
        <v>161</v>
      </c>
    </row>
    <row r="32" spans="1:10" ht="15.75" customHeight="1" thickBot="1" x14ac:dyDescent="0.3">
      <c r="A32" s="84" t="s">
        <v>131</v>
      </c>
      <c r="B32" s="94" t="s">
        <v>168</v>
      </c>
      <c r="C32" s="1">
        <f t="shared" si="2"/>
        <v>1</v>
      </c>
      <c r="D32" s="1" t="str">
        <f t="shared" si="3"/>
        <v>OK</v>
      </c>
      <c r="E32" s="13"/>
      <c r="F32" s="36">
        <v>1</v>
      </c>
      <c r="G32" s="75" t="s">
        <v>131</v>
      </c>
      <c r="H32" s="76" t="s">
        <v>69</v>
      </c>
      <c r="I32" s="76" t="s">
        <v>132</v>
      </c>
      <c r="J32" s="71" t="s">
        <v>133</v>
      </c>
    </row>
    <row r="33" spans="1:10" ht="15.75" customHeight="1" thickBot="1" x14ac:dyDescent="0.3">
      <c r="A33" s="84" t="s">
        <v>134</v>
      </c>
      <c r="B33" s="93" t="s">
        <v>178</v>
      </c>
      <c r="C33" s="1">
        <f t="shared" si="2"/>
        <v>12</v>
      </c>
      <c r="D33" s="1" t="str">
        <f t="shared" si="3"/>
        <v>OK</v>
      </c>
      <c r="E33" s="13"/>
      <c r="F33" s="36">
        <v>12</v>
      </c>
      <c r="G33" s="75" t="s">
        <v>134</v>
      </c>
      <c r="H33" s="76" t="s">
        <v>72</v>
      </c>
      <c r="I33" s="76" t="s">
        <v>135</v>
      </c>
      <c r="J33" s="71" t="s">
        <v>136</v>
      </c>
    </row>
    <row r="34" spans="1:10" ht="15.75" customHeight="1" thickBot="1" x14ac:dyDescent="0.3">
      <c r="A34" s="84" t="s">
        <v>137</v>
      </c>
      <c r="B34" s="91" t="s">
        <v>176</v>
      </c>
      <c r="C34" s="1">
        <f t="shared" si="2"/>
        <v>8</v>
      </c>
      <c r="D34" s="1" t="str">
        <f t="shared" si="3"/>
        <v>OK</v>
      </c>
      <c r="E34" s="13"/>
      <c r="F34" s="36">
        <v>8</v>
      </c>
      <c r="G34" s="75" t="s">
        <v>137</v>
      </c>
      <c r="H34" s="76" t="s">
        <v>37</v>
      </c>
      <c r="I34" s="76" t="s">
        <v>138</v>
      </c>
      <c r="J34" s="71" t="s">
        <v>139</v>
      </c>
    </row>
    <row r="35" spans="1:10" ht="15" customHeight="1" thickBot="1" x14ac:dyDescent="0.3">
      <c r="A35" s="84" t="s">
        <v>140</v>
      </c>
      <c r="B35" s="67" t="s">
        <v>169</v>
      </c>
      <c r="C35" s="9">
        <f t="shared" si="2"/>
        <v>20</v>
      </c>
      <c r="D35" s="9" t="str">
        <f t="shared" si="3"/>
        <v>OK</v>
      </c>
      <c r="F35" s="68">
        <v>20</v>
      </c>
      <c r="G35" s="75" t="s">
        <v>140</v>
      </c>
      <c r="H35" s="76" t="s">
        <v>141</v>
      </c>
      <c r="I35" s="76" t="s">
        <v>142</v>
      </c>
      <c r="J35" s="71" t="s">
        <v>143</v>
      </c>
    </row>
    <row r="36" spans="1:10" ht="15.75" customHeight="1" x14ac:dyDescent="0.25">
      <c r="A36" s="85" t="s">
        <v>144</v>
      </c>
      <c r="B36" s="67" t="s">
        <v>179</v>
      </c>
      <c r="C36" s="1">
        <f t="shared" si="2"/>
        <v>19</v>
      </c>
      <c r="D36" s="1" t="str">
        <f t="shared" si="3"/>
        <v>OK</v>
      </c>
      <c r="E36" s="13"/>
      <c r="F36" s="36">
        <v>19</v>
      </c>
      <c r="G36" s="69" t="s">
        <v>144</v>
      </c>
      <c r="H36" s="74" t="s">
        <v>145</v>
      </c>
      <c r="I36" s="74" t="s">
        <v>146</v>
      </c>
      <c r="J36" s="73" t="s">
        <v>162</v>
      </c>
    </row>
    <row r="37" spans="1:10" ht="15.75" customHeight="1" thickBot="1" x14ac:dyDescent="0.3">
      <c r="A37" s="84" t="s">
        <v>147</v>
      </c>
      <c r="B37" s="67" t="s">
        <v>180</v>
      </c>
      <c r="C37" s="1">
        <f t="shared" si="2"/>
        <v>19</v>
      </c>
      <c r="D37" s="1" t="str">
        <f t="shared" si="3"/>
        <v>OK</v>
      </c>
      <c r="E37" s="13"/>
      <c r="F37" s="36">
        <v>19</v>
      </c>
      <c r="G37" s="75" t="s">
        <v>147</v>
      </c>
      <c r="H37" s="76" t="s">
        <v>73</v>
      </c>
      <c r="I37" s="76" t="s">
        <v>148</v>
      </c>
      <c r="J37" s="71" t="s">
        <v>149</v>
      </c>
    </row>
    <row r="38" spans="1:10" ht="15.75" customHeight="1" thickBot="1" x14ac:dyDescent="0.3">
      <c r="A38" s="84" t="s">
        <v>60</v>
      </c>
      <c r="B38" s="67" t="s">
        <v>170</v>
      </c>
      <c r="C38" s="1">
        <f t="shared" si="2"/>
        <v>187</v>
      </c>
      <c r="D38" s="1" t="str">
        <f t="shared" si="3"/>
        <v>OK</v>
      </c>
      <c r="E38" s="13"/>
      <c r="F38" s="36">
        <v>187</v>
      </c>
      <c r="G38" s="75" t="s">
        <v>60</v>
      </c>
      <c r="H38" s="76" t="s">
        <v>150</v>
      </c>
      <c r="I38" s="76" t="s">
        <v>151</v>
      </c>
      <c r="J38" s="71" t="s">
        <v>63</v>
      </c>
    </row>
    <row r="39" spans="1:10" ht="15.75" customHeight="1" thickBot="1" x14ac:dyDescent="0.3">
      <c r="A39" s="85" t="s">
        <v>152</v>
      </c>
      <c r="B39" s="67" t="s">
        <v>181</v>
      </c>
      <c r="C39" s="1">
        <f t="shared" si="2"/>
        <v>19</v>
      </c>
      <c r="D39" s="1" t="str">
        <f t="shared" si="3"/>
        <v>OK</v>
      </c>
      <c r="E39" s="13"/>
      <c r="F39" s="36">
        <v>19</v>
      </c>
      <c r="G39" s="69" t="s">
        <v>152</v>
      </c>
      <c r="H39" s="74" t="s">
        <v>73</v>
      </c>
      <c r="I39" s="74" t="s">
        <v>153</v>
      </c>
      <c r="J39" s="73" t="s">
        <v>163</v>
      </c>
    </row>
    <row r="40" spans="1:10" ht="15.75" customHeight="1" x14ac:dyDescent="0.25">
      <c r="A40" s="84" t="s">
        <v>154</v>
      </c>
      <c r="B40" s="93" t="s">
        <v>26</v>
      </c>
      <c r="C40" s="1">
        <f t="shared" si="2"/>
        <v>2</v>
      </c>
      <c r="D40" s="1" t="str">
        <f t="shared" si="3"/>
        <v>OK</v>
      </c>
      <c r="E40" s="13"/>
      <c r="F40" s="36">
        <v>2</v>
      </c>
      <c r="G40" s="82" t="s">
        <v>154</v>
      </c>
      <c r="H40" s="83" t="s">
        <v>28</v>
      </c>
      <c r="I40" s="83" t="s">
        <v>155</v>
      </c>
      <c r="J40" s="70" t="s">
        <v>164</v>
      </c>
    </row>
    <row r="41" spans="1:10" ht="15.75" customHeight="1" thickBot="1" x14ac:dyDescent="0.3">
      <c r="A41" s="84" t="s">
        <v>156</v>
      </c>
      <c r="B41" s="67" t="s">
        <v>171</v>
      </c>
      <c r="C41" s="1">
        <f t="shared" si="2"/>
        <v>48</v>
      </c>
      <c r="D41" s="1" t="str">
        <f t="shared" si="3"/>
        <v>OK</v>
      </c>
      <c r="F41" s="39">
        <v>48</v>
      </c>
      <c r="G41" s="75" t="s">
        <v>156</v>
      </c>
      <c r="H41" s="76" t="s">
        <v>157</v>
      </c>
      <c r="I41" s="76" t="s">
        <v>158</v>
      </c>
      <c r="J41" s="71" t="s">
        <v>159</v>
      </c>
    </row>
    <row r="42" spans="1:10" ht="15.75" customHeight="1" x14ac:dyDescent="0.25">
      <c r="A42" s="87" t="s">
        <v>64</v>
      </c>
      <c r="B42" s="72" t="str">
        <f>CONCATENATE(B22,B23,B24,B25,B26,B27,B28,B29,B30,B31,B32,B33,B34,B35,B36,B37,B38,B39,B40,B41)</f>
        <v xml:space="preserve">010010000000000100000010001000000000000100010012teste segunda apresentacao master mhj                                                               00000002009869860N0000001943842019040100000000000000000000200003356344       300003356331                                                                                                                                                                                                  123123456456789789000mensagem retorno segunda apresentacao           </v>
      </c>
      <c r="C42" s="1">
        <f t="shared" si="2"/>
        <v>500</v>
      </c>
      <c r="D42" s="1" t="str">
        <f t="shared" si="3"/>
        <v>OK</v>
      </c>
      <c r="F42">
        <f>SUM(F22:F41)</f>
        <v>500</v>
      </c>
    </row>
    <row r="43" spans="1:10" ht="15.75" customHeight="1" x14ac:dyDescent="0.25">
      <c r="B43" s="42"/>
      <c r="C43" s="43"/>
      <c r="D43" s="43"/>
    </row>
    <row r="44" spans="1:10" ht="15.75" customHeight="1" x14ac:dyDescent="0.25">
      <c r="B44" s="4"/>
    </row>
    <row r="45" spans="1:10" ht="15.75" customHeight="1" x14ac:dyDescent="0.25">
      <c r="B45" s="44" t="s">
        <v>77</v>
      </c>
      <c r="C45" s="45"/>
      <c r="D45" s="45"/>
    </row>
    <row r="46" spans="1:10" ht="15.75" customHeight="1" thickBot="1" x14ac:dyDescent="0.3">
      <c r="A46" s="15" t="s">
        <v>78</v>
      </c>
      <c r="B46" s="46"/>
      <c r="C46" s="17" t="s">
        <v>17</v>
      </c>
      <c r="D46" s="18" t="s">
        <v>18</v>
      </c>
      <c r="E46" s="18" t="s">
        <v>19</v>
      </c>
      <c r="F46" s="20" t="s">
        <v>21</v>
      </c>
      <c r="G46" s="47" t="s">
        <v>20</v>
      </c>
      <c r="H46" s="48" t="s">
        <v>22</v>
      </c>
      <c r="I46" s="48" t="s">
        <v>23</v>
      </c>
      <c r="J46" s="49" t="s">
        <v>24</v>
      </c>
    </row>
    <row r="47" spans="1:10" ht="15.75" customHeight="1" thickBot="1" x14ac:dyDescent="0.3">
      <c r="A47" t="s">
        <v>79</v>
      </c>
      <c r="B47" s="22" t="s">
        <v>80</v>
      </c>
      <c r="C47" s="1">
        <f t="shared" ref="C47:C50" si="4">LEN(B47)</f>
        <v>2</v>
      </c>
      <c r="D47" s="1" t="str">
        <f>IF(C47=F47,"OK","ERRO")</f>
        <v>OK</v>
      </c>
      <c r="F47" s="51">
        <v>2</v>
      </c>
      <c r="G47" s="50" t="s">
        <v>27</v>
      </c>
      <c r="H47" s="52" t="s">
        <v>28</v>
      </c>
      <c r="I47" s="52" t="s">
        <v>81</v>
      </c>
      <c r="J47" s="53">
        <v>99</v>
      </c>
    </row>
    <row r="48" spans="1:10" ht="15.75" customHeight="1" thickBot="1" x14ac:dyDescent="0.3">
      <c r="A48" t="s">
        <v>82</v>
      </c>
      <c r="B48" s="54" t="s">
        <v>83</v>
      </c>
      <c r="C48" s="1">
        <f t="shared" si="4"/>
        <v>9</v>
      </c>
      <c r="D48" s="1" t="str">
        <f>IF(C48=F48,"OK","ERRO")</f>
        <v>OK</v>
      </c>
      <c r="E48" t="s">
        <v>84</v>
      </c>
      <c r="F48" s="51">
        <v>9</v>
      </c>
      <c r="G48" s="50" t="s">
        <v>82</v>
      </c>
      <c r="H48" s="52" t="s">
        <v>85</v>
      </c>
      <c r="I48" s="52" t="s">
        <v>86</v>
      </c>
      <c r="J48" s="53" t="s">
        <v>87</v>
      </c>
    </row>
    <row r="49" spans="1:10" ht="15.75" customHeight="1" x14ac:dyDescent="0.25">
      <c r="A49" t="s">
        <v>60</v>
      </c>
      <c r="B49" s="92" t="s">
        <v>172</v>
      </c>
      <c r="C49" s="1">
        <f t="shared" si="4"/>
        <v>489</v>
      </c>
      <c r="D49" s="1" t="str">
        <f>IF(C49=F49,"OK","ERRO")</f>
        <v>OK</v>
      </c>
      <c r="F49" s="56">
        <v>489</v>
      </c>
      <c r="G49" s="55" t="s">
        <v>60</v>
      </c>
      <c r="H49" s="57" t="s">
        <v>88</v>
      </c>
      <c r="I49" s="57" t="s">
        <v>89</v>
      </c>
      <c r="J49" s="58" t="s">
        <v>63</v>
      </c>
    </row>
    <row r="50" spans="1:10" ht="15.75" customHeight="1" x14ac:dyDescent="0.25">
      <c r="A50" t="s">
        <v>64</v>
      </c>
      <c r="B50" s="34" t="str">
        <f>CONCATENATE(B47,B48,B49)</f>
        <v xml:space="preserve">99000000003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v>
      </c>
      <c r="C50" s="1">
        <f t="shared" si="4"/>
        <v>500</v>
      </c>
      <c r="D50" s="1" t="str">
        <f>IF(C50=F50,"OK","ERRO")</f>
        <v>OK</v>
      </c>
      <c r="F50" s="13">
        <f>SUM(F47:F49)</f>
        <v>500</v>
      </c>
    </row>
    <row r="51" spans="1:10" ht="15.75" customHeight="1" x14ac:dyDescent="0.25">
      <c r="B51" s="4"/>
    </row>
    <row r="52" spans="1:10" ht="15.75" customHeight="1" x14ac:dyDescent="0.25">
      <c r="B52" s="4"/>
    </row>
    <row r="53" spans="1:10" ht="15.75" customHeight="1" x14ac:dyDescent="0.25">
      <c r="A53">
        <v>500</v>
      </c>
      <c r="B53" s="59">
        <f t="shared" ref="B53:B55" si="5">LEN(D53)</f>
        <v>500</v>
      </c>
      <c r="C53" s="1" t="str">
        <f t="shared" ref="C53:C55" si="6">IF(A53=B53,"OK","ERRO")</f>
        <v>OK</v>
      </c>
      <c r="D53" t="str">
        <f>CONCATENATE(B20)</f>
        <v xml:space="preserve">002-CONFIRMA_OUTGOING_SEG_APRES 20190505000001220190505080000002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v>
      </c>
    </row>
    <row r="54" spans="1:10" ht="15.75" customHeight="1" x14ac:dyDescent="0.25">
      <c r="A54" s="13">
        <v>500</v>
      </c>
      <c r="B54" s="59">
        <f t="shared" si="5"/>
        <v>500</v>
      </c>
      <c r="C54" s="1" t="str">
        <f t="shared" si="6"/>
        <v>OK</v>
      </c>
      <c r="D54" t="str">
        <f>CONCATENATE(B42)</f>
        <v xml:space="preserve">010010000000000100000010001000000000000100010012teste segunda apresentacao master mhj                                                               00000002009869860N0000001943842019040100000000000000000000200003356344       300003356331                                                                                                                                                                                                  123123456456789789000mensagem retorno segunda apresentacao           </v>
      </c>
    </row>
    <row r="55" spans="1:10" ht="15.75" customHeight="1" x14ac:dyDescent="0.25">
      <c r="A55" s="13">
        <v>500</v>
      </c>
      <c r="B55" s="59">
        <f t="shared" si="5"/>
        <v>500</v>
      </c>
      <c r="C55" s="1" t="str">
        <f t="shared" si="6"/>
        <v>OK</v>
      </c>
      <c r="D55" t="str">
        <f>CONCATENATE(B50)</f>
        <v xml:space="preserve">99000000003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v>
      </c>
    </row>
    <row r="56" spans="1:10" ht="15.75" customHeight="1" x14ac:dyDescent="0.25">
      <c r="B56" s="4"/>
    </row>
    <row r="57" spans="1:10" ht="15.75" customHeight="1" x14ac:dyDescent="0.25">
      <c r="A57" s="60" t="s">
        <v>90</v>
      </c>
      <c r="B57" s="4"/>
    </row>
    <row r="58" spans="1:10" ht="15.75" customHeight="1" x14ac:dyDescent="0.25">
      <c r="A58" t="s">
        <v>91</v>
      </c>
      <c r="B58" s="66" t="s">
        <v>177</v>
      </c>
      <c r="C58" s="1">
        <f t="shared" ref="C58:C63" si="7">LEN(B58)</f>
        <v>8</v>
      </c>
      <c r="D58" s="1" t="str">
        <f t="shared" ref="D58:D63" si="8">IF(C58=F58,"OK","ERRO")</f>
        <v>OK</v>
      </c>
      <c r="F58" s="24">
        <v>8</v>
      </c>
      <c r="G58" s="23"/>
    </row>
    <row r="59" spans="1:10" ht="15.75" customHeight="1" x14ac:dyDescent="0.25">
      <c r="B59" s="61"/>
      <c r="C59" s="1"/>
      <c r="D59" s="1"/>
      <c r="E59" s="13"/>
      <c r="F59" s="36"/>
      <c r="G59" s="35"/>
    </row>
    <row r="60" spans="1:10" ht="15.75" customHeight="1" x14ac:dyDescent="0.25">
      <c r="B60" s="65"/>
      <c r="C60" s="1"/>
      <c r="D60" s="1"/>
      <c r="E60" s="13"/>
      <c r="F60" s="36"/>
      <c r="G60" s="35"/>
    </row>
    <row r="61" spans="1:10" ht="15.75" customHeight="1" x14ac:dyDescent="0.25">
      <c r="B61" s="66"/>
      <c r="C61" s="1"/>
      <c r="D61" s="1"/>
      <c r="F61" s="62"/>
      <c r="G61" s="40"/>
    </row>
    <row r="62" spans="1:10" ht="15.75" customHeight="1" x14ac:dyDescent="0.25">
      <c r="B62" s="54"/>
      <c r="C62" s="1"/>
      <c r="D62" s="1"/>
      <c r="F62" s="62"/>
      <c r="G62" s="63"/>
    </row>
    <row r="63" spans="1:10" ht="15.75" customHeight="1" x14ac:dyDescent="0.25">
      <c r="A63" s="2" t="s">
        <v>67</v>
      </c>
      <c r="B63" s="67" t="s">
        <v>95</v>
      </c>
      <c r="C63" s="1">
        <f t="shared" si="7"/>
        <v>3</v>
      </c>
      <c r="D63" s="1" t="str">
        <f t="shared" si="8"/>
        <v>OK</v>
      </c>
      <c r="E63" s="13"/>
      <c r="F63" s="36">
        <v>3</v>
      </c>
      <c r="G63" s="35" t="s">
        <v>67</v>
      </c>
    </row>
    <row r="64" spans="1:10" ht="15.75" customHeight="1" x14ac:dyDescent="0.25">
      <c r="A64" s="60" t="s">
        <v>92</v>
      </c>
      <c r="B64" s="4"/>
      <c r="F64"/>
    </row>
    <row r="65" spans="1:7" ht="15.75" customHeight="1" x14ac:dyDescent="0.25">
      <c r="A65" t="s">
        <v>93</v>
      </c>
      <c r="B65" s="65" t="s">
        <v>182</v>
      </c>
      <c r="C65" s="1">
        <f t="shared" ref="C65" si="9">LEN(B65)</f>
        <v>7</v>
      </c>
      <c r="D65" s="1" t="str">
        <f>IF(C65=F65,"OK","ERRO")</f>
        <v>OK</v>
      </c>
      <c r="E65" t="s">
        <v>2</v>
      </c>
      <c r="F65" s="24">
        <v>7</v>
      </c>
      <c r="G65" s="23" t="s">
        <v>41</v>
      </c>
    </row>
    <row r="66" spans="1:7" ht="15.75" customHeight="1" x14ac:dyDescent="0.25">
      <c r="A66" s="13"/>
      <c r="B66" s="26"/>
      <c r="C66" s="1"/>
      <c r="D66" s="1"/>
      <c r="E66" s="13"/>
      <c r="F66" s="36"/>
      <c r="G66" s="35"/>
    </row>
    <row r="67" spans="1:7" ht="15.75" customHeight="1" x14ac:dyDescent="0.25"/>
    <row r="68" spans="1:7" ht="15.75" customHeight="1" x14ac:dyDescent="0.25"/>
    <row r="69" spans="1:7" ht="15.75" customHeight="1" x14ac:dyDescent="0.25"/>
    <row r="70" spans="1:7" ht="15.75" customHeight="1" x14ac:dyDescent="0.25"/>
    <row r="71" spans="1:7" ht="15.75" customHeight="1" x14ac:dyDescent="0.25"/>
    <row r="72" spans="1:7" ht="15.75" customHeight="1" x14ac:dyDescent="0.25"/>
    <row r="73" spans="1:7" ht="15.75" customHeight="1" x14ac:dyDescent="0.25"/>
    <row r="74" spans="1:7" ht="15.75" customHeight="1" x14ac:dyDescent="0.25"/>
    <row r="75" spans="1:7" ht="15.75" customHeight="1" x14ac:dyDescent="0.25"/>
    <row r="76" spans="1:7" ht="15.75" customHeight="1" x14ac:dyDescent="0.25"/>
    <row r="77" spans="1:7" ht="15.75" customHeight="1" x14ac:dyDescent="0.25"/>
    <row r="78" spans="1:7" ht="15.75" customHeight="1" x14ac:dyDescent="0.25"/>
    <row r="79" spans="1:7" ht="15.75" customHeight="1" x14ac:dyDescent="0.25"/>
    <row r="80" spans="1:7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</sheetData>
  <conditionalFormatting sqref="E46">
    <cfRule type="cellIs" dxfId="11" priority="1" operator="equal">
      <formula>"ERRO"</formula>
    </cfRule>
  </conditionalFormatting>
  <conditionalFormatting sqref="E46">
    <cfRule type="cellIs" dxfId="10" priority="2" operator="equal">
      <formula>"OK"</formula>
    </cfRule>
  </conditionalFormatting>
  <conditionalFormatting sqref="D11">
    <cfRule type="cellIs" dxfId="9" priority="3" operator="equal">
      <formula>"ERRO"</formula>
    </cfRule>
  </conditionalFormatting>
  <conditionalFormatting sqref="D11">
    <cfRule type="cellIs" dxfId="8" priority="4" operator="equal">
      <formula>"OK"</formula>
    </cfRule>
  </conditionalFormatting>
  <conditionalFormatting sqref="E11">
    <cfRule type="cellIs" dxfId="7" priority="5" operator="equal">
      <formula>"ERRO"</formula>
    </cfRule>
  </conditionalFormatting>
  <conditionalFormatting sqref="E11">
    <cfRule type="cellIs" dxfId="6" priority="6" operator="equal">
      <formula>"OK"</formula>
    </cfRule>
  </conditionalFormatting>
  <conditionalFormatting sqref="D21">
    <cfRule type="cellIs" dxfId="5" priority="7" operator="equal">
      <formula>"ERRO"</formula>
    </cfRule>
  </conditionalFormatting>
  <conditionalFormatting sqref="D21">
    <cfRule type="cellIs" dxfId="4" priority="8" operator="equal">
      <formula>"OK"</formula>
    </cfRule>
  </conditionalFormatting>
  <conditionalFormatting sqref="E21">
    <cfRule type="cellIs" dxfId="3" priority="9" operator="equal">
      <formula>"ERRO"</formula>
    </cfRule>
  </conditionalFormatting>
  <conditionalFormatting sqref="E21">
    <cfRule type="cellIs" dxfId="2" priority="10" operator="equal">
      <formula>"OK"</formula>
    </cfRule>
  </conditionalFormatting>
  <conditionalFormatting sqref="D46">
    <cfRule type="cellIs" dxfId="1" priority="11" operator="equal">
      <formula>"ERRO"</formula>
    </cfRule>
  </conditionalFormatting>
  <conditionalFormatting sqref="D46">
    <cfRule type="cellIs" dxfId="0" priority="12" operator="equal">
      <formula>"OK"</formula>
    </cfRule>
  </conditionalFormatting>
  <hyperlinks>
    <hyperlink ref="B5" r:id="rId1"/>
  </hyperlinks>
  <pageMargins left="0.51180555555555496" right="0.51180555555555496" top="0.78749999999999998" bottom="0.78749999999999998" header="0" footer="0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000"/>
  <sheetViews>
    <sheetView zoomScale="70" zoomScaleNormal="70" workbookViewId="0">
      <selection activeCell="B2" sqref="B2"/>
    </sheetView>
  </sheetViews>
  <sheetFormatPr defaultColWidth="14.42578125" defaultRowHeight="15" customHeight="1" x14ac:dyDescent="0.25"/>
  <cols>
    <col min="1" max="1" width="8.140625" customWidth="1"/>
    <col min="2" max="2" width="147" customWidth="1"/>
    <col min="3" max="3" width="34.85546875" bestFit="1" customWidth="1"/>
    <col min="4" max="6" width="8.140625" customWidth="1"/>
    <col min="7" max="26" width="8.7109375" customWidth="1"/>
  </cols>
  <sheetData>
    <row r="2" spans="1:3" x14ac:dyDescent="0.25">
      <c r="A2" t="s">
        <v>2</v>
      </c>
      <c r="B2" s="2" t="s">
        <v>3</v>
      </c>
      <c r="C2" s="64" t="s">
        <v>94</v>
      </c>
    </row>
    <row r="3" spans="1:3" ht="15" customHeight="1" x14ac:dyDescent="0.25">
      <c r="A3" s="13" t="s">
        <v>103</v>
      </c>
      <c r="B3" s="64" t="s">
        <v>104</v>
      </c>
      <c r="C3" s="13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8749999999999998" right="0.78749999999999998" top="1.05277777777778" bottom="1.05277777777778" header="0" footer="0"/>
  <pageSetup paperSize="9" orientation="portrait" r:id="rId1"/>
  <headerFooter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Processos</vt:lpstr>
      <vt:lpstr>ICCD</vt:lpstr>
      <vt:lpstr>dados</vt:lpstr>
      <vt:lpstr>ICCD!OLE_LINK19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MANUEL ALEJANDRO HINOJOSA HARA</cp:lastModifiedBy>
  <dcterms:modified xsi:type="dcterms:W3CDTF">2019-05-13T14:20:52Z</dcterms:modified>
</cp:coreProperties>
</file>