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0404mnl\Documents\Manuel\Projetos\STC\Geradores de Incoming\HIPERCARD\"/>
    </mc:Choice>
  </mc:AlternateContent>
  <bookViews>
    <workbookView xWindow="0" yWindow="0" windowWidth="20490" windowHeight="7620" activeTab="3"/>
  </bookViews>
  <sheets>
    <sheet name="Processos" sheetId="1" r:id="rId1"/>
    <sheet name="ICCD" sheetId="2" r:id="rId2"/>
    <sheet name="Planilha1" sheetId="4" r:id="rId3"/>
    <sheet name="dados" sheetId="3" r:id="rId4"/>
  </sheets>
  <definedNames>
    <definedName name="OLE_LINK19" localSheetId="1">ICCD!$G$26</definedName>
  </definedNames>
  <calcPr calcId="162913"/>
</workbook>
</file>

<file path=xl/calcChain.xml><?xml version="1.0" encoding="utf-8"?>
<calcChain xmlns="http://schemas.openxmlformats.org/spreadsheetml/2006/main">
  <c r="F71" i="2" l="1"/>
  <c r="F63" i="2"/>
  <c r="B23" i="2"/>
  <c r="B63" i="2" s="1"/>
  <c r="F20" i="2"/>
  <c r="B32" i="2"/>
  <c r="C35" i="2"/>
  <c r="D35" i="2" s="1"/>
  <c r="C24" i="2"/>
  <c r="D24" i="2" s="1"/>
  <c r="B18" i="2" l="1"/>
  <c r="C18" i="2" s="1"/>
  <c r="D18" i="2" s="1"/>
  <c r="C87" i="2"/>
  <c r="D87" i="2" s="1"/>
  <c r="C86" i="2"/>
  <c r="D86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B71" i="2"/>
  <c r="D76" i="2" s="1"/>
  <c r="B76" i="2" s="1"/>
  <c r="C76" i="2" s="1"/>
  <c r="C70" i="2"/>
  <c r="D70" i="2" s="1"/>
  <c r="C69" i="2"/>
  <c r="D69" i="2" s="1"/>
  <c r="C68" i="2"/>
  <c r="D68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23" i="2"/>
  <c r="D23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2" i="2"/>
  <c r="D22" i="2" s="1"/>
  <c r="C19" i="2"/>
  <c r="D19" i="2" s="1"/>
  <c r="C17" i="2"/>
  <c r="D17" i="2" s="1"/>
  <c r="B16" i="2"/>
  <c r="C16" i="2" s="1"/>
  <c r="D16" i="2" s="1"/>
  <c r="B15" i="2"/>
  <c r="C15" i="2" s="1"/>
  <c r="D15" i="2" s="1"/>
  <c r="B14" i="2"/>
  <c r="C14" i="2" s="1"/>
  <c r="D14" i="2" s="1"/>
  <c r="C13" i="2"/>
  <c r="D13" i="2" s="1"/>
  <c r="C12" i="2"/>
  <c r="D12" i="2" s="1"/>
  <c r="D75" i="2" l="1"/>
  <c r="B75" i="2" s="1"/>
  <c r="C75" i="2" s="1"/>
  <c r="C71" i="2"/>
  <c r="D71" i="2" s="1"/>
  <c r="B20" i="2"/>
  <c r="C63" i="2" l="1"/>
  <c r="D63" i="2" s="1"/>
  <c r="C20" i="2"/>
  <c r="D20" i="2" s="1"/>
  <c r="D74" i="2"/>
  <c r="B74" i="2" s="1"/>
  <c r="C74" i="2" s="1"/>
</calcChain>
</file>

<file path=xl/sharedStrings.xml><?xml version="1.0" encoding="utf-8"?>
<sst xmlns="http://schemas.openxmlformats.org/spreadsheetml/2006/main" count="407" uniqueCount="285">
  <si>
    <t>PROCESSOS</t>
  </si>
  <si>
    <t>BANDEIRA</t>
  </si>
  <si>
    <t>incomingChargebackCredito</t>
  </si>
  <si>
    <t>query1</t>
  </si>
  <si>
    <t>SELECT NVL(MAX(NU_SEQUENCIAL) + 1, 0) from TBSTCR_PROC_INCOMING WHERE Trim(CD_TIPO_ARQUIVO) = Trim('41');--EnumTipoArquivoChargeback</t>
  </si>
  <si>
    <t>ABAS</t>
  </si>
  <si>
    <t>Nome do Arquivo:</t>
  </si>
  <si>
    <t>Bandeira:</t>
  </si>
  <si>
    <t>060 – JCB</t>
  </si>
  <si>
    <t>Descrição:</t>
  </si>
  <si>
    <t>Arquivo de incoming de Chargeback Credito Vista JCB.</t>
  </si>
  <si>
    <t>url</t>
  </si>
  <si>
    <t>incomingCopiaCorte1</t>
  </si>
  <si>
    <t>http://10.80.31.131:8030/stc/schedules/incoming</t>
  </si>
  <si>
    <t>JCB</t>
  </si>
  <si>
    <t>ICC1</t>
  </si>
  <si>
    <t>Processo</t>
  </si>
  <si>
    <t>Folder</t>
  </si>
  <si>
    <t>schedules.arquivo\chargeback\creditoVista\processar\</t>
  </si>
  <si>
    <t>File Prefix</t>
  </si>
  <si>
    <t>IncChbCredito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</si>
  <si>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</si>
  <si>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</si>
  <si>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</si>
  <si>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</si>
  <si>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</si>
  <si>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</si>
  <si>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</si>
  <si>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</si>
  <si>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</si>
  <si>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</si>
  <si>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</si>
  <si>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</si>
  <si>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</si>
  <si>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</si>
  <si>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</si>
  <si>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 xml:space="preserve">1-CHARGEBACK INCONSISTENTE    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</si>
  <si>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</si>
  <si>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</si>
  <si>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</si>
  <si>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</si>
  <si>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</si>
  <si>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</si>
  <si>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</si>
  <si>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</si>
  <si>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</si>
  <si>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</si>
  <si>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</si>
  <si>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</si>
  <si>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</si>
  <si>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</si>
  <si>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</si>
  <si>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</si>
  <si>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</si>
  <si>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</si>
  <si>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</si>
  <si>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</si>
  <si>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</si>
  <si>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</si>
  <si>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</si>
  <si>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</si>
  <si>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</si>
  <si>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</si>
  <si>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</si>
  <si>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</si>
  <si>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</si>
  <si>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</si>
  <si>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>A-736</t>
  </si>
  <si>
    <t>65-800</t>
  </si>
  <si>
    <t>Área reservada para futuras expansões</t>
  </si>
  <si>
    <t>Linha</t>
  </si>
  <si>
    <t>DETALHE</t>
  </si>
  <si>
    <t>01</t>
  </si>
  <si>
    <t>01 - TIPO-REG-01 (INBK002C)</t>
  </si>
  <si>
    <t>Bandeira</t>
  </si>
  <si>
    <t>A-0003</t>
  </si>
  <si>
    <t>1</t>
  </si>
  <si>
    <t>A-0001</t>
  </si>
  <si>
    <t>Razão Chargeback</t>
  </si>
  <si>
    <t>N-0004</t>
  </si>
  <si>
    <t>Moeda Chargeback</t>
  </si>
  <si>
    <t>Valor Total</t>
  </si>
  <si>
    <t>N-0012</t>
  </si>
  <si>
    <t>Data Incoming</t>
  </si>
  <si>
    <t>Mensagem CHB</t>
  </si>
  <si>
    <t>A-0023</t>
  </si>
  <si>
    <t>Número Cartão</t>
  </si>
  <si>
    <t>A-0019</t>
  </si>
  <si>
    <t>Número referência emissor</t>
  </si>
  <si>
    <t>0000000200</t>
  </si>
  <si>
    <t>A-0010</t>
  </si>
  <si>
    <t>A-0100</t>
  </si>
  <si>
    <t>000</t>
  </si>
  <si>
    <t>A-0002</t>
  </si>
  <si>
    <t>A-0015</t>
  </si>
  <si>
    <t>N-020</t>
  </si>
  <si>
    <t>99 – Trailer do movimento de incoming</t>
  </si>
  <si>
    <t>TRAILER</t>
  </si>
  <si>
    <t>tipo registro</t>
  </si>
  <si>
    <t>99</t>
  </si>
  <si>
    <t>001-002</t>
  </si>
  <si>
    <t>Quantidade de registros</t>
  </si>
  <si>
    <t>000000003</t>
  </si>
  <si>
    <t>qtd de linhas</t>
  </si>
  <si>
    <t>N-0009</t>
  </si>
  <si>
    <t>003-011</t>
  </si>
  <si>
    <t>Quantidade de registros do arquivo</t>
  </si>
  <si>
    <t>A-0789</t>
  </si>
  <si>
    <t>12-800</t>
  </si>
  <si>
    <t>campos repetidos para mudar</t>
  </si>
  <si>
    <t>data padrao 1</t>
  </si>
  <si>
    <t>valor</t>
  </si>
  <si>
    <t>000000002500</t>
  </si>
  <si>
    <t>numero referencia</t>
  </si>
  <si>
    <t>data padrao 2</t>
  </si>
  <si>
    <t>Código da Autorização</t>
  </si>
  <si>
    <t>000025</t>
  </si>
  <si>
    <t>campos para mudar</t>
  </si>
  <si>
    <t>buscar da query1 na aba dados</t>
  </si>
  <si>
    <t>EnumTipoArquivoChargeback.java</t>
  </si>
  <si>
    <t>00000002019021008000201</t>
  </si>
  <si>
    <t>2019-02-10</t>
  </si>
  <si>
    <t>0000001</t>
  </si>
  <si>
    <t>20190210</t>
  </si>
  <si>
    <t>Código de Processamento</t>
  </si>
  <si>
    <t>22-27</t>
  </si>
  <si>
    <t>DE003 (Processing Code)</t>
  </si>
  <si>
    <t>DE002 (Primary Account Number(PAN))</t>
  </si>
  <si>
    <t>28-39</t>
  </si>
  <si>
    <t>Valor do chargeback (DE004) – 10 inteiros e 2 decimais (Amount, Transaction)</t>
  </si>
  <si>
    <t>Data e Hora da Transação</t>
  </si>
  <si>
    <t>A-0012</t>
  </si>
  <si>
    <t>40-51</t>
  </si>
  <si>
    <t>Data e hora da transação local (DE012-s1 e s2) – “AAMMDD” e “HHMMSS” (Date and Time, Local Transaction)</t>
  </si>
  <si>
    <t>Código de Dados do Ponto de Serviço</t>
  </si>
  <si>
    <t>52-63</t>
  </si>
  <si>
    <t>DE022 (Point of service data code)</t>
  </si>
  <si>
    <t>Function Code</t>
  </si>
  <si>
    <t>64-66</t>
  </si>
  <si>
    <t>DE024 (Function Code)</t>
  </si>
  <si>
    <t>67-70</t>
  </si>
  <si>
    <t>Reason code (DE025) (Message Reason Code)</t>
  </si>
  <si>
    <t>MCC</t>
  </si>
  <si>
    <t>71-74</t>
  </si>
  <si>
    <t>DE026 (Card Acceptor Business Code)</t>
  </si>
  <si>
    <t>Montante Original</t>
  </si>
  <si>
    <t>A-0024</t>
  </si>
  <si>
    <t>75-98</t>
  </si>
  <si>
    <t>DE030 (Amount, Original)</t>
  </si>
  <si>
    <t>Reference Number</t>
  </si>
  <si>
    <t>99-121</t>
  </si>
  <si>
    <t>DE031 (Acquirer Reference Data)</t>
  </si>
  <si>
    <t>Código Instituição Transmissão</t>
  </si>
  <si>
    <t>A-0011</t>
  </si>
  <si>
    <t>122-132</t>
  </si>
  <si>
    <t>DE033 (Forwarding Institution ID Code)</t>
  </si>
  <si>
    <t>Código de Aprovação</t>
  </si>
  <si>
    <t>133-138</t>
  </si>
  <si>
    <t>DE038 (Approval Code)</t>
  </si>
  <si>
    <t>Identificação do EC</t>
  </si>
  <si>
    <t>139-153</t>
  </si>
  <si>
    <t>DE042 (Card Acceptor Id Code)</t>
  </si>
  <si>
    <t>Nome / Endereço EC</t>
  </si>
  <si>
    <t>A-0099</t>
  </si>
  <si>
    <t>154-252</t>
  </si>
  <si>
    <t>DE043 (Card acceptor Name/Location)</t>
  </si>
  <si>
    <t>N–0003</t>
  </si>
  <si>
    <t>253-255</t>
  </si>
  <si>
    <t>Código da moeda da transação (DE049) (Código de Moeda, Transaction)</t>
  </si>
  <si>
    <t>Código da moeda do portador</t>
  </si>
  <si>
    <t>256-258</t>
  </si>
  <si>
    <t>DE051 (Currency code, Cardholder Billing)</t>
  </si>
  <si>
    <t>ID do Ciclo de Vida da Transação</t>
  </si>
  <si>
    <t>A–0016</t>
  </si>
  <si>
    <t>259-274</t>
  </si>
  <si>
    <t>DE063 (Transaction Life Cycle ID)</t>
  </si>
  <si>
    <t>275-374</t>
  </si>
  <si>
    <t>Registro de dados (DE072) (Data Record)</t>
  </si>
  <si>
    <t>Código instituição origem</t>
  </si>
  <si>
    <t>375-385</t>
  </si>
  <si>
    <t>DE094 (Transaction Originator Institution ID Code)</t>
  </si>
  <si>
    <t>386-395</t>
  </si>
  <si>
    <t>Número de referência do emissor (DE095) (Card Issuer Reference Data)</t>
  </si>
  <si>
    <t>A-0105</t>
  </si>
  <si>
    <t>396-500</t>
  </si>
  <si>
    <t>Tipo do Terminal</t>
  </si>
  <si>
    <t>501-503</t>
  </si>
  <si>
    <t>PDS0023 (Terminal Type)</t>
  </si>
  <si>
    <t>Indicador de Mensagens de Reversão</t>
  </si>
  <si>
    <t>A-0007</t>
  </si>
  <si>
    <t>504-510</t>
  </si>
  <si>
    <t>PDS0025 (Message Reversal Indicator)</t>
  </si>
  <si>
    <t>Indicador do Nível de Segurança – E-Commerce</t>
  </si>
  <si>
    <t>511-513</t>
  </si>
  <si>
    <t>PDS0052 (Eletronic Commerce Security Level Indicator)</t>
  </si>
  <si>
    <t>Montante - Taxas</t>
  </si>
  <si>
    <t>A-0060</t>
  </si>
  <si>
    <t>514-573</t>
  </si>
  <si>
    <t>PDS0080 (Amount, Tax)</t>
  </si>
  <si>
    <t>Expoentes Moedas</t>
  </si>
  <si>
    <t>574-633</t>
  </si>
  <si>
    <t>PDS0148 (Currency Exponents)</t>
  </si>
  <si>
    <t>Código da Moeda valor original</t>
  </si>
  <si>
    <t>634-639</t>
  </si>
  <si>
    <t>PDS0149 (Currency Coes, Amounts, Original)</t>
  </si>
  <si>
    <t>Indicador de processo alternativo</t>
  </si>
  <si>
    <t>A-0004</t>
  </si>
  <si>
    <t>640-643</t>
  </si>
  <si>
    <t>PDS0157 (Alternate Pocessor Indicator)</t>
  </si>
  <si>
    <t>Atividades Comerciais</t>
  </si>
  <si>
    <t>A–0029</t>
  </si>
  <si>
    <t>644-672</t>
  </si>
  <si>
    <t>PDS0158 (Business Activity)</t>
  </si>
  <si>
    <t>Dados de Liquidação</t>
  </si>
  <si>
    <t>A-0067</t>
  </si>
  <si>
    <t>673-739</t>
  </si>
  <si>
    <t>PDS0159 (Settlement Data)</t>
  </si>
  <si>
    <t>Indicador de Liquidação</t>
  </si>
  <si>
    <t>740-769</t>
  </si>
  <si>
    <t>PDS0165 (Settlement Indicator)</t>
  </si>
  <si>
    <t>Indicador MASTERCARD</t>
  </si>
  <si>
    <t>770-775</t>
  </si>
  <si>
    <t>PDS0176 (Mastercard Assigned ID)</t>
  </si>
  <si>
    <t>Indicador Cross-border</t>
  </si>
  <si>
    <t>776-777</t>
  </si>
  <si>
    <t>PDS0177 (Cross-border)</t>
  </si>
  <si>
    <t>Informações de pagamentos remotos</t>
  </si>
  <si>
    <t>778-778</t>
  </si>
  <si>
    <t>PDS0194 (Remote Payments Program Data)</t>
  </si>
  <si>
    <t>Dados da Parcela</t>
  </si>
  <si>
    <t>A–0027</t>
  </si>
  <si>
    <t>779-805</t>
  </si>
  <si>
    <t>PDS0195 (Installment Data)</t>
  </si>
  <si>
    <t>Indicador de Exclusão de Edição</t>
  </si>
  <si>
    <t>A–0004</t>
  </si>
  <si>
    <t>806-809</t>
  </si>
  <si>
    <t>PDS260 (Edit Exclusion Indicator)</t>
  </si>
  <si>
    <t>Indicador de Documentação</t>
  </si>
  <si>
    <t>N–0001</t>
  </si>
  <si>
    <t>810-810</t>
  </si>
  <si>
    <t>PDS262 (Documentation Indicator)</t>
  </si>
  <si>
    <t>Número Chargeback</t>
  </si>
  <si>
    <t>811-830</t>
  </si>
  <si>
    <r>
      <t>Número de chargeback para identificaç</t>
    </r>
    <r>
      <rPr>
        <sz val="10"/>
        <color rgb="FF000000"/>
        <rFont val="Times New Roman"/>
        <family val="1"/>
      </rPr>
      <t>ão</t>
    </r>
    <r>
      <rPr>
        <sz val="9"/>
        <color rgb="FF000000"/>
        <rFont val="Arial"/>
        <family val="2"/>
      </rPr>
      <t xml:space="preserve"> no Sistema STAR</t>
    </r>
  </si>
  <si>
    <t>N-008</t>
  </si>
  <si>
    <t>831-838</t>
  </si>
  <si>
    <t>Data de incoming do chargeback no Sistema STAR (formato: YYYYMMDD)</t>
  </si>
  <si>
    <t>A-0162</t>
  </si>
  <si>
    <t>839-1000</t>
  </si>
  <si>
    <t>000001</t>
  </si>
  <si>
    <t>190210080000</t>
  </si>
  <si>
    <t>0001</t>
  </si>
  <si>
    <t>000000000000000000002000</t>
  </si>
  <si>
    <t xml:space="preserve">                                                                                                         </t>
  </si>
  <si>
    <t>001</t>
  </si>
  <si>
    <t>000000000000000000000000000000000000000000000000000000000000</t>
  </si>
  <si>
    <t xml:space="preserve">                                                                                                                                                                  </t>
  </si>
  <si>
    <t>00000000000000000001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</si>
  <si>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</si>
  <si>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</si>
  <si>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54916713004079727  </t>
  </si>
  <si>
    <t>D10101B9900C</t>
  </si>
  <si>
    <t>450</t>
  </si>
  <si>
    <t>4515</t>
  </si>
  <si>
    <t>5211</t>
  </si>
  <si>
    <t xml:space="preserve">006282     </t>
  </si>
  <si>
    <t>494383</t>
  </si>
  <si>
    <t>000002000142553</t>
  </si>
  <si>
    <t xml:space="preserve">TESTE BOB88\CF TIDQ TKCM  C QDBQ\OSASCO\6132000   BRABRA                                           </t>
  </si>
  <si>
    <t>840</t>
  </si>
  <si>
    <t xml:space="preserve"> MCS3573380525  </t>
  </si>
  <si>
    <t>POI</t>
  </si>
  <si>
    <t xml:space="preserve"> 000000</t>
  </si>
  <si>
    <t>986000</t>
  </si>
  <si>
    <t xml:space="preserve">MCC       26                 </t>
  </si>
  <si>
    <t xml:space="preserve">                                                                  0</t>
  </si>
  <si>
    <t xml:space="preserve">M                             </t>
  </si>
  <si>
    <t xml:space="preserve">N </t>
  </si>
  <si>
    <t>000000000 00000000000000000</t>
  </si>
  <si>
    <t>000000002000</t>
  </si>
  <si>
    <t xml:space="preserve">mensagem                                                                                            </t>
  </si>
  <si>
    <t>S</t>
  </si>
  <si>
    <t>040</t>
  </si>
  <si>
    <t>query2</t>
  </si>
  <si>
    <t>SELECT tp.CD_TIPO_PRODUTO, tp.DC_TIPO_PRODUTO, b.NM_BANDEIRA, b.CD_BANDEIRA FROM INTC.TBSTCR_TIPO_PRODUTO tp, INTC.TBSTCR_BANDEIRA b where tp.ID_BANDEIRA = b.ID_BANDEIRA and b.NM_BANDEIRA = 'MASTERCARD' order by tp.CD_TIPO_PRODUTO;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</si>
</sst>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9"/>
      <color rgb="FFFFFFFF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49" fontId="4" fillId="0" borderId="0" xfId="0" applyNumberFormat="1" applyFont="1" applyAlignment="1"/>
    <xf numFmtId="0" fontId="5" fillId="0" borderId="0" xfId="0" applyFont="1" applyAlignment="1"/>
    <xf numFmtId="49" fontId="6" fillId="0" borderId="0" xfId="0" applyNumberFormat="1" applyFont="1" applyAlignme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9" fillId="4" borderId="4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0" fillId="4" borderId="5" xfId="0" applyFont="1" applyFill="1" applyBorder="1" applyAlignment="1">
      <alignment horizontal="left" wrapText="1"/>
    </xf>
    <xf numFmtId="49" fontId="0" fillId="5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0" fontId="10" fillId="4" borderId="6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/>
    </xf>
    <xf numFmtId="49" fontId="0" fillId="4" borderId="1" xfId="0" applyNumberFormat="1" applyFont="1" applyFill="1" applyBorder="1" applyAlignment="1"/>
    <xf numFmtId="0" fontId="9" fillId="4" borderId="4" xfId="0" applyFont="1" applyFill="1" applyBorder="1" applyAlignment="1"/>
    <xf numFmtId="0" fontId="9" fillId="4" borderId="5" xfId="0" applyFont="1" applyFill="1" applyBorder="1" applyAlignment="1">
      <alignment horizontal="left" wrapText="1"/>
    </xf>
    <xf numFmtId="0" fontId="9" fillId="4" borderId="7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4" borderId="4" xfId="0" applyFont="1" applyFill="1" applyBorder="1" applyAlignment="1"/>
    <xf numFmtId="0" fontId="9" fillId="4" borderId="7" xfId="0" applyFont="1" applyFill="1" applyBorder="1" applyAlignment="1">
      <alignment horizontal="center"/>
    </xf>
    <xf numFmtId="49" fontId="0" fillId="8" borderId="1" xfId="0" applyNumberFormat="1" applyFont="1" applyFill="1" applyBorder="1" applyAlignment="1"/>
    <xf numFmtId="0" fontId="0" fillId="8" borderId="1" xfId="0" applyFont="1" applyFill="1" applyBorder="1" applyAlignment="1"/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0" fillId="2" borderId="1" xfId="0" applyNumberFormat="1" applyFont="1" applyFill="1" applyBorder="1" applyAlignment="1"/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/>
    </xf>
    <xf numFmtId="0" fontId="14" fillId="4" borderId="16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15" fillId="0" borderId="0" xfId="0" applyFont="1" applyAlignment="1"/>
    <xf numFmtId="49" fontId="0" fillId="7" borderId="1" xfId="0" applyNumberFormat="1" applyFont="1" applyFill="1" applyBorder="1" applyAlignment="1"/>
    <xf numFmtId="0" fontId="11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left"/>
    </xf>
    <xf numFmtId="0" fontId="16" fillId="0" borderId="0" xfId="0" applyFont="1" applyAlignment="1"/>
    <xf numFmtId="49" fontId="16" fillId="6" borderId="1" xfId="0" applyNumberFormat="1" applyFont="1" applyFill="1" applyBorder="1" applyAlignment="1"/>
    <xf numFmtId="49" fontId="16" fillId="5" borderId="1" xfId="0" applyNumberFormat="1" applyFont="1" applyFill="1" applyBorder="1" applyAlignment="1">
      <alignment horizontal="left"/>
    </xf>
    <xf numFmtId="49" fontId="16" fillId="0" borderId="0" xfId="0" applyNumberFormat="1" applyFont="1" applyAlignment="1"/>
    <xf numFmtId="49" fontId="1" fillId="9" borderId="0" xfId="0" applyNumberFormat="1" applyFont="1" applyFill="1" applyAlignment="1"/>
    <xf numFmtId="49" fontId="16" fillId="5" borderId="1" xfId="0" applyNumberFormat="1" applyFont="1" applyFill="1" applyBorder="1" applyAlignment="1"/>
    <xf numFmtId="0" fontId="14" fillId="0" borderId="23" xfId="0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7" xfId="0" applyFont="1" applyBorder="1" applyAlignment="1">
      <alignment vertical="center" wrapText="1"/>
    </xf>
    <xf numFmtId="0" fontId="14" fillId="10" borderId="21" xfId="0" applyFont="1" applyFill="1" applyBorder="1" applyAlignment="1">
      <alignment vertical="center" wrapText="1"/>
    </xf>
    <xf numFmtId="0" fontId="14" fillId="10" borderId="22" xfId="0" applyFont="1" applyFill="1" applyBorder="1" applyAlignment="1">
      <alignment horizontal="center" vertical="center" wrapText="1"/>
    </xf>
    <xf numFmtId="17" fontId="14" fillId="10" borderId="22" xfId="0" applyNumberFormat="1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vertical="center" wrapText="1"/>
    </xf>
    <xf numFmtId="0" fontId="14" fillId="10" borderId="23" xfId="0" applyFont="1" applyFill="1" applyBorder="1" applyAlignment="1">
      <alignment vertical="center" wrapText="1"/>
    </xf>
    <xf numFmtId="0" fontId="14" fillId="10" borderId="24" xfId="0" applyFont="1" applyFill="1" applyBorder="1" applyAlignment="1">
      <alignment horizontal="center" vertical="center" wrapText="1"/>
    </xf>
    <xf numFmtId="0" fontId="14" fillId="10" borderId="24" xfId="0" applyFont="1" applyFill="1" applyBorder="1" applyAlignment="1">
      <alignment vertical="center" wrapText="1"/>
    </xf>
    <xf numFmtId="0" fontId="14" fillId="10" borderId="23" xfId="0" applyFont="1" applyFill="1" applyBorder="1" applyAlignment="1">
      <alignment vertical="top" wrapText="1"/>
    </xf>
    <xf numFmtId="0" fontId="1" fillId="4" borderId="20" xfId="0" applyFont="1" applyFill="1" applyBorder="1" applyAlignment="1">
      <alignment horizontal="center"/>
    </xf>
    <xf numFmtId="0" fontId="14" fillId="0" borderId="28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4" fillId="10" borderId="27" xfId="0" applyFont="1" applyFill="1" applyBorder="1" applyAlignment="1">
      <alignment vertical="center" wrapText="1"/>
    </xf>
    <xf numFmtId="0" fontId="14" fillId="10" borderId="28" xfId="0" applyFont="1" applyFill="1" applyBorder="1" applyAlignment="1">
      <alignment vertical="center"/>
    </xf>
    <xf numFmtId="0" fontId="14" fillId="10" borderId="26" xfId="0" applyFont="1" applyFill="1" applyBorder="1" applyAlignment="1">
      <alignment vertical="center"/>
    </xf>
    <xf numFmtId="0" fontId="14" fillId="10" borderId="24" xfId="0" applyFont="1" applyFill="1" applyBorder="1" applyAlignment="1">
      <alignment vertical="center"/>
    </xf>
    <xf numFmtId="0" fontId="18" fillId="11" borderId="1" xfId="0" applyFont="1" applyFill="1" applyBorder="1" applyAlignment="1">
      <alignment horizontal="left"/>
    </xf>
    <xf numFmtId="0" fontId="19" fillId="0" borderId="0" xfId="0" applyFont="1" applyAlignment="1"/>
    <xf numFmtId="0" fontId="19" fillId="12" borderId="1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vertical="top" wrapText="1"/>
    </xf>
    <xf numFmtId="49" fontId="16" fillId="7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14" fillId="0" borderId="27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27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0.31.131:8030/stc/schedules/incom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2.7109375" customWidth="1"/>
    <col min="3" max="3" width="5.5703125" customWidth="1"/>
    <col min="4" max="6" width="8.140625" customWidth="1"/>
    <col min="7" max="26" width="8.7109375" customWidth="1"/>
  </cols>
  <sheetData>
    <row r="1" spans="1:3" x14ac:dyDescent="0.25">
      <c r="A1" t="s">
        <v>0</v>
      </c>
      <c r="B1" s="1" t="s">
        <v>1</v>
      </c>
      <c r="C1" s="1" t="s">
        <v>5</v>
      </c>
    </row>
    <row r="2" spans="1:3" x14ac:dyDescent="0.25">
      <c r="A2" s="8" t="s">
        <v>12</v>
      </c>
      <c r="B2" s="9" t="s">
        <v>14</v>
      </c>
      <c r="C2" s="1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4"/>
  <sheetViews>
    <sheetView topLeftCell="A73" workbookViewId="0">
      <selection activeCell="E86" sqref="E86"/>
    </sheetView>
  </sheetViews>
  <sheetFormatPr defaultColWidth="14.42578125" defaultRowHeight="15" customHeight="1" x14ac:dyDescent="0.25"/>
  <cols>
    <col min="1" max="1" width="40.140625" customWidth="1"/>
    <col min="2" max="2" width="59" customWidth="1"/>
    <col min="3" max="3" width="11.28515625" customWidth="1"/>
    <col min="4" max="4" width="9" customWidth="1"/>
    <col min="5" max="5" width="9.28515625" customWidth="1"/>
    <col min="6" max="6" width="9.28515625" style="13" customWidth="1"/>
    <col min="7" max="7" width="33" customWidth="1"/>
    <col min="8" max="8" width="8.7109375" customWidth="1"/>
    <col min="9" max="9" width="10.5703125" customWidth="1"/>
    <col min="10" max="10" width="219.28515625" customWidth="1"/>
    <col min="11" max="11" width="107.85546875" customWidth="1"/>
    <col min="12" max="26" width="8.7109375" customWidth="1"/>
  </cols>
  <sheetData>
    <row r="1" spans="1:10" x14ac:dyDescent="0.25">
      <c r="B1" s="3" t="s">
        <v>2</v>
      </c>
    </row>
    <row r="2" spans="1:10" x14ac:dyDescent="0.25">
      <c r="A2" t="s">
        <v>6</v>
      </c>
      <c r="B2" s="4"/>
    </row>
    <row r="3" spans="1:10" x14ac:dyDescent="0.25">
      <c r="A3" t="s">
        <v>7</v>
      </c>
      <c r="B3" s="5" t="s">
        <v>8</v>
      </c>
    </row>
    <row r="4" spans="1:10" x14ac:dyDescent="0.25">
      <c r="A4" t="s">
        <v>9</v>
      </c>
      <c r="B4" s="6" t="s">
        <v>10</v>
      </c>
      <c r="C4" s="7"/>
      <c r="D4" s="7"/>
    </row>
    <row r="5" spans="1:10" x14ac:dyDescent="0.25">
      <c r="A5" t="s">
        <v>11</v>
      </c>
      <c r="B5" s="10" t="s">
        <v>13</v>
      </c>
      <c r="C5" s="11"/>
      <c r="D5" s="11"/>
    </row>
    <row r="6" spans="1:10" x14ac:dyDescent="0.25">
      <c r="B6" s="12"/>
      <c r="C6" s="11"/>
      <c r="D6" s="11"/>
    </row>
    <row r="7" spans="1:10" x14ac:dyDescent="0.25">
      <c r="A7" s="13"/>
      <c r="B7" s="14"/>
    </row>
    <row r="8" spans="1:10" x14ac:dyDescent="0.25">
      <c r="A8" t="s">
        <v>16</v>
      </c>
      <c r="B8" s="4" t="s">
        <v>2</v>
      </c>
    </row>
    <row r="9" spans="1:10" x14ac:dyDescent="0.25">
      <c r="A9" t="s">
        <v>17</v>
      </c>
      <c r="B9" s="4" t="s">
        <v>18</v>
      </c>
    </row>
    <row r="10" spans="1:10" x14ac:dyDescent="0.25">
      <c r="A10" t="s">
        <v>19</v>
      </c>
      <c r="B10" s="4" t="s">
        <v>20</v>
      </c>
    </row>
    <row r="11" spans="1:10" x14ac:dyDescent="0.25">
      <c r="A11" s="15" t="s">
        <v>21</v>
      </c>
      <c r="B11" s="16"/>
      <c r="C11" s="17" t="s">
        <v>22</v>
      </c>
      <c r="D11" s="18" t="s">
        <v>23</v>
      </c>
      <c r="E11" s="18" t="s">
        <v>24</v>
      </c>
      <c r="F11" s="20" t="s">
        <v>26</v>
      </c>
      <c r="G11" s="19" t="s">
        <v>25</v>
      </c>
      <c r="H11" s="19" t="s">
        <v>27</v>
      </c>
      <c r="I11" s="19" t="s">
        <v>28</v>
      </c>
      <c r="J11" s="21" t="s">
        <v>29</v>
      </c>
    </row>
    <row r="12" spans="1:10" x14ac:dyDescent="0.25">
      <c r="A12" t="s">
        <v>30</v>
      </c>
      <c r="B12" s="22" t="s">
        <v>31</v>
      </c>
      <c r="C12" s="1">
        <f t="shared" ref="C12:C20" si="0">LEN(B12)</f>
        <v>2</v>
      </c>
      <c r="D12" s="1" t="str">
        <f t="shared" ref="D12:D20" si="1">IF(C12=F12,"OK","ERRO")</f>
        <v>OK</v>
      </c>
      <c r="F12" s="24">
        <v>2</v>
      </c>
      <c r="G12" s="23" t="s">
        <v>32</v>
      </c>
      <c r="H12" s="23" t="s">
        <v>33</v>
      </c>
      <c r="I12" s="23" t="s">
        <v>34</v>
      </c>
      <c r="J12" s="25">
        <v>0</v>
      </c>
    </row>
    <row r="13" spans="1:10" ht="30" x14ac:dyDescent="0.25">
      <c r="A13" t="s">
        <v>35</v>
      </c>
      <c r="B13" s="26" t="s">
        <v>36</v>
      </c>
      <c r="C13" s="1">
        <f t="shared" si="0"/>
        <v>30</v>
      </c>
      <c r="D13" s="1" t="str">
        <f t="shared" si="1"/>
        <v>OK</v>
      </c>
      <c r="F13" s="24">
        <v>30</v>
      </c>
      <c r="G13" s="23" t="s">
        <v>37</v>
      </c>
      <c r="H13" s="23" t="s">
        <v>38</v>
      </c>
      <c r="I13" s="23" t="s">
        <v>39</v>
      </c>
      <c r="J13" s="27" t="s">
        <v>40</v>
      </c>
    </row>
    <row r="14" spans="1:10" x14ac:dyDescent="0.25">
      <c r="A14" t="s">
        <v>41</v>
      </c>
      <c r="B14" s="28" t="str">
        <f>B79</f>
        <v>20190210</v>
      </c>
      <c r="C14" s="1">
        <f t="shared" si="0"/>
        <v>8</v>
      </c>
      <c r="D14" s="1" t="str">
        <f t="shared" si="1"/>
        <v>OK</v>
      </c>
      <c r="F14" s="24">
        <v>8</v>
      </c>
      <c r="G14" s="23" t="s">
        <v>42</v>
      </c>
      <c r="H14" s="23" t="s">
        <v>43</v>
      </c>
      <c r="I14" s="23" t="s">
        <v>44</v>
      </c>
      <c r="J14" s="25" t="s">
        <v>45</v>
      </c>
    </row>
    <row r="15" spans="1:10" x14ac:dyDescent="0.25">
      <c r="A15" t="s">
        <v>46</v>
      </c>
      <c r="B15" s="29" t="str">
        <f>B86</f>
        <v>0000001</v>
      </c>
      <c r="C15" s="1">
        <f t="shared" si="0"/>
        <v>7</v>
      </c>
      <c r="D15" s="1" t="str">
        <f t="shared" si="1"/>
        <v>OK</v>
      </c>
      <c r="E15" t="s">
        <v>3</v>
      </c>
      <c r="F15" s="24">
        <v>7</v>
      </c>
      <c r="G15" s="23" t="s">
        <v>47</v>
      </c>
      <c r="H15" s="23" t="s">
        <v>48</v>
      </c>
      <c r="I15" s="23" t="s">
        <v>49</v>
      </c>
      <c r="J15" s="25" t="s">
        <v>50</v>
      </c>
    </row>
    <row r="16" spans="1:10" x14ac:dyDescent="0.25">
      <c r="A16" t="s">
        <v>51</v>
      </c>
      <c r="B16" s="28" t="str">
        <f>B79</f>
        <v>20190210</v>
      </c>
      <c r="C16" s="1">
        <f t="shared" si="0"/>
        <v>8</v>
      </c>
      <c r="D16" s="1" t="str">
        <f t="shared" si="1"/>
        <v>OK</v>
      </c>
      <c r="F16" s="24">
        <v>8</v>
      </c>
      <c r="G16" s="23" t="s">
        <v>52</v>
      </c>
      <c r="H16" s="23" t="s">
        <v>53</v>
      </c>
      <c r="I16" s="23" t="s">
        <v>54</v>
      </c>
      <c r="J16" s="25" t="s">
        <v>55</v>
      </c>
    </row>
    <row r="17" spans="1:10" ht="15.75" thickBot="1" x14ac:dyDescent="0.3">
      <c r="A17" t="s">
        <v>56</v>
      </c>
      <c r="B17" s="22" t="s">
        <v>57</v>
      </c>
      <c r="C17" s="1">
        <f t="shared" si="0"/>
        <v>6</v>
      </c>
      <c r="D17" s="1" t="str">
        <f t="shared" si="1"/>
        <v>OK</v>
      </c>
      <c r="F17" s="24">
        <v>6</v>
      </c>
      <c r="G17" s="23" t="s">
        <v>58</v>
      </c>
      <c r="H17" s="23" t="s">
        <v>59</v>
      </c>
      <c r="I17" s="23" t="s">
        <v>60</v>
      </c>
      <c r="J17" s="25" t="s">
        <v>61</v>
      </c>
    </row>
    <row r="18" spans="1:10" ht="15.75" thickBot="1" x14ac:dyDescent="0.3">
      <c r="A18" t="s">
        <v>62</v>
      </c>
      <c r="B18" s="26" t="str">
        <f>B84</f>
        <v>040</v>
      </c>
      <c r="C18" s="1">
        <f t="shared" si="0"/>
        <v>3</v>
      </c>
      <c r="D18" s="1" t="str">
        <f t="shared" si="1"/>
        <v>OK</v>
      </c>
      <c r="F18" s="31">
        <v>3</v>
      </c>
      <c r="G18" s="30" t="s">
        <v>62</v>
      </c>
      <c r="H18" s="32" t="s">
        <v>63</v>
      </c>
      <c r="I18" s="30" t="s">
        <v>64</v>
      </c>
      <c r="J18" s="33" t="s">
        <v>65</v>
      </c>
    </row>
    <row r="19" spans="1:10" x14ac:dyDescent="0.25">
      <c r="A19" t="s">
        <v>66</v>
      </c>
      <c r="B19" s="22" t="s">
        <v>258</v>
      </c>
      <c r="C19" s="1">
        <f t="shared" si="0"/>
        <v>936</v>
      </c>
      <c r="D19" s="1" t="str">
        <f t="shared" si="1"/>
        <v>OK</v>
      </c>
      <c r="F19" s="24">
        <v>936</v>
      </c>
      <c r="G19" s="23" t="s">
        <v>66</v>
      </c>
      <c r="H19" s="23" t="s">
        <v>67</v>
      </c>
      <c r="I19" s="23" t="s">
        <v>68</v>
      </c>
      <c r="J19" s="25" t="s">
        <v>69</v>
      </c>
    </row>
    <row r="20" spans="1:10" x14ac:dyDescent="0.25">
      <c r="A20" t="s">
        <v>70</v>
      </c>
      <c r="B20" s="34" t="str">
        <f>B12&amp;B13&amp;B14&amp;B15&amp;B16&amp;B17&amp;B18&amp;B19</f>
        <v xml:space="preserve">001-CHARGEBACK INCONSISTENTE    20190210000000120190210080000040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1">
        <f t="shared" si="0"/>
        <v>1000</v>
      </c>
      <c r="D20" s="1" t="str">
        <f t="shared" si="1"/>
        <v>OK</v>
      </c>
      <c r="F20" s="13">
        <f>SUM(F12:F19)</f>
        <v>1000</v>
      </c>
    </row>
    <row r="21" spans="1:10" ht="15.75" customHeight="1" x14ac:dyDescent="0.25">
      <c r="A21" s="15" t="s">
        <v>71</v>
      </c>
      <c r="B21" s="16"/>
      <c r="C21" s="17" t="s">
        <v>22</v>
      </c>
      <c r="D21" s="18" t="s">
        <v>23</v>
      </c>
      <c r="E21" s="18" t="s">
        <v>24</v>
      </c>
      <c r="F21" s="20" t="s">
        <v>26</v>
      </c>
      <c r="G21" s="19" t="s">
        <v>25</v>
      </c>
      <c r="H21" s="19" t="s">
        <v>27</v>
      </c>
      <c r="I21" s="19" t="s">
        <v>28</v>
      </c>
      <c r="J21" s="21" t="s">
        <v>29</v>
      </c>
    </row>
    <row r="22" spans="1:10" ht="15.75" customHeight="1" thickBot="1" x14ac:dyDescent="0.3">
      <c r="A22" s="95" t="s">
        <v>32</v>
      </c>
      <c r="B22" s="22" t="s">
        <v>72</v>
      </c>
      <c r="C22" s="1">
        <f t="shared" ref="C22:C63" si="2">LEN(B22)</f>
        <v>2</v>
      </c>
      <c r="D22" s="1" t="str">
        <f t="shared" ref="D22:D63" si="3">IF(C22=F22,"OK","ERRO")</f>
        <v>OK</v>
      </c>
      <c r="F22" s="24">
        <v>2</v>
      </c>
      <c r="G22" s="23" t="s">
        <v>32</v>
      </c>
      <c r="H22" s="35" t="s">
        <v>33</v>
      </c>
      <c r="I22" s="35" t="s">
        <v>34</v>
      </c>
      <c r="J22" s="36" t="s">
        <v>73</v>
      </c>
    </row>
    <row r="23" spans="1:10" ht="15.75" customHeight="1" thickBot="1" x14ac:dyDescent="0.3">
      <c r="A23" s="97" t="s">
        <v>86</v>
      </c>
      <c r="B23" s="26" t="str">
        <f>B87</f>
        <v xml:space="preserve">54916713004079727  </v>
      </c>
      <c r="C23" s="1">
        <f>LEN(B23)</f>
        <v>19</v>
      </c>
      <c r="D23" s="1" t="str">
        <f t="shared" si="3"/>
        <v>OK</v>
      </c>
      <c r="E23" s="13"/>
      <c r="F23" s="38">
        <v>19</v>
      </c>
      <c r="G23" s="75" t="s">
        <v>86</v>
      </c>
      <c r="H23" s="76" t="s">
        <v>87</v>
      </c>
      <c r="I23" s="77">
        <v>44256</v>
      </c>
      <c r="J23" s="78" t="s">
        <v>127</v>
      </c>
    </row>
    <row r="24" spans="1:10" s="13" customFormat="1" ht="15.75" customHeight="1" thickBot="1" x14ac:dyDescent="0.3">
      <c r="A24" s="97" t="s">
        <v>124</v>
      </c>
      <c r="B24" s="69" t="s">
        <v>249</v>
      </c>
      <c r="C24" s="9">
        <f>LEN(B24)</f>
        <v>6</v>
      </c>
      <c r="D24" s="9" t="str">
        <f t="shared" si="3"/>
        <v>OK</v>
      </c>
      <c r="F24" s="43">
        <v>6</v>
      </c>
      <c r="G24" s="79" t="s">
        <v>124</v>
      </c>
      <c r="H24" s="80" t="s">
        <v>59</v>
      </c>
      <c r="I24" s="80" t="s">
        <v>125</v>
      </c>
      <c r="J24" s="81" t="s">
        <v>126</v>
      </c>
    </row>
    <row r="25" spans="1:10" ht="15.75" customHeight="1" thickBot="1" x14ac:dyDescent="0.3">
      <c r="A25" s="97" t="s">
        <v>81</v>
      </c>
      <c r="B25" s="69" t="s">
        <v>279</v>
      </c>
      <c r="C25" s="1">
        <f t="shared" si="2"/>
        <v>12</v>
      </c>
      <c r="D25" s="1" t="str">
        <f t="shared" si="3"/>
        <v>OK</v>
      </c>
      <c r="E25" s="13"/>
      <c r="F25" s="38">
        <v>12</v>
      </c>
      <c r="G25" s="79" t="s">
        <v>81</v>
      </c>
      <c r="H25" s="80" t="s">
        <v>82</v>
      </c>
      <c r="I25" s="80" t="s">
        <v>128</v>
      </c>
      <c r="J25" s="81" t="s">
        <v>129</v>
      </c>
    </row>
    <row r="26" spans="1:10" ht="15.75" customHeight="1" thickBot="1" x14ac:dyDescent="0.3">
      <c r="A26" s="97" t="s">
        <v>130</v>
      </c>
      <c r="B26" s="69" t="s">
        <v>250</v>
      </c>
      <c r="C26" s="1">
        <f t="shared" si="2"/>
        <v>12</v>
      </c>
      <c r="D26" s="1" t="str">
        <f t="shared" si="3"/>
        <v>OK</v>
      </c>
      <c r="E26" s="13"/>
      <c r="F26" s="39">
        <v>12</v>
      </c>
      <c r="G26" s="79" t="s">
        <v>130</v>
      </c>
      <c r="H26" s="80" t="s">
        <v>131</v>
      </c>
      <c r="I26" s="80" t="s">
        <v>132</v>
      </c>
      <c r="J26" s="81" t="s">
        <v>133</v>
      </c>
    </row>
    <row r="27" spans="1:10" ht="15.75" customHeight="1" thickBot="1" x14ac:dyDescent="0.3">
      <c r="A27" s="97" t="s">
        <v>134</v>
      </c>
      <c r="B27" s="69" t="s">
        <v>261</v>
      </c>
      <c r="C27" s="1">
        <f t="shared" si="2"/>
        <v>12</v>
      </c>
      <c r="D27" s="1" t="str">
        <f t="shared" si="3"/>
        <v>OK</v>
      </c>
      <c r="E27" s="13"/>
      <c r="F27" s="40">
        <v>12</v>
      </c>
      <c r="G27" s="79" t="s">
        <v>134</v>
      </c>
      <c r="H27" s="80" t="s">
        <v>131</v>
      </c>
      <c r="I27" s="80" t="s">
        <v>135</v>
      </c>
      <c r="J27" s="81" t="s">
        <v>136</v>
      </c>
    </row>
    <row r="28" spans="1:10" ht="15.75" customHeight="1" thickBot="1" x14ac:dyDescent="0.3">
      <c r="A28" s="97" t="s">
        <v>137</v>
      </c>
      <c r="B28" s="70" t="s">
        <v>262</v>
      </c>
      <c r="C28" s="1">
        <f t="shared" si="2"/>
        <v>3</v>
      </c>
      <c r="D28" s="1" t="str">
        <f t="shared" si="3"/>
        <v>OK</v>
      </c>
      <c r="E28" s="13"/>
      <c r="F28" s="38">
        <v>3</v>
      </c>
      <c r="G28" s="79" t="s">
        <v>137</v>
      </c>
      <c r="H28" s="80" t="s">
        <v>63</v>
      </c>
      <c r="I28" s="80" t="s">
        <v>138</v>
      </c>
      <c r="J28" s="81" t="s">
        <v>139</v>
      </c>
    </row>
    <row r="29" spans="1:10" ht="15.75" customHeight="1" thickBot="1" x14ac:dyDescent="0.3">
      <c r="A29" s="97" t="s">
        <v>78</v>
      </c>
      <c r="B29" s="69" t="s">
        <v>263</v>
      </c>
      <c r="C29" s="1">
        <f t="shared" si="2"/>
        <v>4</v>
      </c>
      <c r="D29" s="1" t="str">
        <f t="shared" si="3"/>
        <v>OK</v>
      </c>
      <c r="E29" s="13"/>
      <c r="F29" s="38">
        <v>4</v>
      </c>
      <c r="G29" s="79" t="s">
        <v>78</v>
      </c>
      <c r="H29" s="80" t="s">
        <v>79</v>
      </c>
      <c r="I29" s="80" t="s">
        <v>140</v>
      </c>
      <c r="J29" s="81" t="s">
        <v>141</v>
      </c>
    </row>
    <row r="30" spans="1:10" ht="15.75" customHeight="1" thickBot="1" x14ac:dyDescent="0.3">
      <c r="A30" s="97" t="s">
        <v>142</v>
      </c>
      <c r="B30" s="71" t="s">
        <v>264</v>
      </c>
      <c r="C30" s="1">
        <f t="shared" si="2"/>
        <v>4</v>
      </c>
      <c r="D30" s="1" t="str">
        <f t="shared" si="3"/>
        <v>OK</v>
      </c>
      <c r="E30" s="13"/>
      <c r="F30" s="38">
        <v>4</v>
      </c>
      <c r="G30" s="79" t="s">
        <v>142</v>
      </c>
      <c r="H30" s="80" t="s">
        <v>79</v>
      </c>
      <c r="I30" s="80" t="s">
        <v>143</v>
      </c>
      <c r="J30" s="81" t="s">
        <v>144</v>
      </c>
    </row>
    <row r="31" spans="1:10" ht="15.75" customHeight="1" thickBot="1" x14ac:dyDescent="0.3">
      <c r="A31" s="97" t="s">
        <v>145</v>
      </c>
      <c r="B31" s="99" t="s">
        <v>252</v>
      </c>
      <c r="C31" s="1">
        <f t="shared" si="2"/>
        <v>24</v>
      </c>
      <c r="D31" s="1" t="str">
        <f t="shared" si="3"/>
        <v>OK</v>
      </c>
      <c r="E31" s="13"/>
      <c r="F31" s="38">
        <v>24</v>
      </c>
      <c r="G31" s="79" t="s">
        <v>145</v>
      </c>
      <c r="H31" s="80" t="s">
        <v>146</v>
      </c>
      <c r="I31" s="80" t="s">
        <v>147</v>
      </c>
      <c r="J31" s="81" t="s">
        <v>148</v>
      </c>
    </row>
    <row r="32" spans="1:10" ht="15.75" customHeight="1" thickBot="1" x14ac:dyDescent="0.3">
      <c r="A32" s="97" t="s">
        <v>149</v>
      </c>
      <c r="B32" s="67" t="str">
        <f>B81</f>
        <v>00000002019021008000201</v>
      </c>
      <c r="C32" s="1">
        <f t="shared" si="2"/>
        <v>23</v>
      </c>
      <c r="D32" s="1" t="str">
        <f t="shared" si="3"/>
        <v>OK</v>
      </c>
      <c r="E32" s="13"/>
      <c r="F32" s="38">
        <v>23</v>
      </c>
      <c r="G32" s="79" t="s">
        <v>149</v>
      </c>
      <c r="H32" s="80" t="s">
        <v>85</v>
      </c>
      <c r="I32" s="80" t="s">
        <v>150</v>
      </c>
      <c r="J32" s="81" t="s">
        <v>151</v>
      </c>
    </row>
    <row r="33" spans="1:10" ht="15.75" customHeight="1" thickBot="1" x14ac:dyDescent="0.3">
      <c r="A33" s="97" t="s">
        <v>152</v>
      </c>
      <c r="B33" s="69" t="s">
        <v>265</v>
      </c>
      <c r="C33" s="1">
        <f t="shared" si="2"/>
        <v>11</v>
      </c>
      <c r="D33" s="1" t="str">
        <f t="shared" si="3"/>
        <v>OK</v>
      </c>
      <c r="E33" s="13"/>
      <c r="F33" s="38">
        <v>11</v>
      </c>
      <c r="G33" s="79" t="s">
        <v>152</v>
      </c>
      <c r="H33" s="80" t="s">
        <v>153</v>
      </c>
      <c r="I33" s="80" t="s">
        <v>154</v>
      </c>
      <c r="J33" s="81" t="s">
        <v>155</v>
      </c>
    </row>
    <row r="34" spans="1:10" ht="15.75" customHeight="1" thickBot="1" x14ac:dyDescent="0.3">
      <c r="A34" s="97" t="s">
        <v>156</v>
      </c>
      <c r="B34" s="67" t="s">
        <v>266</v>
      </c>
      <c r="C34" s="1">
        <f t="shared" si="2"/>
        <v>6</v>
      </c>
      <c r="D34" s="1" t="str">
        <f t="shared" si="3"/>
        <v>OK</v>
      </c>
      <c r="E34" s="13"/>
      <c r="F34" s="38">
        <v>6</v>
      </c>
      <c r="G34" s="79" t="s">
        <v>156</v>
      </c>
      <c r="H34" s="80" t="s">
        <v>59</v>
      </c>
      <c r="I34" s="80" t="s">
        <v>157</v>
      </c>
      <c r="J34" s="81" t="s">
        <v>158</v>
      </c>
    </row>
    <row r="35" spans="1:10" ht="15" customHeight="1" thickBot="1" x14ac:dyDescent="0.3">
      <c r="A35" s="97" t="s">
        <v>159</v>
      </c>
      <c r="B35" s="69" t="s">
        <v>267</v>
      </c>
      <c r="C35" s="9">
        <f t="shared" si="2"/>
        <v>15</v>
      </c>
      <c r="D35" s="9" t="str">
        <f t="shared" si="3"/>
        <v>OK</v>
      </c>
      <c r="F35" s="83">
        <v>15</v>
      </c>
      <c r="G35" s="79" t="s">
        <v>159</v>
      </c>
      <c r="H35" s="80" t="s">
        <v>94</v>
      </c>
      <c r="I35" s="80" t="s">
        <v>160</v>
      </c>
      <c r="J35" s="81" t="s">
        <v>161</v>
      </c>
    </row>
    <row r="36" spans="1:10" ht="15.75" customHeight="1" thickBot="1" x14ac:dyDescent="0.3">
      <c r="A36" s="97" t="s">
        <v>162</v>
      </c>
      <c r="B36" s="69" t="s">
        <v>268</v>
      </c>
      <c r="C36" s="1">
        <f t="shared" si="2"/>
        <v>99</v>
      </c>
      <c r="D36" s="1" t="str">
        <f t="shared" si="3"/>
        <v>OK</v>
      </c>
      <c r="E36" s="13"/>
      <c r="F36" s="38">
        <v>99</v>
      </c>
      <c r="G36" s="79" t="s">
        <v>162</v>
      </c>
      <c r="H36" s="80" t="s">
        <v>163</v>
      </c>
      <c r="I36" s="80" t="s">
        <v>164</v>
      </c>
      <c r="J36" s="81" t="s">
        <v>165</v>
      </c>
    </row>
    <row r="37" spans="1:10" ht="15.75" customHeight="1" thickBot="1" x14ac:dyDescent="0.3">
      <c r="A37" s="97" t="s">
        <v>80</v>
      </c>
      <c r="B37" s="69" t="s">
        <v>269</v>
      </c>
      <c r="C37" s="1">
        <f t="shared" si="2"/>
        <v>3</v>
      </c>
      <c r="D37" s="1" t="str">
        <f t="shared" si="3"/>
        <v>OK</v>
      </c>
      <c r="E37" s="13"/>
      <c r="F37" s="38">
        <v>3</v>
      </c>
      <c r="G37" s="79" t="s">
        <v>80</v>
      </c>
      <c r="H37" s="80" t="s">
        <v>166</v>
      </c>
      <c r="I37" s="80" t="s">
        <v>167</v>
      </c>
      <c r="J37" s="81" t="s">
        <v>168</v>
      </c>
    </row>
    <row r="38" spans="1:10" ht="15.75" customHeight="1" thickBot="1" x14ac:dyDescent="0.3">
      <c r="A38" s="97" t="s">
        <v>169</v>
      </c>
      <c r="B38" s="69" t="s">
        <v>92</v>
      </c>
      <c r="C38" s="1">
        <f t="shared" si="2"/>
        <v>3</v>
      </c>
      <c r="D38" s="1" t="str">
        <f t="shared" si="3"/>
        <v>OK</v>
      </c>
      <c r="E38" s="13"/>
      <c r="F38" s="38">
        <v>3</v>
      </c>
      <c r="G38" s="79" t="s">
        <v>169</v>
      </c>
      <c r="H38" s="80" t="s">
        <v>166</v>
      </c>
      <c r="I38" s="80" t="s">
        <v>170</v>
      </c>
      <c r="J38" s="81" t="s">
        <v>171</v>
      </c>
    </row>
    <row r="39" spans="1:10" ht="15.75" customHeight="1" thickBot="1" x14ac:dyDescent="0.3">
      <c r="A39" s="97" t="s">
        <v>172</v>
      </c>
      <c r="B39" s="69" t="s">
        <v>270</v>
      </c>
      <c r="C39" s="1">
        <f t="shared" si="2"/>
        <v>16</v>
      </c>
      <c r="D39" s="1" t="str">
        <f t="shared" si="3"/>
        <v>OK</v>
      </c>
      <c r="E39" s="13"/>
      <c r="F39" s="38">
        <v>16</v>
      </c>
      <c r="G39" s="79" t="s">
        <v>172</v>
      </c>
      <c r="H39" s="80" t="s">
        <v>173</v>
      </c>
      <c r="I39" s="80" t="s">
        <v>174</v>
      </c>
      <c r="J39" s="81" t="s">
        <v>175</v>
      </c>
    </row>
    <row r="40" spans="1:10" ht="15.75" customHeight="1" thickBot="1" x14ac:dyDescent="0.3">
      <c r="A40" s="97" t="s">
        <v>84</v>
      </c>
      <c r="B40" s="22" t="s">
        <v>280</v>
      </c>
      <c r="C40" s="1">
        <f t="shared" si="2"/>
        <v>100</v>
      </c>
      <c r="D40" s="1" t="str">
        <f t="shared" si="3"/>
        <v>OK</v>
      </c>
      <c r="E40" s="13"/>
      <c r="F40" s="38">
        <v>100</v>
      </c>
      <c r="G40" s="79" t="s">
        <v>84</v>
      </c>
      <c r="H40" s="80" t="s">
        <v>91</v>
      </c>
      <c r="I40" s="80" t="s">
        <v>176</v>
      </c>
      <c r="J40" s="81" t="s">
        <v>177</v>
      </c>
    </row>
    <row r="41" spans="1:10" ht="15.75" customHeight="1" thickBot="1" x14ac:dyDescent="0.3">
      <c r="A41" s="97" t="s">
        <v>178</v>
      </c>
      <c r="B41" s="69" t="s">
        <v>265</v>
      </c>
      <c r="C41" s="1">
        <f t="shared" si="2"/>
        <v>11</v>
      </c>
      <c r="D41" s="1" t="str">
        <f t="shared" si="3"/>
        <v>OK</v>
      </c>
      <c r="F41" s="41">
        <v>11</v>
      </c>
      <c r="G41" s="79" t="s">
        <v>178</v>
      </c>
      <c r="H41" s="80" t="s">
        <v>153</v>
      </c>
      <c r="I41" s="80" t="s">
        <v>179</v>
      </c>
      <c r="J41" s="81" t="s">
        <v>180</v>
      </c>
    </row>
    <row r="42" spans="1:10" ht="15.75" customHeight="1" thickBot="1" x14ac:dyDescent="0.3">
      <c r="A42" s="97" t="s">
        <v>88</v>
      </c>
      <c r="B42" s="69" t="s">
        <v>89</v>
      </c>
      <c r="C42" s="1">
        <f t="shared" si="2"/>
        <v>10</v>
      </c>
      <c r="D42" s="1" t="str">
        <f t="shared" si="3"/>
        <v>OK</v>
      </c>
      <c r="F42" s="38">
        <v>10</v>
      </c>
      <c r="G42" s="79" t="s">
        <v>88</v>
      </c>
      <c r="H42" s="80" t="s">
        <v>90</v>
      </c>
      <c r="I42" s="80" t="s">
        <v>181</v>
      </c>
      <c r="J42" s="81" t="s">
        <v>182</v>
      </c>
    </row>
    <row r="43" spans="1:10" ht="15.75" customHeight="1" thickBot="1" x14ac:dyDescent="0.3">
      <c r="A43" s="97" t="s">
        <v>66</v>
      </c>
      <c r="B43" s="69" t="s">
        <v>253</v>
      </c>
      <c r="C43" s="1">
        <f t="shared" si="2"/>
        <v>105</v>
      </c>
      <c r="D43" s="1" t="str">
        <f t="shared" si="3"/>
        <v>OK</v>
      </c>
      <c r="F43" s="38">
        <v>105</v>
      </c>
      <c r="G43" s="79" t="s">
        <v>66</v>
      </c>
      <c r="H43" s="80" t="s">
        <v>183</v>
      </c>
      <c r="I43" s="80" t="s">
        <v>184</v>
      </c>
      <c r="J43" s="81" t="s">
        <v>69</v>
      </c>
    </row>
    <row r="44" spans="1:10" ht="15.75" customHeight="1" thickBot="1" x14ac:dyDescent="0.3">
      <c r="A44" s="97" t="s">
        <v>185</v>
      </c>
      <c r="B44" s="69" t="s">
        <v>271</v>
      </c>
      <c r="C44" s="1">
        <f t="shared" si="2"/>
        <v>3</v>
      </c>
      <c r="D44" s="1" t="str">
        <f t="shared" si="3"/>
        <v>OK</v>
      </c>
      <c r="F44" s="38">
        <v>3</v>
      </c>
      <c r="G44" s="75" t="s">
        <v>185</v>
      </c>
      <c r="H44" s="76" t="s">
        <v>75</v>
      </c>
      <c r="I44" s="76" t="s">
        <v>186</v>
      </c>
      <c r="J44" s="78" t="s">
        <v>187</v>
      </c>
    </row>
    <row r="45" spans="1:10" ht="15.75" customHeight="1" thickBot="1" x14ac:dyDescent="0.3">
      <c r="A45" s="97" t="s">
        <v>188</v>
      </c>
      <c r="B45" s="69" t="s">
        <v>272</v>
      </c>
      <c r="C45" s="1">
        <f t="shared" si="2"/>
        <v>7</v>
      </c>
      <c r="D45" s="1" t="str">
        <f t="shared" si="3"/>
        <v>OK</v>
      </c>
      <c r="F45" s="38">
        <v>7</v>
      </c>
      <c r="G45" s="79" t="s">
        <v>188</v>
      </c>
      <c r="H45" s="80" t="s">
        <v>189</v>
      </c>
      <c r="I45" s="80" t="s">
        <v>190</v>
      </c>
      <c r="J45" s="81" t="s">
        <v>191</v>
      </c>
    </row>
    <row r="46" spans="1:10" ht="15.75" customHeight="1" thickBot="1" x14ac:dyDescent="0.3">
      <c r="A46" s="98" t="s">
        <v>192</v>
      </c>
      <c r="B46" s="69" t="s">
        <v>254</v>
      </c>
      <c r="C46" s="1">
        <f t="shared" si="2"/>
        <v>3</v>
      </c>
      <c r="D46" s="1" t="str">
        <f t="shared" si="3"/>
        <v>OK</v>
      </c>
      <c r="F46" s="38">
        <v>3</v>
      </c>
      <c r="G46" s="82" t="s">
        <v>192</v>
      </c>
      <c r="H46" s="80" t="s">
        <v>75</v>
      </c>
      <c r="I46" s="80" t="s">
        <v>193</v>
      </c>
      <c r="J46" s="81" t="s">
        <v>194</v>
      </c>
    </row>
    <row r="47" spans="1:10" ht="15.75" customHeight="1" thickBot="1" x14ac:dyDescent="0.3">
      <c r="A47" s="98" t="s">
        <v>195</v>
      </c>
      <c r="B47" s="69" t="s">
        <v>255</v>
      </c>
      <c r="C47" s="1">
        <f t="shared" si="2"/>
        <v>60</v>
      </c>
      <c r="D47" s="1" t="str">
        <f t="shared" si="3"/>
        <v>OK</v>
      </c>
      <c r="F47" s="38">
        <v>60</v>
      </c>
      <c r="G47" s="82" t="s">
        <v>195</v>
      </c>
      <c r="H47" s="80" t="s">
        <v>196</v>
      </c>
      <c r="I47" s="80" t="s">
        <v>197</v>
      </c>
      <c r="J47" s="81" t="s">
        <v>198</v>
      </c>
    </row>
    <row r="48" spans="1:10" ht="15.75" customHeight="1" thickBot="1" x14ac:dyDescent="0.3">
      <c r="A48" s="98" t="s">
        <v>199</v>
      </c>
      <c r="B48" s="69" t="s">
        <v>255</v>
      </c>
      <c r="C48" s="1">
        <f t="shared" si="2"/>
        <v>60</v>
      </c>
      <c r="D48" s="1" t="str">
        <f t="shared" si="3"/>
        <v>OK</v>
      </c>
      <c r="F48" s="38">
        <v>60</v>
      </c>
      <c r="G48" s="82" t="s">
        <v>199</v>
      </c>
      <c r="H48" s="80" t="s">
        <v>196</v>
      </c>
      <c r="I48" s="80" t="s">
        <v>200</v>
      </c>
      <c r="J48" s="81" t="s">
        <v>201</v>
      </c>
    </row>
    <row r="49" spans="1:10" ht="15.75" customHeight="1" thickBot="1" x14ac:dyDescent="0.3">
      <c r="A49" s="98" t="s">
        <v>202</v>
      </c>
      <c r="B49" s="69" t="s">
        <v>273</v>
      </c>
      <c r="C49" s="1">
        <f t="shared" si="2"/>
        <v>6</v>
      </c>
      <c r="D49" s="1" t="str">
        <f t="shared" si="3"/>
        <v>OK</v>
      </c>
      <c r="F49" s="38">
        <v>6</v>
      </c>
      <c r="G49" s="82" t="s">
        <v>202</v>
      </c>
      <c r="H49" s="80" t="s">
        <v>59</v>
      </c>
      <c r="I49" s="80" t="s">
        <v>203</v>
      </c>
      <c r="J49" s="81" t="s">
        <v>204</v>
      </c>
    </row>
    <row r="50" spans="1:10" ht="15.75" customHeight="1" thickBot="1" x14ac:dyDescent="0.3">
      <c r="A50" s="98" t="s">
        <v>205</v>
      </c>
      <c r="B50" s="69" t="s">
        <v>251</v>
      </c>
      <c r="C50" s="1">
        <f t="shared" si="2"/>
        <v>4</v>
      </c>
      <c r="D50" s="1" t="str">
        <f t="shared" si="3"/>
        <v>OK</v>
      </c>
      <c r="F50" s="38">
        <v>4</v>
      </c>
      <c r="G50" s="82" t="s">
        <v>205</v>
      </c>
      <c r="H50" s="80" t="s">
        <v>206</v>
      </c>
      <c r="I50" s="80" t="s">
        <v>207</v>
      </c>
      <c r="J50" s="81" t="s">
        <v>208</v>
      </c>
    </row>
    <row r="51" spans="1:10" ht="15.75" customHeight="1" thickBot="1" x14ac:dyDescent="0.3">
      <c r="A51" s="98" t="s">
        <v>209</v>
      </c>
      <c r="B51" s="69" t="s">
        <v>274</v>
      </c>
      <c r="C51" s="1">
        <f t="shared" si="2"/>
        <v>29</v>
      </c>
      <c r="D51" s="1" t="str">
        <f t="shared" si="3"/>
        <v>OK</v>
      </c>
      <c r="F51" s="38">
        <v>29</v>
      </c>
      <c r="G51" s="82" t="s">
        <v>209</v>
      </c>
      <c r="H51" s="80" t="s">
        <v>210</v>
      </c>
      <c r="I51" s="80" t="s">
        <v>211</v>
      </c>
      <c r="J51" s="81" t="s">
        <v>212</v>
      </c>
    </row>
    <row r="52" spans="1:10" ht="15.75" customHeight="1" thickBot="1" x14ac:dyDescent="0.3">
      <c r="A52" s="98" t="s">
        <v>213</v>
      </c>
      <c r="B52" s="69" t="s">
        <v>275</v>
      </c>
      <c r="C52" s="1">
        <f t="shared" si="2"/>
        <v>67</v>
      </c>
      <c r="D52" s="1" t="str">
        <f t="shared" si="3"/>
        <v>OK</v>
      </c>
      <c r="F52" s="38">
        <v>67</v>
      </c>
      <c r="G52" s="82" t="s">
        <v>213</v>
      </c>
      <c r="H52" s="80" t="s">
        <v>214</v>
      </c>
      <c r="I52" s="80" t="s">
        <v>215</v>
      </c>
      <c r="J52" s="81" t="s">
        <v>216</v>
      </c>
    </row>
    <row r="53" spans="1:10" ht="15.75" customHeight="1" thickBot="1" x14ac:dyDescent="0.3">
      <c r="A53" s="98" t="s">
        <v>217</v>
      </c>
      <c r="B53" s="69" t="s">
        <v>276</v>
      </c>
      <c r="C53" s="1">
        <f t="shared" si="2"/>
        <v>30</v>
      </c>
      <c r="D53" s="1" t="str">
        <f t="shared" si="3"/>
        <v>OK</v>
      </c>
      <c r="F53" s="38">
        <v>30</v>
      </c>
      <c r="G53" s="82" t="s">
        <v>217</v>
      </c>
      <c r="H53" s="80" t="s">
        <v>38</v>
      </c>
      <c r="I53" s="80" t="s">
        <v>218</v>
      </c>
      <c r="J53" s="81" t="s">
        <v>219</v>
      </c>
    </row>
    <row r="54" spans="1:10" ht="15.75" customHeight="1" thickBot="1" x14ac:dyDescent="0.3">
      <c r="A54" s="98" t="s">
        <v>220</v>
      </c>
      <c r="B54" s="22" t="s">
        <v>249</v>
      </c>
      <c r="C54" s="1">
        <f t="shared" si="2"/>
        <v>6</v>
      </c>
      <c r="D54" s="1" t="str">
        <f t="shared" si="3"/>
        <v>OK</v>
      </c>
      <c r="F54" s="38">
        <v>6</v>
      </c>
      <c r="G54" s="82" t="s">
        <v>220</v>
      </c>
      <c r="H54" s="80" t="s">
        <v>59</v>
      </c>
      <c r="I54" s="80" t="s">
        <v>221</v>
      </c>
      <c r="J54" s="81" t="s">
        <v>222</v>
      </c>
    </row>
    <row r="55" spans="1:10" ht="15.75" customHeight="1" thickBot="1" x14ac:dyDescent="0.3">
      <c r="A55" s="98" t="s">
        <v>223</v>
      </c>
      <c r="B55" s="26" t="s">
        <v>277</v>
      </c>
      <c r="C55" s="1">
        <f t="shared" si="2"/>
        <v>2</v>
      </c>
      <c r="D55" s="1" t="str">
        <f t="shared" si="3"/>
        <v>OK</v>
      </c>
      <c r="F55" s="38">
        <v>2</v>
      </c>
      <c r="G55" s="82" t="s">
        <v>223</v>
      </c>
      <c r="H55" s="80" t="s">
        <v>93</v>
      </c>
      <c r="I55" s="80" t="s">
        <v>224</v>
      </c>
      <c r="J55" s="81" t="s">
        <v>225</v>
      </c>
    </row>
    <row r="56" spans="1:10" ht="15.75" customHeight="1" thickBot="1" x14ac:dyDescent="0.3">
      <c r="A56" s="98" t="s">
        <v>226</v>
      </c>
      <c r="B56" s="22" t="s">
        <v>281</v>
      </c>
      <c r="C56" s="1">
        <f t="shared" si="2"/>
        <v>1</v>
      </c>
      <c r="D56" s="1" t="str">
        <f t="shared" si="3"/>
        <v>OK</v>
      </c>
      <c r="F56" s="38">
        <v>1</v>
      </c>
      <c r="G56" s="82" t="s">
        <v>226</v>
      </c>
      <c r="H56" s="80" t="s">
        <v>77</v>
      </c>
      <c r="I56" s="80" t="s">
        <v>227</v>
      </c>
      <c r="J56" s="81" t="s">
        <v>228</v>
      </c>
    </row>
    <row r="57" spans="1:10" ht="15.75" customHeight="1" thickBot="1" x14ac:dyDescent="0.3">
      <c r="A57" s="98" t="s">
        <v>229</v>
      </c>
      <c r="B57" s="26" t="s">
        <v>278</v>
      </c>
      <c r="C57" s="1">
        <f t="shared" si="2"/>
        <v>27</v>
      </c>
      <c r="D57" s="1" t="str">
        <f t="shared" si="3"/>
        <v>OK</v>
      </c>
      <c r="F57" s="38">
        <v>27</v>
      </c>
      <c r="G57" s="82" t="s">
        <v>229</v>
      </c>
      <c r="H57" s="80" t="s">
        <v>230</v>
      </c>
      <c r="I57" s="80" t="s">
        <v>231</v>
      </c>
      <c r="J57" s="81" t="s">
        <v>232</v>
      </c>
    </row>
    <row r="58" spans="1:10" ht="15.75" customHeight="1" thickBot="1" x14ac:dyDescent="0.3">
      <c r="A58" s="98" t="s">
        <v>233</v>
      </c>
      <c r="B58" s="22" t="s">
        <v>251</v>
      </c>
      <c r="C58" s="1">
        <f t="shared" si="2"/>
        <v>4</v>
      </c>
      <c r="D58" s="1" t="str">
        <f t="shared" si="3"/>
        <v>OK</v>
      </c>
      <c r="F58" s="38">
        <v>4</v>
      </c>
      <c r="G58" s="82" t="s">
        <v>233</v>
      </c>
      <c r="H58" s="80" t="s">
        <v>234</v>
      </c>
      <c r="I58" s="80" t="s">
        <v>235</v>
      </c>
      <c r="J58" s="81" t="s">
        <v>236</v>
      </c>
    </row>
    <row r="59" spans="1:10" ht="15.75" customHeight="1" thickBot="1" x14ac:dyDescent="0.3">
      <c r="A59" s="98" t="s">
        <v>237</v>
      </c>
      <c r="B59" s="22" t="s">
        <v>76</v>
      </c>
      <c r="C59" s="1">
        <f t="shared" si="2"/>
        <v>1</v>
      </c>
      <c r="D59" s="1" t="str">
        <f t="shared" si="3"/>
        <v>OK</v>
      </c>
      <c r="F59" s="38">
        <v>1</v>
      </c>
      <c r="G59" s="82" t="s">
        <v>237</v>
      </c>
      <c r="H59" s="80" t="s">
        <v>238</v>
      </c>
      <c r="I59" s="80" t="s">
        <v>239</v>
      </c>
      <c r="J59" s="81" t="s">
        <v>240</v>
      </c>
    </row>
    <row r="60" spans="1:10" ht="15.75" customHeight="1" thickBot="1" x14ac:dyDescent="0.3">
      <c r="A60" s="97" t="s">
        <v>241</v>
      </c>
      <c r="B60" s="22" t="s">
        <v>257</v>
      </c>
      <c r="C60" s="1">
        <f t="shared" si="2"/>
        <v>20</v>
      </c>
      <c r="D60" s="1" t="str">
        <f t="shared" si="3"/>
        <v>OK</v>
      </c>
      <c r="F60" s="38">
        <v>20</v>
      </c>
      <c r="G60" s="91" t="s">
        <v>241</v>
      </c>
      <c r="H60" s="91" t="s">
        <v>95</v>
      </c>
      <c r="I60" s="91" t="s">
        <v>242</v>
      </c>
      <c r="J60" s="92" t="s">
        <v>243</v>
      </c>
    </row>
    <row r="61" spans="1:10" ht="15.75" customHeight="1" x14ac:dyDescent="0.25">
      <c r="A61" s="97" t="s">
        <v>83</v>
      </c>
      <c r="B61" s="22" t="s">
        <v>123</v>
      </c>
      <c r="C61" s="1">
        <f t="shared" si="2"/>
        <v>8</v>
      </c>
      <c r="D61" s="1" t="str">
        <f t="shared" si="3"/>
        <v>OK</v>
      </c>
      <c r="F61" s="38">
        <v>8</v>
      </c>
      <c r="G61" s="91" t="s">
        <v>83</v>
      </c>
      <c r="H61" s="91" t="s">
        <v>244</v>
      </c>
      <c r="I61" s="91" t="s">
        <v>245</v>
      </c>
      <c r="J61" s="93" t="s">
        <v>246</v>
      </c>
    </row>
    <row r="62" spans="1:10" ht="15.75" customHeight="1" thickBot="1" x14ac:dyDescent="0.3">
      <c r="A62" s="97" t="s">
        <v>66</v>
      </c>
      <c r="B62" s="22" t="s">
        <v>256</v>
      </c>
      <c r="C62" s="1">
        <f t="shared" si="2"/>
        <v>162</v>
      </c>
      <c r="D62" s="1" t="str">
        <f t="shared" si="3"/>
        <v>OK</v>
      </c>
      <c r="F62" s="38">
        <v>162</v>
      </c>
      <c r="G62" s="79" t="s">
        <v>66</v>
      </c>
      <c r="H62" s="80" t="s">
        <v>247</v>
      </c>
      <c r="I62" s="80" t="s">
        <v>248</v>
      </c>
      <c r="J62" s="94" t="s">
        <v>69</v>
      </c>
    </row>
    <row r="63" spans="1:10" ht="15.75" customHeight="1" x14ac:dyDescent="0.25">
      <c r="A63" s="96" t="s">
        <v>70</v>
      </c>
      <c r="B63" s="100" t="str">
        <f>CONCATENATE(B22,B23,B24,B25,B26,B27,B28,B29,B30,B31,B32,B33,B34,B35,B36,B37,B38,B39,B40,B41,B42,B43,B44,B45,B46,B47,B48,B49,B50,B51,B52,B53,B54,B55,B56,B57,B58,B59,B60,B61,B62)</f>
        <v xml:space="preserve">0154916713004079727  000001000000002000190210080000D10101B9900C4504515521100000000000000000000200000000002019021008000201006282     494383000002000142553TESTE BOB88\CF TIDQ TKCM  C QDBQ\OSASCO\6132000   BRABRA                                           840000 MCS3573380525  mensagem                                                                                            006282     0000000200                                                                                                         POI 0000000010000000000000000000000000000000000000000000000000000000000000000000000000000000000000000000000000000000000000000000000009860000001MCC       26                                                                                   0M                             000001N S000000000 00000000000000000000110000000000000000000120190210                                                                                                                                                                  </v>
      </c>
      <c r="C63" s="1">
        <f t="shared" si="2"/>
        <v>1000</v>
      </c>
      <c r="D63" s="1" t="str">
        <f t="shared" si="3"/>
        <v>OK</v>
      </c>
      <c r="F63">
        <f>SUM(F22:F62)</f>
        <v>1000</v>
      </c>
    </row>
    <row r="64" spans="1:10" ht="15.75" customHeight="1" x14ac:dyDescent="0.25">
      <c r="B64" s="44"/>
      <c r="C64" s="45"/>
      <c r="D64" s="45"/>
    </row>
    <row r="65" spans="1:10" ht="15.75" customHeight="1" x14ac:dyDescent="0.25">
      <c r="B65" s="4"/>
    </row>
    <row r="66" spans="1:10" ht="15.75" customHeight="1" x14ac:dyDescent="0.25">
      <c r="B66" s="46" t="s">
        <v>96</v>
      </c>
      <c r="C66" s="47"/>
      <c r="D66" s="47"/>
    </row>
    <row r="67" spans="1:10" ht="15.75" customHeight="1" thickBot="1" x14ac:dyDescent="0.3">
      <c r="A67" s="15" t="s">
        <v>97</v>
      </c>
      <c r="B67" s="48"/>
      <c r="C67" s="17" t="s">
        <v>22</v>
      </c>
      <c r="D67" s="18" t="s">
        <v>23</v>
      </c>
      <c r="E67" s="18" t="s">
        <v>24</v>
      </c>
      <c r="F67" s="20" t="s">
        <v>26</v>
      </c>
      <c r="G67" s="49" t="s">
        <v>25</v>
      </c>
      <c r="H67" s="50" t="s">
        <v>27</v>
      </c>
      <c r="I67" s="50" t="s">
        <v>28</v>
      </c>
      <c r="J67" s="51" t="s">
        <v>29</v>
      </c>
    </row>
    <row r="68" spans="1:10" ht="15.75" customHeight="1" thickBot="1" x14ac:dyDescent="0.3">
      <c r="A68" t="s">
        <v>98</v>
      </c>
      <c r="B68" s="22" t="s">
        <v>99</v>
      </c>
      <c r="C68" s="1">
        <f t="shared" ref="C68:C71" si="4">LEN(B68)</f>
        <v>2</v>
      </c>
      <c r="D68" s="1" t="str">
        <f>IF(C68=F68,"OK","ERRO")</f>
        <v>OK</v>
      </c>
      <c r="F68" s="53">
        <v>2</v>
      </c>
      <c r="G68" s="52" t="s">
        <v>32</v>
      </c>
      <c r="H68" s="54" t="s">
        <v>33</v>
      </c>
      <c r="I68" s="54" t="s">
        <v>100</v>
      </c>
      <c r="J68" s="55">
        <v>99</v>
      </c>
    </row>
    <row r="69" spans="1:10" ht="15.75" customHeight="1" thickBot="1" x14ac:dyDescent="0.3">
      <c r="A69" t="s">
        <v>101</v>
      </c>
      <c r="B69" s="56" t="s">
        <v>102</v>
      </c>
      <c r="C69" s="1">
        <f t="shared" si="4"/>
        <v>9</v>
      </c>
      <c r="D69" s="1" t="str">
        <f>IF(C69=F69,"OK","ERRO")</f>
        <v>OK</v>
      </c>
      <c r="E69" t="s">
        <v>103</v>
      </c>
      <c r="F69" s="53">
        <v>9</v>
      </c>
      <c r="G69" s="52" t="s">
        <v>101</v>
      </c>
      <c r="H69" s="54" t="s">
        <v>104</v>
      </c>
      <c r="I69" s="54" t="s">
        <v>105</v>
      </c>
      <c r="J69" s="55" t="s">
        <v>106</v>
      </c>
    </row>
    <row r="70" spans="1:10" ht="15.75" customHeight="1" x14ac:dyDescent="0.25">
      <c r="A70" t="s">
        <v>66</v>
      </c>
      <c r="B70" s="14" t="s">
        <v>259</v>
      </c>
      <c r="C70" s="1">
        <f t="shared" si="4"/>
        <v>989</v>
      </c>
      <c r="D70" s="1" t="str">
        <f>IF(C70=F70,"OK","ERRO")</f>
        <v>OK</v>
      </c>
      <c r="F70" s="58">
        <v>989</v>
      </c>
      <c r="G70" s="57" t="s">
        <v>66</v>
      </c>
      <c r="H70" s="59" t="s">
        <v>107</v>
      </c>
      <c r="I70" s="59" t="s">
        <v>108</v>
      </c>
      <c r="J70" s="60" t="s">
        <v>69</v>
      </c>
    </row>
    <row r="71" spans="1:10" ht="15.75" customHeight="1" x14ac:dyDescent="0.25">
      <c r="A71" t="s">
        <v>70</v>
      </c>
      <c r="B71" s="34" t="str">
        <f>CONCATENATE(B68,B69,B70)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71" s="1">
        <f t="shared" si="4"/>
        <v>1000</v>
      </c>
      <c r="D71" s="1" t="str">
        <f>IF(C71=F71,"OK","ERRO")</f>
        <v>OK</v>
      </c>
      <c r="F71" s="13">
        <f>SUM(F68:F70)</f>
        <v>1000</v>
      </c>
    </row>
    <row r="72" spans="1:10" ht="15.75" customHeight="1" x14ac:dyDescent="0.25">
      <c r="B72" s="4"/>
    </row>
    <row r="73" spans="1:10" ht="15.75" customHeight="1" x14ac:dyDescent="0.25">
      <c r="B73" s="4"/>
    </row>
    <row r="74" spans="1:10" ht="15.75" customHeight="1" x14ac:dyDescent="0.25">
      <c r="A74">
        <v>1000</v>
      </c>
      <c r="B74" s="61">
        <f t="shared" ref="B74:B76" si="5">LEN(D74)</f>
        <v>1000</v>
      </c>
      <c r="C74" s="1" t="str">
        <f t="shared" ref="C74:C76" si="6">IF(A74=B74,"OK","ERRO")</f>
        <v>OK</v>
      </c>
      <c r="D74" t="str">
        <f>CONCATENATE(B20)</f>
        <v xml:space="preserve">001-CHARGEBACK INCONSISTENTE    20190210000000120190210080000040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75" spans="1:10" ht="15.75" customHeight="1" x14ac:dyDescent="0.25">
      <c r="A75" s="13">
        <v>1000</v>
      </c>
      <c r="B75" s="61">
        <f t="shared" si="5"/>
        <v>1000</v>
      </c>
      <c r="C75" s="1" t="str">
        <f t="shared" si="6"/>
        <v>OK</v>
      </c>
      <c r="D75" t="str">
        <f>CONCATENATE(B63)</f>
        <v xml:space="preserve">0154916713004079727  000001000000002000190210080000D10101B9900C4504515521100000000000000000000200000000002019021008000201006282     494383000002000142553TESTE BOB88\CF TIDQ TKCM  C QDBQ\OSASCO\6132000   BRABRA                                           840000 MCS3573380525  mensagem                                                                                            006282     0000000200                                                                                                         POI 0000000010000000000000000000000000000000000000000000000000000000000000000000000000000000000000000000000000000000000000000000000009860000001MCC       26                                                                                   0M                             000001N S000000000 00000000000000000000110000000000000000000120190210                                                                                                                                                                  </v>
      </c>
    </row>
    <row r="76" spans="1:10" ht="15.75" customHeight="1" x14ac:dyDescent="0.25">
      <c r="A76" s="13">
        <v>1000</v>
      </c>
      <c r="B76" s="61">
        <f t="shared" si="5"/>
        <v>1000</v>
      </c>
      <c r="C76" s="1" t="str">
        <f t="shared" si="6"/>
        <v>OK</v>
      </c>
      <c r="D76" t="str">
        <f>CONCATENATE(B71)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77" spans="1:10" ht="15.75" customHeight="1" x14ac:dyDescent="0.25">
      <c r="B77" s="4"/>
    </row>
    <row r="78" spans="1:10" ht="15.75" customHeight="1" x14ac:dyDescent="0.25">
      <c r="A78" s="62" t="s">
        <v>109</v>
      </c>
      <c r="B78" s="4"/>
    </row>
    <row r="79" spans="1:10" ht="15.75" customHeight="1" x14ac:dyDescent="0.25">
      <c r="A79" t="s">
        <v>110</v>
      </c>
      <c r="B79" s="68" t="s">
        <v>123</v>
      </c>
      <c r="C79" s="1">
        <f t="shared" ref="C79:C84" si="7">LEN(B79)</f>
        <v>8</v>
      </c>
      <c r="D79" s="1" t="str">
        <f t="shared" ref="D79:D84" si="8">IF(C79=F79,"OK","ERRO")</f>
        <v>OK</v>
      </c>
      <c r="F79" s="24">
        <v>8</v>
      </c>
      <c r="G79" s="23"/>
    </row>
    <row r="80" spans="1:10" ht="15.75" customHeight="1" x14ac:dyDescent="0.25">
      <c r="A80" t="s">
        <v>111</v>
      </c>
      <c r="B80" s="63" t="s">
        <v>112</v>
      </c>
      <c r="C80" s="1">
        <f t="shared" si="7"/>
        <v>12</v>
      </c>
      <c r="D80" s="1" t="str">
        <f t="shared" si="8"/>
        <v>OK</v>
      </c>
      <c r="E80" s="13"/>
      <c r="F80" s="38">
        <v>12</v>
      </c>
      <c r="G80" s="37"/>
    </row>
    <row r="81" spans="1:7" ht="15.75" customHeight="1" x14ac:dyDescent="0.25">
      <c r="A81" t="s">
        <v>113</v>
      </c>
      <c r="B81" s="67" t="s">
        <v>120</v>
      </c>
      <c r="C81" s="1">
        <f t="shared" si="7"/>
        <v>23</v>
      </c>
      <c r="D81" s="1" t="str">
        <f t="shared" si="8"/>
        <v>OK</v>
      </c>
      <c r="E81" s="13"/>
      <c r="F81" s="38">
        <v>23</v>
      </c>
      <c r="G81" s="37"/>
    </row>
    <row r="82" spans="1:7" ht="15.75" customHeight="1" x14ac:dyDescent="0.25">
      <c r="A82" t="s">
        <v>114</v>
      </c>
      <c r="B82" s="68" t="s">
        <v>121</v>
      </c>
      <c r="C82" s="1">
        <f t="shared" si="7"/>
        <v>10</v>
      </c>
      <c r="D82" s="1" t="str">
        <f t="shared" si="8"/>
        <v>OK</v>
      </c>
      <c r="F82" s="64">
        <v>10</v>
      </c>
      <c r="G82" s="42"/>
    </row>
    <row r="83" spans="1:7" ht="15.75" customHeight="1" x14ac:dyDescent="0.25">
      <c r="A83" t="s">
        <v>115</v>
      </c>
      <c r="B83" s="56" t="s">
        <v>116</v>
      </c>
      <c r="C83" s="1">
        <f t="shared" si="7"/>
        <v>6</v>
      </c>
      <c r="D83" s="1" t="str">
        <f t="shared" si="8"/>
        <v>OK</v>
      </c>
      <c r="F83" s="64">
        <v>6</v>
      </c>
      <c r="G83" s="65"/>
    </row>
    <row r="84" spans="1:7" ht="15.75" customHeight="1" x14ac:dyDescent="0.25">
      <c r="A84" s="2" t="s">
        <v>74</v>
      </c>
      <c r="B84" s="69" t="s">
        <v>282</v>
      </c>
      <c r="C84" s="1">
        <f t="shared" si="7"/>
        <v>3</v>
      </c>
      <c r="D84" s="1" t="str">
        <f t="shared" si="8"/>
        <v>OK</v>
      </c>
      <c r="E84" s="13"/>
      <c r="F84" s="38">
        <v>3</v>
      </c>
      <c r="G84" s="37" t="s">
        <v>74</v>
      </c>
    </row>
    <row r="85" spans="1:7" ht="15.75" customHeight="1" x14ac:dyDescent="0.25">
      <c r="A85" s="62" t="s">
        <v>117</v>
      </c>
      <c r="B85" s="4"/>
      <c r="F85"/>
    </row>
    <row r="86" spans="1:7" ht="15.75" customHeight="1" x14ac:dyDescent="0.25">
      <c r="A86" t="s">
        <v>118</v>
      </c>
      <c r="B86" s="67" t="s">
        <v>122</v>
      </c>
      <c r="C86" s="1">
        <f t="shared" ref="C86:C87" si="9">LEN(B86)</f>
        <v>7</v>
      </c>
      <c r="D86" s="1" t="str">
        <f>IF(C86=F86,"OK","ERRO")</f>
        <v>OK</v>
      </c>
      <c r="E86" t="s">
        <v>3</v>
      </c>
      <c r="F86" s="24">
        <v>7</v>
      </c>
      <c r="G86" s="23" t="s">
        <v>47</v>
      </c>
    </row>
    <row r="87" spans="1:7" ht="15.75" customHeight="1" x14ac:dyDescent="0.25">
      <c r="A87" s="13" t="s">
        <v>86</v>
      </c>
      <c r="B87" s="26" t="s">
        <v>260</v>
      </c>
      <c r="C87" s="1">
        <f t="shared" si="9"/>
        <v>19</v>
      </c>
      <c r="D87" s="1" t="str">
        <f>IF(C87=F87,"OK","ERRO")</f>
        <v>OK</v>
      </c>
      <c r="E87" s="13"/>
      <c r="F87" s="38">
        <v>19</v>
      </c>
      <c r="G87" s="37" t="s">
        <v>86</v>
      </c>
    </row>
    <row r="88" spans="1:7" ht="15.75" customHeight="1" x14ac:dyDescent="0.25"/>
    <row r="89" spans="1:7" ht="15.75" customHeight="1" x14ac:dyDescent="0.25"/>
    <row r="90" spans="1:7" ht="15.75" customHeight="1" x14ac:dyDescent="0.25"/>
    <row r="91" spans="1:7" ht="15.75" customHeight="1" x14ac:dyDescent="0.25"/>
    <row r="92" spans="1:7" ht="15.75" customHeight="1" x14ac:dyDescent="0.25"/>
    <row r="93" spans="1:7" ht="15.75" customHeight="1" x14ac:dyDescent="0.25"/>
    <row r="94" spans="1:7" ht="15.75" customHeight="1" x14ac:dyDescent="0.25"/>
    <row r="95" spans="1:7" ht="15.75" customHeight="1" x14ac:dyDescent="0.25"/>
    <row r="96" spans="1: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</sheetData>
  <conditionalFormatting sqref="E67">
    <cfRule type="cellIs" dxfId="11" priority="1" operator="equal">
      <formula>"ERRO"</formula>
    </cfRule>
  </conditionalFormatting>
  <conditionalFormatting sqref="E67">
    <cfRule type="cellIs" dxfId="10" priority="2" operator="equal">
      <formula>"OK"</formula>
    </cfRule>
  </conditionalFormatting>
  <conditionalFormatting sqref="D11">
    <cfRule type="cellIs" dxfId="9" priority="3" operator="equal">
      <formula>"ERRO"</formula>
    </cfRule>
  </conditionalFormatting>
  <conditionalFormatting sqref="D11">
    <cfRule type="cellIs" dxfId="8" priority="4" operator="equal">
      <formula>"OK"</formula>
    </cfRule>
  </conditionalFormatting>
  <conditionalFormatting sqref="E11">
    <cfRule type="cellIs" dxfId="7" priority="5" operator="equal">
      <formula>"ERRO"</formula>
    </cfRule>
  </conditionalFormatting>
  <conditionalFormatting sqref="E11">
    <cfRule type="cellIs" dxfId="6" priority="6" operator="equal">
      <formula>"OK"</formula>
    </cfRule>
  </conditionalFormatting>
  <conditionalFormatting sqref="D21">
    <cfRule type="cellIs" dxfId="5" priority="7" operator="equal">
      <formula>"ERRO"</formula>
    </cfRule>
  </conditionalFormatting>
  <conditionalFormatting sqref="D21">
    <cfRule type="cellIs" dxfId="4" priority="8" operator="equal">
      <formula>"OK"</formula>
    </cfRule>
  </conditionalFormatting>
  <conditionalFormatting sqref="E21">
    <cfRule type="cellIs" dxfId="3" priority="9" operator="equal">
      <formula>"ERRO"</formula>
    </cfRule>
  </conditionalFormatting>
  <conditionalFormatting sqref="E21">
    <cfRule type="cellIs" dxfId="2" priority="10" operator="equal">
      <formula>"OK"</formula>
    </cfRule>
  </conditionalFormatting>
  <conditionalFormatting sqref="D67">
    <cfRule type="cellIs" dxfId="1" priority="11" operator="equal">
      <formula>"ERRO"</formula>
    </cfRule>
  </conditionalFormatting>
  <conditionalFormatting sqref="D67">
    <cfRule type="cellIs" dxfId="0" priority="12" operator="equal">
      <formula>"OK"</formula>
    </cfRule>
  </conditionalFormatting>
  <hyperlinks>
    <hyperlink ref="B5" r:id="rId1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0" sqref="A10:D12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8.5703125" bestFit="1" customWidth="1"/>
    <col min="4" max="4" width="60.42578125" bestFit="1" customWidth="1"/>
  </cols>
  <sheetData>
    <row r="1" spans="1:4" x14ac:dyDescent="0.25">
      <c r="A1" s="101" t="s">
        <v>241</v>
      </c>
      <c r="B1" s="104" t="s">
        <v>95</v>
      </c>
      <c r="C1" s="104" t="s">
        <v>242</v>
      </c>
      <c r="D1" s="84" t="s">
        <v>243</v>
      </c>
    </row>
    <row r="2" spans="1:4" x14ac:dyDescent="0.25">
      <c r="A2" s="102"/>
      <c r="B2" s="105"/>
      <c r="C2" s="105"/>
      <c r="D2" s="85"/>
    </row>
    <row r="3" spans="1:4" x14ac:dyDescent="0.25">
      <c r="A3" s="102"/>
      <c r="B3" s="105"/>
      <c r="C3" s="105"/>
      <c r="D3" s="86"/>
    </row>
    <row r="4" spans="1:4" ht="15.75" thickBot="1" x14ac:dyDescent="0.3">
      <c r="A4" s="103"/>
      <c r="B4" s="106"/>
      <c r="C4" s="106"/>
      <c r="D4" s="87"/>
    </row>
    <row r="5" spans="1:4" x14ac:dyDescent="0.25">
      <c r="A5" s="101" t="s">
        <v>83</v>
      </c>
      <c r="B5" s="104" t="s">
        <v>244</v>
      </c>
      <c r="C5" s="104" t="s">
        <v>245</v>
      </c>
      <c r="D5" s="85" t="s">
        <v>246</v>
      </c>
    </row>
    <row r="6" spans="1:4" x14ac:dyDescent="0.25">
      <c r="A6" s="102"/>
      <c r="B6" s="105"/>
      <c r="C6" s="105"/>
      <c r="D6" s="86"/>
    </row>
    <row r="7" spans="1:4" ht="15.75" thickBot="1" x14ac:dyDescent="0.3">
      <c r="A7" s="103"/>
      <c r="B7" s="106"/>
      <c r="C7" s="106"/>
      <c r="D7" s="87"/>
    </row>
    <row r="8" spans="1:4" ht="15.75" thickBot="1" x14ac:dyDescent="0.3">
      <c r="A8" s="88" t="s">
        <v>66</v>
      </c>
      <c r="B8" s="89" t="s">
        <v>247</v>
      </c>
      <c r="C8" s="89" t="s">
        <v>248</v>
      </c>
      <c r="D8" s="90" t="s">
        <v>69</v>
      </c>
    </row>
    <row r="9" spans="1:4" ht="15.75" thickBot="1" x14ac:dyDescent="0.3"/>
    <row r="10" spans="1:4" ht="15.75" thickBot="1" x14ac:dyDescent="0.3">
      <c r="A10" s="74" t="s">
        <v>241</v>
      </c>
      <c r="B10" s="74" t="s">
        <v>95</v>
      </c>
      <c r="C10" s="74" t="s">
        <v>242</v>
      </c>
      <c r="D10" s="84" t="s">
        <v>243</v>
      </c>
    </row>
    <row r="11" spans="1:4" x14ac:dyDescent="0.25">
      <c r="A11" s="74" t="s">
        <v>83</v>
      </c>
      <c r="B11" s="74" t="s">
        <v>244</v>
      </c>
      <c r="C11" s="74" t="s">
        <v>245</v>
      </c>
      <c r="D11" s="85" t="s">
        <v>246</v>
      </c>
    </row>
    <row r="12" spans="1:4" ht="15.75" thickBot="1" x14ac:dyDescent="0.3">
      <c r="A12" s="72" t="s">
        <v>66</v>
      </c>
      <c r="B12" s="73" t="s">
        <v>247</v>
      </c>
      <c r="C12" s="73" t="s">
        <v>248</v>
      </c>
      <c r="D12" s="90" t="s">
        <v>69</v>
      </c>
    </row>
  </sheetData>
  <mergeCells count="6">
    <mergeCell ref="A1:A4"/>
    <mergeCell ref="B1:B4"/>
    <mergeCell ref="C1:C4"/>
    <mergeCell ref="A5:A7"/>
    <mergeCell ref="B5:B7"/>
    <mergeCell ref="C5:C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tabSelected="1" zoomScale="70" zoomScaleNormal="70" workbookViewId="0">
      <selection activeCell="B3" sqref="B3"/>
    </sheetView>
  </sheetViews>
  <sheetFormatPr defaultColWidth="14.42578125" defaultRowHeight="15" customHeight="1" x14ac:dyDescent="0.25"/>
  <cols>
    <col min="1" max="1" width="8.140625" customWidth="1"/>
    <col min="2" max="2" width="147" customWidth="1"/>
    <col min="3" max="3" width="34.85546875" bestFit="1" customWidth="1"/>
    <col min="4" max="6" width="8.140625" customWidth="1"/>
    <col min="7" max="26" width="8.7109375" customWidth="1"/>
  </cols>
  <sheetData>
    <row r="2" spans="1:3" x14ac:dyDescent="0.25">
      <c r="A2" t="s">
        <v>3</v>
      </c>
      <c r="B2" s="2" t="s">
        <v>4</v>
      </c>
      <c r="C2" s="66" t="s">
        <v>119</v>
      </c>
    </row>
    <row r="3" spans="1:3" ht="15" customHeight="1" x14ac:dyDescent="0.25">
      <c r="A3" s="13" t="s">
        <v>283</v>
      </c>
      <c r="B3" s="66" t="s">
        <v>284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Processos</vt:lpstr>
      <vt:lpstr>ICCD</vt:lpstr>
      <vt:lpstr>Planilha1</vt:lpstr>
      <vt:lpstr>dados</vt:lpstr>
      <vt:lpstr>ICCD!OLE_LINK19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ALEJANDRO HINOJOSA HARA</cp:lastModifiedBy>
  <dcterms:modified xsi:type="dcterms:W3CDTF">2019-02-22T11:39:45Z</dcterms:modified>
</cp:coreProperties>
</file>