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0404mnl\Documents\Manuel\Projetos\STC\Geradores de Incoming\HIPERCARD\"/>
    </mc:Choice>
  </mc:AlternateContent>
  <bookViews>
    <workbookView xWindow="0" yWindow="0" windowWidth="20490" windowHeight="7620" activeTab="1"/>
  </bookViews>
  <sheets>
    <sheet name="Processos" sheetId="1" r:id="rId1"/>
    <sheet name="ICCD" sheetId="2" r:id="rId2"/>
    <sheet name="dados" sheetId="3" r:id="rId3"/>
  </sheets>
  <definedNames>
    <definedName name="OLE_LINK19" localSheetId="1">ICCD!$G$26</definedName>
  </definedNames>
  <calcPr calcId="162913"/>
</workbook>
</file>

<file path=xl/calcChain.xml><?xml version="1.0" encoding="utf-8"?>
<calcChain xmlns="http://schemas.openxmlformats.org/spreadsheetml/2006/main">
  <c r="B55" i="2" l="1"/>
  <c r="D66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F55" i="2"/>
  <c r="C55" i="2" l="1"/>
  <c r="D55" i="2" s="1"/>
  <c r="F62" i="2" l="1"/>
  <c r="F20" i="2"/>
  <c r="C35" i="2"/>
  <c r="D35" i="2" s="1"/>
  <c r="C24" i="2"/>
  <c r="D24" i="2" s="1"/>
  <c r="B18" i="2" l="1"/>
  <c r="C18" i="2" s="1"/>
  <c r="D18" i="2" s="1"/>
  <c r="C77" i="2"/>
  <c r="D77" i="2" s="1"/>
  <c r="C75" i="2"/>
  <c r="D75" i="2" s="1"/>
  <c r="C70" i="2"/>
  <c r="D70" i="2" s="1"/>
  <c r="B62" i="2"/>
  <c r="D67" i="2" s="1"/>
  <c r="B67" i="2" s="1"/>
  <c r="C67" i="2" s="1"/>
  <c r="C61" i="2"/>
  <c r="D61" i="2" s="1"/>
  <c r="C60" i="2"/>
  <c r="D60" i="2" s="1"/>
  <c r="C59" i="2"/>
  <c r="D59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23" i="2"/>
  <c r="D23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2" i="2"/>
  <c r="D22" i="2" s="1"/>
  <c r="C19" i="2"/>
  <c r="D19" i="2" s="1"/>
  <c r="C17" i="2"/>
  <c r="D17" i="2" s="1"/>
  <c r="B16" i="2"/>
  <c r="C16" i="2" s="1"/>
  <c r="D16" i="2" s="1"/>
  <c r="B15" i="2"/>
  <c r="C15" i="2" s="1"/>
  <c r="D15" i="2" s="1"/>
  <c r="B14" i="2"/>
  <c r="C14" i="2" s="1"/>
  <c r="D14" i="2" s="1"/>
  <c r="C13" i="2"/>
  <c r="D13" i="2" s="1"/>
  <c r="C12" i="2"/>
  <c r="D12" i="2" s="1"/>
  <c r="B66" i="2" l="1"/>
  <c r="C66" i="2" s="1"/>
  <c r="C62" i="2"/>
  <c r="D62" i="2" s="1"/>
  <c r="B20" i="2"/>
  <c r="C42" i="2" l="1"/>
  <c r="D42" i="2" s="1"/>
  <c r="C20" i="2"/>
  <c r="D20" i="2" s="1"/>
  <c r="D65" i="2"/>
  <c r="B65" i="2" s="1"/>
  <c r="C65" i="2" s="1"/>
</calcChain>
</file>

<file path=xl/sharedStrings.xml><?xml version="1.0" encoding="utf-8"?>
<sst xmlns="http://schemas.openxmlformats.org/spreadsheetml/2006/main" count="327" uniqueCount="228">
  <si>
    <t>PROCESSOS</t>
  </si>
  <si>
    <t>BANDEIRA</t>
  </si>
  <si>
    <t>query1</t>
  </si>
  <si>
    <t>SELECT NVL(MAX(NU_SEQUENCIAL) + 1, 0) from TBSTCR_PROC_INCOMING WHERE Trim(CD_TIPO_ARQUIVO) = Trim('41');--EnumTipoArquivoChargeback</t>
  </si>
  <si>
    <t>ABAS</t>
  </si>
  <si>
    <t>Nome do Arquivo:</t>
  </si>
  <si>
    <t>Bandeira:</t>
  </si>
  <si>
    <t>Descrição:</t>
  </si>
  <si>
    <t>url</t>
  </si>
  <si>
    <t>incomingCopiaCorte1</t>
  </si>
  <si>
    <t>http://10.80.31.131:8030/stc/schedules/incoming</t>
  </si>
  <si>
    <t>JCB</t>
  </si>
  <si>
    <t>ICC1</t>
  </si>
  <si>
    <t>Processo</t>
  </si>
  <si>
    <t>Folder</t>
  </si>
  <si>
    <t>File Prefix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</si>
  <si>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</si>
  <si>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</si>
  <si>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</si>
  <si>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</si>
  <si>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</si>
  <si>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</si>
  <si>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</si>
  <si>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</si>
  <si>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</si>
  <si>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</si>
  <si>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</si>
  <si>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</si>
  <si>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</si>
  <si>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</si>
  <si>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</si>
  <si>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</si>
  <si>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</si>
  <si>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</si>
  <si>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</si>
  <si>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</si>
  <si>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</si>
  <si>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</si>
  <si>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</si>
  <si>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</si>
  <si>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</si>
  <si>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</si>
  <si>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</si>
  <si>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</si>
  <si>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</si>
  <si>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</si>
  <si>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</si>
  <si>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</si>
  <si>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</si>
  <si>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</si>
  <si>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</si>
  <si>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</si>
  <si>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</si>
  <si>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</si>
  <si>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</si>
  <si>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</si>
  <si>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</si>
  <si>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</si>
  <si>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</si>
  <si>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</si>
  <si>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</si>
  <si>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>A-736</t>
  </si>
  <si>
    <t>65-800</t>
  </si>
  <si>
    <t>Área reservada para futuras expansões</t>
  </si>
  <si>
    <t>Linha</t>
  </si>
  <si>
    <t>DETALHE</t>
  </si>
  <si>
    <t>01</t>
  </si>
  <si>
    <t>Bandeira</t>
  </si>
  <si>
    <t>1</t>
  </si>
  <si>
    <t>A-0001</t>
  </si>
  <si>
    <t>N-0004</t>
  </si>
  <si>
    <t>Moeda Chargeback</t>
  </si>
  <si>
    <t>N-0012</t>
  </si>
  <si>
    <t>A-0019</t>
  </si>
  <si>
    <t>A-0010</t>
  </si>
  <si>
    <t>A-0100</t>
  </si>
  <si>
    <t>99 – Trailer do movimento de incoming</t>
  </si>
  <si>
    <t>TRAILER</t>
  </si>
  <si>
    <t>tipo registro</t>
  </si>
  <si>
    <t>99</t>
  </si>
  <si>
    <t>001-002</t>
  </si>
  <si>
    <t>Quantidade de registros</t>
  </si>
  <si>
    <t>000000003</t>
  </si>
  <si>
    <t>qtd de linhas</t>
  </si>
  <si>
    <t>N-0009</t>
  </si>
  <si>
    <t>003-011</t>
  </si>
  <si>
    <t>Quantidade de registros do arquivo</t>
  </si>
  <si>
    <t>A-0789</t>
  </si>
  <si>
    <t>12-800</t>
  </si>
  <si>
    <t>campos repetidos para mudar</t>
  </si>
  <si>
    <t>data padrao 1</t>
  </si>
  <si>
    <t>campos para mudar</t>
  </si>
  <si>
    <t>buscar da query1 na aba dados</t>
  </si>
  <si>
    <t>EnumTipoArquivoChargeback.java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</si>
  <si>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</si>
  <si>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incomingChargebackSeg Apr</t>
  </si>
  <si>
    <t>incomingChargebackSegApr</t>
  </si>
  <si>
    <t>schedules.arquivo\chargeback\segundaApresentacao\processar\</t>
  </si>
  <si>
    <t>RET_2APR</t>
  </si>
  <si>
    <t>query2</t>
  </si>
  <si>
    <t>SELECT tp.CD_TIPO_PRODUTO, tp.DC_TIPO_PRODUTO, b.NM_BANDEIRA, b.CD_BANDEIRA FROM INTC.TBSTCR_TIPO_PRODUTO tp, INTC.TBSTCR_BANDEIRA b where tp.ID_BANDEIRA = b.ID_BANDEIRA and b.NM_BANDEIRA = 'MASTERCARD' order by tp.CD_TIPO_PRODUTO;</t>
  </si>
  <si>
    <t xml:space="preserve">2-CONFIRMA_OUTGOING_SEG_APRES </t>
  </si>
  <si>
    <t>Número único</t>
  </si>
  <si>
    <t>A-0029</t>
  </si>
  <si>
    <t>Número único de identificação da transação original na AL</t>
  </si>
  <si>
    <t>Valor segunda apresentação</t>
  </si>
  <si>
    <t>Código razão</t>
  </si>
  <si>
    <t>Mensagem</t>
  </si>
  <si>
    <t>Número referência chargeback</t>
  </si>
  <si>
    <t>Número de referência do chargeback</t>
  </si>
  <si>
    <t>Indicador de documentação</t>
  </si>
  <si>
    <t>N-0001</t>
  </si>
  <si>
    <t>Identificador da ação de reapresentação no STC</t>
  </si>
  <si>
    <t>Número do Chargeback STAR</t>
  </si>
  <si>
    <t>N-0020</t>
  </si>
  <si>
    <t>Número único identificador de um chargeback no sistema STAR</t>
  </si>
  <si>
    <t xml:space="preserve">Clam ID </t>
  </si>
  <si>
    <t>N-0019</t>
  </si>
  <si>
    <t>Chargeback ID (First Presentment)</t>
  </si>
  <si>
    <t>Identificador único do chargeback aberto pelo Emissor através do MasterCom Claims Manager</t>
  </si>
  <si>
    <t>Chargeback ID (Second Presentment)</t>
  </si>
  <si>
    <t>Identificador único da disputa aberta pelo Emissor através do MasterCom Claims Manager Obs: obrigatório para reapresentações Mastercard e Hipercard</t>
  </si>
  <si>
    <t>986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</si>
  <si>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</si>
  <si>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 – MASTERCARD</t>
  </si>
  <si>
    <t>Arquivo de incoming de Segunda Apresentacao HIPERCARD.</t>
  </si>
  <si>
    <t>040</t>
  </si>
  <si>
    <t>Constant = 01</t>
  </si>
  <si>
    <t>003-031</t>
  </si>
  <si>
    <t>032-043</t>
  </si>
  <si>
    <t>044-047</t>
  </si>
  <si>
    <t>048-147</t>
  </si>
  <si>
    <t>148-157</t>
  </si>
  <si>
    <t>158-160</t>
  </si>
  <si>
    <t xml:space="preserve">  161-161</t>
  </si>
  <si>
    <t>Data incoming</t>
  </si>
  <si>
    <t>162-169</t>
  </si>
  <si>
    <t>Número de referência</t>
  </si>
  <si>
    <t>A-0023</t>
  </si>
  <si>
    <t>170-192</t>
  </si>
  <si>
    <t>Número do cartão</t>
  </si>
  <si>
    <t xml:space="preserve">  193-211</t>
  </si>
  <si>
    <t>Para cartões com apenas 16 posições, os brancos ficarão à direita.</t>
  </si>
  <si>
    <t>Filler</t>
  </si>
  <si>
    <t>A-0002</t>
  </si>
  <si>
    <t xml:space="preserve">  212-213</t>
  </si>
  <si>
    <t>Floor Limit Indicator</t>
  </si>
  <si>
    <t>214-214</t>
  </si>
  <si>
    <t>CRB/Exception File Indicator</t>
  </si>
  <si>
    <t>215-215</t>
  </si>
  <si>
    <t>International Fee Indicator</t>
  </si>
  <si>
    <t xml:space="preserve">  216-216</t>
  </si>
  <si>
    <t>Special Chargeback Indicator</t>
  </si>
  <si>
    <t>217-217</t>
  </si>
  <si>
    <t>CRS Processing Code</t>
  </si>
  <si>
    <t>218-218</t>
  </si>
  <si>
    <t>Chargeback Rights Indicator</t>
  </si>
  <si>
    <t>219-220</t>
  </si>
  <si>
    <t>Identificador de ação</t>
  </si>
  <si>
    <t>221-232</t>
  </si>
  <si>
    <t>Código de retorno</t>
  </si>
  <si>
    <t>233-234</t>
  </si>
  <si>
    <t>Código de rejeição</t>
  </si>
  <si>
    <t>N-0005</t>
  </si>
  <si>
    <t>235-239</t>
  </si>
  <si>
    <t>Mensagem de retorno</t>
  </si>
  <si>
    <t>A-0150</t>
  </si>
  <si>
    <t>240-389</t>
  </si>
  <si>
    <t>Mensagem descritiva do código de rejeição</t>
  </si>
  <si>
    <t>Card Type</t>
  </si>
  <si>
    <t>390-392</t>
  </si>
  <si>
    <t>Numero Parcela</t>
  </si>
  <si>
    <t>393-394</t>
  </si>
  <si>
    <t>Numero da Parcela</t>
  </si>
  <si>
    <t>Indicador de tipo de transação</t>
  </si>
  <si>
    <t>395-395</t>
  </si>
  <si>
    <t>396-415</t>
  </si>
  <si>
    <t xml:space="preserve">Usage Code </t>
  </si>
  <si>
    <t>416-416</t>
  </si>
  <si>
    <t>Dispute-Status</t>
  </si>
  <si>
    <t>417-418</t>
  </si>
  <si>
    <t xml:space="preserve">Codigo da transação </t>
  </si>
  <si>
    <t>419-420</t>
  </si>
  <si>
    <t>421-439</t>
  </si>
  <si>
    <t>440-458</t>
  </si>
  <si>
    <t>459-477</t>
  </si>
  <si>
    <t>478-500</t>
  </si>
  <si>
    <r>
      <t xml:space="preserve">Valor da segunda apresentação – 10 inteiros e 2 decimais </t>
    </r>
    <r>
      <rPr>
        <b/>
        <sz val="9"/>
        <color rgb="FF000000"/>
        <rFont val="Arial"/>
        <family val="2"/>
      </rPr>
      <t>NS-RCD-CN-SOURCE-AMT (TCR0)</t>
    </r>
  </si>
  <si>
    <r>
      <t xml:space="preserve">Código da razão da segunda apresentação </t>
    </r>
    <r>
      <rPr>
        <b/>
        <sz val="9"/>
        <color rgb="FF000000"/>
        <rFont val="Arial"/>
        <family val="2"/>
      </rPr>
      <t>NS-RCD-CN-REASON-CDE (TCR0)</t>
    </r>
  </si>
  <si>
    <r>
      <t>Mensagem relacionada ao código da razão</t>
    </r>
    <r>
      <rPr>
        <b/>
        <sz val="9"/>
        <color rgb="FF000000"/>
        <rFont val="Arial"/>
        <family val="2"/>
      </rPr>
      <t xml:space="preserve"> NS-RCD-CN-MEMB-MSG-TEXT (TCR1)</t>
    </r>
  </si>
  <si>
    <r>
      <t xml:space="preserve">Código da moeda do chargeback </t>
    </r>
    <r>
      <rPr>
        <b/>
        <sz val="9"/>
        <color rgb="FF000000"/>
        <rFont val="Arial"/>
        <family val="2"/>
      </rPr>
      <t>NS-RCD-CN-CURR-CDE (TCR0)</t>
    </r>
  </si>
  <si>
    <t>Data do movimento (AAAAMMDD)</t>
  </si>
  <si>
    <r>
      <t xml:space="preserve">Indicador de Floor Limit Indicator </t>
    </r>
    <r>
      <rPr>
        <b/>
        <sz val="9"/>
        <color rgb="FF000000"/>
        <rFont val="Arial"/>
        <family val="2"/>
      </rPr>
      <t>NS-RCD-CN-FLOOR-LIMIT (TCR0)</t>
    </r>
  </si>
  <si>
    <r>
      <t>Indicador</t>
    </r>
    <r>
      <rPr>
        <b/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</t>
    </r>
    <r>
      <rPr>
        <b/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CRB/Exception File Indicator </t>
    </r>
    <r>
      <rPr>
        <b/>
        <sz val="9"/>
        <color rgb="FF000000"/>
        <rFont val="Arial"/>
        <family val="2"/>
      </rPr>
      <t>NS-RCD-CN-CWB-IND (TCR0)</t>
    </r>
  </si>
  <si>
    <r>
      <t xml:space="preserve">Indicador de  International Fee Indicator </t>
    </r>
    <r>
      <rPr>
        <b/>
        <sz val="9"/>
        <color rgb="FF000000"/>
        <rFont val="Arial"/>
        <family val="2"/>
      </rPr>
      <t>NS-RCD-CN-INTER-FEE-IND (TCR0)</t>
    </r>
  </si>
  <si>
    <r>
      <t xml:space="preserve">Indicador de Special Chargeback Indicator </t>
    </r>
    <r>
      <rPr>
        <b/>
        <sz val="9"/>
        <color rgb="FF000000"/>
        <rFont val="Arial"/>
        <family val="2"/>
      </rPr>
      <t>NS-RCD-CN-SPEC-CB-IND (TCR1)</t>
    </r>
  </si>
  <si>
    <r>
      <t>Indicador de</t>
    </r>
    <r>
      <rPr>
        <b/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CRS Processing Code </t>
    </r>
    <r>
      <rPr>
        <b/>
        <sz val="9"/>
        <color rgb="FF000000"/>
        <rFont val="Arial"/>
        <family val="2"/>
      </rPr>
      <t>NS-RCD-CN-CRS-PROC-CDE (TCR5)</t>
    </r>
  </si>
  <si>
    <r>
      <t xml:space="preserve">Indicador Chargeback Rights Indicator </t>
    </r>
    <r>
      <rPr>
        <b/>
        <sz val="9"/>
        <color rgb="FF000000"/>
        <rFont val="Arial"/>
        <family val="2"/>
      </rPr>
      <t>NS-RCD-CN-CHBK-RTS-IND  (TCR5)</t>
    </r>
  </si>
  <si>
    <t>Código de retorno do registro: 00 – registro acatado 12 – registro rejeitado (ver mensagem retorno)</t>
  </si>
  <si>
    <t>Código de rejeição 00000 – registro acatado – registro rejeitado (ver mensagem retorno)</t>
  </si>
  <si>
    <t>INDICADOR DE TIPO DE TRANSAÇÃO 0=parcela normal 1=parcela com entrada 2=parcela com taxa de embarque 3=parcela com entrada e taxa de embarque 4=entrada 5=taxa de embarque Este campo só será reenchido quando cardtype = 43 (parcelado), diferente disso o campo deve estar preenchido com espaços.</t>
  </si>
  <si>
    <t xml:space="preserve">Usage Code NS-RCD-CN-USAGE-CDE (TCR0) 2 = processo anterior ao VCR 9 = reapresentando chargeback VCR </t>
  </si>
  <si>
    <t xml:space="preserve">Dispute-Status P1 -  Reapresentação de Chargeback  quando for TC05 L2 - Quando acatar uma Pré  arbitragem quando for TC25 </t>
  </si>
  <si>
    <t xml:space="preserve">05 – Reapresentação de Chargeback 25 – Quando acatar uma Pré Arbitragem </t>
  </si>
  <si>
    <t>Identificador único da reapresentação gerada pela Cielo através do MasterCom Claims Manager Obs: preenchimento no arquivo de confirmação do STAR para todos os registros enviados com sucesso ao masterCom</t>
  </si>
  <si>
    <t>Indica se será enviada documentação de apoio: 0 = Não /     1 = Sim NS-RCD-CN-DOC-IND (TCR1)</t>
  </si>
  <si>
    <t>linha</t>
  </si>
  <si>
    <t xml:space="preserve">mensagem retorno segunda apresentacao                                                                                                                 </t>
  </si>
  <si>
    <t>11</t>
  </si>
  <si>
    <t>00000</t>
  </si>
  <si>
    <t>000</t>
  </si>
  <si>
    <t>00000000000000000001</t>
  </si>
  <si>
    <t xml:space="preserve">                       </t>
  </si>
  <si>
    <t>000000001000</t>
  </si>
  <si>
    <t>1020</t>
  </si>
  <si>
    <t>7000000020</t>
  </si>
  <si>
    <t>0</t>
  </si>
  <si>
    <t>20190210</t>
  </si>
  <si>
    <t>6062824128577157897</t>
  </si>
  <si>
    <t>00156000000001560000156015600</t>
  </si>
  <si>
    <t xml:space="preserve">teste seg apr                                                                                       </t>
  </si>
  <si>
    <t xml:space="preserve">       200002025708</t>
  </si>
  <si>
    <t xml:space="preserve">                780</t>
  </si>
  <si>
    <t xml:space="preserve">                   </t>
  </si>
  <si>
    <t>0000005</t>
  </si>
  <si>
    <t>20190401</t>
  </si>
  <si>
    <t>05103246259000000006182</t>
  </si>
  <si>
    <t>000000194277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</si>
</sst>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CC33"/>
      </patternFill>
    </fill>
    <fill>
      <patternFill patternType="solid">
        <fgColor theme="0"/>
        <bgColor rgb="FFFF333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66CCFF"/>
      </patternFill>
    </fill>
    <fill>
      <patternFill patternType="solid">
        <fgColor theme="0"/>
        <bgColor rgb="FFFFFF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/>
    <xf numFmtId="0" fontId="0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49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9" fillId="4" borderId="4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0" fontId="10" fillId="4" borderId="6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/>
    </xf>
    <xf numFmtId="49" fontId="0" fillId="4" borderId="1" xfId="0" applyNumberFormat="1" applyFont="1" applyFill="1" applyBorder="1" applyAlignment="1"/>
    <xf numFmtId="0" fontId="9" fillId="4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4" borderId="4" xfId="0" applyFont="1" applyFill="1" applyBorder="1" applyAlignment="1"/>
    <xf numFmtId="0" fontId="9" fillId="4" borderId="7" xfId="0" applyFont="1" applyFill="1" applyBorder="1" applyAlignment="1">
      <alignment horizont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0" fillId="2" borderId="1" xfId="0" applyNumberFormat="1" applyFont="1" applyFill="1" applyBorder="1" applyAlignment="1"/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/>
    </xf>
    <xf numFmtId="0" fontId="14" fillId="4" borderId="16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5" fillId="0" borderId="0" xfId="0" applyFont="1" applyAlignment="1"/>
    <xf numFmtId="49" fontId="0" fillId="7" borderId="1" xfId="0" applyNumberFormat="1" applyFont="1" applyFill="1" applyBorder="1" applyAlignment="1"/>
    <xf numFmtId="0" fontId="11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left"/>
    </xf>
    <xf numFmtId="0" fontId="16" fillId="0" borderId="0" xfId="0" applyFont="1" applyAlignment="1"/>
    <xf numFmtId="49" fontId="16" fillId="6" borderId="1" xfId="0" applyNumberFormat="1" applyFont="1" applyFill="1" applyBorder="1" applyAlignment="1"/>
    <xf numFmtId="49" fontId="16" fillId="5" borderId="1" xfId="0" applyNumberFormat="1" applyFont="1" applyFill="1" applyBorder="1" applyAlignment="1">
      <alignment horizontal="left"/>
    </xf>
    <xf numFmtId="49" fontId="16" fillId="0" borderId="0" xfId="0" applyNumberFormat="1" applyFont="1" applyAlignment="1"/>
    <xf numFmtId="0" fontId="1" fillId="4" borderId="20" xfId="0" applyFont="1" applyFill="1" applyBorder="1" applyAlignment="1">
      <alignment horizontal="center"/>
    </xf>
    <xf numFmtId="0" fontId="0" fillId="4" borderId="1" xfId="0" applyNumberFormat="1" applyFont="1" applyFill="1" applyBorder="1" applyAlignment="1"/>
    <xf numFmtId="49" fontId="16" fillId="10" borderId="1" xfId="0" applyNumberFormat="1" applyFont="1" applyFill="1" applyBorder="1" applyAlignment="1"/>
    <xf numFmtId="49" fontId="1" fillId="9" borderId="0" xfId="0" applyNumberFormat="1" applyFont="1" applyFill="1" applyAlignment="1"/>
    <xf numFmtId="49" fontId="16" fillId="11" borderId="1" xfId="0" applyNumberFormat="1" applyFont="1" applyFill="1" applyBorder="1" applyAlignment="1"/>
    <xf numFmtId="49" fontId="16" fillId="0" borderId="0" xfId="0" applyNumberFormat="1" applyFont="1" applyAlignment="1">
      <alignment horizontal="left"/>
    </xf>
    <xf numFmtId="49" fontId="16" fillId="12" borderId="0" xfId="0" applyNumberFormat="1" applyFont="1" applyFill="1" applyAlignment="1"/>
    <xf numFmtId="49" fontId="16" fillId="0" borderId="0" xfId="0" applyNumberFormat="1" applyFont="1" applyAlignment="1">
      <alignment wrapText="1"/>
    </xf>
    <xf numFmtId="0" fontId="14" fillId="8" borderId="21" xfId="0" applyFont="1" applyFill="1" applyBorder="1" applyAlignment="1">
      <alignment horizontal="left" vertical="center"/>
    </xf>
    <xf numFmtId="0" fontId="14" fillId="8" borderId="21" xfId="0" applyFont="1" applyFill="1" applyBorder="1" applyAlignment="1">
      <alignment horizontal="center" vertical="center"/>
    </xf>
    <xf numFmtId="0" fontId="14" fillId="8" borderId="21" xfId="0" applyFont="1" applyFill="1" applyBorder="1" applyAlignment="1"/>
    <xf numFmtId="0" fontId="14" fillId="8" borderId="21" xfId="0" applyFont="1" applyFill="1" applyBorder="1" applyAlignment="1">
      <alignment vertical="center"/>
    </xf>
    <xf numFmtId="0" fontId="14" fillId="8" borderId="21" xfId="0" applyFont="1" applyFill="1" applyBorder="1" applyAlignment="1">
      <alignment horizontal="left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left" vertical="center" wrapText="1"/>
    </xf>
    <xf numFmtId="0" fontId="17" fillId="0" borderId="1" xfId="0" applyFont="1" applyBorder="1" applyAlignment="1"/>
    <xf numFmtId="0" fontId="14" fillId="9" borderId="21" xfId="0" applyFont="1" applyFill="1" applyBorder="1" applyAlignment="1"/>
    <xf numFmtId="0" fontId="14" fillId="9" borderId="21" xfId="0" applyFont="1" applyFill="1" applyBorder="1" applyAlignment="1">
      <alignment horizontal="left" vertical="center"/>
    </xf>
    <xf numFmtId="0" fontId="14" fillId="9" borderId="2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49" fontId="16" fillId="13" borderId="1" xfId="0" applyNumberFormat="1" applyFont="1" applyFill="1" applyBorder="1" applyAlignment="1"/>
    <xf numFmtId="49" fontId="0" fillId="14" borderId="1" xfId="0" applyNumberFormat="1" applyFont="1" applyFill="1" applyBorder="1" applyAlignment="1"/>
    <xf numFmtId="49" fontId="16" fillId="9" borderId="0" xfId="0" applyNumberFormat="1" applyFont="1" applyFill="1" applyAlignment="1"/>
    <xf numFmtId="0" fontId="16" fillId="0" borderId="0" xfId="0" applyFont="1" applyAlignment="1">
      <alignment horizontal="center"/>
    </xf>
  </cellXfs>
  <cellStyles count="1">
    <cellStyle name="Normal" xfId="0" builtinId="0"/>
  </cellStyles>
  <dxfs count="12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  <col min="7" max="26" width="8.7109375" customWidth="1"/>
  </cols>
  <sheetData>
    <row r="1" spans="1:3" x14ac:dyDescent="0.25">
      <c r="A1" t="s">
        <v>0</v>
      </c>
      <c r="B1" s="1" t="s">
        <v>1</v>
      </c>
      <c r="C1" s="1" t="s">
        <v>4</v>
      </c>
    </row>
    <row r="2" spans="1:3" x14ac:dyDescent="0.25">
      <c r="A2" s="7" t="s">
        <v>9</v>
      </c>
      <c r="B2" s="8" t="s">
        <v>11</v>
      </c>
      <c r="C2" s="1" t="s">
        <v>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5"/>
  <sheetViews>
    <sheetView tabSelected="1" topLeftCell="A53" workbookViewId="0">
      <selection activeCell="D67" sqref="D65:D67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9.28515625" style="12" customWidth="1"/>
    <col min="7" max="7" width="33" customWidth="1"/>
    <col min="8" max="8" width="8.7109375" customWidth="1"/>
    <col min="9" max="9" width="10.5703125" customWidth="1"/>
    <col min="10" max="10" width="219.28515625" customWidth="1"/>
    <col min="11" max="11" width="107.85546875" customWidth="1"/>
    <col min="12" max="26" width="8.7109375" customWidth="1"/>
  </cols>
  <sheetData>
    <row r="1" spans="1:10" x14ac:dyDescent="0.25">
      <c r="B1" s="3" t="s">
        <v>95</v>
      </c>
    </row>
    <row r="2" spans="1:10" x14ac:dyDescent="0.25">
      <c r="A2" t="s">
        <v>5</v>
      </c>
      <c r="B2" s="4"/>
    </row>
    <row r="3" spans="1:10" x14ac:dyDescent="0.25">
      <c r="A3" t="s">
        <v>6</v>
      </c>
      <c r="B3" s="5" t="s">
        <v>124</v>
      </c>
    </row>
    <row r="4" spans="1:10" x14ac:dyDescent="0.25">
      <c r="A4" t="s">
        <v>7</v>
      </c>
      <c r="B4" s="72" t="s">
        <v>125</v>
      </c>
      <c r="C4" s="6"/>
      <c r="D4" s="6"/>
    </row>
    <row r="5" spans="1:10" x14ac:dyDescent="0.25">
      <c r="A5" t="s">
        <v>8</v>
      </c>
      <c r="B5" s="9" t="s">
        <v>10</v>
      </c>
      <c r="C5" s="10"/>
      <c r="D5" s="10"/>
    </row>
    <row r="6" spans="1:10" x14ac:dyDescent="0.25">
      <c r="B6" s="11"/>
      <c r="C6" s="10"/>
      <c r="D6" s="10"/>
    </row>
    <row r="7" spans="1:10" x14ac:dyDescent="0.25">
      <c r="A7" s="12"/>
      <c r="B7" s="13"/>
    </row>
    <row r="8" spans="1:10" x14ac:dyDescent="0.25">
      <c r="A8" t="s">
        <v>13</v>
      </c>
      <c r="B8" s="4" t="s">
        <v>96</v>
      </c>
    </row>
    <row r="9" spans="1:10" x14ac:dyDescent="0.25">
      <c r="A9" t="s">
        <v>14</v>
      </c>
      <c r="B9" s="4" t="s">
        <v>97</v>
      </c>
    </row>
    <row r="10" spans="1:10" x14ac:dyDescent="0.25">
      <c r="A10" t="s">
        <v>15</v>
      </c>
      <c r="B10" s="4" t="s">
        <v>98</v>
      </c>
    </row>
    <row r="11" spans="1:10" x14ac:dyDescent="0.25">
      <c r="A11" s="14" t="s">
        <v>16</v>
      </c>
      <c r="B11" s="15"/>
      <c r="C11" s="16" t="s">
        <v>17</v>
      </c>
      <c r="D11" s="17" t="s">
        <v>18</v>
      </c>
      <c r="E11" s="17" t="s">
        <v>19</v>
      </c>
      <c r="F11" s="19" t="s">
        <v>21</v>
      </c>
      <c r="G11" s="18" t="s">
        <v>20</v>
      </c>
      <c r="H11" s="18" t="s">
        <v>22</v>
      </c>
      <c r="I11" s="18" t="s">
        <v>23</v>
      </c>
      <c r="J11" s="20" t="s">
        <v>24</v>
      </c>
    </row>
    <row r="12" spans="1:10" x14ac:dyDescent="0.25">
      <c r="A12" t="s">
        <v>25</v>
      </c>
      <c r="B12" s="21" t="s">
        <v>26</v>
      </c>
      <c r="C12" s="1">
        <f t="shared" ref="C12:C20" si="0">LEN(B12)</f>
        <v>2</v>
      </c>
      <c r="D12" s="1" t="str">
        <f t="shared" ref="D12:D20" si="1">IF(C12=F12,"OK","ERRO")</f>
        <v>OK</v>
      </c>
      <c r="F12" s="23">
        <v>2</v>
      </c>
      <c r="G12" s="22" t="s">
        <v>27</v>
      </c>
      <c r="H12" s="22" t="s">
        <v>28</v>
      </c>
      <c r="I12" s="22" t="s">
        <v>29</v>
      </c>
      <c r="J12" s="24">
        <v>0</v>
      </c>
    </row>
    <row r="13" spans="1:10" ht="30" x14ac:dyDescent="0.25">
      <c r="A13" t="s">
        <v>30</v>
      </c>
      <c r="B13" s="25" t="s">
        <v>101</v>
      </c>
      <c r="C13" s="1">
        <f t="shared" si="0"/>
        <v>30</v>
      </c>
      <c r="D13" s="1" t="str">
        <f t="shared" si="1"/>
        <v>OK</v>
      </c>
      <c r="F13" s="23">
        <v>30</v>
      </c>
      <c r="G13" s="22" t="s">
        <v>31</v>
      </c>
      <c r="H13" s="22" t="s">
        <v>32</v>
      </c>
      <c r="I13" s="22" t="s">
        <v>33</v>
      </c>
      <c r="J13" s="26" t="s">
        <v>34</v>
      </c>
    </row>
    <row r="14" spans="1:10" x14ac:dyDescent="0.25">
      <c r="A14" t="s">
        <v>35</v>
      </c>
      <c r="B14" s="27" t="str">
        <f>B70</f>
        <v>20190401</v>
      </c>
      <c r="C14" s="1">
        <f t="shared" si="0"/>
        <v>8</v>
      </c>
      <c r="D14" s="1" t="str">
        <f t="shared" si="1"/>
        <v>OK</v>
      </c>
      <c r="F14" s="23">
        <v>8</v>
      </c>
      <c r="G14" s="22" t="s">
        <v>36</v>
      </c>
      <c r="H14" s="22" t="s">
        <v>37</v>
      </c>
      <c r="I14" s="22" t="s">
        <v>38</v>
      </c>
      <c r="J14" s="24" t="s">
        <v>39</v>
      </c>
    </row>
    <row r="15" spans="1:10" x14ac:dyDescent="0.25">
      <c r="A15" t="s">
        <v>40</v>
      </c>
      <c r="B15" s="28" t="str">
        <f>B77</f>
        <v>0000005</v>
      </c>
      <c r="C15" s="1">
        <f t="shared" si="0"/>
        <v>7</v>
      </c>
      <c r="D15" s="1" t="str">
        <f t="shared" si="1"/>
        <v>OK</v>
      </c>
      <c r="E15" t="s">
        <v>2</v>
      </c>
      <c r="F15" s="23">
        <v>7</v>
      </c>
      <c r="G15" s="22" t="s">
        <v>41</v>
      </c>
      <c r="H15" s="22" t="s">
        <v>42</v>
      </c>
      <c r="I15" s="22" t="s">
        <v>43</v>
      </c>
      <c r="J15" s="24" t="s">
        <v>44</v>
      </c>
    </row>
    <row r="16" spans="1:10" x14ac:dyDescent="0.25">
      <c r="A16" t="s">
        <v>45</v>
      </c>
      <c r="B16" s="27" t="str">
        <f>B70</f>
        <v>20190401</v>
      </c>
      <c r="C16" s="1">
        <f t="shared" si="0"/>
        <v>8</v>
      </c>
      <c r="D16" s="1" t="str">
        <f t="shared" si="1"/>
        <v>OK</v>
      </c>
      <c r="F16" s="23">
        <v>8</v>
      </c>
      <c r="G16" s="22" t="s">
        <v>46</v>
      </c>
      <c r="H16" s="22" t="s">
        <v>47</v>
      </c>
      <c r="I16" s="22" t="s">
        <v>48</v>
      </c>
      <c r="J16" s="24" t="s">
        <v>49</v>
      </c>
    </row>
    <row r="17" spans="1:10" ht="15.75" thickBot="1" x14ac:dyDescent="0.3">
      <c r="A17" t="s">
        <v>50</v>
      </c>
      <c r="B17" s="21" t="s">
        <v>51</v>
      </c>
      <c r="C17" s="1">
        <f t="shared" si="0"/>
        <v>6</v>
      </c>
      <c r="D17" s="1" t="str">
        <f t="shared" si="1"/>
        <v>OK</v>
      </c>
      <c r="F17" s="23">
        <v>6</v>
      </c>
      <c r="G17" s="22" t="s">
        <v>52</v>
      </c>
      <c r="H17" s="22" t="s">
        <v>53</v>
      </c>
      <c r="I17" s="22" t="s">
        <v>54</v>
      </c>
      <c r="J17" s="24" t="s">
        <v>55</v>
      </c>
    </row>
    <row r="18" spans="1:10" ht="15.75" thickBot="1" x14ac:dyDescent="0.3">
      <c r="A18" t="s">
        <v>56</v>
      </c>
      <c r="B18" s="25" t="str">
        <f>B75</f>
        <v>040</v>
      </c>
      <c r="C18" s="1">
        <f t="shared" si="0"/>
        <v>3</v>
      </c>
      <c r="D18" s="1" t="str">
        <f t="shared" si="1"/>
        <v>OK</v>
      </c>
      <c r="F18" s="30">
        <v>3</v>
      </c>
      <c r="G18" s="29" t="s">
        <v>56</v>
      </c>
      <c r="H18" s="31" t="s">
        <v>57</v>
      </c>
      <c r="I18" s="29" t="s">
        <v>58</v>
      </c>
      <c r="J18" s="32" t="s">
        <v>59</v>
      </c>
    </row>
    <row r="19" spans="1:10" x14ac:dyDescent="0.25">
      <c r="A19" t="s">
        <v>60</v>
      </c>
      <c r="B19" s="21" t="s">
        <v>94</v>
      </c>
      <c r="C19" s="1">
        <f t="shared" si="0"/>
        <v>436</v>
      </c>
      <c r="D19" s="1" t="str">
        <f t="shared" si="1"/>
        <v>OK</v>
      </c>
      <c r="F19" s="23">
        <v>436</v>
      </c>
      <c r="G19" s="22" t="s">
        <v>60</v>
      </c>
      <c r="H19" s="22" t="s">
        <v>61</v>
      </c>
      <c r="I19" s="22" t="s">
        <v>62</v>
      </c>
      <c r="J19" s="24" t="s">
        <v>63</v>
      </c>
    </row>
    <row r="20" spans="1:10" x14ac:dyDescent="0.25">
      <c r="A20" t="s">
        <v>64</v>
      </c>
      <c r="B20" s="33" t="str">
        <f>B12&amp;B13&amp;B14&amp;B15&amp;B16&amp;B17&amp;B18&amp;B19</f>
        <v xml:space="preserve">002-CONFIRMA_OUTGOING_SEG_APRES 20190401000000520190401080000040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1">
        <f t="shared" si="0"/>
        <v>500</v>
      </c>
      <c r="D20" s="1" t="str">
        <f t="shared" si="1"/>
        <v>OK</v>
      </c>
      <c r="F20" s="12">
        <f>SUM(F12:F19)</f>
        <v>500</v>
      </c>
    </row>
    <row r="21" spans="1:10" ht="15.75" customHeight="1" x14ac:dyDescent="0.25">
      <c r="A21" s="14" t="s">
        <v>65</v>
      </c>
      <c r="B21" s="15"/>
      <c r="C21" s="16" t="s">
        <v>17</v>
      </c>
      <c r="D21" s="17" t="s">
        <v>18</v>
      </c>
      <c r="E21" s="17" t="s">
        <v>19</v>
      </c>
      <c r="F21" s="19" t="s">
        <v>21</v>
      </c>
      <c r="G21" s="18" t="s">
        <v>20</v>
      </c>
      <c r="H21" s="18" t="s">
        <v>22</v>
      </c>
      <c r="I21" s="18" t="s">
        <v>23</v>
      </c>
      <c r="J21" s="20" t="s">
        <v>24</v>
      </c>
    </row>
    <row r="22" spans="1:10" ht="15.75" customHeight="1" x14ac:dyDescent="0.25">
      <c r="A22" s="81" t="s">
        <v>27</v>
      </c>
      <c r="B22" s="21" t="s">
        <v>66</v>
      </c>
      <c r="C22" s="1">
        <f t="shared" ref="C22:C55" si="2">LEN(B22)</f>
        <v>2</v>
      </c>
      <c r="D22" s="1" t="str">
        <f t="shared" ref="D22:D55" si="3">IF(C22=F22,"OK","ERRO")</f>
        <v>OK</v>
      </c>
      <c r="F22" s="23">
        <v>2</v>
      </c>
      <c r="G22" s="75" t="s">
        <v>27</v>
      </c>
      <c r="H22" s="74" t="s">
        <v>28</v>
      </c>
      <c r="I22" s="74" t="s">
        <v>80</v>
      </c>
      <c r="J22" s="76" t="s">
        <v>127</v>
      </c>
    </row>
    <row r="23" spans="1:10" ht="15.75" customHeight="1" x14ac:dyDescent="0.25">
      <c r="A23" s="82" t="s">
        <v>102</v>
      </c>
      <c r="B23" s="25" t="s">
        <v>219</v>
      </c>
      <c r="C23" s="1">
        <f>LEN(B23)</f>
        <v>29</v>
      </c>
      <c r="D23" s="1" t="str">
        <f t="shared" si="3"/>
        <v>OK</v>
      </c>
      <c r="E23" s="12"/>
      <c r="F23" s="40">
        <v>29</v>
      </c>
      <c r="G23" s="73" t="s">
        <v>102</v>
      </c>
      <c r="H23" s="74" t="s">
        <v>103</v>
      </c>
      <c r="I23" s="74" t="s">
        <v>128</v>
      </c>
      <c r="J23" s="73" t="s">
        <v>104</v>
      </c>
    </row>
    <row r="24" spans="1:10" s="12" customFormat="1" ht="15.75" customHeight="1" x14ac:dyDescent="0.25">
      <c r="A24" s="83" t="s">
        <v>105</v>
      </c>
      <c r="B24" s="64" t="s">
        <v>213</v>
      </c>
      <c r="C24" s="8">
        <f>LEN(B24)</f>
        <v>12</v>
      </c>
      <c r="D24" s="8" t="str">
        <f t="shared" si="3"/>
        <v>OK</v>
      </c>
      <c r="F24" s="40">
        <v>12</v>
      </c>
      <c r="G24" s="77" t="s">
        <v>105</v>
      </c>
      <c r="H24" s="78" t="s">
        <v>72</v>
      </c>
      <c r="I24" s="78" t="s">
        <v>129</v>
      </c>
      <c r="J24" s="77" t="s">
        <v>187</v>
      </c>
    </row>
    <row r="25" spans="1:10" ht="15.75" customHeight="1" x14ac:dyDescent="0.25">
      <c r="A25" s="83" t="s">
        <v>106</v>
      </c>
      <c r="B25" s="64" t="s">
        <v>214</v>
      </c>
      <c r="C25" s="1">
        <f t="shared" si="2"/>
        <v>4</v>
      </c>
      <c r="D25" s="1" t="str">
        <f t="shared" si="3"/>
        <v>OK</v>
      </c>
      <c r="E25" s="12"/>
      <c r="F25" s="40">
        <v>4</v>
      </c>
      <c r="G25" s="77" t="s">
        <v>106</v>
      </c>
      <c r="H25" s="78" t="s">
        <v>70</v>
      </c>
      <c r="I25" s="78" t="s">
        <v>130</v>
      </c>
      <c r="J25" s="77" t="s">
        <v>188</v>
      </c>
    </row>
    <row r="26" spans="1:10" ht="15.75" customHeight="1" x14ac:dyDescent="0.25">
      <c r="A26" s="82" t="s">
        <v>107</v>
      </c>
      <c r="B26" s="64" t="s">
        <v>220</v>
      </c>
      <c r="C26" s="1">
        <f t="shared" si="2"/>
        <v>100</v>
      </c>
      <c r="D26" s="1" t="str">
        <f t="shared" si="3"/>
        <v>OK</v>
      </c>
      <c r="E26" s="12"/>
      <c r="F26" s="36">
        <v>100</v>
      </c>
      <c r="G26" s="73" t="s">
        <v>107</v>
      </c>
      <c r="H26" s="74" t="s">
        <v>75</v>
      </c>
      <c r="I26" s="74" t="s">
        <v>131</v>
      </c>
      <c r="J26" s="73" t="s">
        <v>189</v>
      </c>
    </row>
    <row r="27" spans="1:10" ht="15.75" customHeight="1" x14ac:dyDescent="0.25">
      <c r="A27" s="82" t="s">
        <v>108</v>
      </c>
      <c r="B27" s="64" t="s">
        <v>215</v>
      </c>
      <c r="C27" s="1">
        <f t="shared" si="2"/>
        <v>10</v>
      </c>
      <c r="D27" s="1" t="str">
        <f t="shared" si="3"/>
        <v>OK</v>
      </c>
      <c r="E27" s="12"/>
      <c r="F27" s="37">
        <v>10</v>
      </c>
      <c r="G27" s="73" t="s">
        <v>108</v>
      </c>
      <c r="H27" s="74" t="s">
        <v>74</v>
      </c>
      <c r="I27" s="74" t="s">
        <v>132</v>
      </c>
      <c r="J27" s="73" t="s">
        <v>109</v>
      </c>
    </row>
    <row r="28" spans="1:10" ht="15.75" customHeight="1" x14ac:dyDescent="0.25">
      <c r="A28" s="82" t="s">
        <v>71</v>
      </c>
      <c r="B28" s="68" t="s">
        <v>122</v>
      </c>
      <c r="C28" s="1">
        <f t="shared" si="2"/>
        <v>3</v>
      </c>
      <c r="D28" s="1" t="str">
        <f t="shared" si="3"/>
        <v>OK</v>
      </c>
      <c r="E28" s="12"/>
      <c r="F28" s="40">
        <v>3</v>
      </c>
      <c r="G28" s="73" t="s">
        <v>71</v>
      </c>
      <c r="H28" s="74" t="s">
        <v>57</v>
      </c>
      <c r="I28" s="74" t="s">
        <v>133</v>
      </c>
      <c r="J28" s="73" t="s">
        <v>190</v>
      </c>
    </row>
    <row r="29" spans="1:10" ht="15.75" customHeight="1" x14ac:dyDescent="0.25">
      <c r="A29" s="82" t="s">
        <v>110</v>
      </c>
      <c r="B29" s="64" t="s">
        <v>216</v>
      </c>
      <c r="C29" s="1">
        <f t="shared" si="2"/>
        <v>1</v>
      </c>
      <c r="D29" s="1" t="str">
        <f t="shared" si="3"/>
        <v>OK</v>
      </c>
      <c r="E29" s="12"/>
      <c r="F29" s="40">
        <v>1</v>
      </c>
      <c r="G29" s="73" t="s">
        <v>110</v>
      </c>
      <c r="H29" s="74" t="s">
        <v>111</v>
      </c>
      <c r="I29" s="74" t="s">
        <v>134</v>
      </c>
      <c r="J29" s="73" t="s">
        <v>205</v>
      </c>
    </row>
    <row r="30" spans="1:10" ht="15.75" customHeight="1" x14ac:dyDescent="0.25">
      <c r="A30" s="82" t="s">
        <v>135</v>
      </c>
      <c r="B30" s="67" t="s">
        <v>217</v>
      </c>
      <c r="C30" s="1">
        <f t="shared" si="2"/>
        <v>8</v>
      </c>
      <c r="D30" s="1" t="str">
        <f t="shared" si="3"/>
        <v>OK</v>
      </c>
      <c r="E30" s="12"/>
      <c r="F30" s="40">
        <v>8</v>
      </c>
      <c r="G30" s="73" t="s">
        <v>135</v>
      </c>
      <c r="H30" s="74" t="s">
        <v>37</v>
      </c>
      <c r="I30" s="74" t="s">
        <v>136</v>
      </c>
      <c r="J30" s="73" t="s">
        <v>191</v>
      </c>
    </row>
    <row r="31" spans="1:10" ht="15.75" customHeight="1" x14ac:dyDescent="0.25">
      <c r="A31" s="82" t="s">
        <v>137</v>
      </c>
      <c r="B31" s="86" t="s">
        <v>226</v>
      </c>
      <c r="C31" s="1">
        <f t="shared" si="2"/>
        <v>23</v>
      </c>
      <c r="D31" s="1" t="str">
        <f t="shared" si="3"/>
        <v>OK</v>
      </c>
      <c r="E31" s="12"/>
      <c r="F31" s="40">
        <v>23</v>
      </c>
      <c r="G31" s="73" t="s">
        <v>137</v>
      </c>
      <c r="H31" s="74" t="s">
        <v>138</v>
      </c>
      <c r="I31" s="74" t="s">
        <v>139</v>
      </c>
      <c r="J31" s="73" t="s">
        <v>137</v>
      </c>
    </row>
    <row r="32" spans="1:10" ht="15.75" customHeight="1" x14ac:dyDescent="0.25">
      <c r="A32" s="83" t="s">
        <v>140</v>
      </c>
      <c r="B32" s="69" t="s">
        <v>218</v>
      </c>
      <c r="C32" s="1">
        <f t="shared" si="2"/>
        <v>19</v>
      </c>
      <c r="D32" s="1" t="str">
        <f t="shared" si="3"/>
        <v>OK</v>
      </c>
      <c r="E32" s="12"/>
      <c r="F32" s="40">
        <v>19</v>
      </c>
      <c r="G32" s="77" t="s">
        <v>140</v>
      </c>
      <c r="H32" s="78" t="s">
        <v>73</v>
      </c>
      <c r="I32" s="78" t="s">
        <v>141</v>
      </c>
      <c r="J32" s="79" t="s">
        <v>142</v>
      </c>
    </row>
    <row r="33" spans="1:10" ht="15.75" customHeight="1" x14ac:dyDescent="0.25">
      <c r="A33" s="83" t="s">
        <v>143</v>
      </c>
      <c r="B33" s="88" t="s">
        <v>66</v>
      </c>
      <c r="C33" s="1">
        <f t="shared" si="2"/>
        <v>2</v>
      </c>
      <c r="D33" s="1" t="str">
        <f t="shared" si="3"/>
        <v>OK</v>
      </c>
      <c r="E33" s="12"/>
      <c r="F33" s="40">
        <v>2</v>
      </c>
      <c r="G33" s="77" t="s">
        <v>143</v>
      </c>
      <c r="H33" s="78" t="s">
        <v>144</v>
      </c>
      <c r="I33" s="78" t="s">
        <v>145</v>
      </c>
      <c r="J33" s="77" t="s">
        <v>63</v>
      </c>
    </row>
    <row r="34" spans="1:10" ht="15.75" customHeight="1" x14ac:dyDescent="0.25">
      <c r="A34" s="83" t="s">
        <v>146</v>
      </c>
      <c r="B34" s="69" t="s">
        <v>68</v>
      </c>
      <c r="C34" s="1">
        <f t="shared" si="2"/>
        <v>1</v>
      </c>
      <c r="D34" s="1" t="str">
        <f t="shared" si="3"/>
        <v>OK</v>
      </c>
      <c r="E34" s="12"/>
      <c r="F34" s="40">
        <v>1</v>
      </c>
      <c r="G34" s="77" t="s">
        <v>146</v>
      </c>
      <c r="H34" s="78" t="s">
        <v>69</v>
      </c>
      <c r="I34" s="78" t="s">
        <v>147</v>
      </c>
      <c r="J34" s="77" t="s">
        <v>192</v>
      </c>
    </row>
    <row r="35" spans="1:10" ht="15" customHeight="1" x14ac:dyDescent="0.25">
      <c r="A35" s="83" t="s">
        <v>148</v>
      </c>
      <c r="B35" s="64" t="s">
        <v>68</v>
      </c>
      <c r="C35" s="8">
        <f t="shared" si="2"/>
        <v>1</v>
      </c>
      <c r="D35" s="8" t="str">
        <f t="shared" si="3"/>
        <v>OK</v>
      </c>
      <c r="F35" s="65">
        <v>1</v>
      </c>
      <c r="G35" s="77" t="s">
        <v>148</v>
      </c>
      <c r="H35" s="78" t="s">
        <v>69</v>
      </c>
      <c r="I35" s="78" t="s">
        <v>149</v>
      </c>
      <c r="J35" s="77" t="s">
        <v>193</v>
      </c>
    </row>
    <row r="36" spans="1:10" ht="15.75" customHeight="1" x14ac:dyDescent="0.25">
      <c r="A36" s="83" t="s">
        <v>150</v>
      </c>
      <c r="B36" s="64" t="s">
        <v>68</v>
      </c>
      <c r="C36" s="1">
        <f t="shared" si="2"/>
        <v>1</v>
      </c>
      <c r="D36" s="1" t="str">
        <f t="shared" si="3"/>
        <v>OK</v>
      </c>
      <c r="E36" s="12"/>
      <c r="F36" s="40">
        <v>1</v>
      </c>
      <c r="G36" s="77" t="s">
        <v>150</v>
      </c>
      <c r="H36" s="78" t="s">
        <v>69</v>
      </c>
      <c r="I36" s="78" t="s">
        <v>151</v>
      </c>
      <c r="J36" s="77" t="s">
        <v>194</v>
      </c>
    </row>
    <row r="37" spans="1:10" ht="15.75" customHeight="1" x14ac:dyDescent="0.25">
      <c r="A37" s="83" t="s">
        <v>152</v>
      </c>
      <c r="B37" s="64" t="s">
        <v>68</v>
      </c>
      <c r="C37" s="1">
        <f t="shared" si="2"/>
        <v>1</v>
      </c>
      <c r="D37" s="1" t="str">
        <f t="shared" si="3"/>
        <v>OK</v>
      </c>
      <c r="E37" s="12"/>
      <c r="F37" s="40">
        <v>1</v>
      </c>
      <c r="G37" s="77" t="s">
        <v>152</v>
      </c>
      <c r="H37" s="78" t="s">
        <v>69</v>
      </c>
      <c r="I37" s="78" t="s">
        <v>153</v>
      </c>
      <c r="J37" s="77" t="s">
        <v>195</v>
      </c>
    </row>
    <row r="38" spans="1:10" ht="15.75" customHeight="1" x14ac:dyDescent="0.25">
      <c r="A38" s="83" t="s">
        <v>154</v>
      </c>
      <c r="B38" s="64" t="s">
        <v>68</v>
      </c>
      <c r="C38" s="1">
        <f t="shared" si="2"/>
        <v>1</v>
      </c>
      <c r="D38" s="1" t="str">
        <f t="shared" si="3"/>
        <v>OK</v>
      </c>
      <c r="E38" s="12"/>
      <c r="F38" s="40">
        <v>1</v>
      </c>
      <c r="G38" s="77" t="s">
        <v>154</v>
      </c>
      <c r="H38" s="78" t="s">
        <v>69</v>
      </c>
      <c r="I38" s="78" t="s">
        <v>155</v>
      </c>
      <c r="J38" s="77" t="s">
        <v>196</v>
      </c>
    </row>
    <row r="39" spans="1:10" ht="15.75" customHeight="1" x14ac:dyDescent="0.25">
      <c r="A39" s="83" t="s">
        <v>156</v>
      </c>
      <c r="B39" s="64" t="s">
        <v>208</v>
      </c>
      <c r="C39" s="1">
        <f t="shared" si="2"/>
        <v>2</v>
      </c>
      <c r="D39" s="1" t="str">
        <f t="shared" si="3"/>
        <v>OK</v>
      </c>
      <c r="E39" s="12"/>
      <c r="F39" s="40">
        <v>2</v>
      </c>
      <c r="G39" s="77" t="s">
        <v>156</v>
      </c>
      <c r="H39" s="78" t="s">
        <v>144</v>
      </c>
      <c r="I39" s="78" t="s">
        <v>157</v>
      </c>
      <c r="J39" s="77" t="s">
        <v>197</v>
      </c>
    </row>
    <row r="40" spans="1:10" ht="15.75" customHeight="1" x14ac:dyDescent="0.25">
      <c r="A40" s="83" t="s">
        <v>158</v>
      </c>
      <c r="B40" s="71" t="s">
        <v>227</v>
      </c>
      <c r="C40" s="1">
        <f t="shared" si="2"/>
        <v>12</v>
      </c>
      <c r="D40" s="1" t="str">
        <f t="shared" si="3"/>
        <v>OK</v>
      </c>
      <c r="E40" s="12"/>
      <c r="F40" s="40">
        <v>12</v>
      </c>
      <c r="G40" s="77" t="s">
        <v>158</v>
      </c>
      <c r="H40" s="78" t="s">
        <v>72</v>
      </c>
      <c r="I40" s="78" t="s">
        <v>159</v>
      </c>
      <c r="J40" s="77" t="s">
        <v>112</v>
      </c>
    </row>
    <row r="41" spans="1:10" ht="15.75" customHeight="1" x14ac:dyDescent="0.25">
      <c r="A41" s="83" t="s">
        <v>160</v>
      </c>
      <c r="B41" s="71" t="s">
        <v>26</v>
      </c>
      <c r="C41" s="1">
        <f t="shared" si="2"/>
        <v>2</v>
      </c>
      <c r="D41" s="1" t="str">
        <f t="shared" si="3"/>
        <v>OK</v>
      </c>
      <c r="F41" s="38">
        <v>2</v>
      </c>
      <c r="G41" s="77" t="s">
        <v>160</v>
      </c>
      <c r="H41" s="78" t="s">
        <v>28</v>
      </c>
      <c r="I41" s="78" t="s">
        <v>161</v>
      </c>
      <c r="J41" s="77" t="s">
        <v>198</v>
      </c>
    </row>
    <row r="42" spans="1:10" ht="15.75" customHeight="1" x14ac:dyDescent="0.25">
      <c r="A42" s="83" t="s">
        <v>162</v>
      </c>
      <c r="B42" s="87" t="s">
        <v>209</v>
      </c>
      <c r="C42" s="1">
        <f t="shared" si="2"/>
        <v>5</v>
      </c>
      <c r="D42" s="1" t="str">
        <f t="shared" si="3"/>
        <v>OK</v>
      </c>
      <c r="F42" s="85">
        <v>5</v>
      </c>
      <c r="G42" s="77" t="s">
        <v>162</v>
      </c>
      <c r="H42" s="78" t="s">
        <v>163</v>
      </c>
      <c r="I42" s="78" t="s">
        <v>164</v>
      </c>
      <c r="J42" s="77" t="s">
        <v>199</v>
      </c>
    </row>
    <row r="43" spans="1:10" s="12" customFormat="1" ht="15.75" customHeight="1" x14ac:dyDescent="0.25">
      <c r="A43" s="82" t="s">
        <v>165</v>
      </c>
      <c r="B43" s="87" t="s">
        <v>207</v>
      </c>
      <c r="C43" s="8">
        <f t="shared" si="2"/>
        <v>150</v>
      </c>
      <c r="D43" s="8" t="str">
        <f t="shared" si="3"/>
        <v>OK</v>
      </c>
      <c r="F43" s="84">
        <v>150</v>
      </c>
      <c r="G43" s="73" t="s">
        <v>165</v>
      </c>
      <c r="H43" s="74" t="s">
        <v>166</v>
      </c>
      <c r="I43" s="74" t="s">
        <v>167</v>
      </c>
      <c r="J43" s="73" t="s">
        <v>168</v>
      </c>
    </row>
    <row r="44" spans="1:10" s="12" customFormat="1" ht="15.75" customHeight="1" x14ac:dyDescent="0.25">
      <c r="A44" s="82" t="s">
        <v>169</v>
      </c>
      <c r="B44" s="87" t="s">
        <v>210</v>
      </c>
      <c r="C44" s="8">
        <f t="shared" si="2"/>
        <v>3</v>
      </c>
      <c r="D44" s="8" t="str">
        <f t="shared" si="3"/>
        <v>OK</v>
      </c>
      <c r="F44" s="84">
        <v>3</v>
      </c>
      <c r="G44" s="73" t="s">
        <v>169</v>
      </c>
      <c r="H44" s="74" t="s">
        <v>57</v>
      </c>
      <c r="I44" s="74" t="s">
        <v>170</v>
      </c>
      <c r="J44" s="73" t="s">
        <v>169</v>
      </c>
    </row>
    <row r="45" spans="1:10" s="12" customFormat="1" ht="15.75" customHeight="1" x14ac:dyDescent="0.25">
      <c r="A45" s="82" t="s">
        <v>171</v>
      </c>
      <c r="B45" s="87" t="s">
        <v>66</v>
      </c>
      <c r="C45" s="8">
        <f t="shared" si="2"/>
        <v>2</v>
      </c>
      <c r="D45" s="8" t="str">
        <f t="shared" si="3"/>
        <v>OK</v>
      </c>
      <c r="F45" s="84">
        <v>2</v>
      </c>
      <c r="G45" s="73" t="s">
        <v>171</v>
      </c>
      <c r="H45" s="74" t="s">
        <v>28</v>
      </c>
      <c r="I45" s="74" t="s">
        <v>172</v>
      </c>
      <c r="J45" s="73" t="s">
        <v>173</v>
      </c>
    </row>
    <row r="46" spans="1:10" s="12" customFormat="1" ht="15.75" customHeight="1" x14ac:dyDescent="0.25">
      <c r="A46" s="82" t="s">
        <v>174</v>
      </c>
      <c r="B46" s="87" t="s">
        <v>68</v>
      </c>
      <c r="C46" s="8">
        <f t="shared" si="2"/>
        <v>1</v>
      </c>
      <c r="D46" s="8" t="str">
        <f t="shared" si="3"/>
        <v>OK</v>
      </c>
      <c r="F46" s="84">
        <v>1</v>
      </c>
      <c r="G46" s="73" t="s">
        <v>174</v>
      </c>
      <c r="H46" s="74" t="s">
        <v>69</v>
      </c>
      <c r="I46" s="74" t="s">
        <v>175</v>
      </c>
      <c r="J46" s="73" t="s">
        <v>200</v>
      </c>
    </row>
    <row r="47" spans="1:10" s="12" customFormat="1" ht="15.75" customHeight="1" x14ac:dyDescent="0.25">
      <c r="A47" s="82" t="s">
        <v>113</v>
      </c>
      <c r="B47" s="87" t="s">
        <v>211</v>
      </c>
      <c r="C47" s="8">
        <f t="shared" si="2"/>
        <v>20</v>
      </c>
      <c r="D47" s="8" t="str">
        <f t="shared" si="3"/>
        <v>OK</v>
      </c>
      <c r="F47" s="84">
        <v>20</v>
      </c>
      <c r="G47" s="73" t="s">
        <v>113</v>
      </c>
      <c r="H47" s="74" t="s">
        <v>114</v>
      </c>
      <c r="I47" s="74" t="s">
        <v>176</v>
      </c>
      <c r="J47" s="73" t="s">
        <v>115</v>
      </c>
    </row>
    <row r="48" spans="1:10" s="12" customFormat="1" ht="15.75" customHeight="1" x14ac:dyDescent="0.25">
      <c r="A48" s="82" t="s">
        <v>177</v>
      </c>
      <c r="B48" s="87" t="s">
        <v>68</v>
      </c>
      <c r="C48" s="8">
        <f t="shared" si="2"/>
        <v>1</v>
      </c>
      <c r="D48" s="8" t="str">
        <f t="shared" si="3"/>
        <v>OK</v>
      </c>
      <c r="F48" s="84">
        <v>1</v>
      </c>
      <c r="G48" s="73" t="s">
        <v>177</v>
      </c>
      <c r="H48" s="74" t="s">
        <v>111</v>
      </c>
      <c r="I48" s="74" t="s">
        <v>178</v>
      </c>
      <c r="J48" s="73" t="s">
        <v>201</v>
      </c>
    </row>
    <row r="49" spans="1:10" s="12" customFormat="1" ht="15.75" customHeight="1" x14ac:dyDescent="0.25">
      <c r="A49" s="82" t="s">
        <v>179</v>
      </c>
      <c r="B49" s="87" t="s">
        <v>66</v>
      </c>
      <c r="C49" s="8">
        <f t="shared" si="2"/>
        <v>2</v>
      </c>
      <c r="D49" s="8" t="str">
        <f t="shared" si="3"/>
        <v>OK</v>
      </c>
      <c r="F49" s="84">
        <v>2</v>
      </c>
      <c r="G49" s="73" t="s">
        <v>179</v>
      </c>
      <c r="H49" s="74" t="s">
        <v>144</v>
      </c>
      <c r="I49" s="74" t="s">
        <v>180</v>
      </c>
      <c r="J49" s="73" t="s">
        <v>202</v>
      </c>
    </row>
    <row r="50" spans="1:10" s="12" customFormat="1" ht="15.75" customHeight="1" x14ac:dyDescent="0.25">
      <c r="A50" s="82" t="s">
        <v>181</v>
      </c>
      <c r="B50" s="87" t="s">
        <v>66</v>
      </c>
      <c r="C50" s="8">
        <f t="shared" si="2"/>
        <v>2</v>
      </c>
      <c r="D50" s="8" t="str">
        <f t="shared" si="3"/>
        <v>OK</v>
      </c>
      <c r="F50" s="84">
        <v>2</v>
      </c>
      <c r="G50" s="73" t="s">
        <v>181</v>
      </c>
      <c r="H50" s="74" t="s">
        <v>144</v>
      </c>
      <c r="I50" s="74" t="s">
        <v>182</v>
      </c>
      <c r="J50" s="73" t="s">
        <v>203</v>
      </c>
    </row>
    <row r="51" spans="1:10" s="12" customFormat="1" ht="15.75" customHeight="1" x14ac:dyDescent="0.25">
      <c r="A51" s="82" t="s">
        <v>116</v>
      </c>
      <c r="B51" s="87" t="s">
        <v>221</v>
      </c>
      <c r="C51" s="8">
        <f t="shared" si="2"/>
        <v>19</v>
      </c>
      <c r="D51" s="8" t="str">
        <f t="shared" si="3"/>
        <v>OK</v>
      </c>
      <c r="F51" s="84">
        <v>19</v>
      </c>
      <c r="G51" s="73" t="s">
        <v>116</v>
      </c>
      <c r="H51" s="74" t="s">
        <v>117</v>
      </c>
      <c r="I51" s="74" t="s">
        <v>183</v>
      </c>
      <c r="J51" s="73" t="s">
        <v>121</v>
      </c>
    </row>
    <row r="52" spans="1:10" s="12" customFormat="1" ht="15.75" customHeight="1" x14ac:dyDescent="0.25">
      <c r="A52" s="82" t="s">
        <v>118</v>
      </c>
      <c r="B52" s="87" t="s">
        <v>222</v>
      </c>
      <c r="C52" s="8">
        <f t="shared" si="2"/>
        <v>19</v>
      </c>
      <c r="D52" s="8" t="str">
        <f t="shared" si="3"/>
        <v>OK</v>
      </c>
      <c r="F52" s="84">
        <v>19</v>
      </c>
      <c r="G52" s="73" t="s">
        <v>118</v>
      </c>
      <c r="H52" s="74" t="s">
        <v>73</v>
      </c>
      <c r="I52" s="74" t="s">
        <v>184</v>
      </c>
      <c r="J52" s="73" t="s">
        <v>119</v>
      </c>
    </row>
    <row r="53" spans="1:10" s="12" customFormat="1" ht="15.75" customHeight="1" x14ac:dyDescent="0.25">
      <c r="A53" s="82" t="s">
        <v>120</v>
      </c>
      <c r="B53" s="87" t="s">
        <v>223</v>
      </c>
      <c r="C53" s="89">
        <f t="shared" si="2"/>
        <v>19</v>
      </c>
      <c r="D53" s="8" t="str">
        <f t="shared" si="3"/>
        <v>OK</v>
      </c>
      <c r="F53" s="84">
        <v>19</v>
      </c>
      <c r="G53" s="73" t="s">
        <v>120</v>
      </c>
      <c r="H53" s="74" t="s">
        <v>73</v>
      </c>
      <c r="I53" s="74" t="s">
        <v>185</v>
      </c>
      <c r="J53" s="73" t="s">
        <v>204</v>
      </c>
    </row>
    <row r="54" spans="1:10" s="12" customFormat="1" ht="15.75" customHeight="1" x14ac:dyDescent="0.25">
      <c r="A54" s="82" t="s">
        <v>143</v>
      </c>
      <c r="B54" s="87" t="s">
        <v>212</v>
      </c>
      <c r="C54" s="8">
        <f t="shared" si="2"/>
        <v>23</v>
      </c>
      <c r="D54" s="8" t="str">
        <f t="shared" si="3"/>
        <v>OK</v>
      </c>
      <c r="F54" s="84">
        <v>23</v>
      </c>
      <c r="G54" s="73" t="s">
        <v>143</v>
      </c>
      <c r="H54" s="74" t="s">
        <v>138</v>
      </c>
      <c r="I54" s="74" t="s">
        <v>186</v>
      </c>
      <c r="J54" s="73" t="s">
        <v>63</v>
      </c>
    </row>
    <row r="55" spans="1:10" s="12" customFormat="1" ht="15.75" customHeight="1" x14ac:dyDescent="0.25">
      <c r="A55" s="80" t="s">
        <v>206</v>
      </c>
      <c r="B55" s="66" t="str">
        <f>CONCATENATE(B22,B23,B24,B25,B26,B27,B28,B29,B30,B31,B32,B33,B34,B35,B36,B37,B38,B39,B40,B41,B42,B43,B44,B45,B46,B47,B48,B49,B50,B51,B52,B53,B54)</f>
        <v xml:space="preserve">01001560000000015600001560156000000000010001020teste seg apr                                                                                       70000000209860201902100510324625900000000618260628241285771578970111111110000001942770000000mensagem retorno segunda apresentacao                                                                                                                 0000110000000000000000000110101       200002025708                780                                          </v>
      </c>
      <c r="C55" s="8">
        <f t="shared" si="2"/>
        <v>500</v>
      </c>
      <c r="D55" s="8" t="str">
        <f t="shared" si="3"/>
        <v>OK</v>
      </c>
      <c r="F55" s="12">
        <f>SUM(F22:F54)</f>
        <v>500</v>
      </c>
    </row>
    <row r="56" spans="1:10" ht="15.75" customHeight="1" x14ac:dyDescent="0.25">
      <c r="B56" s="4"/>
    </row>
    <row r="57" spans="1:10" ht="15.75" customHeight="1" x14ac:dyDescent="0.25">
      <c r="B57" s="41" t="s">
        <v>76</v>
      </c>
      <c r="C57" s="42"/>
      <c r="D57" s="42"/>
    </row>
    <row r="58" spans="1:10" ht="15.75" customHeight="1" thickBot="1" x14ac:dyDescent="0.3">
      <c r="A58" s="14" t="s">
        <v>77</v>
      </c>
      <c r="B58" s="43"/>
      <c r="C58" s="16" t="s">
        <v>17</v>
      </c>
      <c r="D58" s="17" t="s">
        <v>18</v>
      </c>
      <c r="E58" s="17" t="s">
        <v>19</v>
      </c>
      <c r="F58" s="19" t="s">
        <v>21</v>
      </c>
      <c r="G58" s="44" t="s">
        <v>20</v>
      </c>
      <c r="H58" s="45" t="s">
        <v>22</v>
      </c>
      <c r="I58" s="45" t="s">
        <v>23</v>
      </c>
      <c r="J58" s="46" t="s">
        <v>24</v>
      </c>
    </row>
    <row r="59" spans="1:10" ht="15.75" customHeight="1" thickBot="1" x14ac:dyDescent="0.3">
      <c r="A59" t="s">
        <v>78</v>
      </c>
      <c r="B59" s="21" t="s">
        <v>79</v>
      </c>
      <c r="C59" s="1">
        <f t="shared" ref="C59:C62" si="4">LEN(B59)</f>
        <v>2</v>
      </c>
      <c r="D59" s="1" t="str">
        <f>IF(C59=F59,"OK","ERRO")</f>
        <v>OK</v>
      </c>
      <c r="F59" s="48">
        <v>2</v>
      </c>
      <c r="G59" s="47" t="s">
        <v>27</v>
      </c>
      <c r="H59" s="49" t="s">
        <v>28</v>
      </c>
      <c r="I59" s="49" t="s">
        <v>80</v>
      </c>
      <c r="J59" s="50">
        <v>99</v>
      </c>
    </row>
    <row r="60" spans="1:10" ht="15.75" customHeight="1" thickBot="1" x14ac:dyDescent="0.3">
      <c r="A60" t="s">
        <v>81</v>
      </c>
      <c r="B60" s="51" t="s">
        <v>82</v>
      </c>
      <c r="C60" s="1">
        <f t="shared" si="4"/>
        <v>9</v>
      </c>
      <c r="D60" s="1" t="str">
        <f>IF(C60=F60,"OK","ERRO")</f>
        <v>OK</v>
      </c>
      <c r="E60" t="s">
        <v>83</v>
      </c>
      <c r="F60" s="48">
        <v>9</v>
      </c>
      <c r="G60" s="47" t="s">
        <v>81</v>
      </c>
      <c r="H60" s="49" t="s">
        <v>84</v>
      </c>
      <c r="I60" s="49" t="s">
        <v>85</v>
      </c>
      <c r="J60" s="50" t="s">
        <v>86</v>
      </c>
    </row>
    <row r="61" spans="1:10" ht="15.75" customHeight="1" x14ac:dyDescent="0.25">
      <c r="A61" t="s">
        <v>60</v>
      </c>
      <c r="B61" s="70" t="s">
        <v>123</v>
      </c>
      <c r="C61" s="1">
        <f t="shared" si="4"/>
        <v>489</v>
      </c>
      <c r="D61" s="1" t="str">
        <f>IF(C61=F61,"OK","ERRO")</f>
        <v>OK</v>
      </c>
      <c r="F61" s="53">
        <v>489</v>
      </c>
      <c r="G61" s="52" t="s">
        <v>60</v>
      </c>
      <c r="H61" s="54" t="s">
        <v>87</v>
      </c>
      <c r="I61" s="54" t="s">
        <v>88</v>
      </c>
      <c r="J61" s="55" t="s">
        <v>63</v>
      </c>
    </row>
    <row r="62" spans="1:10" ht="15.75" customHeight="1" x14ac:dyDescent="0.25">
      <c r="A62" t="s">
        <v>64</v>
      </c>
      <c r="B62" s="33" t="str">
        <f>CONCATENATE(B59,B60,B61)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62" s="1">
        <f t="shared" si="4"/>
        <v>500</v>
      </c>
      <c r="D62" s="1" t="str">
        <f>IF(C62=F62,"OK","ERRO")</f>
        <v>OK</v>
      </c>
      <c r="F62" s="12">
        <f>SUM(F59:F61)</f>
        <v>500</v>
      </c>
    </row>
    <row r="63" spans="1:10" ht="15.75" customHeight="1" x14ac:dyDescent="0.25">
      <c r="B63" s="4"/>
    </row>
    <row r="64" spans="1:10" ht="15.75" customHeight="1" x14ac:dyDescent="0.25">
      <c r="B64" s="4"/>
    </row>
    <row r="65" spans="1:7" ht="15.75" customHeight="1" x14ac:dyDescent="0.25">
      <c r="A65">
        <v>500</v>
      </c>
      <c r="B65" s="56">
        <f t="shared" ref="B65:B67" si="5">LEN(D65)</f>
        <v>500</v>
      </c>
      <c r="C65" s="1" t="str">
        <f t="shared" ref="C65:C67" si="6">IF(A65=B65,"OK","ERRO")</f>
        <v>OK</v>
      </c>
      <c r="D65" t="str">
        <f>CONCATENATE(B20)</f>
        <v xml:space="preserve">002-CONFIRMA_OUTGOING_SEG_APRES 20190401000000520190401080000040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66" spans="1:7" ht="15.75" customHeight="1" x14ac:dyDescent="0.25">
      <c r="A66" s="12">
        <v>500</v>
      </c>
      <c r="B66" s="56">
        <f t="shared" si="5"/>
        <v>500</v>
      </c>
      <c r="C66" s="1" t="str">
        <f t="shared" si="6"/>
        <v>OK</v>
      </c>
      <c r="D66" t="str">
        <f>CONCATENATE(B55)</f>
        <v xml:space="preserve">01001560000000015600001560156000000000010001020teste seg apr                                                                                       70000000209860201902100510324625900000000618260628241285771578970111111110000001942770000000mensagem retorno segunda apresentacao                                                                                                                 0000110000000000000000000110101       200002025708                780                                          </v>
      </c>
    </row>
    <row r="67" spans="1:7" ht="15.75" customHeight="1" x14ac:dyDescent="0.25">
      <c r="A67" s="12">
        <v>500</v>
      </c>
      <c r="B67" s="56">
        <f t="shared" si="5"/>
        <v>500</v>
      </c>
      <c r="C67" s="1" t="str">
        <f t="shared" si="6"/>
        <v>OK</v>
      </c>
      <c r="D67" t="str">
        <f>CONCATENATE(B62)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68" spans="1:7" ht="15.75" customHeight="1" x14ac:dyDescent="0.25">
      <c r="B68" s="4"/>
    </row>
    <row r="69" spans="1:7" ht="15.75" customHeight="1" x14ac:dyDescent="0.25">
      <c r="A69" s="57" t="s">
        <v>89</v>
      </c>
      <c r="B69" s="4"/>
    </row>
    <row r="70" spans="1:7" ht="15.75" customHeight="1" x14ac:dyDescent="0.25">
      <c r="A70" t="s">
        <v>90</v>
      </c>
      <c r="B70" s="63" t="s">
        <v>225</v>
      </c>
      <c r="C70" s="1">
        <f t="shared" ref="C70:C75" si="7">LEN(B70)</f>
        <v>8</v>
      </c>
      <c r="D70" s="1" t="str">
        <f t="shared" ref="D70:D75" si="8">IF(C70=F70,"OK","ERRO")</f>
        <v>OK</v>
      </c>
      <c r="F70" s="23">
        <v>8</v>
      </c>
      <c r="G70" s="22"/>
    </row>
    <row r="71" spans="1:7" ht="15.75" customHeight="1" x14ac:dyDescent="0.25">
      <c r="B71" s="58"/>
      <c r="C71" s="1"/>
      <c r="D71" s="1"/>
      <c r="E71" s="12"/>
      <c r="F71" s="35"/>
      <c r="G71" s="34"/>
    </row>
    <row r="72" spans="1:7" ht="15.75" customHeight="1" x14ac:dyDescent="0.25">
      <c r="B72" s="62"/>
      <c r="C72" s="1"/>
      <c r="D72" s="1"/>
      <c r="E72" s="12"/>
      <c r="F72" s="35"/>
      <c r="G72" s="34"/>
    </row>
    <row r="73" spans="1:7" ht="15.75" customHeight="1" x14ac:dyDescent="0.25">
      <c r="B73" s="63"/>
      <c r="C73" s="1"/>
      <c r="D73" s="1"/>
      <c r="F73" s="59"/>
      <c r="G73" s="39"/>
    </row>
    <row r="74" spans="1:7" ht="15.75" customHeight="1" x14ac:dyDescent="0.25">
      <c r="B74" s="51"/>
      <c r="C74" s="1"/>
      <c r="D74" s="1"/>
      <c r="F74" s="59"/>
      <c r="G74" s="60"/>
    </row>
    <row r="75" spans="1:7" ht="15.75" customHeight="1" x14ac:dyDescent="0.25">
      <c r="A75" s="2" t="s">
        <v>67</v>
      </c>
      <c r="B75" s="64" t="s">
        <v>126</v>
      </c>
      <c r="C75" s="1">
        <f t="shared" si="7"/>
        <v>3</v>
      </c>
      <c r="D75" s="1" t="str">
        <f t="shared" si="8"/>
        <v>OK</v>
      </c>
      <c r="E75" s="12"/>
      <c r="F75" s="35">
        <v>3</v>
      </c>
      <c r="G75" s="34" t="s">
        <v>67</v>
      </c>
    </row>
    <row r="76" spans="1:7" ht="15.75" customHeight="1" x14ac:dyDescent="0.25">
      <c r="A76" s="57" t="s">
        <v>91</v>
      </c>
      <c r="B76" s="4"/>
      <c r="F76"/>
    </row>
    <row r="77" spans="1:7" ht="15.75" customHeight="1" x14ac:dyDescent="0.25">
      <c r="A77" t="s">
        <v>92</v>
      </c>
      <c r="B77" s="62" t="s">
        <v>224</v>
      </c>
      <c r="C77" s="1">
        <f t="shared" ref="C77" si="9">LEN(B77)</f>
        <v>7</v>
      </c>
      <c r="D77" s="1" t="str">
        <f>IF(C77=F77,"OK","ERRO")</f>
        <v>OK</v>
      </c>
      <c r="E77" t="s">
        <v>2</v>
      </c>
      <c r="F77" s="23">
        <v>7</v>
      </c>
      <c r="G77" s="22" t="s">
        <v>41</v>
      </c>
    </row>
    <row r="78" spans="1:7" ht="15.75" customHeight="1" x14ac:dyDescent="0.25">
      <c r="A78" s="12"/>
      <c r="B78" s="25"/>
      <c r="C78" s="1"/>
      <c r="D78" s="1"/>
      <c r="E78" s="12"/>
      <c r="F78" s="35"/>
      <c r="G78" s="34"/>
    </row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</sheetData>
  <conditionalFormatting sqref="E58">
    <cfRule type="cellIs" dxfId="11" priority="1" operator="equal">
      <formula>"ERRO"</formula>
    </cfRule>
  </conditionalFormatting>
  <conditionalFormatting sqref="E58">
    <cfRule type="cellIs" dxfId="10" priority="2" operator="equal">
      <formula>"OK"</formula>
    </cfRule>
  </conditionalFormatting>
  <conditionalFormatting sqref="D11">
    <cfRule type="cellIs" dxfId="9" priority="3" operator="equal">
      <formula>"ERRO"</formula>
    </cfRule>
  </conditionalFormatting>
  <conditionalFormatting sqref="D11">
    <cfRule type="cellIs" dxfId="8" priority="4" operator="equal">
      <formula>"OK"</formula>
    </cfRule>
  </conditionalFormatting>
  <conditionalFormatting sqref="E11">
    <cfRule type="cellIs" dxfId="7" priority="5" operator="equal">
      <formula>"ERRO"</formula>
    </cfRule>
  </conditionalFormatting>
  <conditionalFormatting sqref="E11">
    <cfRule type="cellIs" dxfId="6" priority="6" operator="equal">
      <formula>"OK"</formula>
    </cfRule>
  </conditionalFormatting>
  <conditionalFormatting sqref="D21">
    <cfRule type="cellIs" dxfId="5" priority="7" operator="equal">
      <formula>"ERRO"</formula>
    </cfRule>
  </conditionalFormatting>
  <conditionalFormatting sqref="D21">
    <cfRule type="cellIs" dxfId="4" priority="8" operator="equal">
      <formula>"OK"</formula>
    </cfRule>
  </conditionalFormatting>
  <conditionalFormatting sqref="E21">
    <cfRule type="cellIs" dxfId="3" priority="9" operator="equal">
      <formula>"ERRO"</formula>
    </cfRule>
  </conditionalFormatting>
  <conditionalFormatting sqref="E21">
    <cfRule type="cellIs" dxfId="2" priority="10" operator="equal">
      <formula>"OK"</formula>
    </cfRule>
  </conditionalFormatting>
  <conditionalFormatting sqref="D58">
    <cfRule type="cellIs" dxfId="1" priority="11" operator="equal">
      <formula>"ERRO"</formula>
    </cfRule>
  </conditionalFormatting>
  <conditionalFormatting sqref="D58">
    <cfRule type="cellIs" dxfId="0" priority="12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zoomScale="70" zoomScaleNormal="70" workbookViewId="0">
      <selection activeCell="B2" sqref="B2"/>
    </sheetView>
  </sheetViews>
  <sheetFormatPr defaultColWidth="14.42578125" defaultRowHeight="15" customHeight="1" x14ac:dyDescent="0.25"/>
  <cols>
    <col min="1" max="1" width="8.140625" customWidth="1"/>
    <col min="2" max="2" width="147" customWidth="1"/>
    <col min="3" max="3" width="34.85546875" bestFit="1" customWidth="1"/>
    <col min="4" max="6" width="8.140625" customWidth="1"/>
    <col min="7" max="26" width="8.7109375" customWidth="1"/>
  </cols>
  <sheetData>
    <row r="2" spans="1:3" x14ac:dyDescent="0.25">
      <c r="A2" t="s">
        <v>2</v>
      </c>
      <c r="B2" s="2" t="s">
        <v>3</v>
      </c>
      <c r="C2" s="61" t="s">
        <v>93</v>
      </c>
    </row>
    <row r="3" spans="1:3" ht="15" customHeight="1" x14ac:dyDescent="0.25">
      <c r="A3" s="12" t="s">
        <v>99</v>
      </c>
      <c r="B3" s="61" t="s">
        <v>100</v>
      </c>
      <c r="C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</vt:lpstr>
      <vt:lpstr>ICCD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ALEJANDRO HINOJOSA HARA</cp:lastModifiedBy>
  <dcterms:modified xsi:type="dcterms:W3CDTF">2019-04-17T12:12:06Z</dcterms:modified>
</cp:coreProperties>
</file>