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cessos" sheetId="1" r:id="rId3"/>
    <sheet state="visible" name="ICCD" sheetId="2" r:id="rId4"/>
    <sheet state="visible" name="dados" sheetId="3" r:id="rId5"/>
  </sheets>
  <definedNames>
    <definedName localSheetId="1" name="OLE_LINK19">ICCD!$F$24</definedName>
  </definedNames>
  <calcPr/>
</workbook>
</file>

<file path=xl/sharedStrings.xml><?xml version="1.0" encoding="utf-8"?>
<sst xmlns="http://schemas.openxmlformats.org/spreadsheetml/2006/main" count="404" uniqueCount="293">
  <si>
    <t>PROCESSOS</t>
  </si>
  <si>
    <t>BANDEIRA</t>
  </si>
  <si>
    <t>incomingChargebackCredito</t>
  </si>
  <si>
    <t>query1</t>
  </si>
  <si>
    <t>SELECT NVL(MAX(NU_SEQUENCIAL) + 1, 0) from TBSTCR_PROC_INCOMING WHERE Trim(CD_TIPO_ARQUIVO) = Trim('41');--EnumTipoArquivoChargeback</t>
  </si>
  <si>
    <t>ABAS</t>
  </si>
  <si>
    <t>Nome do Arquivo:</t>
  </si>
  <si>
    <t>Bandeira:</t>
  </si>
  <si>
    <t>060 – JCB</t>
  </si>
  <si>
    <t>Descrição:</t>
  </si>
  <si>
    <t>Arquivo de incoming de Chargeback Credito Vista JCB.</t>
  </si>
  <si>
    <t>url</t>
  </si>
  <si>
    <t>incomingCopiaCorte1</t>
  </si>
  <si>
    <t>http://10.80.31.131:8030/stc/schedules/incoming</t>
  </si>
  <si>
    <t>JCB</t>
  </si>
  <si>
    <t>ICC1</t>
  </si>
  <si>
    <t>Processo</t>
  </si>
  <si>
    <t>Folder</t>
  </si>
  <si>
    <t>schedules.arquivo\chargeback\creditoVista\processar\</t>
  </si>
  <si>
    <t>File Prefix</t>
  </si>
  <si>
    <t>IncChbCredito</t>
  </si>
  <si>
    <t>HEADER</t>
  </si>
  <si>
    <t>Caráter</t>
  </si>
  <si>
    <t>Validador</t>
  </si>
  <si>
    <t>Querys</t>
  </si>
  <si>
    <t>CAMPO</t>
  </si>
  <si>
    <t>Validar</t>
  </si>
  <si>
    <t>CONFIG.</t>
  </si>
  <si>
    <t>POS</t>
  </si>
  <si>
    <t>OBSERVAÇÃO</t>
  </si>
  <si>
    <t>Tipo de Registro</t>
  </si>
  <si>
    <t>00</t>
  </si>
  <si>
    <t>Tipo de registro</t>
  </si>
  <si>
    <t>N-0002</t>
  </si>
  <si>
    <t>1-2</t>
  </si>
  <si>
    <t>identificacaoArquivo</t>
  </si>
  <si>
    <t xml:space="preserve">1-CHARGEBACK INCONSISTENTE    </t>
  </si>
  <si>
    <t>Identificação do arquivo</t>
  </si>
  <si>
    <t>A-0030</t>
  </si>
  <si>
    <t>3-32</t>
  </si>
  <si>
    <t>Literal para identificação do conteúdo do arquivo: “1-CHARGEBACK CREDITO VISTA” - (TC15 / TC16), “2-CHARGEBACK PARCELADO” -      (TC15 / TC16), “3-REVERSAO  CHARGEBACK” -  “4-CHARGEBACK DEBITO” -  (TC15 / TC16), IDENT-ARQ-00 (INBK002C)</t>
  </si>
  <si>
    <t>dataMovimento</t>
  </si>
  <si>
    <t>Data de movimento</t>
  </si>
  <si>
    <t>N-0008</t>
  </si>
  <si>
    <t>33-40</t>
  </si>
  <si>
    <t>Data de movimento – “AAAAMMDD”</t>
  </si>
  <si>
    <t>numeroSequencia</t>
  </si>
  <si>
    <t>Número de seqüência do arquivo</t>
  </si>
  <si>
    <t>N-0007</t>
  </si>
  <si>
    <t>41-47</t>
  </si>
  <si>
    <t>1 a 9999999</t>
  </si>
  <si>
    <t>dataGeracao</t>
  </si>
  <si>
    <t>Data de geração</t>
  </si>
  <si>
    <t>A-0008</t>
  </si>
  <si>
    <t>48-55</t>
  </si>
  <si>
    <t>Data de geração do arquivo – “AAAAMMDD”</t>
  </si>
  <si>
    <t>horaGeracao</t>
  </si>
  <si>
    <t>080000</t>
  </si>
  <si>
    <t>Hora de geração</t>
  </si>
  <si>
    <t>A-0006</t>
  </si>
  <si>
    <t>56-61</t>
  </si>
  <si>
    <t>Hora de geração do arquivo – “HHMMSS”</t>
  </si>
  <si>
    <t>Código da Bandeira</t>
  </si>
  <si>
    <t>060</t>
  </si>
  <si>
    <t>N-0003</t>
  </si>
  <si>
    <t>062-064</t>
  </si>
  <si>
    <t>Código da Bandeira: 001 – Visa, 002 – MasterCard, 003 - Amex ,007 – Elo, 009 – Diners, 040 - HiperCard, 072 - Hiper,COD-BANDEIRA-00 (INBK002C)</t>
  </si>
  <si>
    <t>Brancos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</si>
  <si>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</si>
  <si>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A-736</t>
  </si>
  <si>
    <t>65-800</t>
  </si>
  <si>
    <t>Área reservada para futuras expansões</t>
  </si>
  <si>
    <t>Linha</t>
  </si>
  <si>
    <t>DETALHE</t>
  </si>
  <si>
    <t>01</t>
  </si>
  <si>
    <t>01 - TIPO-REG-01 (INBK002C)</t>
  </si>
  <si>
    <t>Bandeira</t>
  </si>
  <si>
    <t>A-0003</t>
  </si>
  <si>
    <t>03--05</t>
  </si>
  <si>
    <t>Código da bandeira: 001 – Visa, 002 – MasterCard, 007 – Elo, 009 – Diners, BANDEIRA-01 (INBK002C)</t>
  </si>
  <si>
    <t>Ciclo do chargeback</t>
  </si>
  <si>
    <t>1</t>
  </si>
  <si>
    <t>A-0001</t>
  </si>
  <si>
    <t>06--06</t>
  </si>
  <si>
    <t>Ciclo do chargeback: “1”-1º chgbk; ”2”-Arbitragem; “N”-Não se aplica (débito) Visa: deve ser preenchido com ‘1’.. CICLO-CHARGE-01 (INBK002C)</t>
  </si>
  <si>
    <t>Montante</t>
  </si>
  <si>
    <t>N-0001</t>
  </si>
  <si>
    <t>07--07</t>
  </si>
  <si>
    <t>Valor do chargeback em relação ao valor da venda: “1”-Valor total; ”2”-Valor parcial; “N”-Não se aplica (débito) Visa: deve ser preenchido com ‘0’. MONTANTE-01 (INBK002C)</t>
  </si>
  <si>
    <t>Razão Chargeback</t>
  </si>
  <si>
    <t>0030</t>
  </si>
  <si>
    <t>N-0004</t>
  </si>
  <si>
    <t>08--11</t>
  </si>
  <si>
    <t>Reason code (DE025) Ou Advice Reason Detail Code (MDS DE60-s2) Visa: NS-RCD-CN-REASON-CDE (NSZYCTN6) TCR0: 148-149 - RAZAO-CHARGE-01 (INBK002C)</t>
  </si>
  <si>
    <t>Moeda Chargeback</t>
  </si>
  <si>
    <t>986</t>
  </si>
  <si>
    <t>12--14</t>
  </si>
  <si>
    <t>Código da moeda da transação (DE049) Ou Currency Code, Transaction (MDS DE49) Visa: NS-RCD-CN-CURR-CDE (NSZYCTN6) TCR0: 74-76 - COD-MOEDA-01 (INBK002C)</t>
  </si>
  <si>
    <t>Data Compra</t>
  </si>
  <si>
    <t>180608</t>
  </si>
  <si>
    <t>15-20</t>
  </si>
  <si>
    <t>Data da transação local (DE012-s1) – “AAMMDD” Ou Date, Local Transaction (MDS DE13) – “00MMDD” Visa: NS-RCD-CN-DATE (NSZYCTN6) TCR0: 58-61 DATA-COMPRA-01 (INBK002C)</t>
  </si>
  <si>
    <t>Valor Total</t>
  </si>
  <si>
    <t>N-0012</t>
  </si>
  <si>
    <t>21-32</t>
  </si>
  <si>
    <t>Valor do chargeback (DE004) – 10 inteiros e 2 decimais Ou Amount, Transaction (MDS DE4) – 10 inteiros e 2 decimais - Visa: NS-RCD-CN-DEST-AMT (NSZYCTN6) TCR0: 62-73 VALOR-TOTAL-01 (INBK002C)</t>
  </si>
  <si>
    <t>Data Incoming</t>
  </si>
  <si>
    <t>N0008</t>
  </si>
  <si>
    <t>Data de movimento – “AAAAMMDD” - DATA-INCOMING-01 (INBK002C)</t>
  </si>
  <si>
    <t>Mensagem CHB</t>
  </si>
  <si>
    <t xml:space="preserve">TE15 CHBK VENDA                                                                                     </t>
  </si>
  <si>
    <t>N-0100</t>
  </si>
  <si>
    <t>41-140</t>
  </si>
  <si>
    <t>Registro de dados (DE072) Visa: NS-RCD-CN-MEMB-MSG-TEXT (NSZYCTN6) TCR1: 24-73 MENSAGEM-CHB-01 (INBK002C)</t>
  </si>
  <si>
    <t>nuRetReference</t>
  </si>
  <si>
    <t>A-0023</t>
  </si>
  <si>
    <t>141-163</t>
  </si>
  <si>
    <t>ARD (DE031) Visa: NS-RCD-CN-REF-NO (NSZYCTN6) TCR0: 27-49 REF-NUMBER-01 (INBK002C)</t>
  </si>
  <si>
    <t>Número Cartão</t>
  </si>
  <si>
    <t>A-0019</t>
  </si>
  <si>
    <t>164-182</t>
  </si>
  <si>
    <t>PAN (DE002) ou (MDS DE2) Visa: NS-RCD-CN-16-ACCTNUM (NSZYCTN6) + NS-RCD-CN-ACCTEXTEND (NSZYCTN6) TCR0: 5-20 + 21-23 NRO-CARTAO-01 (INBK002C)</t>
  </si>
  <si>
    <t>Número referência emissor</t>
  </si>
  <si>
    <t>0000000200</t>
  </si>
  <si>
    <t>A-0010</t>
  </si>
  <si>
    <t>183-192</t>
  </si>
  <si>
    <t>Número de referência do emissor (DE095) Visa = numérico de 10 TCR1: 17-22 NRO-REF-EMISSOR-01 (INBK002C)</t>
  </si>
  <si>
    <t>Indicador de documentação</t>
  </si>
  <si>
    <t>0</t>
  </si>
  <si>
    <t>193-193</t>
  </si>
  <si>
    <t>Indica se há documentação de apoio (PDS 0262) Visa Space = No support documentation required. 0 = No support documentation provided - 1 = Support documentation to follow, 2 = Invalid Acquirer Reference Number and no supporting documentation required or received - 3 = Invalid Acquirer Reference Number and supporting documentation was received, 4 = No supporting documentation received. NS-RCD-CN-DOC-IND (NSZYCTN6) TCR1: 23 IND-DOC-01 (INBK002C)</t>
  </si>
  <si>
    <t>Mapeamento PayPass</t>
  </si>
  <si>
    <t xml:space="preserve">                     </t>
  </si>
  <si>
    <t>A-0021</t>
  </si>
  <si>
    <t>194-214</t>
  </si>
  <si>
    <t>MasterCard Mapping Service Account Number (PDS 0001) Visa: deve ser preenchido com brancos. MAP-PAYPASS-01 (INBK002C)</t>
  </si>
  <si>
    <t>Data Processamento Arbitragem MasterCom</t>
  </si>
  <si>
    <t>000000</t>
  </si>
  <si>
    <t>N-0006</t>
  </si>
  <si>
    <t>215-220</t>
  </si>
  <si>
    <t>MasterCom Arbitration Chargeback Sender Processing Date (PDS 0245) Visa: deve ser preenchido com zeros. DATA-PROC-ARB-01 (INBK002C)</t>
  </si>
  <si>
    <t>Memorando Remetente MasterCom</t>
  </si>
  <si>
    <t xml:space="preserve">                                                                                                    </t>
  </si>
  <si>
    <t>A-0100</t>
  </si>
  <si>
    <t>221-320</t>
  </si>
  <si>
    <t>MasterCom Sender Memo (PDS 0246) Visa: deve ser preenchido com brancos. MEMO-REM-MASTER-01 (INBK002C)</t>
  </si>
  <si>
    <t>Identificação Registro MasterCom</t>
  </si>
  <si>
    <t>0000000000</t>
  </si>
  <si>
    <t>N-0010</t>
  </si>
  <si>
    <t>321-330</t>
  </si>
  <si>
    <t>MasterCom Record ID (PDS 0249) Visa: deve ser preenchido com zeros. IDENT-REG-MASTER-01 (INBK002C)</t>
  </si>
  <si>
    <t>Metadados Imagens MasterCom</t>
  </si>
  <si>
    <t xml:space="preserve">                                                                                                                            </t>
  </si>
  <si>
    <t>A-0124</t>
  </si>
  <si>
    <t>331-454</t>
  </si>
  <si>
    <t>MasterCom Image Metadata (PDS 0252) Visa: deve ser preenchido com brancos. METAD-IMAG-01 (INBK002C)</t>
  </si>
  <si>
    <t>Data Notificação Fraude</t>
  </si>
  <si>
    <t>455-460</t>
  </si>
  <si>
    <t>Fraud Notification Date (IPM DE48, PDS 0200, Subfield 1) Visa: deve ser preenchido com zeros. DATA-NOTIF-FRD-01 (INBK002C)</t>
  </si>
  <si>
    <t>Código do Processamento</t>
  </si>
  <si>
    <t>461-466</t>
  </si>
  <si>
    <t>Processing Code (DE003) Visa: deve ser preenchido com brancos. COD-PROCES-01 (INBK002C)</t>
  </si>
  <si>
    <t>Contador Notificação Fraude</t>
  </si>
  <si>
    <t>467-468</t>
  </si>
  <si>
    <t>Fraud Notification Chargeback Counter (IPM DE48, PDS 0200, Subfield 2) Visa: deve ser preenchido com zeros. CONT-NOTIF-FRD-01 (INBK002C)</t>
  </si>
  <si>
    <t>Indicador  Voucher</t>
  </si>
  <si>
    <t>N</t>
  </si>
  <si>
    <t>469-469</t>
  </si>
  <si>
    <t>Indicador de Voucher. Se TC16 / 36 =  ‘S’.  Senão  =  ‘N’  ID-VOUCHER-01 (INBK002C)</t>
  </si>
  <si>
    <t>Número da Parcela</t>
  </si>
  <si>
    <t>000</t>
  </si>
  <si>
    <t>N-003</t>
  </si>
  <si>
    <t>470-472</t>
  </si>
  <si>
    <t>Número da Parcela do Incoming Visa: NS-RCD-CN-INSTALL-PAY-CNT (NSZYCTN6) TCR1: 131-132 NUM-PARC-01 (INBK002C)</t>
  </si>
  <si>
    <t>Autenticação do Titular do Cartão</t>
  </si>
  <si>
    <t xml:space="preserve"> </t>
  </si>
  <si>
    <t>A-001</t>
  </si>
  <si>
    <t>473-473</t>
  </si>
  <si>
    <t>Indica o tipo de autenticação do portador do cartão utilizado no processo de autorização. Master: 1 – Comercio Eletrônico Padrão, 2 – Processadas através MasterPass, 4 – Operação de pagamento remoto Secure Digital</t>
  </si>
  <si>
    <t>Identificador da Carteira</t>
  </si>
  <si>
    <t xml:space="preserve">   </t>
  </si>
  <si>
    <t>A-003</t>
  </si>
  <si>
    <t>474-476</t>
  </si>
  <si>
    <t>Identificador da Carteira, estes dados são recebidos a partir da Carteira MasterPass e pode variar de operação para operação. Master: 101 – MasterPass Remote, 102 – MasterPass Remote NFC Payment</t>
  </si>
  <si>
    <t>AGENT UNIQUE ID</t>
  </si>
  <si>
    <t xml:space="preserve">     </t>
  </si>
  <si>
    <t>A-0005</t>
  </si>
  <si>
    <t>477-481</t>
  </si>
  <si>
    <t>INDICA UMA TRANSAÇÃO VISA CHECKOUT NS-RCD-CN-VCIND(NSZYCTN6) VISA CHECKOUT VALUE 'VCIND' NÃO VISA CHECKOUT VALUE '    '</t>
  </si>
  <si>
    <t xml:space="preserve">                   </t>
  </si>
  <si>
    <t>482-500</t>
  </si>
  <si>
    <t>Número EC</t>
  </si>
  <si>
    <t>2004025454</t>
  </si>
  <si>
    <t>501-510</t>
  </si>
  <si>
    <t>ESTAB – AT01 (MM-IDX-MERCHANT) ES-DADOS-NRO-EC (ESBPR10D) NRO-EC-01 (INBK002C)</t>
  </si>
  <si>
    <t>Nome EC</t>
  </si>
  <si>
    <t xml:space="preserve">MASSA DADOS AFIL. - 001-121823  </t>
  </si>
  <si>
    <t>A-0032</t>
  </si>
  <si>
    <t>511-542</t>
  </si>
  <si>
    <t>NOME FANTASIA – AT01 (MM-IDX-DBA-NAME) ES-DADOS-NOME-EC (ESBPR10D) NOME-EC-01 (INBK002C)</t>
  </si>
  <si>
    <t>Segmentação Comercial</t>
  </si>
  <si>
    <t>00008</t>
  </si>
  <si>
    <t>N-0005</t>
  </si>
  <si>
    <t>543-547</t>
  </si>
  <si>
    <t>SEG – AT01 (TBESSEGT-CDSEGTO) ES-DADOS-SEG-COMERC (ESBPR10D) SEG-COML-01 (INBK002C)</t>
  </si>
  <si>
    <t>Status EC - código</t>
  </si>
  <si>
    <t>O</t>
  </si>
  <si>
    <t>548-548</t>
  </si>
  <si>
    <t>STATUS EC – AT01 (MM-IDX-MERCHANT-STATUS) ES-DADOS-STATUS-EC (ESBPR10D) STATUS-EC-COD-01 (INBK002C)</t>
  </si>
  <si>
    <t>Status EC – descrição</t>
  </si>
  <si>
    <t xml:space="preserve">Aberto    </t>
  </si>
  <si>
    <t>549-558</t>
  </si>
  <si>
    <t>Literal - AT01 ES-DADOS-DESC-STATUS-EC (ESBPR10D) STATUS-EC-DESC-01 (INBK002C)</t>
  </si>
  <si>
    <t>Motivo Status</t>
  </si>
  <si>
    <t xml:space="preserve">  </t>
  </si>
  <si>
    <t>A-0002</t>
  </si>
  <si>
    <t>559-560</t>
  </si>
  <si>
    <t>Motivo do fechamento - AT01 (MM-MST-MOTIVO-FECHAMTO) ES-DADOS-MOTIVO (ESBPR10D) MOT-STATUS-01 (INBK002C)</t>
  </si>
  <si>
    <t>Moeda EC</t>
  </si>
  <si>
    <t>561-563</t>
  </si>
  <si>
    <t>PRIN – AT01 (MM-IDX-PRINCIPAL) ES-DADOS-MOEDA-EC (ESBPR10D) MOEDA-EC-01 (INBK002C)</t>
  </si>
  <si>
    <t>MCC – código</t>
  </si>
  <si>
    <t>05599</t>
  </si>
  <si>
    <t>564-568</t>
  </si>
  <si>
    <t>RAMO ATIVIDADE – AT01 (MM-IDX-STANDARD-SIC) ES-DADOS-MCC (ESBPR10D) MCC-CODIGO-01 (INBK002C)</t>
  </si>
  <si>
    <t>MCC – descrição</t>
  </si>
  <si>
    <t xml:space="preserve">AUTOMOVEIS          </t>
  </si>
  <si>
    <t>A-0020</t>
  </si>
  <si>
    <t>569-588</t>
  </si>
  <si>
    <t>AT01 (MM-TBL-K-SIC-DESCRIPTION) ESR09-S-DSC-MCC (ESBPR09C) MCC-DESC-01 (INBK002C)</t>
  </si>
  <si>
    <t xml:space="preserve">Cidade do EC </t>
  </si>
  <si>
    <t xml:space="preserve">SAO PAULO    </t>
  </si>
  <si>
    <t>A-0013</t>
  </si>
  <si>
    <t>589-601</t>
  </si>
  <si>
    <t>Nome da cidade do estabelecimento. Visa: NS-RCD-CN-MERCH-CITY (NSZYCTN6) TCR0: 117-129 CIDADE-EC-01 (INBK002C)</t>
  </si>
  <si>
    <t>País do EC</t>
  </si>
  <si>
    <t xml:space="preserve">BR </t>
  </si>
  <si>
    <t>602-604</t>
  </si>
  <si>
    <t>‘BR ’ para estabelecimentos do Brasil. Visa: NS-RCD-CN-COUNTRY-CDE (NSZYCTN6) TCR0: 130-132 PAIS-EC-01 (INBK002C)</t>
  </si>
  <si>
    <t>DDD do telefone do EC</t>
  </si>
  <si>
    <t>0000000</t>
  </si>
  <si>
    <t>605-611</t>
  </si>
  <si>
    <t>Visa: este campo existe somente para esta bandeira DDD do telefone do estabelecimento comercial. MM-IDX-DDD-FONE (book MMIDXRCD) DDD-TEL-EC-01 (INBK002C)</t>
  </si>
  <si>
    <t>Número do telefone do EC</t>
  </si>
  <si>
    <t>00000000000</t>
  </si>
  <si>
    <t>N-0011</t>
  </si>
  <si>
    <t>612-622</t>
  </si>
  <si>
    <t>Visa: este campo existe somente para esta bandeira Número do telefone do estabelecimento comercial. MM-IDX-NRO-FONE (book MMIDXRCD) NUM-TEL-EC-01 (INBK002C)</t>
  </si>
  <si>
    <t>INDICADOR DE TIPO DE TRANSAÇÃO</t>
  </si>
  <si>
    <t>623-623</t>
  </si>
  <si>
    <t>INDICADOR TIPO DE TRANSAÇÃO. 0=parcela normal, 1=parcela com entrada ,2=parcela com taxa de embarque, 3=parcela com entrada e taxa de embarque ,4=entrada ,5=taxa de embarque - Este campo só será preenchido quando cardtype = 43 (parcelado), diferente disso o campo deve estar preenchido com espaços.</t>
  </si>
  <si>
    <t>Card Acceptor Identification Code</t>
  </si>
  <si>
    <t>000000000000000</t>
  </si>
  <si>
    <t>A-0015</t>
  </si>
  <si>
    <t>624-638</t>
  </si>
  <si>
    <t>Número EC Amex (field 22)</t>
  </si>
  <si>
    <t>Número Chargeback STAR</t>
  </si>
  <si>
    <t>00000000000000000123</t>
  </si>
  <si>
    <t>N-020</t>
  </si>
  <si>
    <t>639-658</t>
  </si>
  <si>
    <t>Número de chargeback para identificação no Sistema STAR</t>
  </si>
  <si>
    <t xml:space="preserve">                                                                                                                                              </t>
  </si>
  <si>
    <t>A-0142</t>
  </si>
  <si>
    <t>659-800</t>
  </si>
  <si>
    <t>99 – Trailer do movimento de incoming</t>
  </si>
  <si>
    <t>TRAILER</t>
  </si>
  <si>
    <t>tipo registro</t>
  </si>
  <si>
    <t>99</t>
  </si>
  <si>
    <t>001-002</t>
  </si>
  <si>
    <t>Quantidade de registros</t>
  </si>
  <si>
    <t>000000003</t>
  </si>
  <si>
    <t>qtd de linhas</t>
  </si>
  <si>
    <t>N-0009</t>
  </si>
  <si>
    <t>003-011</t>
  </si>
  <si>
    <t>Quantidade de registros do arquivo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</si>
  <si>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</si>
  <si>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A-0789</t>
  </si>
  <si>
    <t>12-800</t>
  </si>
  <si>
    <t>campos repetidos para mudar</t>
  </si>
  <si>
    <t>data padrao 1</t>
  </si>
  <si>
    <t>20180615</t>
  </si>
  <si>
    <t>valor</t>
  </si>
  <si>
    <t>000000002500</t>
  </si>
  <si>
    <t>numero referencia</t>
  </si>
  <si>
    <t>00000002018061513116025</t>
  </si>
  <si>
    <t>data padrao 2</t>
  </si>
  <si>
    <t>2018-06-15</t>
  </si>
  <si>
    <t>Código da Autorização</t>
  </si>
  <si>
    <t>000025</t>
  </si>
  <si>
    <t>campos para mudar</t>
  </si>
  <si>
    <t>buscar da query1 na aba dados</t>
  </si>
  <si>
    <t>0000025</t>
  </si>
  <si>
    <t xml:space="preserve">3521451590065958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</si>
</sst>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"/>
    <numFmt numFmtId="165" formatCode="MMM/YY"/>
  </numFmts>
  <fonts count="16">
    <font>
      <sz val="11.0"/>
      <color rgb="FF000000"/>
      <name val="Calibri"/>
    </font>
    <font/>
    <font>
      <b/>
    </font>
    <font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FFFFFF"/>
      <name val="Times New Roman"/>
    </font>
    <font>
      <b/>
      <sz val="11.0"/>
      <name val="Calibri"/>
    </font>
    <font>
      <sz val="11.0"/>
      <name val="Calibri"/>
    </font>
    <font>
      <sz val="11.0"/>
      <color rgb="FF000000"/>
      <name val="Arial"/>
    </font>
    <font>
      <sz val="9.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b/>
      <sz val="11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808080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3333"/>
        <bgColor rgb="FFFF3333"/>
      </patternFill>
    </fill>
    <fill>
      <patternFill patternType="solid">
        <fgColor rgb="FF66CCFF"/>
        <bgColor rgb="FF66CCFF"/>
      </patternFill>
    </fill>
    <fill>
      <patternFill patternType="solid">
        <fgColor rgb="FFFFFFFF"/>
        <bgColor rgb="FFFFFFFF"/>
      </patternFill>
    </fill>
  </fills>
  <borders count="2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/>
    </xf>
    <xf borderId="0" fillId="0" fontId="2" numFmtId="49" xfId="0" applyFont="1" applyNumberForma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 shrinkToFit="0" vertical="bottom" wrapText="1"/>
    </xf>
    <xf borderId="0" fillId="0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49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49" xfId="0" applyAlignment="1" applyFont="1" applyNumberFormat="1">
      <alignment horizontal="left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49" xfId="0" applyAlignment="1" applyBorder="1" applyFont="1" applyNumberFormat="1">
      <alignment horizontal="left" shrinkToFit="0" vertical="bottom" wrapText="0"/>
    </xf>
    <xf borderId="2" fillId="3" fontId="7" numFmtId="0" xfId="0" applyAlignment="1" applyBorder="1" applyFill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4" fillId="4" fontId="8" numFmtId="0" xfId="0" applyAlignment="1" applyBorder="1" applyFill="1" applyFont="1">
      <alignment horizontal="left" shrinkToFit="0" vertical="bottom" wrapText="0"/>
    </xf>
    <xf borderId="4" fillId="4" fontId="8" numFmtId="0" xfId="0" applyAlignment="1" applyBorder="1" applyFont="1">
      <alignment horizontal="center" shrinkToFit="0" vertical="bottom" wrapText="0"/>
    </xf>
    <xf borderId="5" fillId="4" fontId="8" numFmtId="0" xfId="0" applyAlignment="1" applyBorder="1" applyFont="1">
      <alignment horizontal="left" shrinkToFit="0" vertical="bottom" wrapText="0"/>
    </xf>
    <xf borderId="0" fillId="0" fontId="0" numFmtId="49" xfId="0" applyAlignment="1" applyFont="1" applyNumberFormat="1">
      <alignment shrinkToFit="0" vertical="bottom" wrapText="0"/>
    </xf>
    <xf borderId="4" fillId="4" fontId="9" numFmtId="0" xfId="0" applyAlignment="1" applyBorder="1" applyFont="1">
      <alignment horizontal="left" shrinkToFit="0" vertical="bottom" wrapText="0"/>
    </xf>
    <xf borderId="4" fillId="4" fontId="9" numFmtId="0" xfId="0" applyAlignment="1" applyBorder="1" applyFont="1">
      <alignment horizontal="center" shrinkToFit="0" vertical="bottom" wrapText="0"/>
    </xf>
    <xf borderId="5" fillId="4" fontId="9" numFmtId="0" xfId="0" applyAlignment="1" applyBorder="1" applyFont="1">
      <alignment horizontal="left" shrinkToFit="0" vertical="bottom" wrapText="0"/>
    </xf>
    <xf borderId="0" fillId="0" fontId="0" numFmtId="49" xfId="0" applyAlignment="1" applyFont="1" applyNumberFormat="1">
      <alignment readingOrder="0" shrinkToFit="0" vertical="bottom" wrapText="0"/>
    </xf>
    <xf borderId="5" fillId="4" fontId="0" numFmtId="0" xfId="0" applyAlignment="1" applyBorder="1" applyFont="1">
      <alignment horizontal="left" shrinkToFit="0" vertical="bottom" wrapText="1"/>
    </xf>
    <xf borderId="1" fillId="5" fontId="0" numFmtId="49" xfId="0" applyAlignment="1" applyBorder="1" applyFill="1" applyFont="1" applyNumberFormat="1">
      <alignment shrinkToFit="0" vertical="bottom" wrapText="0"/>
    </xf>
    <xf borderId="1" fillId="6" fontId="0" numFmtId="49" xfId="0" applyAlignment="1" applyBorder="1" applyFill="1" applyFont="1" applyNumberFormat="1">
      <alignment shrinkToFit="0" vertical="bottom" wrapText="0"/>
    </xf>
    <xf borderId="6" fillId="4" fontId="10" numFmtId="0" xfId="0" applyAlignment="1" applyBorder="1" applyFont="1">
      <alignment horizontal="left" shrinkToFit="0" vertical="center" wrapText="1"/>
    </xf>
    <xf borderId="6" fillId="4" fontId="10" numFmtId="0" xfId="0" applyAlignment="1" applyBorder="1" applyFont="1">
      <alignment horizontal="center" shrinkToFit="0" vertical="center" wrapText="1"/>
    </xf>
    <xf borderId="6" fillId="4" fontId="0" numFmtId="0" xfId="0" applyAlignment="1" applyBorder="1" applyFont="1">
      <alignment horizontal="left" shrinkToFit="0" vertical="center" wrapText="1"/>
    </xf>
    <xf borderId="1" fillId="4" fontId="0" numFmtId="0" xfId="0" applyAlignment="1" applyBorder="1" applyFont="1">
      <alignment horizontal="left" shrinkToFit="0" vertical="bottom" wrapText="0"/>
    </xf>
    <xf borderId="1" fillId="4" fontId="0" numFmtId="49" xfId="0" applyAlignment="1" applyBorder="1" applyFont="1" applyNumberFormat="1">
      <alignment shrinkToFit="0" vertical="bottom" wrapText="0"/>
    </xf>
    <xf borderId="4" fillId="4" fontId="9" numFmtId="0" xfId="0" applyAlignment="1" applyBorder="1" applyFont="1">
      <alignment shrinkToFit="0" vertical="bottom" wrapText="0"/>
    </xf>
    <xf borderId="5" fillId="4" fontId="9" numFmtId="0" xfId="0" applyAlignment="1" applyBorder="1" applyFont="1">
      <alignment horizontal="left" shrinkToFit="0" vertical="bottom" wrapText="1"/>
    </xf>
    <xf borderId="7" fillId="4" fontId="9" numFmtId="0" xfId="0" applyAlignment="1" applyBorder="1" applyFont="1">
      <alignment horizontal="left" shrinkToFit="0" vertical="bottom" wrapText="0"/>
    </xf>
    <xf borderId="7" fillId="4" fontId="9" numFmtId="0" xfId="0" applyAlignment="1" applyBorder="1" applyFont="1">
      <alignment horizontal="center" shrinkToFit="0" vertical="bottom" wrapText="0"/>
    </xf>
    <xf borderId="7" fillId="4" fontId="9" numFmtId="0" xfId="0" applyAlignment="1" applyBorder="1" applyFont="1">
      <alignment shrinkToFit="0" vertical="bottom" wrapText="0"/>
    </xf>
    <xf borderId="7" fillId="4" fontId="9" numFmtId="164" xfId="0" applyAlignment="1" applyBorder="1" applyFont="1" applyNumberFormat="1">
      <alignment shrinkToFit="0" vertical="bottom" wrapText="0"/>
    </xf>
    <xf borderId="7" fillId="4" fontId="0" numFmtId="0" xfId="0" applyAlignment="1" applyBorder="1" applyFont="1">
      <alignment horizontal="left" shrinkToFit="0" vertical="bottom" wrapText="0"/>
    </xf>
    <xf borderId="7" fillId="4" fontId="0" numFmtId="0" xfId="0" applyAlignment="1" applyBorder="1" applyFont="1">
      <alignment shrinkToFit="0" vertical="bottom" wrapText="0"/>
    </xf>
    <xf borderId="7" fillId="4" fontId="0" numFmtId="0" xfId="0" applyAlignment="1" applyBorder="1" applyFont="1">
      <alignment horizontal="center" shrinkToFit="0" vertical="bottom" wrapText="0"/>
    </xf>
    <xf borderId="8" fillId="4" fontId="0" numFmtId="0" xfId="0" applyAlignment="1" applyBorder="1" applyFont="1">
      <alignment shrinkToFit="0" vertical="bottom" wrapText="0"/>
    </xf>
    <xf borderId="8" fillId="4" fontId="0" numFmtId="0" xfId="0" applyAlignment="1" applyBorder="1" applyFont="1">
      <alignment horizontal="center" shrinkToFit="0" vertical="bottom" wrapText="0"/>
    </xf>
    <xf borderId="7" fillId="4" fontId="9" numFmtId="165" xfId="0" applyAlignment="1" applyBorder="1" applyFont="1" applyNumberFormat="1">
      <alignment shrinkToFit="0" vertical="bottom" wrapText="0"/>
    </xf>
    <xf borderId="1" fillId="7" fontId="0" numFmtId="49" xfId="0" applyAlignment="1" applyBorder="1" applyFill="1" applyFont="1" applyNumberFormat="1">
      <alignment shrinkToFit="0" vertical="bottom" wrapText="0"/>
    </xf>
    <xf borderId="1" fillId="4" fontId="9" numFmtId="0" xfId="0" applyAlignment="1" applyBorder="1" applyFont="1">
      <alignment horizontal="center" shrinkToFit="0" vertical="bottom" wrapText="0"/>
    </xf>
    <xf borderId="6" fillId="4" fontId="0" numFmtId="0" xfId="0" applyAlignment="1" applyBorder="1" applyFont="1">
      <alignment shrinkToFit="0" vertical="center" wrapText="1"/>
    </xf>
    <xf borderId="7" fillId="4" fontId="0" numFmtId="0" xfId="0" applyAlignment="1" applyBorder="1" applyFont="1">
      <alignment horizontal="left" shrinkToFit="0" vertical="bottom" wrapText="1"/>
    </xf>
    <xf borderId="1" fillId="4" fontId="0" numFmtId="0" xfId="0" applyAlignment="1" applyBorder="1" applyFont="1">
      <alignment shrinkToFit="0" vertical="bottom" wrapText="0"/>
    </xf>
    <xf borderId="4" fillId="4" fontId="0" numFmtId="0" xfId="0" applyAlignment="1" applyBorder="1" applyFont="1">
      <alignment shrinkToFit="0" vertical="bottom" wrapText="0"/>
    </xf>
    <xf borderId="4" fillId="4" fontId="0" numFmtId="0" xfId="0" applyAlignment="1" applyBorder="1" applyFont="1">
      <alignment horizontal="left" shrinkToFit="0" vertical="bottom" wrapText="0"/>
    </xf>
    <xf borderId="5" fillId="4" fontId="0" numFmtId="0" xfId="0" applyAlignment="1" applyBorder="1" applyFont="1">
      <alignment shrinkToFit="0" vertical="bottom" wrapText="0"/>
    </xf>
    <xf borderId="0" fillId="8" fontId="11" numFmtId="0" xfId="0" applyAlignment="1" applyFill="1" applyFont="1">
      <alignment horizontal="left" readingOrder="0"/>
    </xf>
    <xf borderId="7" fillId="4" fontId="9" numFmtId="0" xfId="0" applyAlignment="1" applyBorder="1" applyFont="1">
      <alignment horizontal="center" readingOrder="0" shrinkToFit="0" vertical="bottom" wrapText="0"/>
    </xf>
    <xf borderId="0" fillId="8" fontId="11" numFmtId="0" xfId="0" applyAlignment="1" applyFont="1">
      <alignment horizontal="center" readingOrder="0"/>
    </xf>
    <xf borderId="0" fillId="0" fontId="11" numFmtId="0" xfId="0" applyAlignment="1" applyFont="1">
      <alignment horizontal="left" readingOrder="0"/>
    </xf>
    <xf borderId="7" fillId="4" fontId="9" numFmtId="0" xfId="0" applyAlignment="1" applyBorder="1" applyFont="1">
      <alignment horizontal="left" readingOrder="0" shrinkToFit="0" vertical="bottom" wrapText="0"/>
    </xf>
    <xf borderId="1" fillId="8" fontId="0" numFmtId="49" xfId="0" applyAlignment="1" applyBorder="1" applyFont="1" applyNumberFormat="1">
      <alignment shrinkToFit="0" vertical="bottom" wrapText="0"/>
    </xf>
    <xf borderId="1" fillId="8" fontId="0" numFmtId="0" xfId="0" applyAlignment="1" applyBorder="1" applyFont="1">
      <alignment shrinkToFit="0" vertical="bottom" wrapText="0"/>
    </xf>
    <xf borderId="0" fillId="0" fontId="12" numFmtId="49" xfId="0" applyAlignment="1" applyFont="1" applyNumberFormat="1">
      <alignment shrinkToFit="0" vertical="center" wrapText="0"/>
    </xf>
    <xf borderId="0" fillId="0" fontId="12" numFmtId="0" xfId="0" applyAlignment="1" applyFont="1">
      <alignment shrinkToFit="0" vertical="center" wrapText="0"/>
    </xf>
    <xf borderId="1" fillId="2" fontId="0" numFmtId="49" xfId="0" applyAlignment="1" applyBorder="1" applyFont="1" applyNumberFormat="1">
      <alignment shrinkToFit="0" vertical="bottom" wrapText="0"/>
    </xf>
    <xf borderId="9" fillId="4" fontId="13" numFmtId="0" xfId="0" applyAlignment="1" applyBorder="1" applyFont="1">
      <alignment horizontal="center" shrinkToFit="0" vertical="center" wrapText="1"/>
    </xf>
    <xf borderId="10" fillId="4" fontId="13" numFmtId="0" xfId="0" applyAlignment="1" applyBorder="1" applyFont="1">
      <alignment horizontal="center" shrinkToFit="0" vertical="center" wrapText="1"/>
    </xf>
    <xf borderId="11" fillId="4" fontId="13" numFmtId="0" xfId="0" applyAlignment="1" applyBorder="1" applyFont="1">
      <alignment horizontal="center" shrinkToFit="0" vertical="center" wrapText="1"/>
    </xf>
    <xf borderId="12" fillId="4" fontId="14" numFmtId="0" xfId="0" applyAlignment="1" applyBorder="1" applyFont="1">
      <alignment shrinkToFit="0" vertical="center" wrapText="1"/>
    </xf>
    <xf borderId="13" fillId="4" fontId="14" numFmtId="0" xfId="0" applyAlignment="1" applyBorder="1" applyFont="1">
      <alignment horizontal="center" shrinkToFit="0" vertical="center" wrapText="1"/>
    </xf>
    <xf borderId="14" fillId="4" fontId="14" numFmtId="0" xfId="0" applyAlignment="1" applyBorder="1" applyFont="1">
      <alignment horizontal="center" shrinkToFit="0" vertical="center" wrapText="1"/>
    </xf>
    <xf borderId="15" fillId="4" fontId="14" numFmtId="0" xfId="0" applyAlignment="1" applyBorder="1" applyFont="1">
      <alignment shrinkToFit="0" vertical="center" wrapText="1"/>
    </xf>
    <xf borderId="1" fillId="6" fontId="0" numFmtId="49" xfId="0" applyAlignment="1" applyBorder="1" applyFont="1" applyNumberFormat="1">
      <alignment horizontal="left" readingOrder="0" shrinkToFit="0" vertical="bottom" wrapText="0"/>
    </xf>
    <xf borderId="16" fillId="4" fontId="14" numFmtId="0" xfId="0" applyAlignment="1" applyBorder="1" applyFont="1">
      <alignment shrinkToFit="0" vertical="center" wrapText="1"/>
    </xf>
    <xf borderId="17" fillId="4" fontId="14" numFmtId="0" xfId="0" applyAlignment="1" applyBorder="1" applyFont="1">
      <alignment horizontal="center" shrinkToFit="0" vertical="center" wrapText="1"/>
    </xf>
    <xf borderId="18" fillId="4" fontId="14" numFmtId="0" xfId="0" applyAlignment="1" applyBorder="1" applyFont="1">
      <alignment horizontal="center" shrinkToFit="0" vertical="center" wrapText="1"/>
    </xf>
    <xf borderId="19" fillId="4" fontId="14" numFmtId="0" xfId="0" applyAlignment="1" applyBorder="1" applyFont="1">
      <alignment shrinkToFit="0" vertical="center" wrapText="1"/>
    </xf>
    <xf borderId="0" fillId="0" fontId="0" numFmtId="49" xfId="0" applyAlignment="1" applyFont="1" applyNumberFormat="1">
      <alignment horizontal="center" shrinkToFit="0" vertical="bottom" wrapText="0"/>
    </xf>
    <xf borderId="0" fillId="0" fontId="15" numFmtId="0" xfId="0" applyAlignment="1" applyFont="1">
      <alignment shrinkToFit="0" vertical="bottom" wrapText="0"/>
    </xf>
    <xf borderId="1" fillId="5" fontId="0" numFmtId="49" xfId="0" applyAlignment="1" applyBorder="1" applyFont="1" applyNumberFormat="1">
      <alignment horizontal="left" readingOrder="0" shrinkToFit="0" vertical="bottom" wrapText="0"/>
    </xf>
    <xf borderId="1" fillId="7" fontId="0" numFmtId="49" xfId="0" applyAlignment="1" applyBorder="1" applyFont="1" applyNumberFormat="1">
      <alignment readingOrder="0" shrinkToFit="0" vertical="bottom" wrapText="0"/>
    </xf>
    <xf borderId="1" fillId="6" fontId="0" numFmtId="49" xfId="0" applyAlignment="1" applyBorder="1" applyFont="1" applyNumberFormat="1">
      <alignment readingOrder="0" shrinkToFit="0" vertical="bottom" wrapText="0"/>
    </xf>
    <xf borderId="4" fillId="4" fontId="11" numFmtId="0" xfId="0" applyAlignment="1" applyBorder="1" applyFont="1">
      <alignment horizontal="center" shrinkToFit="0" vertical="bottom" wrapText="0"/>
    </xf>
    <xf borderId="4" fillId="4" fontId="1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1">
    <dxf>
      <font/>
      <fill>
        <patternFill patternType="none"/>
      </fill>
      <alignment shrinkToFit="0" vertical="bottom" wrapText="0"/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0.80.31.131:8030/stc/schedules/incom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12.71"/>
    <col customWidth="1" min="3" max="3" width="5.57"/>
    <col customWidth="1" min="4" max="6" width="8.14"/>
    <col customWidth="1" min="7" max="26" width="8.71"/>
  </cols>
  <sheetData>
    <row r="1">
      <c r="A1" t="s">
        <v>0</v>
      </c>
      <c r="B1" s="1" t="s">
        <v>1</v>
      </c>
      <c r="C1" s="1" t="s">
        <v>5</v>
      </c>
    </row>
    <row r="2">
      <c r="A2" s="8" t="s">
        <v>12</v>
      </c>
      <c r="B2" s="9" t="s">
        <v>14</v>
      </c>
      <c r="C2" s="1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14"/>
    <col customWidth="1" min="2" max="2" width="59.0"/>
    <col customWidth="1" min="3" max="3" width="11.29"/>
    <col customWidth="1" min="4" max="4" width="9.0"/>
    <col customWidth="1" min="5" max="5" width="9.29"/>
    <col customWidth="1" min="6" max="6" width="33.0"/>
    <col customWidth="1" min="7" max="7" width="12.29"/>
    <col customWidth="1" min="8" max="8" width="8.71"/>
    <col customWidth="1" min="9" max="9" width="10.57"/>
    <col customWidth="1" min="10" max="10" width="219.29"/>
    <col customWidth="1" min="11" max="11" width="107.86"/>
    <col customWidth="1" min="12" max="26" width="8.71"/>
  </cols>
  <sheetData>
    <row r="1">
      <c r="B1" s="3" t="s">
        <v>2</v>
      </c>
    </row>
    <row r="2">
      <c r="A2" t="s">
        <v>6</v>
      </c>
      <c r="B2" s="4"/>
    </row>
    <row r="3">
      <c r="A3" t="s">
        <v>7</v>
      </c>
      <c r="B3" s="5" t="s">
        <v>8</v>
      </c>
    </row>
    <row r="4">
      <c r="A4" t="s">
        <v>9</v>
      </c>
      <c r="B4" s="6" t="s">
        <v>10</v>
      </c>
      <c r="C4" s="7"/>
      <c r="D4" s="7"/>
    </row>
    <row r="5">
      <c r="A5" t="s">
        <v>11</v>
      </c>
      <c r="B5" s="10" t="s">
        <v>13</v>
      </c>
      <c r="C5" s="11"/>
      <c r="D5" s="11"/>
    </row>
    <row r="6">
      <c r="B6" s="12"/>
      <c r="C6" s="11"/>
      <c r="D6" s="11"/>
    </row>
    <row r="7">
      <c r="A7" s="13"/>
      <c r="B7" s="14"/>
    </row>
    <row r="8">
      <c r="A8" t="s">
        <v>16</v>
      </c>
      <c r="B8" s="4" t="s">
        <v>2</v>
      </c>
    </row>
    <row r="9">
      <c r="A9" t="s">
        <v>17</v>
      </c>
      <c r="B9" s="4" t="s">
        <v>18</v>
      </c>
    </row>
    <row r="10">
      <c r="A10" t="s">
        <v>19</v>
      </c>
      <c r="B10" s="4" t="s">
        <v>20</v>
      </c>
    </row>
    <row r="11">
      <c r="A11" s="15" t="s">
        <v>21</v>
      </c>
      <c r="B11" s="16"/>
      <c r="C11" s="17" t="s">
        <v>22</v>
      </c>
      <c r="D11" s="18" t="s">
        <v>23</v>
      </c>
      <c r="E11" s="18" t="s">
        <v>24</v>
      </c>
      <c r="F11" s="19" t="s">
        <v>25</v>
      </c>
      <c r="G11" s="20" t="s">
        <v>26</v>
      </c>
      <c r="H11" s="19" t="s">
        <v>27</v>
      </c>
      <c r="I11" s="19" t="s">
        <v>28</v>
      </c>
      <c r="J11" s="21" t="s">
        <v>29</v>
      </c>
    </row>
    <row r="12">
      <c r="A12" t="s">
        <v>30</v>
      </c>
      <c r="B12" s="22" t="s">
        <v>31</v>
      </c>
      <c r="C12" s="1">
        <f t="shared" ref="C12:C20" si="1">LEN(B12)</f>
        <v>2</v>
      </c>
      <c r="D12" s="1" t="str">
        <f t="shared" ref="D12:D20" si="2">IF(C12=G12,"OK","ERRO")</f>
        <v>OK</v>
      </c>
      <c r="F12" s="23" t="s">
        <v>32</v>
      </c>
      <c r="G12" s="24">
        <v>2.0</v>
      </c>
      <c r="H12" s="23" t="s">
        <v>33</v>
      </c>
      <c r="I12" s="23" t="s">
        <v>34</v>
      </c>
      <c r="J12" s="25">
        <v>0.0</v>
      </c>
    </row>
    <row r="13">
      <c r="A13" t="s">
        <v>35</v>
      </c>
      <c r="B13" s="26" t="s">
        <v>36</v>
      </c>
      <c r="C13" s="1">
        <f t="shared" si="1"/>
        <v>30</v>
      </c>
      <c r="D13" s="1" t="str">
        <f t="shared" si="2"/>
        <v>OK</v>
      </c>
      <c r="F13" s="23" t="s">
        <v>37</v>
      </c>
      <c r="G13" s="24">
        <v>30.0</v>
      </c>
      <c r="H13" s="23" t="s">
        <v>38</v>
      </c>
      <c r="I13" s="23" t="s">
        <v>39</v>
      </c>
      <c r="J13" s="27" t="s">
        <v>40</v>
      </c>
    </row>
    <row r="14">
      <c r="A14" t="s">
        <v>41</v>
      </c>
      <c r="B14" s="28" t="str">
        <f>B83</f>
        <v>20180615</v>
      </c>
      <c r="C14" s="1">
        <f t="shared" si="1"/>
        <v>8</v>
      </c>
      <c r="D14" s="1" t="str">
        <f t="shared" si="2"/>
        <v>OK</v>
      </c>
      <c r="F14" s="23" t="s">
        <v>42</v>
      </c>
      <c r="G14" s="24">
        <v>8.0</v>
      </c>
      <c r="H14" s="23" t="s">
        <v>43</v>
      </c>
      <c r="I14" s="23" t="s">
        <v>44</v>
      </c>
      <c r="J14" s="25" t="s">
        <v>45</v>
      </c>
    </row>
    <row r="15">
      <c r="A15" t="s">
        <v>46</v>
      </c>
      <c r="B15" s="29" t="str">
        <f>B90</f>
        <v>0000025</v>
      </c>
      <c r="C15" s="1">
        <f t="shared" si="1"/>
        <v>7</v>
      </c>
      <c r="D15" s="1" t="str">
        <f t="shared" si="2"/>
        <v>OK</v>
      </c>
      <c r="E15" t="s">
        <v>3</v>
      </c>
      <c r="F15" s="23" t="s">
        <v>47</v>
      </c>
      <c r="G15" s="24">
        <v>7.0</v>
      </c>
      <c r="H15" s="23" t="s">
        <v>48</v>
      </c>
      <c r="I15" s="23" t="s">
        <v>49</v>
      </c>
      <c r="J15" s="25" t="s">
        <v>50</v>
      </c>
    </row>
    <row r="16">
      <c r="A16" t="s">
        <v>51</v>
      </c>
      <c r="B16" s="28" t="str">
        <f>B83</f>
        <v>20180615</v>
      </c>
      <c r="C16" s="1">
        <f t="shared" si="1"/>
        <v>8</v>
      </c>
      <c r="D16" s="1" t="str">
        <f t="shared" si="2"/>
        <v>OK</v>
      </c>
      <c r="F16" s="23" t="s">
        <v>52</v>
      </c>
      <c r="G16" s="24">
        <v>8.0</v>
      </c>
      <c r="H16" s="23" t="s">
        <v>53</v>
      </c>
      <c r="I16" s="23" t="s">
        <v>54</v>
      </c>
      <c r="J16" s="25" t="s">
        <v>55</v>
      </c>
    </row>
    <row r="17">
      <c r="A17" t="s">
        <v>56</v>
      </c>
      <c r="B17" s="22" t="s">
        <v>57</v>
      </c>
      <c r="C17" s="1">
        <f t="shared" si="1"/>
        <v>6</v>
      </c>
      <c r="D17" s="1" t="str">
        <f t="shared" si="2"/>
        <v>OK</v>
      </c>
      <c r="F17" s="23" t="s">
        <v>58</v>
      </c>
      <c r="G17" s="24">
        <v>6.0</v>
      </c>
      <c r="H17" s="23" t="s">
        <v>59</v>
      </c>
      <c r="I17" s="23" t="s">
        <v>60</v>
      </c>
      <c r="J17" s="25" t="s">
        <v>61</v>
      </c>
    </row>
    <row r="18">
      <c r="A18" t="s">
        <v>62</v>
      </c>
      <c r="B18" s="26" t="s">
        <v>63</v>
      </c>
      <c r="C18" s="1">
        <f t="shared" si="1"/>
        <v>3</v>
      </c>
      <c r="D18" s="1" t="str">
        <f t="shared" si="2"/>
        <v>OK</v>
      </c>
      <c r="F18" s="30" t="s">
        <v>62</v>
      </c>
      <c r="G18" s="31">
        <v>3.0</v>
      </c>
      <c r="H18" s="32" t="s">
        <v>64</v>
      </c>
      <c r="I18" s="30" t="s">
        <v>65</v>
      </c>
      <c r="J18" s="33" t="s">
        <v>66</v>
      </c>
    </row>
    <row r="19">
      <c r="A19" t="s">
        <v>67</v>
      </c>
      <c r="B19" s="22" t="s">
        <v>68</v>
      </c>
      <c r="C19" s="1">
        <f t="shared" si="1"/>
        <v>736</v>
      </c>
      <c r="D19" s="1" t="str">
        <f t="shared" si="2"/>
        <v>OK</v>
      </c>
      <c r="F19" s="23" t="s">
        <v>67</v>
      </c>
      <c r="G19" s="24">
        <v>736.0</v>
      </c>
      <c r="H19" s="23" t="s">
        <v>69</v>
      </c>
      <c r="I19" s="23" t="s">
        <v>70</v>
      </c>
      <c r="J19" s="25" t="s">
        <v>71</v>
      </c>
    </row>
    <row r="20">
      <c r="A20" t="s">
        <v>72</v>
      </c>
      <c r="B20" s="34" t="str">
        <f>B12&amp;B13&amp;B14&amp;B15&amp;B16&amp;B17&amp;B18&amp;B19</f>
        <v>001-CHARGEBACK INCONSISTENTE    20180615000002520180615080000060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20" s="1">
        <f t="shared" si="1"/>
        <v>800</v>
      </c>
      <c r="D20" s="1" t="str">
        <f t="shared" si="2"/>
        <v>OK</v>
      </c>
      <c r="G20">
        <v>800.0</v>
      </c>
    </row>
    <row r="21" ht="15.75" customHeight="1">
      <c r="A21" s="15" t="s">
        <v>73</v>
      </c>
      <c r="B21" s="16"/>
      <c r="C21" s="17" t="s">
        <v>22</v>
      </c>
      <c r="D21" s="18" t="s">
        <v>23</v>
      </c>
      <c r="E21" s="18" t="s">
        <v>24</v>
      </c>
      <c r="F21" s="19" t="s">
        <v>25</v>
      </c>
      <c r="G21" s="20" t="s">
        <v>26</v>
      </c>
      <c r="H21" s="19" t="s">
        <v>27</v>
      </c>
      <c r="I21" s="19" t="s">
        <v>28</v>
      </c>
      <c r="J21" s="21" t="s">
        <v>29</v>
      </c>
    </row>
    <row r="22" ht="15.75" customHeight="1">
      <c r="A22" t="s">
        <v>30</v>
      </c>
      <c r="B22" s="22" t="s">
        <v>74</v>
      </c>
      <c r="C22" s="1">
        <f t="shared" ref="C22:C67" si="3">LEN(B22)</f>
        <v>2</v>
      </c>
      <c r="D22" s="1" t="str">
        <f t="shared" ref="D22:D67" si="4">IF(C22=G22,"OK","ERRO")</f>
        <v>OK</v>
      </c>
      <c r="F22" s="23" t="s">
        <v>32</v>
      </c>
      <c r="G22" s="24">
        <v>2.0</v>
      </c>
      <c r="H22" s="35" t="s">
        <v>33</v>
      </c>
      <c r="I22" s="35" t="s">
        <v>34</v>
      </c>
      <c r="J22" s="36" t="s">
        <v>75</v>
      </c>
    </row>
    <row r="23" ht="15.75" customHeight="1">
      <c r="A23" s="13" t="s">
        <v>76</v>
      </c>
      <c r="B23" s="26" t="s">
        <v>63</v>
      </c>
      <c r="C23" s="1">
        <f t="shared" si="3"/>
        <v>3</v>
      </c>
      <c r="D23" s="1" t="str">
        <f t="shared" si="4"/>
        <v>OK</v>
      </c>
      <c r="E23" s="13"/>
      <c r="F23" s="37" t="s">
        <v>76</v>
      </c>
      <c r="G23" s="38">
        <v>3.0</v>
      </c>
      <c r="H23" s="39" t="s">
        <v>77</v>
      </c>
      <c r="I23" s="40" t="s">
        <v>78</v>
      </c>
      <c r="J23" s="41" t="s">
        <v>79</v>
      </c>
    </row>
    <row r="24" ht="15.75" customHeight="1">
      <c r="A24" s="13" t="s">
        <v>80</v>
      </c>
      <c r="B24" s="22" t="s">
        <v>81</v>
      </c>
      <c r="C24" s="1">
        <f t="shared" si="3"/>
        <v>1</v>
      </c>
      <c r="D24" s="1" t="str">
        <f t="shared" si="4"/>
        <v>OK</v>
      </c>
      <c r="E24" s="13"/>
      <c r="F24" s="42" t="s">
        <v>80</v>
      </c>
      <c r="G24" s="43">
        <v>1.0</v>
      </c>
      <c r="H24" s="39" t="s">
        <v>82</v>
      </c>
      <c r="I24" s="40" t="s">
        <v>83</v>
      </c>
      <c r="J24" s="41" t="s">
        <v>84</v>
      </c>
    </row>
    <row r="25" ht="15.75" customHeight="1">
      <c r="A25" s="13" t="s">
        <v>85</v>
      </c>
      <c r="B25" s="22" t="s">
        <v>81</v>
      </c>
      <c r="C25" s="1">
        <f t="shared" si="3"/>
        <v>1</v>
      </c>
      <c r="D25" s="1" t="str">
        <f t="shared" si="4"/>
        <v>OK</v>
      </c>
      <c r="E25" s="13"/>
      <c r="F25" s="44" t="s">
        <v>85</v>
      </c>
      <c r="G25" s="45">
        <v>1.0</v>
      </c>
      <c r="H25" s="39" t="s">
        <v>86</v>
      </c>
      <c r="I25" s="40" t="s">
        <v>87</v>
      </c>
      <c r="J25" s="41" t="s">
        <v>88</v>
      </c>
    </row>
    <row r="26" ht="15.75" customHeight="1">
      <c r="A26" s="13" t="s">
        <v>89</v>
      </c>
      <c r="B26" s="26" t="s">
        <v>90</v>
      </c>
      <c r="C26" s="1">
        <f t="shared" si="3"/>
        <v>4</v>
      </c>
      <c r="D26" s="1" t="str">
        <f t="shared" si="4"/>
        <v>OK</v>
      </c>
      <c r="E26" s="13"/>
      <c r="F26" s="37" t="s">
        <v>89</v>
      </c>
      <c r="G26" s="38">
        <v>4.0</v>
      </c>
      <c r="H26" s="39" t="s">
        <v>91</v>
      </c>
      <c r="I26" s="40" t="s">
        <v>92</v>
      </c>
      <c r="J26" s="41" t="s">
        <v>93</v>
      </c>
    </row>
    <row r="27" ht="15.75" customHeight="1">
      <c r="A27" s="13" t="s">
        <v>94</v>
      </c>
      <c r="B27" s="22" t="s">
        <v>95</v>
      </c>
      <c r="C27" s="1">
        <f t="shared" si="3"/>
        <v>3</v>
      </c>
      <c r="D27" s="1" t="str">
        <f t="shared" si="4"/>
        <v>OK</v>
      </c>
      <c r="E27" s="13"/>
      <c r="F27" s="37" t="s">
        <v>94</v>
      </c>
      <c r="G27" s="38">
        <v>3.0</v>
      </c>
      <c r="H27" s="39" t="s">
        <v>64</v>
      </c>
      <c r="I27" s="46" t="s">
        <v>96</v>
      </c>
      <c r="J27" s="41" t="s">
        <v>97</v>
      </c>
    </row>
    <row r="28" ht="15.75" customHeight="1">
      <c r="A28" s="13" t="s">
        <v>98</v>
      </c>
      <c r="B28" s="28" t="s">
        <v>99</v>
      </c>
      <c r="C28" s="1">
        <f t="shared" si="3"/>
        <v>6</v>
      </c>
      <c r="D28" s="1" t="str">
        <f t="shared" si="4"/>
        <v>OK</v>
      </c>
      <c r="E28" s="13"/>
      <c r="F28" s="37" t="s">
        <v>98</v>
      </c>
      <c r="G28" s="38">
        <v>6.0</v>
      </c>
      <c r="H28" s="39" t="s">
        <v>59</v>
      </c>
      <c r="I28" s="39" t="s">
        <v>100</v>
      </c>
      <c r="J28" s="41" t="s">
        <v>101</v>
      </c>
    </row>
    <row r="29" ht="15.75" customHeight="1">
      <c r="A29" s="13" t="s">
        <v>102</v>
      </c>
      <c r="B29" s="47" t="str">
        <f>B84</f>
        <v>000000002500</v>
      </c>
      <c r="C29" s="1">
        <f t="shared" si="3"/>
        <v>12</v>
      </c>
      <c r="D29" s="1" t="str">
        <f t="shared" si="4"/>
        <v>OK</v>
      </c>
      <c r="E29" s="13"/>
      <c r="F29" s="37" t="s">
        <v>102</v>
      </c>
      <c r="G29" s="38">
        <v>12.0</v>
      </c>
      <c r="H29" s="39" t="s">
        <v>103</v>
      </c>
      <c r="I29" s="39" t="s">
        <v>104</v>
      </c>
      <c r="J29" s="41" t="s">
        <v>105</v>
      </c>
    </row>
    <row r="30" ht="15.75" customHeight="1">
      <c r="A30" s="13" t="s">
        <v>106</v>
      </c>
      <c r="B30" s="28" t="str">
        <f>B83</f>
        <v>20180615</v>
      </c>
      <c r="C30" s="1">
        <f t="shared" si="3"/>
        <v>8</v>
      </c>
      <c r="D30" s="1" t="str">
        <f t="shared" si="4"/>
        <v>OK</v>
      </c>
      <c r="E30" s="13"/>
      <c r="F30" s="37" t="s">
        <v>106</v>
      </c>
      <c r="G30" s="38">
        <v>8.0</v>
      </c>
      <c r="H30" s="39" t="s">
        <v>107</v>
      </c>
      <c r="I30" s="39" t="s">
        <v>44</v>
      </c>
      <c r="J30" s="41" t="s">
        <v>108</v>
      </c>
    </row>
    <row r="31" ht="15.75" customHeight="1">
      <c r="A31" s="13" t="s">
        <v>109</v>
      </c>
      <c r="B31" s="22" t="s">
        <v>110</v>
      </c>
      <c r="C31" s="1">
        <f t="shared" si="3"/>
        <v>100</v>
      </c>
      <c r="D31" s="1" t="str">
        <f t="shared" si="4"/>
        <v>OK</v>
      </c>
      <c r="E31" s="13"/>
      <c r="F31" s="37" t="s">
        <v>109</v>
      </c>
      <c r="G31" s="38">
        <v>100.0</v>
      </c>
      <c r="H31" s="39" t="s">
        <v>111</v>
      </c>
      <c r="I31" s="39" t="s">
        <v>112</v>
      </c>
      <c r="J31" s="41" t="s">
        <v>113</v>
      </c>
    </row>
    <row r="32" ht="15.75" customHeight="1">
      <c r="A32" s="13" t="s">
        <v>114</v>
      </c>
      <c r="B32" s="29" t="str">
        <f>B85</f>
        <v>00000002018061513116025</v>
      </c>
      <c r="C32" s="1">
        <f t="shared" si="3"/>
        <v>23</v>
      </c>
      <c r="D32" s="1" t="str">
        <f t="shared" si="4"/>
        <v>OK</v>
      </c>
      <c r="E32" s="13"/>
      <c r="F32" s="37" t="s">
        <v>114</v>
      </c>
      <c r="G32" s="38">
        <v>23.0</v>
      </c>
      <c r="H32" s="39" t="s">
        <v>115</v>
      </c>
      <c r="I32" s="39" t="s">
        <v>116</v>
      </c>
      <c r="J32" s="41" t="s">
        <v>117</v>
      </c>
    </row>
    <row r="33" ht="15.75" customHeight="1">
      <c r="A33" s="13" t="s">
        <v>118</v>
      </c>
      <c r="B33" s="26" t="str">
        <f>B91</f>
        <v>3521451590065958   </v>
      </c>
      <c r="C33" s="1">
        <f t="shared" si="3"/>
        <v>19</v>
      </c>
      <c r="D33" s="1" t="str">
        <f t="shared" si="4"/>
        <v>OK</v>
      </c>
      <c r="E33" s="13"/>
      <c r="F33" s="37" t="s">
        <v>118</v>
      </c>
      <c r="G33" s="38">
        <v>19.0</v>
      </c>
      <c r="H33" s="39" t="s">
        <v>119</v>
      </c>
      <c r="I33" s="39" t="s">
        <v>120</v>
      </c>
      <c r="J33" s="41" t="s">
        <v>121</v>
      </c>
    </row>
    <row r="34" ht="15.75" customHeight="1">
      <c r="A34" s="13" t="s">
        <v>122</v>
      </c>
      <c r="B34" s="22" t="s">
        <v>123</v>
      </c>
      <c r="C34" s="1">
        <f t="shared" si="3"/>
        <v>10</v>
      </c>
      <c r="D34" s="1" t="str">
        <f t="shared" si="4"/>
        <v>OK</v>
      </c>
      <c r="E34" s="13"/>
      <c r="F34" s="37" t="s">
        <v>122</v>
      </c>
      <c r="G34" s="38">
        <v>10.0</v>
      </c>
      <c r="H34" s="39" t="s">
        <v>124</v>
      </c>
      <c r="I34" s="39" t="s">
        <v>125</v>
      </c>
      <c r="J34" s="41" t="s">
        <v>126</v>
      </c>
    </row>
    <row r="35" ht="15.75" customHeight="1">
      <c r="A35" s="13" t="s">
        <v>127</v>
      </c>
      <c r="B35" s="22" t="s">
        <v>128</v>
      </c>
      <c r="C35" s="1">
        <f t="shared" si="3"/>
        <v>1</v>
      </c>
      <c r="D35" s="1" t="str">
        <f t="shared" si="4"/>
        <v>OK</v>
      </c>
      <c r="E35" s="13"/>
      <c r="F35" s="37" t="s">
        <v>127</v>
      </c>
      <c r="G35" s="38">
        <v>1.0</v>
      </c>
      <c r="H35" s="39" t="s">
        <v>86</v>
      </c>
      <c r="I35" s="39" t="s">
        <v>129</v>
      </c>
      <c r="J35" s="41" t="s">
        <v>130</v>
      </c>
    </row>
    <row r="36" ht="15.75" customHeight="1">
      <c r="A36" s="13" t="s">
        <v>131</v>
      </c>
      <c r="B36" s="22" t="s">
        <v>132</v>
      </c>
      <c r="C36" s="1">
        <f t="shared" si="3"/>
        <v>21</v>
      </c>
      <c r="D36" s="1" t="str">
        <f t="shared" si="4"/>
        <v>OK</v>
      </c>
      <c r="E36" s="13"/>
      <c r="F36" s="37" t="s">
        <v>131</v>
      </c>
      <c r="G36" s="38">
        <v>21.0</v>
      </c>
      <c r="H36" s="39" t="s">
        <v>133</v>
      </c>
      <c r="I36" s="39" t="s">
        <v>134</v>
      </c>
      <c r="J36" s="41" t="s">
        <v>135</v>
      </c>
    </row>
    <row r="37" ht="15.75" customHeight="1">
      <c r="A37" s="13" t="s">
        <v>136</v>
      </c>
      <c r="B37" s="22" t="s">
        <v>137</v>
      </c>
      <c r="C37" s="1">
        <f t="shared" si="3"/>
        <v>6</v>
      </c>
      <c r="D37" s="1" t="str">
        <f t="shared" si="4"/>
        <v>OK</v>
      </c>
      <c r="E37" s="13"/>
      <c r="F37" s="37" t="s">
        <v>136</v>
      </c>
      <c r="G37" s="38">
        <v>6.0</v>
      </c>
      <c r="H37" s="39" t="s">
        <v>138</v>
      </c>
      <c r="I37" s="39" t="s">
        <v>139</v>
      </c>
      <c r="J37" s="41" t="s">
        <v>140</v>
      </c>
    </row>
    <row r="38" ht="15.75" customHeight="1">
      <c r="A38" s="13" t="s">
        <v>141</v>
      </c>
      <c r="B38" s="22" t="s">
        <v>142</v>
      </c>
      <c r="C38" s="1">
        <f t="shared" si="3"/>
        <v>100</v>
      </c>
      <c r="D38" s="1" t="str">
        <f t="shared" si="4"/>
        <v>OK</v>
      </c>
      <c r="E38" s="13"/>
      <c r="F38" s="37" t="s">
        <v>141</v>
      </c>
      <c r="G38" s="38">
        <v>100.0</v>
      </c>
      <c r="H38" s="39" t="s">
        <v>143</v>
      </c>
      <c r="I38" s="39" t="s">
        <v>144</v>
      </c>
      <c r="J38" s="41" t="s">
        <v>145</v>
      </c>
    </row>
    <row r="39" ht="15.75" customHeight="1">
      <c r="A39" s="13" t="s">
        <v>146</v>
      </c>
      <c r="B39" s="22" t="s">
        <v>147</v>
      </c>
      <c r="C39" s="1">
        <f t="shared" si="3"/>
        <v>10</v>
      </c>
      <c r="D39" s="1" t="str">
        <f t="shared" si="4"/>
        <v>OK</v>
      </c>
      <c r="F39" s="37" t="s">
        <v>146</v>
      </c>
      <c r="G39" s="48">
        <v>10.0</v>
      </c>
      <c r="H39" s="49" t="s">
        <v>148</v>
      </c>
      <c r="I39" s="49" t="s">
        <v>149</v>
      </c>
      <c r="J39" s="41" t="s">
        <v>150</v>
      </c>
    </row>
    <row r="40" ht="15.75" customHeight="1">
      <c r="A40" s="13" t="s">
        <v>151</v>
      </c>
      <c r="B40" s="22" t="s">
        <v>152</v>
      </c>
      <c r="C40" s="1">
        <f t="shared" si="3"/>
        <v>124</v>
      </c>
      <c r="D40" s="1" t="str">
        <f t="shared" si="4"/>
        <v>OK</v>
      </c>
      <c r="F40" s="37" t="s">
        <v>151</v>
      </c>
      <c r="G40" s="38">
        <v>124.0</v>
      </c>
      <c r="H40" s="37" t="s">
        <v>153</v>
      </c>
      <c r="I40" s="37" t="s">
        <v>154</v>
      </c>
      <c r="J40" s="41" t="s">
        <v>155</v>
      </c>
    </row>
    <row r="41" ht="15.75" customHeight="1">
      <c r="A41" s="13" t="s">
        <v>156</v>
      </c>
      <c r="B41" s="22" t="s">
        <v>137</v>
      </c>
      <c r="C41" s="1">
        <f t="shared" si="3"/>
        <v>6</v>
      </c>
      <c r="D41" s="1" t="str">
        <f t="shared" si="4"/>
        <v>OK</v>
      </c>
      <c r="F41" s="37" t="s">
        <v>156</v>
      </c>
      <c r="G41" s="38">
        <v>6.0</v>
      </c>
      <c r="H41" s="37" t="s">
        <v>138</v>
      </c>
      <c r="I41" s="37" t="s">
        <v>157</v>
      </c>
      <c r="J41" s="41" t="s">
        <v>158</v>
      </c>
    </row>
    <row r="42" ht="15.75" customHeight="1">
      <c r="A42" s="13" t="s">
        <v>159</v>
      </c>
      <c r="B42" s="22" t="s">
        <v>137</v>
      </c>
      <c r="C42" s="1">
        <f t="shared" si="3"/>
        <v>6</v>
      </c>
      <c r="D42" s="1" t="str">
        <f t="shared" si="4"/>
        <v>OK</v>
      </c>
      <c r="F42" s="37" t="s">
        <v>159</v>
      </c>
      <c r="G42" s="38">
        <v>6.0</v>
      </c>
      <c r="H42" s="37" t="s">
        <v>59</v>
      </c>
      <c r="I42" s="37" t="s">
        <v>160</v>
      </c>
      <c r="J42" s="41" t="s">
        <v>161</v>
      </c>
    </row>
    <row r="43" ht="15.75" customHeight="1">
      <c r="A43" s="13" t="s">
        <v>162</v>
      </c>
      <c r="B43" s="22" t="s">
        <v>31</v>
      </c>
      <c r="C43" s="1">
        <f t="shared" si="3"/>
        <v>2</v>
      </c>
      <c r="D43" s="1" t="str">
        <f t="shared" si="4"/>
        <v>OK</v>
      </c>
      <c r="F43" s="37" t="s">
        <v>162</v>
      </c>
      <c r="G43" s="38">
        <v>2.0</v>
      </c>
      <c r="H43" s="37" t="s">
        <v>33</v>
      </c>
      <c r="I43" s="37" t="s">
        <v>163</v>
      </c>
      <c r="J43" s="41" t="s">
        <v>164</v>
      </c>
    </row>
    <row r="44" ht="15.75" customHeight="1">
      <c r="A44" s="13" t="s">
        <v>165</v>
      </c>
      <c r="B44" s="22" t="s">
        <v>166</v>
      </c>
      <c r="C44" s="1">
        <f t="shared" si="3"/>
        <v>1</v>
      </c>
      <c r="D44" s="1" t="str">
        <f t="shared" si="4"/>
        <v>OK</v>
      </c>
      <c r="F44" s="37" t="s">
        <v>165</v>
      </c>
      <c r="G44" s="38">
        <v>1.0</v>
      </c>
      <c r="H44" s="37" t="s">
        <v>82</v>
      </c>
      <c r="I44" s="37" t="s">
        <v>167</v>
      </c>
      <c r="J44" s="50" t="s">
        <v>168</v>
      </c>
    </row>
    <row r="45" ht="15.75" customHeight="1">
      <c r="A45" s="13" t="s">
        <v>169</v>
      </c>
      <c r="B45" s="22" t="s">
        <v>170</v>
      </c>
      <c r="C45" s="1">
        <f t="shared" si="3"/>
        <v>3</v>
      </c>
      <c r="D45" s="1" t="str">
        <f t="shared" si="4"/>
        <v>OK</v>
      </c>
      <c r="F45" s="37" t="s">
        <v>169</v>
      </c>
      <c r="G45" s="38">
        <v>3.0</v>
      </c>
      <c r="H45" s="37" t="s">
        <v>171</v>
      </c>
      <c r="I45" s="37" t="s">
        <v>172</v>
      </c>
      <c r="J45" s="41" t="s">
        <v>173</v>
      </c>
    </row>
    <row r="46" ht="15.75" customHeight="1">
      <c r="A46" s="13" t="s">
        <v>174</v>
      </c>
      <c r="B46" s="22" t="s">
        <v>175</v>
      </c>
      <c r="C46" s="1">
        <f t="shared" si="3"/>
        <v>1</v>
      </c>
      <c r="D46" s="1" t="str">
        <f t="shared" si="4"/>
        <v>OK</v>
      </c>
      <c r="F46" s="37" t="s">
        <v>174</v>
      </c>
      <c r="G46" s="38">
        <v>1.0</v>
      </c>
      <c r="H46" s="37" t="s">
        <v>176</v>
      </c>
      <c r="I46" s="37" t="s">
        <v>177</v>
      </c>
      <c r="J46" s="41" t="s">
        <v>178</v>
      </c>
    </row>
    <row r="47" ht="15.75" customHeight="1">
      <c r="A47" s="13" t="s">
        <v>179</v>
      </c>
      <c r="B47" s="22" t="s">
        <v>180</v>
      </c>
      <c r="C47" s="1">
        <f t="shared" si="3"/>
        <v>3</v>
      </c>
      <c r="D47" s="1" t="str">
        <f t="shared" si="4"/>
        <v>OK</v>
      </c>
      <c r="F47" s="37" t="s">
        <v>179</v>
      </c>
      <c r="G47" s="38">
        <v>3.0</v>
      </c>
      <c r="H47" s="37" t="s">
        <v>181</v>
      </c>
      <c r="I47" s="37" t="s">
        <v>182</v>
      </c>
      <c r="J47" s="41" t="s">
        <v>183</v>
      </c>
    </row>
    <row r="48" ht="15.75" customHeight="1">
      <c r="A48" s="13" t="s">
        <v>184</v>
      </c>
      <c r="B48" s="22" t="s">
        <v>185</v>
      </c>
      <c r="C48" s="1">
        <f t="shared" si="3"/>
        <v>5</v>
      </c>
      <c r="D48" s="1" t="str">
        <f t="shared" si="4"/>
        <v>OK</v>
      </c>
      <c r="F48" s="37" t="s">
        <v>184</v>
      </c>
      <c r="G48" s="38">
        <v>5.0</v>
      </c>
      <c r="H48" s="37" t="s">
        <v>186</v>
      </c>
      <c r="I48" s="37" t="s">
        <v>187</v>
      </c>
      <c r="J48" s="41" t="s">
        <v>188</v>
      </c>
    </row>
    <row r="49" ht="15.75" customHeight="1">
      <c r="A49" s="13" t="s">
        <v>67</v>
      </c>
      <c r="B49" s="22" t="s">
        <v>189</v>
      </c>
      <c r="C49" s="1">
        <f t="shared" si="3"/>
        <v>19</v>
      </c>
      <c r="D49" s="1" t="str">
        <f t="shared" si="4"/>
        <v>OK</v>
      </c>
      <c r="F49" s="37" t="s">
        <v>67</v>
      </c>
      <c r="G49" s="38">
        <v>19.0</v>
      </c>
      <c r="H49" s="37" t="s">
        <v>119</v>
      </c>
      <c r="I49" s="37" t="s">
        <v>190</v>
      </c>
      <c r="J49" s="41" t="s">
        <v>71</v>
      </c>
    </row>
    <row r="50" ht="15.75" customHeight="1">
      <c r="A50" s="13" t="s">
        <v>191</v>
      </c>
      <c r="B50" s="22" t="s">
        <v>192</v>
      </c>
      <c r="C50" s="1">
        <f t="shared" si="3"/>
        <v>10</v>
      </c>
      <c r="D50" s="1" t="str">
        <f t="shared" si="4"/>
        <v>OK</v>
      </c>
      <c r="F50" s="37" t="s">
        <v>191</v>
      </c>
      <c r="G50" s="38">
        <v>10.0</v>
      </c>
      <c r="H50" s="37" t="s">
        <v>148</v>
      </c>
      <c r="I50" s="37" t="s">
        <v>193</v>
      </c>
      <c r="J50" s="41" t="s">
        <v>194</v>
      </c>
    </row>
    <row r="51" ht="15.75" customHeight="1">
      <c r="A51" s="13" t="s">
        <v>195</v>
      </c>
      <c r="B51" s="22" t="s">
        <v>196</v>
      </c>
      <c r="C51" s="1">
        <f t="shared" si="3"/>
        <v>32</v>
      </c>
      <c r="D51" s="1" t="str">
        <f t="shared" si="4"/>
        <v>OK</v>
      </c>
      <c r="F51" s="37" t="s">
        <v>195</v>
      </c>
      <c r="G51" s="38">
        <v>32.0</v>
      </c>
      <c r="H51" s="37" t="s">
        <v>197</v>
      </c>
      <c r="I51" s="37" t="s">
        <v>198</v>
      </c>
      <c r="J51" s="41" t="s">
        <v>199</v>
      </c>
    </row>
    <row r="52" ht="15.75" customHeight="1">
      <c r="A52" s="13" t="s">
        <v>200</v>
      </c>
      <c r="B52" s="22" t="s">
        <v>201</v>
      </c>
      <c r="C52" s="1">
        <f t="shared" si="3"/>
        <v>5</v>
      </c>
      <c r="D52" s="1" t="str">
        <f t="shared" si="4"/>
        <v>OK</v>
      </c>
      <c r="F52" s="37" t="s">
        <v>200</v>
      </c>
      <c r="G52" s="38">
        <v>5.0</v>
      </c>
      <c r="H52" s="37" t="s">
        <v>202</v>
      </c>
      <c r="I52" s="37" t="s">
        <v>203</v>
      </c>
      <c r="J52" s="41" t="s">
        <v>204</v>
      </c>
    </row>
    <row r="53" ht="15.75" customHeight="1">
      <c r="A53" s="13" t="s">
        <v>205</v>
      </c>
      <c r="B53" s="22" t="s">
        <v>206</v>
      </c>
      <c r="C53" s="1">
        <f t="shared" si="3"/>
        <v>1</v>
      </c>
      <c r="D53" s="1" t="str">
        <f t="shared" si="4"/>
        <v>OK</v>
      </c>
      <c r="F53" s="37" t="s">
        <v>205</v>
      </c>
      <c r="G53" s="38">
        <v>1.0</v>
      </c>
      <c r="H53" s="37" t="s">
        <v>82</v>
      </c>
      <c r="I53" s="37" t="s">
        <v>207</v>
      </c>
      <c r="J53" s="41" t="s">
        <v>208</v>
      </c>
    </row>
    <row r="54" ht="15.75" customHeight="1">
      <c r="A54" s="13" t="s">
        <v>209</v>
      </c>
      <c r="B54" s="22" t="s">
        <v>210</v>
      </c>
      <c r="C54" s="1">
        <f t="shared" si="3"/>
        <v>10</v>
      </c>
      <c r="D54" s="1" t="str">
        <f t="shared" si="4"/>
        <v>OK</v>
      </c>
      <c r="F54" s="37" t="s">
        <v>209</v>
      </c>
      <c r="G54" s="38">
        <v>10.0</v>
      </c>
      <c r="H54" s="37" t="s">
        <v>124</v>
      </c>
      <c r="I54" s="37" t="s">
        <v>211</v>
      </c>
      <c r="J54" s="41" t="s">
        <v>212</v>
      </c>
    </row>
    <row r="55" ht="15.75" customHeight="1">
      <c r="A55" s="13" t="s">
        <v>213</v>
      </c>
      <c r="B55" s="22" t="s">
        <v>214</v>
      </c>
      <c r="C55" s="1">
        <f t="shared" si="3"/>
        <v>2</v>
      </c>
      <c r="D55" s="1" t="str">
        <f t="shared" si="4"/>
        <v>OK</v>
      </c>
      <c r="F55" s="37" t="s">
        <v>213</v>
      </c>
      <c r="G55" s="38">
        <v>2.0</v>
      </c>
      <c r="H55" s="37" t="s">
        <v>215</v>
      </c>
      <c r="I55" s="37" t="s">
        <v>216</v>
      </c>
      <c r="J55" s="41" t="s">
        <v>217</v>
      </c>
    </row>
    <row r="56" ht="15.75" customHeight="1">
      <c r="A56" s="13" t="s">
        <v>218</v>
      </c>
      <c r="B56" s="22" t="s">
        <v>95</v>
      </c>
      <c r="C56" s="1">
        <f t="shared" si="3"/>
        <v>3</v>
      </c>
      <c r="D56" s="1" t="str">
        <f t="shared" si="4"/>
        <v>OK</v>
      </c>
      <c r="F56" s="37" t="s">
        <v>218</v>
      </c>
      <c r="G56" s="38">
        <v>3.0</v>
      </c>
      <c r="H56" s="37" t="s">
        <v>64</v>
      </c>
      <c r="I56" s="37" t="s">
        <v>219</v>
      </c>
      <c r="J56" s="41" t="s">
        <v>220</v>
      </c>
    </row>
    <row r="57" ht="15.75" customHeight="1">
      <c r="A57" s="13" t="s">
        <v>221</v>
      </c>
      <c r="B57" s="22" t="s">
        <v>222</v>
      </c>
      <c r="C57" s="1">
        <f t="shared" si="3"/>
        <v>5</v>
      </c>
      <c r="D57" s="1" t="str">
        <f t="shared" si="4"/>
        <v>OK</v>
      </c>
      <c r="F57" s="37" t="s">
        <v>221</v>
      </c>
      <c r="G57" s="38">
        <v>5.0</v>
      </c>
      <c r="H57" s="37" t="s">
        <v>202</v>
      </c>
      <c r="I57" s="37" t="s">
        <v>223</v>
      </c>
      <c r="J57" s="41" t="s">
        <v>224</v>
      </c>
    </row>
    <row r="58" ht="15.75" customHeight="1">
      <c r="A58" s="13" t="s">
        <v>225</v>
      </c>
      <c r="B58" s="22" t="s">
        <v>226</v>
      </c>
      <c r="C58" s="1">
        <f t="shared" si="3"/>
        <v>20</v>
      </c>
      <c r="D58" s="1" t="str">
        <f t="shared" si="4"/>
        <v>OK</v>
      </c>
      <c r="F58" s="37" t="s">
        <v>225</v>
      </c>
      <c r="G58" s="38">
        <v>20.0</v>
      </c>
      <c r="H58" s="37" t="s">
        <v>227</v>
      </c>
      <c r="I58" s="37" t="s">
        <v>228</v>
      </c>
      <c r="J58" s="41" t="s">
        <v>229</v>
      </c>
    </row>
    <row r="59" ht="15.75" customHeight="1">
      <c r="A59" s="13" t="s">
        <v>230</v>
      </c>
      <c r="B59" s="22" t="s">
        <v>231</v>
      </c>
      <c r="C59" s="1">
        <f t="shared" si="3"/>
        <v>13</v>
      </c>
      <c r="D59" s="1" t="str">
        <f t="shared" si="4"/>
        <v>OK</v>
      </c>
      <c r="F59" s="37" t="s">
        <v>230</v>
      </c>
      <c r="G59" s="38">
        <v>13.0</v>
      </c>
      <c r="H59" s="37" t="s">
        <v>232</v>
      </c>
      <c r="I59" s="37" t="s">
        <v>233</v>
      </c>
      <c r="J59" s="41" t="s">
        <v>234</v>
      </c>
    </row>
    <row r="60" ht="15.75" customHeight="1">
      <c r="A60" s="13" t="s">
        <v>235</v>
      </c>
      <c r="B60" s="22" t="s">
        <v>236</v>
      </c>
      <c r="C60" s="1">
        <f t="shared" si="3"/>
        <v>3</v>
      </c>
      <c r="D60" s="1" t="str">
        <f t="shared" si="4"/>
        <v>OK</v>
      </c>
      <c r="F60" s="37" t="s">
        <v>235</v>
      </c>
      <c r="G60" s="38">
        <v>3.0</v>
      </c>
      <c r="H60" s="37" t="s">
        <v>77</v>
      </c>
      <c r="I60" s="37" t="s">
        <v>237</v>
      </c>
      <c r="J60" s="41" t="s">
        <v>238</v>
      </c>
    </row>
    <row r="61" ht="15.75" customHeight="1">
      <c r="A61" s="13" t="s">
        <v>239</v>
      </c>
      <c r="B61" s="22" t="s">
        <v>240</v>
      </c>
      <c r="C61" s="1">
        <f t="shared" si="3"/>
        <v>7</v>
      </c>
      <c r="D61" s="1" t="str">
        <f t="shared" si="4"/>
        <v>OK</v>
      </c>
      <c r="F61" s="37" t="s">
        <v>239</v>
      </c>
      <c r="G61" s="38">
        <v>7.0</v>
      </c>
      <c r="H61" s="37" t="s">
        <v>48</v>
      </c>
      <c r="I61" s="37" t="s">
        <v>241</v>
      </c>
      <c r="J61" s="41" t="s">
        <v>242</v>
      </c>
    </row>
    <row r="62" ht="15.75" customHeight="1">
      <c r="A62" s="13" t="s">
        <v>243</v>
      </c>
      <c r="B62" s="22" t="s">
        <v>244</v>
      </c>
      <c r="C62" s="1">
        <f t="shared" si="3"/>
        <v>11</v>
      </c>
      <c r="D62" s="1" t="str">
        <f t="shared" si="4"/>
        <v>OK</v>
      </c>
      <c r="F62" s="37" t="s">
        <v>243</v>
      </c>
      <c r="G62" s="38">
        <v>11.0</v>
      </c>
      <c r="H62" s="37" t="s">
        <v>245</v>
      </c>
      <c r="I62" s="37" t="s">
        <v>246</v>
      </c>
      <c r="J62" s="41" t="s">
        <v>247</v>
      </c>
    </row>
    <row r="63" ht="15.75" customHeight="1">
      <c r="A63" s="13" t="s">
        <v>248</v>
      </c>
      <c r="B63" s="22" t="s">
        <v>175</v>
      </c>
      <c r="C63" s="1">
        <f t="shared" si="3"/>
        <v>1</v>
      </c>
      <c r="D63" s="1" t="str">
        <f t="shared" si="4"/>
        <v>OK</v>
      </c>
      <c r="F63" s="37" t="s">
        <v>248</v>
      </c>
      <c r="G63" s="38">
        <v>1.0</v>
      </c>
      <c r="H63" s="37" t="s">
        <v>82</v>
      </c>
      <c r="I63" s="37" t="s">
        <v>249</v>
      </c>
      <c r="J63" s="41" t="s">
        <v>250</v>
      </c>
    </row>
    <row r="64" ht="15.75" customHeight="1">
      <c r="A64" s="13" t="s">
        <v>251</v>
      </c>
      <c r="B64" s="22" t="s">
        <v>252</v>
      </c>
      <c r="C64" s="1">
        <f t="shared" si="3"/>
        <v>15</v>
      </c>
      <c r="D64" s="1" t="str">
        <f t="shared" si="4"/>
        <v>OK</v>
      </c>
      <c r="F64" s="51" t="s">
        <v>251</v>
      </c>
      <c r="G64" s="38">
        <v>15.0</v>
      </c>
      <c r="H64" s="52" t="s">
        <v>253</v>
      </c>
      <c r="I64" s="53" t="s">
        <v>254</v>
      </c>
      <c r="J64" s="54" t="s">
        <v>255</v>
      </c>
    </row>
    <row r="65" ht="15.75" customHeight="1">
      <c r="A65" s="55" t="s">
        <v>256</v>
      </c>
      <c r="B65" s="26" t="s">
        <v>257</v>
      </c>
      <c r="C65" s="1">
        <f t="shared" si="3"/>
        <v>20</v>
      </c>
      <c r="D65" s="1" t="str">
        <f t="shared" si="4"/>
        <v>OK</v>
      </c>
      <c r="F65" s="55" t="s">
        <v>256</v>
      </c>
      <c r="G65" s="56">
        <v>20.0</v>
      </c>
      <c r="H65" s="57" t="s">
        <v>258</v>
      </c>
      <c r="I65" s="57" t="s">
        <v>259</v>
      </c>
      <c r="J65" s="58" t="s">
        <v>260</v>
      </c>
    </row>
    <row r="66" ht="15.75" customHeight="1">
      <c r="A66" t="s">
        <v>67</v>
      </c>
      <c r="B66" s="26" t="s">
        <v>261</v>
      </c>
      <c r="C66" s="1">
        <f t="shared" si="3"/>
        <v>142</v>
      </c>
      <c r="D66" s="1" t="str">
        <f t="shared" si="4"/>
        <v>OK</v>
      </c>
      <c r="F66" s="37" t="s">
        <v>67</v>
      </c>
      <c r="G66" s="56">
        <v>142.0</v>
      </c>
      <c r="H66" s="59" t="s">
        <v>262</v>
      </c>
      <c r="I66" s="59" t="s">
        <v>263</v>
      </c>
      <c r="J66" s="41" t="s">
        <v>71</v>
      </c>
    </row>
    <row r="67" ht="15.75" customHeight="1">
      <c r="A67" t="s">
        <v>72</v>
      </c>
      <c r="B67" s="34" t="str">
        <f>CONCATENATE(B22,B23,B24,B25,B26,B27,B28,B29,B30,B31,B32,B33,B34,B35,B36,B37,B38,B39,B40,B41,B42,B43,B44,B45,B46,B47,B48,B49,B50,B51,B52,B53,B54,B55,B56,B57,B58,B59,B60,B61,B62,B63,B64,B65,B66)</f>
        <v>0106011003098618060800000000250020180615TE15 CHBK VENDA                                                                                     000000020180615131160253521451590065958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00000000000000000000000000000000123                                                                                                                                              </v>
      </c>
      <c r="C67" s="1">
        <f t="shared" si="3"/>
        <v>800</v>
      </c>
      <c r="D67" s="1" t="str">
        <f t="shared" si="4"/>
        <v>OK</v>
      </c>
      <c r="G67">
        <v>800.0</v>
      </c>
    </row>
    <row r="68" ht="15.75" customHeight="1">
      <c r="B68" s="60"/>
      <c r="C68" s="61"/>
      <c r="D68" s="61"/>
    </row>
    <row r="69" ht="15.75" customHeight="1">
      <c r="B69" s="4"/>
    </row>
    <row r="70" ht="15.75" customHeight="1">
      <c r="B70" s="62" t="s">
        <v>264</v>
      </c>
      <c r="C70" s="63"/>
      <c r="D70" s="63"/>
    </row>
    <row r="71" ht="15.75" customHeight="1">
      <c r="A71" s="15" t="s">
        <v>265</v>
      </c>
      <c r="B71" s="64"/>
      <c r="C71" s="17" t="s">
        <v>22</v>
      </c>
      <c r="D71" s="18" t="s">
        <v>23</v>
      </c>
      <c r="E71" s="18" t="s">
        <v>24</v>
      </c>
      <c r="F71" s="65" t="s">
        <v>25</v>
      </c>
      <c r="G71" s="20" t="s">
        <v>26</v>
      </c>
      <c r="H71" s="66" t="s">
        <v>27</v>
      </c>
      <c r="I71" s="66" t="s">
        <v>28</v>
      </c>
      <c r="J71" s="67" t="s">
        <v>29</v>
      </c>
    </row>
    <row r="72" ht="15.75" customHeight="1">
      <c r="A72" t="s">
        <v>266</v>
      </c>
      <c r="B72" s="22" t="s">
        <v>267</v>
      </c>
      <c r="C72" s="1">
        <f t="shared" ref="C72:C75" si="5">LEN(B72)</f>
        <v>2</v>
      </c>
      <c r="D72" s="1" t="str">
        <f t="shared" ref="D72:D75" si="6">IF(C72=G72,"OK","ERRO")</f>
        <v>OK</v>
      </c>
      <c r="F72" s="68" t="s">
        <v>32</v>
      </c>
      <c r="G72" s="69">
        <v>2.0</v>
      </c>
      <c r="H72" s="70" t="s">
        <v>33</v>
      </c>
      <c r="I72" s="70" t="s">
        <v>268</v>
      </c>
      <c r="J72" s="71">
        <v>99.0</v>
      </c>
    </row>
    <row r="73" ht="15.75" customHeight="1">
      <c r="A73" t="s">
        <v>269</v>
      </c>
      <c r="B73" s="72" t="s">
        <v>270</v>
      </c>
      <c r="C73" s="1">
        <f t="shared" si="5"/>
        <v>9</v>
      </c>
      <c r="D73" s="1" t="str">
        <f t="shared" si="6"/>
        <v>OK</v>
      </c>
      <c r="E73" t="s">
        <v>271</v>
      </c>
      <c r="F73" s="68" t="s">
        <v>269</v>
      </c>
      <c r="G73" s="69">
        <v>9.0</v>
      </c>
      <c r="H73" s="70" t="s">
        <v>272</v>
      </c>
      <c r="I73" s="70" t="s">
        <v>273</v>
      </c>
      <c r="J73" s="71" t="s">
        <v>274</v>
      </c>
    </row>
    <row r="74" ht="15.75" customHeight="1">
      <c r="A74" t="s">
        <v>67</v>
      </c>
      <c r="B74" s="14" t="s">
        <v>275</v>
      </c>
      <c r="C74" s="1">
        <f t="shared" si="5"/>
        <v>789</v>
      </c>
      <c r="D74" s="1" t="str">
        <f t="shared" si="6"/>
        <v>OK</v>
      </c>
      <c r="F74" s="73" t="s">
        <v>67</v>
      </c>
      <c r="G74" s="74">
        <v>789.0</v>
      </c>
      <c r="H74" s="75" t="s">
        <v>276</v>
      </c>
      <c r="I74" s="75" t="s">
        <v>277</v>
      </c>
      <c r="J74" s="76" t="s">
        <v>71</v>
      </c>
    </row>
    <row r="75" ht="15.75" customHeight="1">
      <c r="A75" t="s">
        <v>72</v>
      </c>
      <c r="B75" s="34" t="str">
        <f>CONCATENATE(B72,B73,B74)</f>
        <v>99000000003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  <c r="C75" s="1">
        <f t="shared" si="5"/>
        <v>800</v>
      </c>
      <c r="D75" s="1" t="str">
        <f t="shared" si="6"/>
        <v>OK</v>
      </c>
      <c r="G75">
        <v>800.0</v>
      </c>
    </row>
    <row r="76" ht="15.75" customHeight="1">
      <c r="B76" s="4"/>
    </row>
    <row r="77" ht="15.75" customHeight="1">
      <c r="B77" s="4"/>
    </row>
    <row r="78" ht="15.75" customHeight="1">
      <c r="A78">
        <v>800.0</v>
      </c>
      <c r="B78" s="77">
        <f t="shared" ref="B78:B80" si="7">LEN(D78)</f>
        <v>800</v>
      </c>
      <c r="C78" s="1" t="str">
        <f t="shared" ref="C78:C80" si="8">IF(A78=B78,"OK","ERRO")</f>
        <v>OK</v>
      </c>
      <c r="D78" t="str">
        <f>CONCATENATE(B20)</f>
        <v>001-CHARGEBACK INCONSISTENTE    20180615000002520180615080000060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79" ht="15.75" customHeight="1">
      <c r="A79">
        <v>800.0</v>
      </c>
      <c r="B79" s="77">
        <f t="shared" si="7"/>
        <v>800</v>
      </c>
      <c r="C79" s="1" t="str">
        <f t="shared" si="8"/>
        <v>OK</v>
      </c>
      <c r="D79" t="str">
        <f>CONCATENATE(B67)</f>
        <v>0106011003098618060800000000250020180615TE15 CHBK VENDA                                                                                     000000020180615131160253521451590065958   00000002000                     000000                                                                                                    0000000000                                                                                                                            00000000000000N000                            2004025454MASSA DADOS AFIL. - 001-121823  00008OAberto      98605599AUTOMOVEIS          SAO PAULO    BR 000000000000000000 00000000000000000000000000000000123                                                                                                                                              </v>
      </c>
    </row>
    <row r="80" ht="15.75" customHeight="1">
      <c r="A80">
        <v>800.0</v>
      </c>
      <c r="B80" s="77">
        <f t="shared" si="7"/>
        <v>800</v>
      </c>
      <c r="C80" s="1" t="str">
        <f t="shared" si="8"/>
        <v>OK</v>
      </c>
      <c r="D80" t="str">
        <f>CONCATENATE(B75)</f>
        <v>99000000003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v>
      </c>
    </row>
    <row r="81" ht="15.75" customHeight="1">
      <c r="B81" s="4"/>
    </row>
    <row r="82" ht="15.75" customHeight="1">
      <c r="A82" s="78" t="s">
        <v>278</v>
      </c>
      <c r="B82" s="4"/>
    </row>
    <row r="83" ht="15.75" customHeight="1">
      <c r="A83" t="s">
        <v>279</v>
      </c>
      <c r="B83" s="79" t="s">
        <v>280</v>
      </c>
      <c r="C83" s="1">
        <f t="shared" ref="C83:C88" si="9">LEN(B83)</f>
        <v>8</v>
      </c>
      <c r="D83" s="1" t="str">
        <f t="shared" ref="D83:D88" si="10">IF(C83=G83,"OK","ERRO")</f>
        <v>OK</v>
      </c>
      <c r="F83" s="23"/>
      <c r="G83" s="24">
        <v>8.0</v>
      </c>
    </row>
    <row r="84" ht="15.75" customHeight="1">
      <c r="A84" t="s">
        <v>281</v>
      </c>
      <c r="B84" s="80" t="s">
        <v>282</v>
      </c>
      <c r="C84" s="1">
        <f t="shared" si="9"/>
        <v>12</v>
      </c>
      <c r="D84" s="1" t="str">
        <f t="shared" si="10"/>
        <v>OK</v>
      </c>
      <c r="E84" s="13"/>
      <c r="F84" s="37"/>
      <c r="G84" s="38">
        <v>12.0</v>
      </c>
    </row>
    <row r="85" ht="15.75" customHeight="1">
      <c r="A85" t="s">
        <v>283</v>
      </c>
      <c r="B85" s="81" t="s">
        <v>284</v>
      </c>
      <c r="C85" s="1">
        <f t="shared" si="9"/>
        <v>23</v>
      </c>
      <c r="D85" s="1" t="str">
        <f t="shared" si="10"/>
        <v>OK</v>
      </c>
      <c r="E85" s="13"/>
      <c r="F85" s="37"/>
      <c r="G85" s="38">
        <v>23.0</v>
      </c>
    </row>
    <row r="86" ht="15.75" customHeight="1">
      <c r="A86" t="s">
        <v>285</v>
      </c>
      <c r="B86" s="79" t="s">
        <v>286</v>
      </c>
      <c r="C86" s="1">
        <f t="shared" si="9"/>
        <v>10</v>
      </c>
      <c r="D86" s="1" t="str">
        <f t="shared" si="10"/>
        <v>OK</v>
      </c>
      <c r="F86" s="52"/>
      <c r="G86" s="82">
        <v>10.0</v>
      </c>
    </row>
    <row r="87" ht="15.75" customHeight="1">
      <c r="A87" t="s">
        <v>287</v>
      </c>
      <c r="B87" s="72" t="s">
        <v>288</v>
      </c>
      <c r="C87" s="1">
        <f t="shared" si="9"/>
        <v>6</v>
      </c>
      <c r="D87" s="1" t="str">
        <f t="shared" si="10"/>
        <v>OK</v>
      </c>
      <c r="F87" s="83"/>
      <c r="G87" s="82">
        <v>6.0</v>
      </c>
    </row>
    <row r="88" ht="15.75" customHeight="1">
      <c r="A88" s="2" t="s">
        <v>76</v>
      </c>
      <c r="B88" s="26" t="s">
        <v>63</v>
      </c>
      <c r="C88" s="1">
        <f t="shared" si="9"/>
        <v>3</v>
      </c>
      <c r="D88" s="1" t="str">
        <f t="shared" si="10"/>
        <v>OK</v>
      </c>
      <c r="E88" s="13"/>
      <c r="F88" s="37" t="s">
        <v>76</v>
      </c>
      <c r="G88" s="38">
        <v>3.0</v>
      </c>
    </row>
    <row r="89" ht="15.75" customHeight="1">
      <c r="A89" s="78" t="s">
        <v>289</v>
      </c>
      <c r="B89" s="4"/>
    </row>
    <row r="90" ht="15.75" customHeight="1">
      <c r="A90" t="s">
        <v>290</v>
      </c>
      <c r="B90" s="81" t="s">
        <v>291</v>
      </c>
      <c r="C90" s="1">
        <f t="shared" ref="C90:C91" si="11">LEN(B90)</f>
        <v>7</v>
      </c>
      <c r="D90" s="1" t="str">
        <f t="shared" ref="D90:D91" si="12">IF(C90=G90,"OK","ERRO")</f>
        <v>OK</v>
      </c>
      <c r="E90" t="s">
        <v>3</v>
      </c>
      <c r="F90" s="23" t="s">
        <v>47</v>
      </c>
      <c r="G90" s="24">
        <v>7.0</v>
      </c>
    </row>
    <row r="91" ht="15.75" customHeight="1">
      <c r="A91" s="13" t="s">
        <v>118</v>
      </c>
      <c r="B91" s="26" t="s">
        <v>292</v>
      </c>
      <c r="C91" s="1">
        <f t="shared" si="11"/>
        <v>19</v>
      </c>
      <c r="D91" s="1" t="str">
        <f t="shared" si="12"/>
        <v>OK</v>
      </c>
      <c r="E91" s="13"/>
      <c r="F91" s="37" t="s">
        <v>118</v>
      </c>
      <c r="G91" s="38">
        <v>19.0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</sheetData>
  <conditionalFormatting sqref="E71">
    <cfRule type="cellIs" dxfId="0" priority="1" operator="equal">
      <formula>"ERRO"</formula>
    </cfRule>
  </conditionalFormatting>
  <conditionalFormatting sqref="E71">
    <cfRule type="cellIs" dxfId="0" priority="2" operator="equal">
      <formula>"OK"</formula>
    </cfRule>
  </conditionalFormatting>
  <conditionalFormatting sqref="D11">
    <cfRule type="cellIs" dxfId="0" priority="3" operator="equal">
      <formula>"ERRO"</formula>
    </cfRule>
  </conditionalFormatting>
  <conditionalFormatting sqref="D11">
    <cfRule type="cellIs" dxfId="0" priority="4" operator="equal">
      <formula>"OK"</formula>
    </cfRule>
  </conditionalFormatting>
  <conditionalFormatting sqref="E11">
    <cfRule type="cellIs" dxfId="0" priority="5" operator="equal">
      <formula>"ERRO"</formula>
    </cfRule>
  </conditionalFormatting>
  <conditionalFormatting sqref="E11">
    <cfRule type="cellIs" dxfId="0" priority="6" operator="equal">
      <formula>"OK"</formula>
    </cfRule>
  </conditionalFormatting>
  <conditionalFormatting sqref="D21">
    <cfRule type="cellIs" dxfId="0" priority="7" operator="equal">
      <formula>"ERRO"</formula>
    </cfRule>
  </conditionalFormatting>
  <conditionalFormatting sqref="D21">
    <cfRule type="cellIs" dxfId="0" priority="8" operator="equal">
      <formula>"OK"</formula>
    </cfRule>
  </conditionalFormatting>
  <conditionalFormatting sqref="E21">
    <cfRule type="cellIs" dxfId="0" priority="9" operator="equal">
      <formula>"ERRO"</formula>
    </cfRule>
  </conditionalFormatting>
  <conditionalFormatting sqref="E21">
    <cfRule type="cellIs" dxfId="0" priority="10" operator="equal">
      <formula>"OK"</formula>
    </cfRule>
  </conditionalFormatting>
  <conditionalFormatting sqref="D71">
    <cfRule type="cellIs" dxfId="0" priority="11" operator="equal">
      <formula>"ERRO"</formula>
    </cfRule>
  </conditionalFormatting>
  <conditionalFormatting sqref="D71">
    <cfRule type="cellIs" dxfId="0" priority="12" operator="equal">
      <formula>"OK"</formula>
    </cfRule>
  </conditionalFormatting>
  <hyperlinks>
    <hyperlink r:id="rId1" ref="B5"/>
  </hyperlinks>
  <printOptions/>
  <pageMargins bottom="0.7875" footer="0.0" header="0.0" left="0.511805555555555" right="0.511805555555555" top="0.78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225.43"/>
    <col customWidth="1" min="3" max="6" width="8.14"/>
    <col customWidth="1" min="7" max="26" width="8.71"/>
  </cols>
  <sheetData>
    <row r="2">
      <c r="A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