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Documents\Manuel\Projetos\STC\Geradores de Incoming\MASTERCARD\"/>
    </mc:Choice>
  </mc:AlternateContent>
  <bookViews>
    <workbookView xWindow="0" yWindow="0" windowWidth="20490" windowHeight="7620" activeTab="2"/>
  </bookViews>
  <sheets>
    <sheet name="Processos" sheetId="1" r:id="rId1"/>
    <sheet name="ICCD" sheetId="2" r:id="rId2"/>
    <sheet name="dados" sheetId="3" r:id="rId3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B32" i="2" l="1"/>
  <c r="B18" i="2"/>
  <c r="B16" i="2"/>
  <c r="B15" i="2"/>
  <c r="B14" i="2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D107" i="2"/>
  <c r="C107" i="2"/>
  <c r="B106" i="2"/>
  <c r="C106" i="2" s="1"/>
  <c r="D106" i="2" s="1"/>
  <c r="B105" i="2"/>
  <c r="C105" i="2" s="1"/>
  <c r="D105" i="2" s="1"/>
  <c r="D104" i="2"/>
  <c r="C104" i="2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B88" i="2"/>
  <c r="C88" i="2" s="1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B81" i="2"/>
  <c r="C81" i="2" s="1"/>
  <c r="D81" i="2" s="1"/>
  <c r="B80" i="2"/>
  <c r="C80" i="2" s="1"/>
  <c r="D80" i="2" s="1"/>
  <c r="B79" i="2"/>
  <c r="C79" i="2" s="1"/>
  <c r="D79" i="2" s="1"/>
  <c r="C78" i="2"/>
  <c r="D78" i="2" s="1"/>
  <c r="C77" i="2"/>
  <c r="D77" i="2" s="1"/>
  <c r="C76" i="2"/>
  <c r="D76" i="2" s="1"/>
  <c r="C75" i="2"/>
  <c r="D75" i="2" s="1"/>
  <c r="B74" i="2"/>
  <c r="C74" i="2" s="1"/>
  <c r="D74" i="2" s="1"/>
  <c r="B73" i="2"/>
  <c r="C73" i="2" s="1"/>
  <c r="D73" i="2" s="1"/>
  <c r="B72" i="2"/>
  <c r="C72" i="2" s="1"/>
  <c r="D72" i="2" s="1"/>
  <c r="B71" i="2"/>
  <c r="B126" i="2" s="1"/>
  <c r="D138" i="2" s="1"/>
  <c r="B138" i="2" s="1"/>
  <c r="C138" i="2" s="1"/>
  <c r="C70" i="2"/>
  <c r="D70" i="2" s="1"/>
  <c r="C126" i="2" l="1"/>
  <c r="D126" i="2" s="1"/>
  <c r="C71" i="2"/>
  <c r="D71" i="2" s="1"/>
  <c r="C132" i="2" l="1"/>
  <c r="C65" i="2"/>
  <c r="D65" i="2" s="1"/>
  <c r="C64" i="2"/>
  <c r="D64" i="2" s="1"/>
  <c r="C63" i="2"/>
  <c r="D63" i="2" s="1"/>
  <c r="C62" i="2"/>
  <c r="D62" i="2" s="1"/>
  <c r="F67" i="2"/>
  <c r="F133" i="2" l="1"/>
  <c r="F20" i="2"/>
  <c r="B67" i="2"/>
  <c r="C35" i="2"/>
  <c r="D35" i="2" s="1"/>
  <c r="C24" i="2"/>
  <c r="D24" i="2" s="1"/>
  <c r="C18" i="2" l="1"/>
  <c r="D18" i="2" s="1"/>
  <c r="B133" i="2"/>
  <c r="D139" i="2" s="1"/>
  <c r="B139" i="2" s="1"/>
  <c r="C139" i="2" s="1"/>
  <c r="D132" i="2"/>
  <c r="C131" i="2"/>
  <c r="D131" i="2" s="1"/>
  <c r="C130" i="2"/>
  <c r="D130" i="2" s="1"/>
  <c r="C66" i="2"/>
  <c r="D66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D137" i="2" l="1"/>
  <c r="B137" i="2" s="1"/>
  <c r="C137" i="2" s="1"/>
  <c r="C133" i="2"/>
  <c r="D133" i="2" s="1"/>
  <c r="B20" i="2"/>
  <c r="C67" i="2" l="1"/>
  <c r="D67" i="2" s="1"/>
  <c r="C20" i="2"/>
  <c r="D20" i="2" s="1"/>
  <c r="D136" i="2"/>
  <c r="B136" i="2" s="1"/>
  <c r="C136" i="2" s="1"/>
</calcChain>
</file>

<file path=xl/sharedStrings.xml><?xml version="1.0" encoding="utf-8"?>
<sst xmlns="http://schemas.openxmlformats.org/spreadsheetml/2006/main" count="577" uniqueCount="401">
  <si>
    <t>PROCESSOS</t>
  </si>
  <si>
    <t>BANDEIRA</t>
  </si>
  <si>
    <t>incomingChargebackCredito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</si>
  <si>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</si>
  <si>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</si>
  <si>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</si>
  <si>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</si>
  <si>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</si>
  <si>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060 – JCB</t>
  </si>
  <si>
    <t>Descrição:</t>
  </si>
  <si>
    <t>Arquivo de incoming de Chargeback Credito Vista JCB.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</si>
  <si>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</si>
  <si>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</si>
  <si>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</si>
  <si>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</si>
  <si>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</si>
  <si>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</si>
  <si>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</si>
  <si>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</si>
  <si>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</si>
  <si>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</si>
  <si>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</si>
  <si>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</si>
  <si>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</si>
  <si>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</si>
  <si>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</si>
  <si>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</si>
  <si>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</si>
  <si>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</si>
  <si>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</si>
  <si>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</si>
  <si>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</si>
  <si>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</si>
  <si>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</si>
  <si>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</si>
  <si>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</si>
  <si>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</si>
  <si>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</si>
  <si>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</si>
  <si>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</si>
  <si>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</si>
  <si>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</si>
  <si>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</si>
  <si>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</si>
  <si>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</si>
  <si>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</si>
  <si>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</si>
  <si>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</si>
  <si>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</si>
  <si>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</si>
  <si>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</si>
  <si>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</si>
  <si>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</si>
  <si>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</si>
  <si>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</si>
  <si>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</si>
  <si>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</si>
  <si>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</si>
  <si>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</si>
  <si>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</si>
  <si>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</si>
  <si>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</si>
  <si>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</si>
  <si>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</si>
  <si>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</si>
  <si>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</si>
  <si>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</si>
  <si>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</si>
  <si>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</si>
  <si>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</si>
  <si>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</si>
  <si>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</si>
  <si>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</si>
  <si>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1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</si>
  <si>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</si>
  <si>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</si>
  <si>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</si>
  <si>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</si>
  <si>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</si>
  <si>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</si>
  <si>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</si>
  <si>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</si>
  <si>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</si>
  <si>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</si>
  <si>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</si>
  <si>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</si>
  <si>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</si>
  <si>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</si>
  <si>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valor</t>
  </si>
  <si>
    <t>numero referencia</t>
  </si>
  <si>
    <t>data padrao 2</t>
  </si>
  <si>
    <t>Código da Autorização</t>
  </si>
  <si>
    <t>campos para mudar</t>
  </si>
  <si>
    <t>buscar da query1 na aba dados</t>
  </si>
  <si>
    <t>EnumTipoArquivoChargeback.java</t>
  </si>
  <si>
    <t>002</t>
  </si>
  <si>
    <t>0000001</t>
  </si>
  <si>
    <t>20190210</t>
  </si>
  <si>
    <t>A-0162</t>
  </si>
  <si>
    <t>839-1000</t>
  </si>
  <si>
    <t>000001</t>
  </si>
  <si>
    <t>001</t>
  </si>
  <si>
    <t>00000000000000000001</t>
  </si>
  <si>
    <t>4515</t>
  </si>
  <si>
    <t xml:space="preserve">N </t>
  </si>
  <si>
    <t>000000002000</t>
  </si>
  <si>
    <t xml:space="preserve">                                                                                                                                              </t>
  </si>
  <si>
    <t>tpRegistro</t>
  </si>
  <si>
    <t>bandeira</t>
  </si>
  <si>
    <t>cicloChargeback</t>
  </si>
  <si>
    <t>montante</t>
  </si>
  <si>
    <t>razaoChargeback</t>
  </si>
  <si>
    <t>moedaChargeback</t>
  </si>
  <si>
    <t>dataCompra</t>
  </si>
  <si>
    <t>valorTotal</t>
  </si>
  <si>
    <t>dataIncoming</t>
  </si>
  <si>
    <t>mensagemCHB</t>
  </si>
  <si>
    <t>referenceNumber</t>
  </si>
  <si>
    <t>numeroCartao</t>
  </si>
  <si>
    <t>numeroReferenciaEmissor</t>
  </si>
  <si>
    <t>indicadorDocumentacao</t>
  </si>
  <si>
    <t>mapeamentoPayPass</t>
  </si>
  <si>
    <t>dataProcessamentoArbitragemMasterCom</t>
  </si>
  <si>
    <t>memorandoRemetenteMasterCom</t>
  </si>
  <si>
    <t>identificacaoRegistroMasterCom</t>
  </si>
  <si>
    <t>metadadosImagensMasterCom</t>
  </si>
  <si>
    <t>dataNotificacaoFraude</t>
  </si>
  <si>
    <t>codigoProcessamento</t>
  </si>
  <si>
    <t>contadorNotificacaoFraude</t>
  </si>
  <si>
    <t>indicadorVoucher</t>
  </si>
  <si>
    <t>nuParcela</t>
  </si>
  <si>
    <t>cdAutcTitlCrto</t>
  </si>
  <si>
    <t>cdCterDgtl</t>
  </si>
  <si>
    <t>agentUniqueId</t>
  </si>
  <si>
    <t>espacosEmBranco</t>
  </si>
  <si>
    <t>numeroEC</t>
  </si>
  <si>
    <t>nomeEC</t>
  </si>
  <si>
    <t>segmentacaoComercial</t>
  </si>
  <si>
    <t>statusECCodigo</t>
  </si>
  <si>
    <t>statusECDescricao</t>
  </si>
  <si>
    <t>motivoStatus</t>
  </si>
  <si>
    <t>moedaEC</t>
  </si>
  <si>
    <t>codigoMCC</t>
  </si>
  <si>
    <t>descricaoMCC</t>
  </si>
  <si>
    <t>nomeCidadeEstabelecimentoComercial</t>
  </si>
  <si>
    <t>nomePaisEstabelecimentoComercial</t>
  </si>
  <si>
    <t>dddTelefoneEstabelecimentoComercial</t>
  </si>
  <si>
    <t>numeroTelefoneEstabelecimentoComercial</t>
  </si>
  <si>
    <t>tipoTransacaoParcelado</t>
  </si>
  <si>
    <t>numeroECAmex</t>
  </si>
  <si>
    <t>numeroChargeback</t>
  </si>
  <si>
    <t>986</t>
  </si>
  <si>
    <t>190210</t>
  </si>
  <si>
    <t xml:space="preserve">mensagem chb                                                                                        </t>
  </si>
  <si>
    <t>0000000001</t>
  </si>
  <si>
    <t>000000000000000000001</t>
  </si>
  <si>
    <t xml:space="preserve">memorandoRemetenteMasterCom                                                                         </t>
  </si>
  <si>
    <t xml:space="preserve">metadadosImagensMasterCom                                                                                                   </t>
  </si>
  <si>
    <t>00001</t>
  </si>
  <si>
    <t xml:space="preserve">                   </t>
  </si>
  <si>
    <t xml:space="preserve">nomeEC                          </t>
  </si>
  <si>
    <t>981</t>
  </si>
  <si>
    <t xml:space="preserve">descricaoMCC        </t>
  </si>
  <si>
    <t xml:space="preserve">nomeCidadeEC </t>
  </si>
  <si>
    <t>BRA</t>
  </si>
  <si>
    <t xml:space="preserve">011    </t>
  </si>
  <si>
    <t xml:space="preserve">9585140450 </t>
  </si>
  <si>
    <t>000000000000001</t>
  </si>
  <si>
    <t xml:space="preserve">5147711926254041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</si>
  <si>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</si>
  <si>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</si>
  <si>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3-REVERSAO CHARGEBACK         </t>
  </si>
  <si>
    <t>TRANSACAO</t>
  </si>
  <si>
    <t>02</t>
  </si>
  <si>
    <r>
      <rPr>
        <sz val="11"/>
        <color rgb="FF000000"/>
        <rFont val="Calibri"/>
        <family val="2"/>
      </rPr>
      <t xml:space="preserve">02 - DETALHE DOS DADOS DA TRANSACAO – AL  </t>
    </r>
    <r>
      <rPr>
        <b/>
        <sz val="9"/>
        <rFont val="Arial"/>
        <family val="2"/>
      </rPr>
      <t xml:space="preserve">ou  </t>
    </r>
    <r>
      <rPr>
        <sz val="11"/>
        <color rgb="FF000000"/>
        <rFont val="Calibri"/>
        <family val="2"/>
      </rPr>
      <t>05 - DETALHE DOS DADOS DO CANCELAMENTO TIPO-REG-02 (INBK002C)</t>
    </r>
  </si>
  <si>
    <t>003-005</t>
  </si>
  <si>
    <t>Código da bandeira (MLCVCDBAND)
Visa: (TCVCDBAND – tabela VWCAALCV)
BANDEIRA-02 (INBK002C)</t>
  </si>
  <si>
    <t>Data Transação</t>
  </si>
  <si>
    <t>A-0010</t>
  </si>
  <si>
    <t>006-015</t>
  </si>
  <si>
    <t>Data de emissão do CV (MLCVDTVEN)
Visa: (TCVDTVEN – tabela VWCAALCV)
DATA-TRANSACAO-02 (INBK002C)</t>
  </si>
  <si>
    <t>Data Processamento</t>
  </si>
  <si>
    <t>016-025</t>
  </si>
  <si>
    <r>
      <rPr>
        <sz val="11"/>
        <color rgb="FF000000"/>
        <rFont val="Calibri"/>
        <family val="2"/>
      </rPr>
      <t xml:space="preserve">Data de processamento da transação (MLCVJULDT)
</t>
    </r>
    <r>
      <rPr>
        <b/>
        <sz val="9"/>
        <rFont val="Arial"/>
        <family val="2"/>
      </rPr>
      <t>Visa: (TCVJULDT – tabela VWCAALCV</t>
    </r>
    <r>
      <rPr>
        <sz val="11"/>
        <color rgb="FF000000"/>
        <rFont val="Calibri"/>
        <family val="2"/>
      </rPr>
      <t>)
DATA-PROCES-02 (INBK002C)</t>
    </r>
  </si>
  <si>
    <t>Valor Transação</t>
  </si>
  <si>
    <t>N-0015</t>
  </si>
  <si>
    <t>026-040</t>
  </si>
  <si>
    <t>Valor da transação (MLCVVLRCV) – 13 int. e 2 dec.
Visa: (TCVVLRCV – tabela VWCAALCV)
VLR-TRANSACAO-02 (INBK002C)</t>
  </si>
  <si>
    <t>Sinal Valor Transação</t>
  </si>
  <si>
    <t>+</t>
  </si>
  <si>
    <t>A-0001</t>
  </si>
  <si>
    <t>041-041</t>
  </si>
  <si>
    <r>
      <rPr>
        <sz val="11"/>
        <color rgb="FF000000"/>
        <rFont val="Calibri"/>
        <family val="2"/>
      </rPr>
      <t>Indica o sinal do valor da transação no AL:
“</t>
    </r>
    <r>
      <rPr>
        <sz val="9"/>
        <rFont val="Arial"/>
        <family val="2"/>
      </rPr>
      <t xml:space="preserve">-“-valor negativo
</t>
    </r>
    <r>
      <rPr>
        <sz val="11"/>
        <color rgb="FF000000"/>
        <rFont val="Calibri"/>
        <family val="2"/>
      </rPr>
      <t>“</t>
    </r>
    <r>
      <rPr>
        <sz val="9"/>
        <rFont val="Arial"/>
        <family val="2"/>
      </rPr>
      <t xml:space="preserve">+”-valor positivo
</t>
    </r>
    <r>
      <rPr>
        <sz val="11"/>
        <color rgb="FF000000"/>
        <rFont val="Calibri"/>
        <family val="2"/>
      </rPr>
      <t>SINAL-VLR-TRAN-02 (INBK002C)</t>
    </r>
  </si>
  <si>
    <t>Número Terminal</t>
  </si>
  <si>
    <t>29505454</t>
  </si>
  <si>
    <t>042-049</t>
  </si>
  <si>
    <t>Número do terminal (MLCVNTERM)
Visa: (TCVNTERM – tabela VWCAALCV)
NRO-TERM-02 (INBK002C)</t>
  </si>
  <si>
    <t>Entry Mode</t>
  </si>
  <si>
    <t>A-0002</t>
  </si>
  <si>
    <t>050-051</t>
  </si>
  <si>
    <t>Código do entry mode (MLCVENTMO)
Visa: (TCVENTMO – tabela VWCAALCV)
ENTRY-MODE-02 (INBK002C)</t>
  </si>
  <si>
    <t>Número RO</t>
  </si>
  <si>
    <t>5180219</t>
  </si>
  <si>
    <t>052-058</t>
  </si>
  <si>
    <t>Número do RO (MLCVNUMRO)
Visa: (TCVNUMRO – tabela VWCAALCV)
NUMERO-RO-02 (INBK002C)</t>
  </si>
  <si>
    <t>Código Autorização</t>
  </si>
  <si>
    <t>059-064</t>
  </si>
  <si>
    <t>Código da autorização (MLCVCDAUT)
Visa: (TCVCDAUT – tabela VWCAALCV)
COD-AUTORIZ-02 (INBK002C)</t>
  </si>
  <si>
    <t>Data Depósito</t>
  </si>
  <si>
    <t>065-074</t>
  </si>
  <si>
    <t>Data de depósito da transação – AL03 (MLCVDTDEP)
Visa: (TCVDTDEP – tabela VWCAALCV)
DATA-DEPOS-02 (INBK002C)</t>
  </si>
  <si>
    <t>NSU</t>
  </si>
  <si>
    <t>075-083</t>
  </si>
  <si>
    <t>Número serial único – AL03 (MLCVNSERU)
Visa: (TCVNSERU – tabela VWCAALCV)
NSU-02 (INBK002C)</t>
  </si>
  <si>
    <t>TID</t>
  </si>
  <si>
    <t xml:space="preserve">                                        </t>
  </si>
  <si>
    <t>A-0040</t>
  </si>
  <si>
    <t>084-123</t>
  </si>
  <si>
    <r>
      <rPr>
        <sz val="9"/>
        <rFont val="Arial"/>
        <family val="2"/>
      </rPr>
      <t>TID – AL03 (CACVCCDTIDP1+</t>
    </r>
    <r>
      <rPr>
        <sz val="11"/>
        <color rgb="FF000000"/>
        <rFont val="Calibri"/>
        <family val="2"/>
      </rPr>
      <t xml:space="preserve"> </t>
    </r>
    <r>
      <rPr>
        <sz val="9"/>
        <rFont val="Arial"/>
        <family val="2"/>
      </rPr>
      <t xml:space="preserve">CACVCCDTIDP2 - TBCACVCE) - Caso MLCVINDCP = 0,1,2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Será formatado sempre que </t>
    </r>
    <r>
      <rPr>
        <b/>
        <sz val="9"/>
        <rFont val="Arial"/>
        <family val="2"/>
      </rPr>
      <t>TCVINDCP</t>
    </r>
    <r>
      <rPr>
        <sz val="11"/>
        <color rgb="FF000000"/>
        <rFont val="Calibri"/>
        <family val="2"/>
      </rPr>
      <t xml:space="preserve"> (</t>
    </r>
    <r>
      <rPr>
        <b/>
        <sz val="9"/>
        <rFont val="Arial"/>
        <family val="2"/>
      </rPr>
      <t>tabela VWCAALCV)</t>
    </r>
    <r>
      <rPr>
        <sz val="11"/>
        <color rgb="FF000000"/>
        <rFont val="Calibri"/>
        <family val="2"/>
      </rPr>
      <t xml:space="preserve"> for 
igual a ‘1’. As primeiras 16 posições com </t>
    </r>
    <r>
      <rPr>
        <b/>
        <sz val="9"/>
        <rFont val="Arial"/>
        <family val="2"/>
      </rPr>
      <t>CACVCCDTIDP1</t>
    </r>
    <r>
      <rPr>
        <sz val="11"/>
        <color rgb="FF000000"/>
        <rFont val="Calibri"/>
        <family val="2"/>
      </rPr>
      <t xml:space="preserve"> e as 8 posições seguintes com </t>
    </r>
    <r>
      <rPr>
        <b/>
        <sz val="9"/>
        <rFont val="Arial"/>
        <family val="2"/>
      </rPr>
      <t xml:space="preserve">CACVCCDTIDP2 – ambos da tabela TBCACVCE.
</t>
    </r>
    <r>
      <rPr>
        <sz val="11"/>
        <color rgb="FF000000"/>
        <rFont val="Calibri"/>
        <family val="2"/>
      </rPr>
      <t>TID-02 (INBK002C)</t>
    </r>
  </si>
  <si>
    <t>Produto</t>
  </si>
  <si>
    <t xml:space="preserve">CREDITO   </t>
  </si>
  <si>
    <t>124-133</t>
  </si>
  <si>
    <t>Descrição do produto - AL03 (Literal)
ES150-S-RESUMIDO (ESBP150D)
PRODUTO-02 (INBK002C)</t>
  </si>
  <si>
    <t>Valor Entrada</t>
  </si>
  <si>
    <t>000000000000000</t>
  </si>
  <si>
    <t>134-148</t>
  </si>
  <si>
    <r>
      <rPr>
        <sz val="11"/>
        <color rgb="FF000000"/>
        <rFont val="Calibri"/>
        <family val="2"/>
      </rPr>
      <t xml:space="preserve">Valor da entrada – AL03 (MLCVVLREN) – 13 int. e 2 dec.
</t>
    </r>
    <r>
      <rPr>
        <b/>
        <sz val="9"/>
        <rFont val="Arial"/>
        <family val="2"/>
      </rPr>
      <t>Visa: (TCVVLREN – tabela VWCAALCV</t>
    </r>
    <r>
      <rPr>
        <sz val="11"/>
        <color rgb="FF000000"/>
        <rFont val="Calibri"/>
        <family val="2"/>
      </rPr>
      <t>).
VLR-ENTRADA-02 (INBK002C)</t>
    </r>
  </si>
  <si>
    <t>Taxa Embarque</t>
  </si>
  <si>
    <t>0000000000000</t>
  </si>
  <si>
    <t>N-0013</t>
  </si>
  <si>
    <t>149-161</t>
  </si>
  <si>
    <r>
      <rPr>
        <sz val="11"/>
        <color rgb="FF000000"/>
        <rFont val="Calibri"/>
        <family val="2"/>
      </rPr>
      <t xml:space="preserve">Valor da taxa de embarque – AL03 (MLCVVLRTX + MLCVTXEMB) – 11 inteiros e 2 decimais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Soma do valor contido nos campos </t>
    </r>
    <r>
      <rPr>
        <b/>
        <sz val="9"/>
        <rFont val="Arial"/>
        <family val="2"/>
      </rPr>
      <t>TCVVLRTX + TCVTXEMB (ambos da tabela VWCAALCV</t>
    </r>
    <r>
      <rPr>
        <sz val="11"/>
        <color rgb="FF000000"/>
        <rFont val="Calibri"/>
        <family val="2"/>
      </rPr>
      <t>) – 11 inteiros e 2 decimais.
TX-EMBARQUE-02 (INBK002C)</t>
    </r>
  </si>
  <si>
    <t>Quantidade Parcelas</t>
  </si>
  <si>
    <t>162-163</t>
  </si>
  <si>
    <t>Qtde de parcelas – AL03 (MLCVQTDPA)
Visa: (TCVQTDPA – tabela VWCAALCV)
QTDE-PARC-02 (INBK002C)</t>
  </si>
  <si>
    <t>Cartão</t>
  </si>
  <si>
    <t xml:space="preserve">54485913004079720  </t>
  </si>
  <si>
    <t>A-0019</t>
  </si>
  <si>
    <t>164-182</t>
  </si>
  <si>
    <r>
      <rPr>
        <sz val="11"/>
        <color rgb="FF000000"/>
        <rFont val="Calibri"/>
        <family val="2"/>
      </rPr>
      <t xml:space="preserve">Número do cartão – AL03 (MLCVNCAR1 + MLCVNCAR2)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As 6 posições iniciais são obtidas do </t>
    </r>
    <r>
      <rPr>
        <b/>
        <sz val="9"/>
        <rFont val="Arial"/>
        <family val="2"/>
      </rPr>
      <t>TCVNCAR1</t>
    </r>
    <r>
      <rPr>
        <sz val="11"/>
        <color rgb="FF000000"/>
        <rFont val="Calibri"/>
        <family val="2"/>
      </rPr>
      <t xml:space="preserve"> e as 13 posições seguintes do </t>
    </r>
    <r>
      <rPr>
        <b/>
        <sz val="9"/>
        <rFont val="Arial"/>
        <family val="2"/>
      </rPr>
      <t xml:space="preserve">TCVNCAR2 – ambos da tabela VWCAALCV
</t>
    </r>
    <r>
      <rPr>
        <sz val="11"/>
        <color rgb="FF000000"/>
        <rFont val="Calibri"/>
        <family val="2"/>
      </rPr>
      <t>NRO-CARTAO-02 (INBK002C)</t>
    </r>
  </si>
  <si>
    <t>Reference Number</t>
  </si>
  <si>
    <t>A-0023</t>
  </si>
  <si>
    <t>183-205</t>
  </si>
  <si>
    <r>
      <rPr>
        <sz val="11"/>
        <color rgb="FF000000"/>
        <rFont val="Calibri"/>
        <family val="2"/>
      </rPr>
      <t xml:space="preserve">Reference number – AL03 (MLCVRFVI1 + MLCVRFVI2)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As 7 posições iniciais são obtidas do </t>
    </r>
    <r>
      <rPr>
        <b/>
        <sz val="9"/>
        <rFont val="Arial"/>
        <family val="2"/>
      </rPr>
      <t xml:space="preserve">TCVRFVI1 </t>
    </r>
    <r>
      <rPr>
        <sz val="11"/>
        <color rgb="FF000000"/>
        <rFont val="Calibri"/>
        <family val="2"/>
      </rPr>
      <t xml:space="preserve">e as 16 posições seguintes do </t>
    </r>
    <r>
      <rPr>
        <b/>
        <sz val="9"/>
        <rFont val="Arial"/>
        <family val="2"/>
      </rPr>
      <t xml:space="preserve">TCVRFVI2 - ambos da tabela VWCAALCV
</t>
    </r>
    <r>
      <rPr>
        <sz val="11"/>
        <color rgb="FF000000"/>
        <rFont val="Calibri"/>
        <family val="2"/>
      </rPr>
      <t>REF-NUMBER-02 (INBK002C)</t>
    </r>
  </si>
  <si>
    <t>Nível Segurança UCAF</t>
  </si>
  <si>
    <t xml:space="preserve"> </t>
  </si>
  <si>
    <t>206-206</t>
  </si>
  <si>
    <r>
      <rPr>
        <sz val="11"/>
        <color rgb="FF000000"/>
        <rFont val="Calibri"/>
        <family val="2"/>
      </rPr>
      <t xml:space="preserve">Código do nível de segurança – AL03 (CACVCCDNVSEG – último dígito à direita)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 o campo </t>
    </r>
    <r>
      <rPr>
        <b/>
        <sz val="9"/>
        <rFont val="Arial"/>
        <family val="2"/>
      </rPr>
      <t>TID</t>
    </r>
    <r>
      <rPr>
        <sz val="11"/>
        <color rgb="FF000000"/>
        <rFont val="Calibri"/>
        <family val="2"/>
      </rPr>
      <t xml:space="preserve"> tiver sido preenchido, formatar com o último dígito do </t>
    </r>
    <r>
      <rPr>
        <b/>
        <sz val="9"/>
        <rFont val="Arial"/>
        <family val="2"/>
      </rPr>
      <t xml:space="preserve">CACVCCDNVSEG </t>
    </r>
    <r>
      <rPr>
        <sz val="11"/>
        <color rgb="FF000000"/>
        <rFont val="Calibri"/>
        <family val="2"/>
      </rPr>
      <t>(4 pos.)</t>
    </r>
    <r>
      <rPr>
        <b/>
        <sz val="9"/>
        <rFont val="Arial"/>
        <family val="2"/>
      </rPr>
      <t xml:space="preserve"> - tabela TBCACVCE.
</t>
    </r>
    <r>
      <rPr>
        <sz val="11"/>
        <color rgb="FF000000"/>
        <rFont val="Calibri"/>
        <family val="2"/>
      </rPr>
      <t xml:space="preserve">Caso contrário, formatar com </t>
    </r>
    <r>
      <rPr>
        <b/>
        <sz val="9"/>
        <rFont val="Arial"/>
        <family val="2"/>
      </rPr>
      <t>TCVINDCP (tabela VWCAALCV)</t>
    </r>
    <r>
      <rPr>
        <sz val="11"/>
        <color rgb="FF000000"/>
        <rFont val="Calibri"/>
        <family val="2"/>
      </rPr>
      <t>.
NIVEL-SEGUR-02 (INBK002C)</t>
    </r>
  </si>
  <si>
    <t>Cód Banco</t>
  </si>
  <si>
    <t>0104</t>
  </si>
  <si>
    <t>N-0004</t>
  </si>
  <si>
    <t>207-210</t>
  </si>
  <si>
    <r>
      <rPr>
        <sz val="11"/>
        <color rgb="FF000000"/>
        <rFont val="Calibri"/>
        <family val="2"/>
      </rPr>
      <t xml:space="preserve">Código do banco – AL03 (MLCVVALCA)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será obtido das 3 últimas posições do </t>
    </r>
    <r>
      <rPr>
        <b/>
        <sz val="9"/>
        <rFont val="Arial"/>
        <family val="2"/>
      </rPr>
      <t>TCVVALCA</t>
    </r>
    <r>
      <rPr>
        <sz val="11"/>
        <color rgb="FF000000"/>
        <rFont val="Calibri"/>
        <family val="2"/>
      </rPr>
      <t xml:space="preserve"> </t>
    </r>
    <r>
      <rPr>
        <b/>
        <sz val="9"/>
        <rFont val="Arial"/>
        <family val="2"/>
      </rPr>
      <t>(tabela VWCAALCV)</t>
    </r>
    <r>
      <rPr>
        <sz val="11"/>
        <color rgb="FF000000"/>
        <rFont val="Calibri"/>
        <family val="2"/>
      </rPr>
      <t>.
COD-BANCO-02 (INBK002C)</t>
    </r>
  </si>
  <si>
    <t>Numero da Parcela</t>
  </si>
  <si>
    <t>211-212</t>
  </si>
  <si>
    <r>
      <rPr>
        <sz val="11"/>
        <color rgb="FF000000"/>
        <rFont val="Calibri"/>
        <family val="2"/>
      </rPr>
      <t xml:space="preserve">Número da parcela – AL03 (MLCVNUPAR)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>(</t>
    </r>
    <r>
      <rPr>
        <b/>
        <sz val="9"/>
        <rFont val="Arial"/>
        <family val="2"/>
      </rPr>
      <t>TCVNUPAR - tabela VWCAALCV</t>
    </r>
    <r>
      <rPr>
        <sz val="11"/>
        <color rgb="FF000000"/>
        <rFont val="Calibri"/>
        <family val="2"/>
      </rPr>
      <t>)
NRO-PARC-02 (INBK002C)</t>
    </r>
  </si>
  <si>
    <t>Ref. Original</t>
  </si>
  <si>
    <t>49036040104</t>
  </si>
  <si>
    <t>N-0011</t>
  </si>
  <si>
    <t>213-223</t>
  </si>
  <si>
    <t>Número da referência original – AL03 (MLCVREFOR)
Visa: (TCVREFOR – tabela VWCAALCV)
REF-ORIG-02 (INBK002C)</t>
  </si>
  <si>
    <t>OG (origem liquidação)</t>
  </si>
  <si>
    <t>B</t>
  </si>
  <si>
    <t>224-224</t>
  </si>
  <si>
    <t>Código de origem da liquidação – AL03 (MLCVENVOG)
Visa: (TCVENVOG - tabela VWCAALCV)
ORIG-LIQUID-02 (INBK002C)</t>
  </si>
  <si>
    <t>PP</t>
  </si>
  <si>
    <t>225-225</t>
  </si>
  <si>
    <r>
      <rPr>
        <sz val="11"/>
        <color rgb="FF000000"/>
        <rFont val="Calibri"/>
        <family val="2"/>
      </rPr>
      <t xml:space="preserve">Indicador de plataforma promocional – AL03: “P” ou “X”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 </t>
    </r>
    <r>
      <rPr>
        <b/>
        <sz val="9"/>
        <rFont val="Arial"/>
        <family val="2"/>
      </rPr>
      <t>TBCACALV-INTRVMN</t>
    </r>
    <r>
      <rPr>
        <sz val="11"/>
        <color rgb="FF000000"/>
        <rFont val="Calibri"/>
        <family val="2"/>
      </rPr>
      <t xml:space="preserve"> =  ‘S’, formatar com  “P”. Caso contrário, se </t>
    </r>
    <r>
      <rPr>
        <b/>
        <sz val="9"/>
        <rFont val="Arial"/>
        <family val="2"/>
      </rPr>
      <t>TBCACALV-INTRXLS (ambos da tabela TBCACALV)</t>
    </r>
    <r>
      <rPr>
        <sz val="11"/>
        <color rgb="FF000000"/>
        <rFont val="Calibri"/>
        <family val="2"/>
      </rPr>
      <t xml:space="preserve"> =  ‘S’, formatar com  “X”
Se nenhum dos anteriores, formatar com branco.
PP-02 (INBK002C)</t>
    </r>
  </si>
  <si>
    <t>Tipo Terminal</t>
  </si>
  <si>
    <t xml:space="preserve">  </t>
  </si>
  <si>
    <t>226-227</t>
  </si>
  <si>
    <r>
      <rPr>
        <sz val="11"/>
        <color rgb="FF000000"/>
        <rFont val="Calibri"/>
        <family val="2"/>
      </rPr>
      <t xml:space="preserve">Código do tipo de terminal - AL08 (MLCVCDTPTER)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</t>
    </r>
    <r>
      <rPr>
        <b/>
        <sz val="9"/>
        <rFont val="Arial"/>
        <family val="2"/>
      </rPr>
      <t xml:space="preserve">(TCVCDTPTER - tabela VWCAALCV)
</t>
    </r>
    <r>
      <rPr>
        <sz val="11"/>
        <color rgb="FF000000"/>
        <rFont val="Calibri"/>
        <family val="2"/>
      </rPr>
      <t>TIPO-TERM-02 (INBK002C)</t>
    </r>
  </si>
  <si>
    <t>Grupo Solução Captura – código</t>
  </si>
  <si>
    <t>228-228</t>
  </si>
  <si>
    <t>Código do grupo de solução captura – AL08 (MLCVCDSCP)
Visa: (TCVCDSCP - tabela VWCAALCV)
GRUPO-SOLUC-COD-02 (INBK002C)</t>
  </si>
  <si>
    <t>Grupo Solução Captura – descrição</t>
  </si>
  <si>
    <t xml:space="preserve">MAQUINA                                         </t>
  </si>
  <si>
    <t>A-0048</t>
  </si>
  <si>
    <t>229-276</t>
  </si>
  <si>
    <r>
      <rPr>
        <sz val="11"/>
        <color rgb="FF000000"/>
        <rFont val="Calibri"/>
        <family val="2"/>
      </rPr>
      <t xml:space="preserve">Descrição do grupo de solução captura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Código do Grupo de Solução Captura:
    </t>
    </r>
    <r>
      <rPr>
        <b/>
        <sz val="9"/>
        <rFont val="Arial"/>
        <family val="2"/>
      </rPr>
      <t xml:space="preserve">1 – ‘POS’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2 – ‘TEF’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3 – ‘AUTORIZACAO MANUAL’
</t>
    </r>
    <r>
      <rPr>
        <b/>
        <sz val="10"/>
        <rFont val="Arial"/>
        <family val="2"/>
      </rPr>
      <t xml:space="preserve">    </t>
    </r>
    <r>
      <rPr>
        <b/>
        <sz val="9"/>
        <rFont val="Arial"/>
        <family val="2"/>
      </rPr>
      <t xml:space="preserve">4 – ‘URA’ </t>
    </r>
    <r>
      <rPr>
        <sz val="9"/>
        <rFont val="Arial"/>
        <family val="2"/>
      </rPr>
      <t xml:space="preserve">(Visa não tem esse processo)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5 – ‘EDI’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6 – ‘GDS’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7 – ‘E-COMMERCE’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8 – ‘MOBILE’
</t>
    </r>
    <r>
      <rPr>
        <b/>
        <sz val="10"/>
        <rFont val="Arial"/>
        <family val="2"/>
      </rPr>
      <t xml:space="preserve">    </t>
    </r>
    <r>
      <rPr>
        <b/>
        <sz val="9"/>
        <rFont val="Arial"/>
        <family val="2"/>
      </rPr>
      <t xml:space="preserve">9 – ‘MOEDEIRO ELETRONICO EM REDE’ </t>
    </r>
    <r>
      <rPr>
        <sz val="9"/>
        <rFont val="Arial"/>
        <family val="2"/>
      </rPr>
      <t xml:space="preserve">(Visa não tem esse processo)
</t>
    </r>
    <r>
      <rPr>
        <sz val="11"/>
        <color rgb="FF000000"/>
        <rFont val="Calibri"/>
        <family val="2"/>
      </rPr>
      <t xml:space="preserve">    </t>
    </r>
    <r>
      <rPr>
        <sz val="9"/>
        <rFont val="Arial"/>
        <family val="2"/>
      </rPr>
      <t xml:space="preserve">Se nenhum dos anteriores, é formatado com </t>
    </r>
    <r>
      <rPr>
        <b/>
        <sz val="9"/>
        <rFont val="Arial"/>
        <family val="2"/>
      </rPr>
      <t xml:space="preserve">brancos.
</t>
    </r>
    <r>
      <rPr>
        <sz val="11"/>
        <color rgb="FF000000"/>
        <rFont val="Calibri"/>
        <family val="2"/>
      </rPr>
      <t>GRUPO-SOLUC-DESC-02 (INBK002C)</t>
    </r>
  </si>
  <si>
    <t>Terminal Capability</t>
  </si>
  <si>
    <t>5</t>
  </si>
  <si>
    <t>277-277</t>
  </si>
  <si>
    <t>Código do terminal capability – AL08 (MLCVCDCPC)
Visa: (TCVCDCPC - tabela VWCAALCV)
TERM-CAPAB-02 (INBK002C)</t>
  </si>
  <si>
    <t>Chip Condition Code - código</t>
  </si>
  <si>
    <t>278-278</t>
  </si>
  <si>
    <t>Código fallback – AL08 (MLCVCDLCHIP)
Visa: (TCVCDLCHIP - tabela VWCAALCV)
CHIP-COND-COD-02 (INBK002C)</t>
  </si>
  <si>
    <t>Chip Condition Code – descrição</t>
  </si>
  <si>
    <t xml:space="preserve">NAO SE APLICA                                   </t>
  </si>
  <si>
    <t>279-326</t>
  </si>
  <si>
    <r>
      <rPr>
        <sz val="11"/>
        <color rgb="FF000000"/>
        <rFont val="Calibri"/>
        <family val="2"/>
      </rPr>
      <t xml:space="preserve">Descrição fallback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Chip Condition Code:
</t>
    </r>
    <r>
      <rPr>
        <b/>
        <sz val="9"/>
        <rFont val="Arial"/>
        <family val="2"/>
      </rPr>
      <t xml:space="preserve">1 – ‘LEITURA CHIP BEM SUCEDIDA/NAO ERA TRANSACAO CHIP’ </t>
    </r>
    <r>
      <rPr>
        <sz val="11"/>
        <color rgb="FF000000"/>
        <rFont val="Calibri"/>
        <family val="2"/>
      </rPr>
      <t xml:space="preserve">(Visa não tem esse processo)
2 – ‘LEITURA CHIP MAL SUCEDIDA (FALLBACK)’,
Se nenhum dos anteriores, é formatado com </t>
    </r>
    <r>
      <rPr>
        <b/>
        <sz val="9"/>
        <rFont val="Arial"/>
        <family val="2"/>
      </rPr>
      <t xml:space="preserve">‘NAO SE APLICA’
</t>
    </r>
    <r>
      <rPr>
        <sz val="11"/>
        <color rgb="FF000000"/>
        <rFont val="Calibri"/>
        <family val="2"/>
      </rPr>
      <t>CHIP-COND-DESC-02 (INBK002C)</t>
    </r>
  </si>
  <si>
    <t>Service Code</t>
  </si>
  <si>
    <t>520</t>
  </si>
  <si>
    <t>327-329</t>
  </si>
  <si>
    <t>Service code – AL08 (MLCVCDSVC)
Visa: (TCVCDSVC - tabela VWCAALCV)
SERVICE-CODE-02 (INBK002C)</t>
  </si>
  <si>
    <t>Descrição versão aplicativo terminal</t>
  </si>
  <si>
    <t xml:space="preserve">PLBOBPOSC40 </t>
  </si>
  <si>
    <t>A-0012</t>
  </si>
  <si>
    <t>330-341</t>
  </si>
  <si>
    <t>Versão do aplicativo – AL08 (MLCVCDVSAP)
Visa: (TCVCDVSAP - tabela VWCAALCV)
DESC-VER-APLI-02 (INBK002C)</t>
  </si>
  <si>
    <t>Cód Adquirente</t>
  </si>
  <si>
    <t>32</t>
  </si>
  <si>
    <t>342-343</t>
  </si>
  <si>
    <t>Código do adquirente – AL08 (MLCVCDSCPVE)
Visa: (TCVCDSCPVE - tabela VWCAALCV)
COD-ADQUIR-02 (INBK002C)</t>
  </si>
  <si>
    <t>Descrição Adquirente</t>
  </si>
  <si>
    <t xml:space="preserve">POS V.32                                        </t>
  </si>
  <si>
    <t>344-391</t>
  </si>
  <si>
    <r>
      <rPr>
        <sz val="11"/>
        <color rgb="FF000000"/>
        <rFont val="Calibri"/>
        <family val="2"/>
      </rPr>
      <t xml:space="preserve">Descrição do adquirente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Código do Adquirente:
30 – ‘POS V.30’
31 – ‘POS V.31’
32 – ‘POS V.32’
41 – ‘TEF 4.1’
58 – ‘POS V.29’
62 – ‘TEF 2000, 01 E 98’
 </t>
    </r>
    <r>
      <rPr>
        <sz val="9"/>
        <rFont val="Arial"/>
        <family val="2"/>
      </rPr>
      <t xml:space="preserve">Se nenhum dos anteriores, é formatado com </t>
    </r>
    <r>
      <rPr>
        <b/>
        <sz val="9"/>
        <rFont val="Arial"/>
        <family val="2"/>
      </rPr>
      <t xml:space="preserve">brancos
</t>
    </r>
    <r>
      <rPr>
        <sz val="11"/>
        <color rgb="FF000000"/>
        <rFont val="Calibri"/>
        <family val="2"/>
      </rPr>
      <t>DESC-ADQUIR-02 (INBK002C)</t>
    </r>
  </si>
  <si>
    <t>Card Type</t>
  </si>
  <si>
    <t>392-394</t>
  </si>
  <si>
    <t>Código do card type – AT02 (MLCVCRDTP)
Visa: (TCVCRDTP - tabela VWCAALCV)
CARD-TYPE-02 (INBK002C)</t>
  </si>
  <si>
    <t>Número único</t>
  </si>
  <si>
    <t>A-0029</t>
  </si>
  <si>
    <t>395-423</t>
  </si>
  <si>
    <t>Número único de identificação da transação original na AL
(MLNULTEB2 + MLNULTEB2RE + MLNUCVB2 + MLNUCVB2RE)
Visa: (NULTEB2 (15 pos.)  +  NULTEB2RE (07 pos.)  +  NUCVB2 (04 pos.)  +  NUCVB2RE (03 pos.) – todos da tabela VWCAALCV)
NRO-UNICO-02 (INBK002C)</t>
  </si>
  <si>
    <t>Código dados ponto serviço</t>
  </si>
  <si>
    <t>D10101B9900C</t>
  </si>
  <si>
    <t>424-435</t>
  </si>
  <si>
    <t>DE022 (MLCPMB_COMPLEMENTO para MLCPMB_TP_COMPL = ‘12’)
Visa: deve ser preenchido com brancos.
COD-DADOS-PTO-SERV-02 (INBK002C)</t>
  </si>
  <si>
    <t>Mobile</t>
  </si>
  <si>
    <t>N</t>
  </si>
  <si>
    <t>436-436</t>
  </si>
  <si>
    <r>
      <rPr>
        <sz val="11"/>
        <color rgb="FF000000"/>
        <rFont val="Calibri"/>
        <family val="2"/>
      </rPr>
      <t>Indicador de transação móbile:
“</t>
    </r>
    <r>
      <rPr>
        <sz val="9"/>
        <rFont val="Arial"/>
        <family val="2"/>
      </rPr>
      <t xml:space="preserve">S” – se existe na </t>
    </r>
    <r>
      <rPr>
        <b/>
        <sz val="9"/>
        <rFont val="Arial"/>
        <family val="2"/>
      </rPr>
      <t>tabela TBCACTRA</t>
    </r>
    <r>
      <rPr>
        <sz val="9"/>
        <rFont val="Arial"/>
        <family val="2"/>
      </rPr>
      <t xml:space="preserve"> 
</t>
    </r>
    <r>
      <rPr>
        <sz val="11"/>
        <color rgb="FF000000"/>
        <rFont val="Calibri"/>
        <family val="2"/>
      </rPr>
      <t>“</t>
    </r>
    <r>
      <rPr>
        <sz val="9"/>
        <rFont val="Arial"/>
        <family val="2"/>
      </rPr>
      <t xml:space="preserve">N” – se não existe
</t>
    </r>
    <r>
      <rPr>
        <sz val="11"/>
        <color rgb="FF000000"/>
        <rFont val="Calibri"/>
        <family val="2"/>
      </rPr>
      <t>MOBILE-02 (INBK002C)</t>
    </r>
  </si>
  <si>
    <t>Valor Total do Plano</t>
  </si>
  <si>
    <t>437-451</t>
  </si>
  <si>
    <r>
      <rPr>
        <sz val="11"/>
        <color rgb="FF000000"/>
        <rFont val="Calibri"/>
        <family val="2"/>
      </rPr>
      <t xml:space="preserve">Valor total do plano (MLCVVLTOTPLN) – 13 int. e 2 dec.
</t>
    </r>
    <r>
      <rPr>
        <b/>
        <sz val="9"/>
        <rFont val="Arial"/>
        <family val="2"/>
      </rPr>
      <t>Visa: (TCVVLTOTPLN</t>
    </r>
    <r>
      <rPr>
        <sz val="11"/>
        <color rgb="FF000000"/>
        <rFont val="Calibri"/>
        <family val="2"/>
      </rPr>
      <t xml:space="preserve"> </t>
    </r>
    <r>
      <rPr>
        <b/>
        <sz val="9"/>
        <rFont val="Arial"/>
        <family val="2"/>
      </rPr>
      <t>- tabela VWCAALCV</t>
    </r>
    <r>
      <rPr>
        <sz val="11"/>
        <color rgb="FF000000"/>
        <rFont val="Calibri"/>
        <family val="2"/>
      </rPr>
      <t>) – 13 int. e 2 dec.
VLR-TOT-PLANO-02 (INBK002C)</t>
    </r>
  </si>
  <si>
    <t>Indicador Recorrente</t>
  </si>
  <si>
    <t>452-452</t>
  </si>
  <si>
    <r>
      <rPr>
        <sz val="11"/>
        <color rgb="FF000000"/>
        <rFont val="Calibri"/>
        <family val="2"/>
      </rPr>
      <t xml:space="preserve">Indica transação recorrente (MLCVIDREC) – AL03: “R” ou “ ” 
</t>
    </r>
    <r>
      <rPr>
        <b/>
        <sz val="9"/>
        <color rgb="FF000000"/>
        <rFont val="Arial"/>
        <family val="2"/>
      </rPr>
      <t>Visa: (TCVIDREC - tabela VWCAALCV)</t>
    </r>
    <r>
      <rPr>
        <sz val="11"/>
        <color rgb="FF000000"/>
        <rFont val="Calibri"/>
        <family val="2"/>
      </rPr>
      <t xml:space="preserve">.
Domínio: “I”,  “R”   ou   “ “ 
</t>
    </r>
    <r>
      <rPr>
        <b/>
        <sz val="9"/>
        <color rgb="FF000000"/>
        <rFont val="Arial"/>
        <family val="2"/>
      </rPr>
      <t xml:space="preserve">ID-RECORRENTE-02 </t>
    </r>
    <r>
      <rPr>
        <sz val="11"/>
        <color rgb="FF000000"/>
        <rFont val="Calibri"/>
        <family val="2"/>
      </rPr>
      <t>(INBK002C)</t>
    </r>
  </si>
  <si>
    <t>Tamanho do Cartão</t>
  </si>
  <si>
    <t>17</t>
  </si>
  <si>
    <t>453-454</t>
  </si>
  <si>
    <r>
      <rPr>
        <sz val="11"/>
        <color rgb="FF000000"/>
        <rFont val="Calibri"/>
        <family val="2"/>
      </rPr>
      <t xml:space="preserve">Tamanho do Cartão (MLCVTAMCART)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da primeira posição do </t>
    </r>
    <r>
      <rPr>
        <b/>
        <sz val="9"/>
        <rFont val="Arial"/>
        <family val="2"/>
      </rPr>
      <t xml:space="preserve">TCVVALCA (tabela VWCAALCV).
</t>
    </r>
    <r>
      <rPr>
        <sz val="11"/>
        <color rgb="FF000000"/>
        <rFont val="Calibri"/>
        <family val="2"/>
      </rPr>
      <t xml:space="preserve">Ex.: se primeira posição = 3, o Tamanho do Cartão será 13,
       </t>
    </r>
    <r>
      <rPr>
        <sz val="9"/>
        <rFont val="Arial"/>
        <family val="2"/>
      </rPr>
      <t xml:space="preserve">se primeira posição = 6, o Tamanho do Cartão será 16,
</t>
    </r>
    <r>
      <rPr>
        <sz val="11"/>
        <color rgb="FF000000"/>
        <rFont val="Calibri"/>
        <family val="2"/>
      </rPr>
      <t xml:space="preserve">       </t>
    </r>
    <r>
      <rPr>
        <sz val="9"/>
        <rFont val="Arial"/>
        <family val="2"/>
      </rPr>
      <t xml:space="preserve">se primeira posição = 9, o Tamanho do Cartão será 19.
</t>
    </r>
    <r>
      <rPr>
        <sz val="11"/>
        <color rgb="FF000000"/>
        <rFont val="Calibri"/>
        <family val="2"/>
      </rPr>
      <t>TAMCART-02 (INBK002C)</t>
    </r>
  </si>
  <si>
    <t>Codigo Moeda do Portador</t>
  </si>
  <si>
    <t>000</t>
  </si>
  <si>
    <t>455-457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</si>
  <si>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Codigo Moeda do Portador ( Apenas Transações DCC ) 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IODCC-010-MOEDA-PORTADOR (Vsam VBRCV.IO.VA.IODCCKS)</t>
    </r>
  </si>
  <si>
    <t>Valor da Transação do Portador</t>
  </si>
  <si>
    <t>000000000000</t>
  </si>
  <si>
    <t>N-0012</t>
  </si>
  <si>
    <t>458-469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</si>
  <si>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Valor da Transação na Moeda do Portador ( Apenas Transações DCC ) – 10 Inteiros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IO10C-VR-PORT-C-MKUP-D2 (Vsam VBRCV.IO.VA.IODCCKS)</t>
    </r>
  </si>
  <si>
    <t>Sinal do Valor da Transação do Portador</t>
  </si>
  <si>
    <t>470-470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</si>
  <si>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Sinal do Valor da Transação na Moeda do Portador ( Apenas Transações DCC ) 
+ = Positivo
- = Negativo
</t>
    </r>
    <r>
      <rPr>
        <b/>
        <sz val="9"/>
        <rFont val="Arial"/>
        <family val="2"/>
      </rPr>
      <t>Visa:</t>
    </r>
    <r>
      <rPr>
        <sz val="9"/>
        <rFont val="Arial"/>
        <family val="2"/>
      </rPr>
      <t xml:space="preserve"> IO10C-VR-PORT-C-MKUP-D2 &gt;= 0 </t>
    </r>
    <r>
      <rPr>
        <sz val="9"/>
        <rFont val="Wingdings"/>
        <charset val="2"/>
      </rPr>
      <t></t>
    </r>
    <r>
      <rPr>
        <sz val="9"/>
        <rFont val="Arial"/>
        <family val="2"/>
      </rPr>
      <t xml:space="preserve">  + (pos.)
</t>
    </r>
    <r>
      <rPr>
        <sz val="10"/>
        <rFont val="Arial"/>
        <family val="2"/>
      </rPr>
      <t xml:space="preserve">         </t>
    </r>
    <r>
      <rPr>
        <sz val="9"/>
        <rFont val="Arial"/>
        <family val="2"/>
      </rPr>
      <t xml:space="preserve">IO10C-VR-PORT-C-MKUP-D2 &lt;   0 </t>
    </r>
    <r>
      <rPr>
        <sz val="9"/>
        <rFont val="Wingdings"/>
        <charset val="2"/>
      </rPr>
      <t></t>
    </r>
    <r>
      <rPr>
        <sz val="9"/>
        <rFont val="Arial"/>
        <family val="2"/>
      </rPr>
      <t xml:space="preserve">   - (neg.) (Vsam VBRCV.IO.VA.IODCCKS) </t>
    </r>
  </si>
  <si>
    <t>Valor da Transação em Dolar</t>
  </si>
  <si>
    <t>471-482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</si>
  <si>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Valor da Transação em Dolar ( Apenas Transações DCC ) – 10 Inteiros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IO10C-VR-TRC-DOLAR-C-MKUP (Vsam VBRCV.IO.VA.IODCCKS)</t>
    </r>
  </si>
  <si>
    <t>Sinal do Valor da Transação em Dolar</t>
  </si>
  <si>
    <t>483-483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</si>
  <si>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Sinal do Valor da Transação em Dolar ( Apenas Transações DCC ) 
+ = Positivo
- = Negativo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IO10C-VR-TRC-DOLAR-C-MKUP &gt;= 0 :  + (pos.)
         </t>
    </r>
    <r>
      <rPr>
        <sz val="9"/>
        <rFont val="Arial"/>
        <family val="2"/>
      </rPr>
      <t>IO10C-VR-TRC-DOLAR-C-MKUP &lt;   0 :   - (neg.) (Vsam VBRCV.IO.VA.IODCCKS)</t>
    </r>
  </si>
  <si>
    <t>Taxa da Conversão da Moeda do Portador</t>
  </si>
  <si>
    <t>00000000000000</t>
  </si>
  <si>
    <t>N-0014</t>
  </si>
  <si>
    <t>484-497</t>
  </si>
  <si>
    <r>
      <rPr>
        <b/>
        <sz val="9"/>
        <rFont val="Arial"/>
        <family val="2"/>
      </rPr>
      <t xml:space="preserve">Master + Visa: </t>
    </r>
    <r>
      <rPr>
        <sz val="9"/>
        <rFont val="Arial"/>
        <family val="2"/>
      </rPr>
      <t>Taxa da Conversão da Moeda do Portador ( Apenas Transações DCC ) – 7 Interios e 7 Decimais</t>
    </r>
    <r>
      <rPr>
        <sz val="11"/>
        <color rgb="FF000000"/>
        <rFont val="Calibri"/>
        <family val="2"/>
      </rPr>
      <t xml:space="preserve"> 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IO10C-TX-MOEDA-PORT-D7 (Vsam VBRCV.IO.VA.IODCCKS)</t>
    </r>
  </si>
  <si>
    <t>Taxa da Conversão da Moeda Dolar</t>
  </si>
  <si>
    <t>498-511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</si>
  <si>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Taxa da Conversão da Moeda Dolar ( Apenas Transações DCC ) – 7 Inteiros e 7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IO10C-TX-CONV-MOEDA-DOLAR (Vsam VBRCV.IO.VA.IODCCKS)</t>
    </r>
  </si>
  <si>
    <t>% Mrkup</t>
  </si>
  <si>
    <t>00000</t>
  </si>
  <si>
    <t>N-005</t>
  </si>
  <si>
    <t>512-516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</si>
  <si>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% Markup ( Apenas Transações DCC ) – 3 Interiros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IO10C-PERC-MKUP (Vsam VBRCV.IO.VA.IODCCKS)</t>
    </r>
  </si>
  <si>
    <t>Número Identificador da transação</t>
  </si>
  <si>
    <t>000000000100010</t>
  </si>
  <si>
    <t>A-015</t>
  </si>
  <si>
    <t>517-531</t>
  </si>
  <si>
    <t>Número Identificador da Transação</t>
  </si>
  <si>
    <t>Número EC TREX</t>
  </si>
  <si>
    <t xml:space="preserve">          </t>
  </si>
  <si>
    <t>N-010</t>
  </si>
  <si>
    <t>532-541</t>
  </si>
  <si>
    <r>
      <rPr>
        <sz val="9"/>
        <rFont val="Arial"/>
        <family val="2"/>
      </rPr>
      <t xml:space="preserve">ESTAB – </t>
    </r>
    <r>
      <rPr>
        <sz val="11"/>
        <color rgb="FF000000"/>
        <rFont val="Calibri"/>
        <family val="2"/>
      </rPr>
      <t>Estabelecimento vinculado a transação de pagamento aluguel leitor mobile BVISANET.TBCA001_CMPM_TRNS_PGMN_ALGL e BVISANET.TBCA002_CMPM_ATZC_PGMN_ALGL
NU-EC-CLNT-TREX-02 (INBK002C)</t>
    </r>
  </si>
  <si>
    <t>Identificador da transação AMEX</t>
  </si>
  <si>
    <t>N-015</t>
  </si>
  <si>
    <t>542-556</t>
  </si>
  <si>
    <t>Número identificador da transação AMEX (preenchido apenas para transações STAR no incoming, não disponível no serviço online)</t>
  </si>
  <si>
    <t>Identificador da transação com QR Code</t>
  </si>
  <si>
    <t>A-001</t>
  </si>
  <si>
    <t>557-557</t>
  </si>
  <si>
    <t>Codigo da carteira digital com QR Code</t>
  </si>
  <si>
    <t>123</t>
  </si>
  <si>
    <t>A-003</t>
  </si>
  <si>
    <t>558-560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</si>
  <si>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</t>
  </si>
  <si>
    <t>A-244</t>
  </si>
  <si>
    <t>557-800</t>
  </si>
  <si>
    <t>000000001000</t>
  </si>
  <si>
    <t>00000000000000000000010</t>
  </si>
  <si>
    <t>2019-01-10</t>
  </si>
  <si>
    <t>000010</t>
  </si>
  <si>
    <t>000000010</t>
  </si>
  <si>
    <t>buscar da query2 na aba dados (muda para cada bandeira/tipo produto)</t>
  </si>
  <si>
    <t>010</t>
  </si>
  <si>
    <t>query2</t>
  </si>
  <si>
    <t>00100000000001000000100010000</t>
  </si>
  <si>
    <t>000000000001000</t>
  </si>
  <si>
    <t>0000000001000</t>
  </si>
  <si>
    <t>Valor da Autorização</t>
  </si>
  <si>
    <t>000000004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</si>
</sst>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name val="Arial"/>
      <family val="2"/>
    </font>
    <font>
      <u/>
      <sz val="11"/>
      <color rgb="FF000000"/>
      <name val="Calibri"/>
      <family val="2"/>
    </font>
    <font>
      <b/>
      <sz val="10"/>
      <name val="Arial"/>
      <family val="2"/>
    </font>
    <font>
      <sz val="9"/>
      <name val="Wingdings"/>
      <charset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8" fillId="4" borderId="2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 wrapText="1"/>
    </xf>
    <xf numFmtId="0" fontId="10" fillId="4" borderId="4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0" fontId="9" fillId="4" borderId="2" xfId="0" applyFont="1" applyFill="1" applyBorder="1" applyAlignment="1"/>
    <xf numFmtId="0" fontId="9" fillId="4" borderId="3" xfId="0" applyFont="1" applyFill="1" applyBorder="1" applyAlignment="1">
      <alignment horizontal="left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6" fillId="0" borderId="0" xfId="0" applyFont="1" applyAlignment="1"/>
    <xf numFmtId="0" fontId="14" fillId="9" borderId="13" xfId="0" applyFont="1" applyFill="1" applyBorder="1" applyAlignment="1">
      <alignment horizontal="center" vertical="center" wrapText="1"/>
    </xf>
    <xf numFmtId="17" fontId="14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vertical="center" wrapText="1"/>
    </xf>
    <xf numFmtId="0" fontId="14" fillId="9" borderId="16" xfId="0" applyFont="1" applyFill="1" applyBorder="1" applyAlignment="1">
      <alignment vertical="center" wrapText="1"/>
    </xf>
    <xf numFmtId="0" fontId="14" fillId="9" borderId="17" xfId="0" applyFont="1" applyFill="1" applyBorder="1" applyAlignment="1">
      <alignment vertical="center"/>
    </xf>
    <xf numFmtId="0" fontId="14" fillId="9" borderId="15" xfId="0" applyFont="1" applyFill="1" applyBorder="1" applyAlignment="1">
      <alignment vertical="center"/>
    </xf>
    <xf numFmtId="0" fontId="14" fillId="9" borderId="14" xfId="0" applyFont="1" applyFill="1" applyBorder="1" applyAlignment="1">
      <alignment vertical="center"/>
    </xf>
    <xf numFmtId="0" fontId="14" fillId="9" borderId="15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8" fillId="4" borderId="19" xfId="0" applyFont="1" applyFill="1" applyBorder="1" applyAlignment="1">
      <alignment horizontal="left"/>
    </xf>
    <xf numFmtId="0" fontId="9" fillId="4" borderId="19" xfId="0" applyFont="1" applyFill="1" applyBorder="1" applyAlignment="1">
      <alignment horizontal="left"/>
    </xf>
    <xf numFmtId="0" fontId="0" fillId="4" borderId="20" xfId="0" applyFont="1" applyFill="1" applyBorder="1" applyAlignment="1">
      <alignment horizontal="left" vertical="center" wrapText="1"/>
    </xf>
    <xf numFmtId="0" fontId="9" fillId="4" borderId="19" xfId="0" applyFont="1" applyFill="1" applyBorder="1" applyAlignment="1"/>
    <xf numFmtId="0" fontId="14" fillId="9" borderId="17" xfId="0" applyFont="1" applyFill="1" applyBorder="1" applyAlignment="1">
      <alignment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0" fillId="0" borderId="18" xfId="0" applyFont="1" applyBorder="1" applyAlignment="1"/>
    <xf numFmtId="49" fontId="2" fillId="0" borderId="18" xfId="0" applyNumberFormat="1" applyFont="1" applyBorder="1"/>
    <xf numFmtId="49" fontId="1" fillId="0" borderId="18" xfId="0" applyNumberFormat="1" applyFont="1" applyBorder="1"/>
    <xf numFmtId="49" fontId="1" fillId="0" borderId="18" xfId="0" applyNumberFormat="1" applyFont="1" applyBorder="1" applyAlignment="1"/>
    <xf numFmtId="49" fontId="0" fillId="0" borderId="18" xfId="0" applyNumberFormat="1" applyFont="1" applyBorder="1" applyAlignment="1">
      <alignment wrapText="1"/>
    </xf>
    <xf numFmtId="0" fontId="0" fillId="0" borderId="18" xfId="0" applyFont="1" applyBorder="1" applyAlignment="1">
      <alignment wrapText="1"/>
    </xf>
    <xf numFmtId="49" fontId="4" fillId="0" borderId="18" xfId="0" applyNumberFormat="1" applyFont="1" applyBorder="1" applyAlignment="1"/>
    <xf numFmtId="0" fontId="5" fillId="0" borderId="18" xfId="0" applyFont="1" applyBorder="1" applyAlignment="1"/>
    <xf numFmtId="49" fontId="6" fillId="0" borderId="18" xfId="0" applyNumberFormat="1" applyFont="1" applyBorder="1" applyAlignment="1"/>
    <xf numFmtId="49" fontId="0" fillId="0" borderId="18" xfId="0" applyNumberFormat="1" applyFont="1" applyBorder="1" applyAlignment="1">
      <alignment horizontal="left"/>
    </xf>
    <xf numFmtId="0" fontId="0" fillId="2" borderId="18" xfId="0" applyFont="1" applyFill="1" applyBorder="1" applyAlignment="1"/>
    <xf numFmtId="49" fontId="0" fillId="2" borderId="18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left"/>
    </xf>
    <xf numFmtId="49" fontId="0" fillId="0" borderId="18" xfId="0" applyNumberFormat="1" applyFont="1" applyBorder="1" applyAlignment="1"/>
    <xf numFmtId="0" fontId="0" fillId="0" borderId="18" xfId="0" applyFont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left" vertical="center" wrapText="1"/>
    </xf>
    <xf numFmtId="49" fontId="0" fillId="4" borderId="18" xfId="0" applyNumberFormat="1" applyFont="1" applyFill="1" applyBorder="1" applyAlignment="1"/>
    <xf numFmtId="0" fontId="18" fillId="10" borderId="18" xfId="0" applyFont="1" applyFill="1" applyBorder="1" applyAlignment="1">
      <alignment horizontal="left"/>
    </xf>
    <xf numFmtId="0" fontId="17" fillId="11" borderId="18" xfId="0" applyFont="1" applyFill="1" applyBorder="1" applyAlignment="1">
      <alignment vertical="center" wrapText="1"/>
    </xf>
    <xf numFmtId="49" fontId="16" fillId="0" borderId="18" xfId="0" applyNumberFormat="1" applyFont="1" applyBorder="1" applyAlignment="1"/>
    <xf numFmtId="0" fontId="14" fillId="9" borderId="18" xfId="0" applyFont="1" applyFill="1" applyBorder="1" applyAlignment="1">
      <alignment vertical="center" wrapText="1"/>
    </xf>
    <xf numFmtId="0" fontId="0" fillId="4" borderId="18" xfId="0" applyFont="1" applyFill="1" applyBorder="1" applyAlignment="1">
      <alignment horizontal="center"/>
    </xf>
    <xf numFmtId="49" fontId="1" fillId="8" borderId="18" xfId="0" applyNumberFormat="1" applyFont="1" applyFill="1" applyBorder="1" applyAlignment="1"/>
    <xf numFmtId="49" fontId="16" fillId="5" borderId="18" xfId="0" applyNumberFormat="1" applyFont="1" applyFill="1" applyBorder="1" applyAlignment="1"/>
    <xf numFmtId="49" fontId="16" fillId="7" borderId="18" xfId="0" applyNumberFormat="1" applyFont="1" applyFill="1" applyBorder="1" applyAlignment="1"/>
    <xf numFmtId="49" fontId="16" fillId="6" borderId="18" xfId="0" applyNumberFormat="1" applyFont="1" applyFill="1" applyBorder="1" applyAlignment="1"/>
    <xf numFmtId="0" fontId="1" fillId="4" borderId="18" xfId="0" applyFont="1" applyFill="1" applyBorder="1" applyAlignment="1">
      <alignment horizontal="center"/>
    </xf>
    <xf numFmtId="0" fontId="17" fillId="11" borderId="18" xfId="0" applyFont="1" applyFill="1" applyBorder="1" applyAlignment="1">
      <alignment vertical="top" wrapText="1"/>
    </xf>
    <xf numFmtId="0" fontId="14" fillId="9" borderId="18" xfId="0" applyFont="1" applyFill="1" applyBorder="1" applyAlignment="1">
      <alignment vertical="top" wrapText="1"/>
    </xf>
    <xf numFmtId="0" fontId="0" fillId="9" borderId="18" xfId="0" applyFont="1" applyFill="1" applyBorder="1" applyAlignment="1">
      <alignment horizontal="center"/>
    </xf>
    <xf numFmtId="0" fontId="17" fillId="0" borderId="18" xfId="0" applyFont="1" applyBorder="1" applyAlignment="1"/>
    <xf numFmtId="0" fontId="0" fillId="4" borderId="18" xfId="0" applyNumberFormat="1" applyFont="1" applyFill="1" applyBorder="1" applyAlignment="1"/>
    <xf numFmtId="49" fontId="12" fillId="0" borderId="18" xfId="0" applyNumberFormat="1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49" fontId="0" fillId="2" borderId="18" xfId="0" applyNumberFormat="1" applyFont="1" applyFill="1" applyBorder="1" applyAlignment="1"/>
    <xf numFmtId="0" fontId="13" fillId="4" borderId="18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vertical="center" wrapText="1"/>
    </xf>
    <xf numFmtId="49" fontId="0" fillId="6" borderId="18" xfId="0" applyNumberFormat="1" applyFont="1" applyFill="1" applyBorder="1" applyAlignment="1">
      <alignment horizontal="left"/>
    </xf>
    <xf numFmtId="49" fontId="0" fillId="0" borderId="18" xfId="0" applyNumberFormat="1" applyFont="1" applyBorder="1" applyAlignment="1">
      <alignment horizontal="center"/>
    </xf>
    <xf numFmtId="0" fontId="0" fillId="10" borderId="18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2" xfId="0" applyFont="1" applyFill="1" applyBorder="1" applyAlignment="1"/>
    <xf numFmtId="0" fontId="14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wrapText="1"/>
    </xf>
    <xf numFmtId="0" fontId="0" fillId="0" borderId="2" xfId="0" applyFont="1" applyBorder="1" applyAlignment="1"/>
    <xf numFmtId="49" fontId="0" fillId="0" borderId="0" xfId="0" applyNumberFormat="1" applyFont="1" applyAlignment="1">
      <alignment horizontal="left"/>
    </xf>
    <xf numFmtId="0" fontId="11" fillId="4" borderId="2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/>
    </xf>
    <xf numFmtId="49" fontId="0" fillId="7" borderId="1" xfId="0" applyNumberFormat="1" applyFont="1" applyFill="1" applyBorder="1" applyAlignment="1">
      <alignment horizontal="left"/>
    </xf>
    <xf numFmtId="0" fontId="20" fillId="0" borderId="0" xfId="0" applyFont="1" applyAlignment="1"/>
    <xf numFmtId="49" fontId="0" fillId="6" borderId="1" xfId="0" applyNumberFormat="1" applyFont="1" applyFill="1" applyBorder="1" applyAlignment="1">
      <alignment horizontal="left"/>
    </xf>
    <xf numFmtId="0" fontId="11" fillId="4" borderId="3" xfId="0" applyFont="1" applyFill="1" applyBorder="1" applyAlignment="1">
      <alignment wrapText="1"/>
    </xf>
    <xf numFmtId="49" fontId="0" fillId="6" borderId="1" xfId="0" applyNumberFormat="1" applyFont="1" applyFill="1" applyBorder="1" applyAlignment="1"/>
    <xf numFmtId="0" fontId="11" fillId="4" borderId="24" xfId="0" applyFon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left"/>
    </xf>
    <xf numFmtId="0" fontId="19" fillId="4" borderId="3" xfId="0" applyFont="1" applyFill="1" applyBorder="1" applyAlignment="1">
      <alignment wrapText="1"/>
    </xf>
    <xf numFmtId="0" fontId="0" fillId="4" borderId="1" xfId="0" applyFont="1" applyFill="1" applyBorder="1" applyAlignment="1"/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1" fillId="0" borderId="0" xfId="0" applyNumberFormat="1" applyFont="1"/>
    <xf numFmtId="49" fontId="0" fillId="5" borderId="1" xfId="0" applyNumberFormat="1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49" fontId="0" fillId="7" borderId="1" xfId="0" applyNumberFormat="1" applyFont="1" applyFill="1" applyBorder="1" applyAlignment="1"/>
    <xf numFmtId="0" fontId="1" fillId="4" borderId="25" xfId="0" applyFont="1" applyFill="1" applyBorder="1" applyAlignment="1">
      <alignment horizontal="left"/>
    </xf>
    <xf numFmtId="0" fontId="1" fillId="4" borderId="25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49" fontId="1" fillId="0" borderId="0" xfId="0" quotePrefix="1" applyNumberFormat="1" applyFont="1"/>
    <xf numFmtId="0" fontId="1" fillId="4" borderId="26" xfId="0" applyFont="1" applyFill="1" applyBorder="1" applyAlignment="1">
      <alignment horizontal="center"/>
    </xf>
    <xf numFmtId="0" fontId="0" fillId="0" borderId="27" xfId="0" applyFont="1" applyBorder="1" applyAlignment="1"/>
    <xf numFmtId="49" fontId="0" fillId="0" borderId="27" xfId="0" applyNumberFormat="1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49" fontId="1" fillId="13" borderId="0" xfId="0" quotePrefix="1" applyNumberFormat="1" applyFont="1" applyFill="1"/>
    <xf numFmtId="0" fontId="0" fillId="4" borderId="1" xfId="0" applyNumberFormat="1" applyFont="1" applyFill="1" applyBorder="1" applyAlignment="1"/>
  </cellXfs>
  <cellStyles count="1">
    <cellStyle name="Normal" xfId="0" builtinId="0"/>
  </cellStyles>
  <dxfs count="16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5</v>
      </c>
    </row>
    <row r="2" spans="1:3" x14ac:dyDescent="0.25">
      <c r="A2" s="3" t="s">
        <v>12</v>
      </c>
      <c r="B2" s="4" t="s">
        <v>14</v>
      </c>
      <c r="C2" s="1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"/>
  <sheetViews>
    <sheetView topLeftCell="A145" workbookViewId="0">
      <selection activeCell="A151" sqref="A151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5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A1" s="41"/>
      <c r="B1" s="42" t="s">
        <v>2</v>
      </c>
      <c r="C1" s="41"/>
      <c r="D1" s="41"/>
      <c r="E1" s="41"/>
      <c r="F1" s="41"/>
      <c r="G1" s="41"/>
      <c r="H1" s="34"/>
    </row>
    <row r="2" spans="1:10" x14ac:dyDescent="0.25">
      <c r="A2" s="41" t="s">
        <v>6</v>
      </c>
      <c r="B2" s="43"/>
      <c r="C2" s="41"/>
      <c r="D2" s="41"/>
      <c r="E2" s="41"/>
      <c r="F2" s="41"/>
      <c r="G2" s="41"/>
      <c r="H2" s="34"/>
    </row>
    <row r="3" spans="1:10" x14ac:dyDescent="0.25">
      <c r="A3" s="41" t="s">
        <v>7</v>
      </c>
      <c r="B3" s="44" t="s">
        <v>8</v>
      </c>
      <c r="C3" s="41"/>
      <c r="D3" s="41"/>
      <c r="E3" s="41"/>
      <c r="F3" s="41"/>
      <c r="G3" s="41"/>
      <c r="H3" s="34"/>
    </row>
    <row r="4" spans="1:10" x14ac:dyDescent="0.25">
      <c r="A4" s="41" t="s">
        <v>9</v>
      </c>
      <c r="B4" s="45" t="s">
        <v>10</v>
      </c>
      <c r="C4" s="46"/>
      <c r="D4" s="46"/>
      <c r="E4" s="41"/>
      <c r="F4" s="41"/>
      <c r="G4" s="41"/>
      <c r="H4" s="34"/>
    </row>
    <row r="5" spans="1:10" x14ac:dyDescent="0.25">
      <c r="A5" s="41" t="s">
        <v>11</v>
      </c>
      <c r="B5" s="47" t="s">
        <v>13</v>
      </c>
      <c r="C5" s="48"/>
      <c r="D5" s="48"/>
      <c r="E5" s="41"/>
      <c r="F5" s="41"/>
      <c r="G5" s="41"/>
      <c r="H5" s="34"/>
    </row>
    <row r="6" spans="1:10" x14ac:dyDescent="0.25">
      <c r="A6" s="41"/>
      <c r="B6" s="49"/>
      <c r="C6" s="48"/>
      <c r="D6" s="48"/>
      <c r="E6" s="41"/>
      <c r="F6" s="41"/>
      <c r="G6" s="41"/>
      <c r="H6" s="34"/>
    </row>
    <row r="7" spans="1:10" x14ac:dyDescent="0.25">
      <c r="A7" s="41"/>
      <c r="B7" s="50"/>
      <c r="C7" s="41"/>
      <c r="D7" s="41"/>
      <c r="E7" s="41"/>
      <c r="F7" s="41"/>
      <c r="G7" s="41"/>
      <c r="H7" s="34"/>
    </row>
    <row r="8" spans="1:10" x14ac:dyDescent="0.25">
      <c r="A8" s="41" t="s">
        <v>16</v>
      </c>
      <c r="B8" s="43" t="s">
        <v>2</v>
      </c>
      <c r="C8" s="41"/>
      <c r="D8" s="41"/>
      <c r="E8" s="41"/>
      <c r="F8" s="41"/>
      <c r="G8" s="41"/>
      <c r="H8" s="34"/>
    </row>
    <row r="9" spans="1:10" x14ac:dyDescent="0.25">
      <c r="A9" s="41" t="s">
        <v>17</v>
      </c>
      <c r="B9" s="43" t="s">
        <v>18</v>
      </c>
      <c r="C9" s="41"/>
      <c r="D9" s="41"/>
      <c r="E9" s="41"/>
      <c r="F9" s="41"/>
      <c r="G9" s="41"/>
      <c r="H9" s="34"/>
    </row>
    <row r="10" spans="1:10" x14ac:dyDescent="0.25">
      <c r="A10" s="41" t="s">
        <v>19</v>
      </c>
      <c r="B10" s="43" t="s">
        <v>20</v>
      </c>
      <c r="C10" s="41"/>
      <c r="D10" s="41"/>
      <c r="E10" s="41"/>
      <c r="F10" s="41"/>
      <c r="G10" s="41"/>
      <c r="H10" s="34"/>
    </row>
    <row r="11" spans="1:10" x14ac:dyDescent="0.25">
      <c r="A11" s="51" t="s">
        <v>21</v>
      </c>
      <c r="B11" s="52"/>
      <c r="C11" s="53" t="s">
        <v>22</v>
      </c>
      <c r="D11" s="53" t="s">
        <v>23</v>
      </c>
      <c r="E11" s="53" t="s">
        <v>24</v>
      </c>
      <c r="F11" s="54" t="s">
        <v>26</v>
      </c>
      <c r="G11" s="55" t="s">
        <v>25</v>
      </c>
      <c r="H11" s="35" t="s">
        <v>27</v>
      </c>
      <c r="I11" s="6" t="s">
        <v>28</v>
      </c>
      <c r="J11" s="7" t="s">
        <v>29</v>
      </c>
    </row>
    <row r="12" spans="1:10" x14ac:dyDescent="0.25">
      <c r="A12" s="41" t="s">
        <v>30</v>
      </c>
      <c r="B12" s="56" t="s">
        <v>31</v>
      </c>
      <c r="C12" s="57">
        <f t="shared" ref="C12:C20" si="0">LEN(B12)</f>
        <v>2</v>
      </c>
      <c r="D12" s="57" t="str">
        <f>IF(C12=F12,"OK","ERRO")</f>
        <v>OK</v>
      </c>
      <c r="E12" s="41"/>
      <c r="F12" s="58">
        <v>2</v>
      </c>
      <c r="G12" s="59" t="s">
        <v>32</v>
      </c>
      <c r="H12" s="36" t="s">
        <v>33</v>
      </c>
      <c r="I12" s="8" t="s">
        <v>34</v>
      </c>
      <c r="J12" s="9">
        <v>0</v>
      </c>
    </row>
    <row r="13" spans="1:10" ht="30" x14ac:dyDescent="0.25">
      <c r="A13" s="41" t="s">
        <v>35</v>
      </c>
      <c r="B13" s="56" t="s">
        <v>171</v>
      </c>
      <c r="C13" s="57">
        <f t="shared" si="0"/>
        <v>30</v>
      </c>
      <c r="D13" s="57" t="str">
        <f>IF(C13=F13,"OK","ERRO")</f>
        <v>OK</v>
      </c>
      <c r="E13" s="41"/>
      <c r="F13" s="58">
        <v>30</v>
      </c>
      <c r="G13" s="59" t="s">
        <v>36</v>
      </c>
      <c r="H13" s="36" t="s">
        <v>37</v>
      </c>
      <c r="I13" s="8" t="s">
        <v>38</v>
      </c>
      <c r="J13" s="10" t="s">
        <v>39</v>
      </c>
    </row>
    <row r="14" spans="1:10" x14ac:dyDescent="0.25">
      <c r="A14" s="41" t="s">
        <v>40</v>
      </c>
      <c r="B14" s="115" t="str">
        <f>B142</f>
        <v>20190210</v>
      </c>
      <c r="C14" s="57">
        <f t="shared" si="0"/>
        <v>8</v>
      </c>
      <c r="D14" s="57" t="str">
        <f>IF(C14=F14,"OK","ERRO")</f>
        <v>OK</v>
      </c>
      <c r="E14" s="41"/>
      <c r="F14" s="58">
        <v>8</v>
      </c>
      <c r="G14" s="59" t="s">
        <v>41</v>
      </c>
      <c r="H14" s="36" t="s">
        <v>42</v>
      </c>
      <c r="I14" s="8" t="s">
        <v>43</v>
      </c>
      <c r="J14" s="9" t="s">
        <v>44</v>
      </c>
    </row>
    <row r="15" spans="1:10" x14ac:dyDescent="0.25">
      <c r="A15" s="41" t="s">
        <v>45</v>
      </c>
      <c r="B15" s="107" t="str">
        <f>B149</f>
        <v>0000001</v>
      </c>
      <c r="C15" s="57">
        <f t="shared" si="0"/>
        <v>7</v>
      </c>
      <c r="D15" s="57" t="str">
        <f>IF(C15=F15,"OK","ERRO")</f>
        <v>OK</v>
      </c>
      <c r="E15" s="41" t="s">
        <v>3</v>
      </c>
      <c r="F15" s="58">
        <v>7</v>
      </c>
      <c r="G15" s="59" t="s">
        <v>46</v>
      </c>
      <c r="H15" s="36" t="s">
        <v>47</v>
      </c>
      <c r="I15" s="8" t="s">
        <v>48</v>
      </c>
      <c r="J15" s="9" t="s">
        <v>49</v>
      </c>
    </row>
    <row r="16" spans="1:10" x14ac:dyDescent="0.25">
      <c r="A16" s="41" t="s">
        <v>50</v>
      </c>
      <c r="B16" s="115" t="str">
        <f>B142</f>
        <v>20190210</v>
      </c>
      <c r="C16" s="57">
        <f t="shared" si="0"/>
        <v>8</v>
      </c>
      <c r="D16" s="57" t="str">
        <f>IF(C16=F16,"OK","ERRO")</f>
        <v>OK</v>
      </c>
      <c r="E16" s="41"/>
      <c r="F16" s="58">
        <v>8</v>
      </c>
      <c r="G16" s="59" t="s">
        <v>51</v>
      </c>
      <c r="H16" s="36" t="s">
        <v>52</v>
      </c>
      <c r="I16" s="8" t="s">
        <v>53</v>
      </c>
      <c r="J16" s="9" t="s">
        <v>54</v>
      </c>
    </row>
    <row r="17" spans="1:10" ht="15.75" thickBot="1" x14ac:dyDescent="0.3">
      <c r="A17" s="41" t="s">
        <v>55</v>
      </c>
      <c r="B17" s="94" t="s">
        <v>56</v>
      </c>
      <c r="C17" s="57">
        <f t="shared" si="0"/>
        <v>6</v>
      </c>
      <c r="D17" s="57" t="str">
        <f>IF(C17=F17,"OK","ERRO")</f>
        <v>OK</v>
      </c>
      <c r="E17" s="41"/>
      <c r="F17" s="58">
        <v>6</v>
      </c>
      <c r="G17" s="59" t="s">
        <v>57</v>
      </c>
      <c r="H17" s="36" t="s">
        <v>58</v>
      </c>
      <c r="I17" s="8" t="s">
        <v>59</v>
      </c>
      <c r="J17" s="9" t="s">
        <v>60</v>
      </c>
    </row>
    <row r="18" spans="1:10" ht="15.75" thickBot="1" x14ac:dyDescent="0.3">
      <c r="A18" s="41" t="s">
        <v>61</v>
      </c>
      <c r="B18" s="127" t="str">
        <f>B147</f>
        <v>002</v>
      </c>
      <c r="C18" s="57">
        <f t="shared" si="0"/>
        <v>3</v>
      </c>
      <c r="D18" s="57" t="str">
        <f>IF(C18=F18,"OK","ERRO")</f>
        <v>OK</v>
      </c>
      <c r="E18" s="41"/>
      <c r="F18" s="60">
        <v>3</v>
      </c>
      <c r="G18" s="61" t="s">
        <v>61</v>
      </c>
      <c r="H18" s="37" t="s">
        <v>62</v>
      </c>
      <c r="I18" s="11" t="s">
        <v>63</v>
      </c>
      <c r="J18" s="12" t="s">
        <v>64</v>
      </c>
    </row>
    <row r="19" spans="1:10" x14ac:dyDescent="0.25">
      <c r="A19" s="41" t="s">
        <v>65</v>
      </c>
      <c r="B19" s="56" t="s">
        <v>169</v>
      </c>
      <c r="C19" s="57">
        <f t="shared" si="0"/>
        <v>736</v>
      </c>
      <c r="D19" s="57" t="str">
        <f>IF(C19=F19,"OK","ERRO")</f>
        <v>OK</v>
      </c>
      <c r="E19" s="41"/>
      <c r="F19" s="58">
        <v>736</v>
      </c>
      <c r="G19" s="59" t="s">
        <v>65</v>
      </c>
      <c r="H19" s="36" t="s">
        <v>66</v>
      </c>
      <c r="I19" s="8" t="s">
        <v>67</v>
      </c>
      <c r="J19" s="9" t="s">
        <v>68</v>
      </c>
    </row>
    <row r="20" spans="1:10" x14ac:dyDescent="0.25">
      <c r="A20" s="41" t="s">
        <v>69</v>
      </c>
      <c r="B20" s="62" t="str">
        <f>B12&amp;B13&amp;B14&amp;B15&amp;B16&amp;B17&amp;B18&amp;B19</f>
        <v xml:space="preserve">003-REVERSAO CHARGEBACK         20190210000000120190210080000002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57">
        <f t="shared" si="0"/>
        <v>800</v>
      </c>
      <c r="D20" s="57" t="str">
        <f>IF(C20=F20,"OK","ERRO")</f>
        <v>OK</v>
      </c>
      <c r="E20" s="41"/>
      <c r="F20" s="41">
        <f>SUM(F12:F19)</f>
        <v>800</v>
      </c>
      <c r="G20" s="41"/>
      <c r="H20" s="34"/>
    </row>
    <row r="21" spans="1:10" ht="15.75" customHeight="1" x14ac:dyDescent="0.25">
      <c r="A21" s="51" t="s">
        <v>70</v>
      </c>
      <c r="B21" s="52"/>
      <c r="C21" s="53" t="s">
        <v>22</v>
      </c>
      <c r="D21" s="53" t="s">
        <v>23</v>
      </c>
      <c r="E21" s="53" t="s">
        <v>24</v>
      </c>
      <c r="F21" s="54" t="s">
        <v>26</v>
      </c>
      <c r="G21" s="55" t="s">
        <v>25</v>
      </c>
      <c r="H21" s="35" t="s">
        <v>27</v>
      </c>
      <c r="I21" s="6" t="s">
        <v>28</v>
      </c>
      <c r="J21" s="7" t="s">
        <v>29</v>
      </c>
    </row>
    <row r="22" spans="1:10" ht="15.75" customHeight="1" thickBot="1" x14ac:dyDescent="0.3">
      <c r="A22" s="63" t="s">
        <v>107</v>
      </c>
      <c r="B22" s="56" t="s">
        <v>71</v>
      </c>
      <c r="C22" s="57">
        <f t="shared" ref="C22:C67" si="1">LEN(B22)</f>
        <v>2</v>
      </c>
      <c r="D22" s="57" t="str">
        <f>IF(C22=F22,"OK","ERRO")</f>
        <v>OK</v>
      </c>
      <c r="E22" s="41"/>
      <c r="F22" s="58">
        <v>2</v>
      </c>
      <c r="G22" s="59"/>
      <c r="H22" s="38"/>
      <c r="I22" s="13"/>
      <c r="J22" s="14"/>
    </row>
    <row r="23" spans="1:10" ht="15.75" customHeight="1" thickBot="1" x14ac:dyDescent="0.3">
      <c r="A23" s="64" t="s">
        <v>108</v>
      </c>
      <c r="B23" s="65" t="s">
        <v>95</v>
      </c>
      <c r="C23" s="57">
        <f>LEN(B23)</f>
        <v>3</v>
      </c>
      <c r="D23" s="57" t="str">
        <f>IF(C23=F23,"OK","ERRO")</f>
        <v>OK</v>
      </c>
      <c r="E23" s="41"/>
      <c r="F23" s="58">
        <v>3</v>
      </c>
      <c r="G23" s="66"/>
      <c r="H23" s="24"/>
      <c r="I23" s="25"/>
      <c r="J23" s="26"/>
    </row>
    <row r="24" spans="1:10" s="5" customFormat="1" ht="15.75" customHeight="1" thickBot="1" x14ac:dyDescent="0.3">
      <c r="A24" s="64" t="s">
        <v>109</v>
      </c>
      <c r="B24" s="65" t="s">
        <v>73</v>
      </c>
      <c r="C24" s="57">
        <f>LEN(B24)</f>
        <v>1</v>
      </c>
      <c r="D24" s="57" t="str">
        <f>IF(C24=F24,"OK","ERRO")</f>
        <v>OK</v>
      </c>
      <c r="E24" s="41"/>
      <c r="F24" s="58">
        <v>1</v>
      </c>
      <c r="G24" s="66"/>
      <c r="H24" s="27"/>
      <c r="I24" s="27"/>
      <c r="J24" s="28"/>
    </row>
    <row r="25" spans="1:10" ht="15.75" customHeight="1" thickBot="1" x14ac:dyDescent="0.3">
      <c r="A25" s="64" t="s">
        <v>110</v>
      </c>
      <c r="B25" s="65" t="s">
        <v>73</v>
      </c>
      <c r="C25" s="57">
        <f t="shared" si="1"/>
        <v>1</v>
      </c>
      <c r="D25" s="57" t="str">
        <f>IF(C25=F25,"OK","ERRO")</f>
        <v>OK</v>
      </c>
      <c r="E25" s="41"/>
      <c r="F25" s="58">
        <v>1</v>
      </c>
      <c r="G25" s="66"/>
      <c r="H25" s="27"/>
      <c r="I25" s="27"/>
      <c r="J25" s="28"/>
    </row>
    <row r="26" spans="1:10" ht="15.75" customHeight="1" thickBot="1" x14ac:dyDescent="0.3">
      <c r="A26" s="64" t="s">
        <v>111</v>
      </c>
      <c r="B26" s="65" t="s">
        <v>103</v>
      </c>
      <c r="C26" s="57">
        <f t="shared" si="1"/>
        <v>4</v>
      </c>
      <c r="D26" s="57" t="str">
        <f>IF(C26=F26,"OK","ERRO")</f>
        <v>OK</v>
      </c>
      <c r="E26" s="41"/>
      <c r="F26" s="67">
        <v>4</v>
      </c>
      <c r="G26" s="66"/>
      <c r="H26" s="27"/>
      <c r="I26" s="27"/>
      <c r="J26" s="28"/>
    </row>
    <row r="27" spans="1:10" ht="15.75" customHeight="1" thickBot="1" x14ac:dyDescent="0.3">
      <c r="A27" s="64" t="s">
        <v>112</v>
      </c>
      <c r="B27" s="65" t="s">
        <v>151</v>
      </c>
      <c r="C27" s="57">
        <f t="shared" si="1"/>
        <v>3</v>
      </c>
      <c r="D27" s="57" t="str">
        <f>IF(C27=F27,"OK","ERRO")</f>
        <v>OK</v>
      </c>
      <c r="E27" s="41"/>
      <c r="F27" s="67">
        <v>3</v>
      </c>
      <c r="G27" s="66"/>
      <c r="H27" s="27"/>
      <c r="I27" s="27"/>
      <c r="J27" s="28"/>
    </row>
    <row r="28" spans="1:10" ht="15.75" customHeight="1" thickBot="1" x14ac:dyDescent="0.3">
      <c r="A28" s="64" t="s">
        <v>113</v>
      </c>
      <c r="B28" s="68" t="s">
        <v>152</v>
      </c>
      <c r="C28" s="57">
        <f t="shared" si="1"/>
        <v>6</v>
      </c>
      <c r="D28" s="57" t="str">
        <f>IF(C28=F28,"OK","ERRO")</f>
        <v>OK</v>
      </c>
      <c r="E28" s="41"/>
      <c r="F28" s="58">
        <v>6</v>
      </c>
      <c r="G28" s="66"/>
      <c r="H28" s="27"/>
      <c r="I28" s="27"/>
      <c r="J28" s="28"/>
    </row>
    <row r="29" spans="1:10" ht="15.75" customHeight="1" thickBot="1" x14ac:dyDescent="0.3">
      <c r="A29" s="64" t="s">
        <v>114</v>
      </c>
      <c r="B29" s="65" t="s">
        <v>105</v>
      </c>
      <c r="C29" s="57">
        <f t="shared" si="1"/>
        <v>12</v>
      </c>
      <c r="D29" s="57" t="str">
        <f>IF(C29=F29,"OK","ERRO")</f>
        <v>OK</v>
      </c>
      <c r="E29" s="41"/>
      <c r="F29" s="58">
        <v>12</v>
      </c>
      <c r="G29" s="66"/>
      <c r="H29" s="27"/>
      <c r="I29" s="27"/>
      <c r="J29" s="28"/>
    </row>
    <row r="30" spans="1:10" ht="15.75" customHeight="1" thickBot="1" x14ac:dyDescent="0.3">
      <c r="A30" s="64" t="s">
        <v>115</v>
      </c>
      <c r="B30" s="69" t="s">
        <v>97</v>
      </c>
      <c r="C30" s="57">
        <f t="shared" si="1"/>
        <v>8</v>
      </c>
      <c r="D30" s="57" t="str">
        <f>IF(C30=F30,"OK","ERRO")</f>
        <v>OK</v>
      </c>
      <c r="E30" s="41"/>
      <c r="F30" s="58">
        <v>8</v>
      </c>
      <c r="G30" s="66"/>
      <c r="H30" s="27"/>
      <c r="I30" s="27"/>
      <c r="J30" s="28"/>
    </row>
    <row r="31" spans="1:10" ht="15.75" customHeight="1" thickBot="1" x14ac:dyDescent="0.3">
      <c r="A31" s="64" t="s">
        <v>116</v>
      </c>
      <c r="B31" s="70" t="s">
        <v>153</v>
      </c>
      <c r="C31" s="57">
        <f t="shared" si="1"/>
        <v>100</v>
      </c>
      <c r="D31" s="57" t="str">
        <f>IF(C31=F31,"OK","ERRO")</f>
        <v>OK</v>
      </c>
      <c r="E31" s="41"/>
      <c r="F31" s="58">
        <v>100</v>
      </c>
      <c r="G31" s="66"/>
      <c r="H31" s="27"/>
      <c r="I31" s="27"/>
      <c r="J31" s="28"/>
    </row>
    <row r="32" spans="1:10" ht="15.75" customHeight="1" thickBot="1" x14ac:dyDescent="0.3">
      <c r="A32" s="64" t="s">
        <v>117</v>
      </c>
      <c r="B32" s="107" t="str">
        <f>B144</f>
        <v>00000000000000000000010</v>
      </c>
      <c r="C32" s="57">
        <f t="shared" si="1"/>
        <v>23</v>
      </c>
      <c r="D32" s="57" t="str">
        <f>IF(C32=F32,"OK","ERRO")</f>
        <v>OK</v>
      </c>
      <c r="E32" s="41"/>
      <c r="F32" s="58">
        <v>23</v>
      </c>
      <c r="G32" s="66"/>
      <c r="H32" s="27"/>
      <c r="I32" s="27"/>
      <c r="J32" s="28"/>
    </row>
    <row r="33" spans="1:10" ht="15.75" customHeight="1" thickBot="1" x14ac:dyDescent="0.3">
      <c r="A33" s="64" t="s">
        <v>118</v>
      </c>
      <c r="B33" s="65" t="s">
        <v>168</v>
      </c>
      <c r="C33" s="57">
        <f t="shared" si="1"/>
        <v>19</v>
      </c>
      <c r="D33" s="57" t="str">
        <f>IF(C33=F33,"OK","ERRO")</f>
        <v>OK</v>
      </c>
      <c r="E33" s="41"/>
      <c r="F33" s="58">
        <v>19</v>
      </c>
      <c r="G33" s="66"/>
      <c r="H33" s="27"/>
      <c r="I33" s="27"/>
      <c r="J33" s="28"/>
    </row>
    <row r="34" spans="1:10" ht="15.75" customHeight="1" thickBot="1" x14ac:dyDescent="0.3">
      <c r="A34" s="64" t="s">
        <v>119</v>
      </c>
      <c r="B34" s="71" t="s">
        <v>154</v>
      </c>
      <c r="C34" s="57">
        <f t="shared" si="1"/>
        <v>10</v>
      </c>
      <c r="D34" s="57" t="str">
        <f>IF(C34=F34,"OK","ERRO")</f>
        <v>OK</v>
      </c>
      <c r="E34" s="41"/>
      <c r="F34" s="58">
        <v>10</v>
      </c>
      <c r="G34" s="66"/>
      <c r="H34" s="27"/>
      <c r="I34" s="27"/>
      <c r="J34" s="28"/>
    </row>
    <row r="35" spans="1:10" ht="15" customHeight="1" thickBot="1" x14ac:dyDescent="0.3">
      <c r="A35" s="64" t="s">
        <v>120</v>
      </c>
      <c r="B35" s="65" t="s">
        <v>73</v>
      </c>
      <c r="C35" s="57">
        <f t="shared" si="1"/>
        <v>1</v>
      </c>
      <c r="D35" s="57" t="str">
        <f>IF(C35=F35,"OK","ERRO")</f>
        <v>OK</v>
      </c>
      <c r="E35" s="41"/>
      <c r="F35" s="72">
        <v>1</v>
      </c>
      <c r="G35" s="66"/>
      <c r="H35" s="27"/>
      <c r="I35" s="27"/>
      <c r="J35" s="28"/>
    </row>
    <row r="36" spans="1:10" ht="15.75" customHeight="1" thickBot="1" x14ac:dyDescent="0.3">
      <c r="A36" s="64" t="s">
        <v>121</v>
      </c>
      <c r="B36" s="65" t="s">
        <v>155</v>
      </c>
      <c r="C36" s="57">
        <f t="shared" si="1"/>
        <v>21</v>
      </c>
      <c r="D36" s="57" t="str">
        <f>IF(C36=F36,"OK","ERRO")</f>
        <v>OK</v>
      </c>
      <c r="E36" s="41"/>
      <c r="F36" s="58">
        <v>21</v>
      </c>
      <c r="G36" s="66"/>
      <c r="H36" s="27"/>
      <c r="I36" s="27"/>
      <c r="J36" s="28"/>
    </row>
    <row r="37" spans="1:10" ht="15.75" customHeight="1" thickBot="1" x14ac:dyDescent="0.3">
      <c r="A37" s="64" t="s">
        <v>122</v>
      </c>
      <c r="B37" s="65" t="s">
        <v>152</v>
      </c>
      <c r="C37" s="57">
        <f t="shared" si="1"/>
        <v>6</v>
      </c>
      <c r="D37" s="57" t="str">
        <f>IF(C37=F37,"OK","ERRO")</f>
        <v>OK</v>
      </c>
      <c r="E37" s="41"/>
      <c r="F37" s="58">
        <v>6</v>
      </c>
      <c r="G37" s="66"/>
      <c r="H37" s="27"/>
      <c r="I37" s="27"/>
      <c r="J37" s="28"/>
    </row>
    <row r="38" spans="1:10" ht="15.75" customHeight="1" thickBot="1" x14ac:dyDescent="0.3">
      <c r="A38" s="64" t="s">
        <v>123</v>
      </c>
      <c r="B38" s="64" t="s">
        <v>156</v>
      </c>
      <c r="C38" s="57">
        <f t="shared" si="1"/>
        <v>100</v>
      </c>
      <c r="D38" s="57" t="str">
        <f>IF(C38=F38,"OK","ERRO")</f>
        <v>OK</v>
      </c>
      <c r="E38" s="41"/>
      <c r="F38" s="58">
        <v>100</v>
      </c>
      <c r="G38" s="66"/>
      <c r="H38" s="27"/>
      <c r="I38" s="27"/>
      <c r="J38" s="28"/>
    </row>
    <row r="39" spans="1:10" ht="15.75" customHeight="1" thickBot="1" x14ac:dyDescent="0.3">
      <c r="A39" s="64" t="s">
        <v>124</v>
      </c>
      <c r="B39" s="65" t="s">
        <v>154</v>
      </c>
      <c r="C39" s="57">
        <f t="shared" si="1"/>
        <v>10</v>
      </c>
      <c r="D39" s="57" t="str">
        <f>IF(C39=F39,"OK","ERRO")</f>
        <v>OK</v>
      </c>
      <c r="E39" s="41"/>
      <c r="F39" s="58">
        <v>10</v>
      </c>
      <c r="G39" s="66"/>
      <c r="H39" s="27"/>
      <c r="I39" s="27"/>
      <c r="J39" s="28"/>
    </row>
    <row r="40" spans="1:10" ht="15.75" customHeight="1" thickBot="1" x14ac:dyDescent="0.3">
      <c r="A40" s="64" t="s">
        <v>125</v>
      </c>
      <c r="B40" s="64" t="s">
        <v>157</v>
      </c>
      <c r="C40" s="57">
        <f t="shared" si="1"/>
        <v>124</v>
      </c>
      <c r="D40" s="57" t="str">
        <f>IF(C40=F40,"OK","ERRO")</f>
        <v>OK</v>
      </c>
      <c r="E40" s="41"/>
      <c r="F40" s="58">
        <v>124</v>
      </c>
      <c r="G40" s="66"/>
      <c r="H40" s="27"/>
      <c r="I40" s="27"/>
      <c r="J40" s="28"/>
    </row>
    <row r="41" spans="1:10" ht="15.75" customHeight="1" thickBot="1" x14ac:dyDescent="0.3">
      <c r="A41" s="64" t="s">
        <v>126</v>
      </c>
      <c r="B41" s="65" t="s">
        <v>152</v>
      </c>
      <c r="C41" s="57">
        <f t="shared" si="1"/>
        <v>6</v>
      </c>
      <c r="D41" s="57" t="str">
        <f>IF(C41=F41,"OK","ERRO")</f>
        <v>OK</v>
      </c>
      <c r="E41" s="41"/>
      <c r="F41" s="58">
        <v>6</v>
      </c>
      <c r="G41" s="66"/>
      <c r="H41" s="27"/>
      <c r="I41" s="27"/>
      <c r="J41" s="28"/>
    </row>
    <row r="42" spans="1:10" ht="15.75" customHeight="1" thickBot="1" x14ac:dyDescent="0.3">
      <c r="A42" s="64" t="s">
        <v>127</v>
      </c>
      <c r="B42" s="65" t="s">
        <v>100</v>
      </c>
      <c r="C42" s="57">
        <f t="shared" si="1"/>
        <v>6</v>
      </c>
      <c r="D42" s="57" t="str">
        <f>IF(C42=F42,"OK","ERRO")</f>
        <v>OK</v>
      </c>
      <c r="E42" s="41"/>
      <c r="F42" s="58">
        <v>6</v>
      </c>
      <c r="G42" s="66"/>
      <c r="H42" s="27"/>
      <c r="I42" s="27"/>
      <c r="J42" s="28"/>
    </row>
    <row r="43" spans="1:10" ht="15.75" customHeight="1" thickBot="1" x14ac:dyDescent="0.3">
      <c r="A43" s="64" t="s">
        <v>128</v>
      </c>
      <c r="B43" s="65" t="s">
        <v>71</v>
      </c>
      <c r="C43" s="57">
        <f t="shared" si="1"/>
        <v>2</v>
      </c>
      <c r="D43" s="57" t="str">
        <f>IF(C43=F43,"OK","ERRO")</f>
        <v>OK</v>
      </c>
      <c r="E43" s="41"/>
      <c r="F43" s="58">
        <v>2</v>
      </c>
      <c r="G43" s="66"/>
      <c r="H43" s="27"/>
      <c r="I43" s="27"/>
      <c r="J43" s="28"/>
    </row>
    <row r="44" spans="1:10" ht="15.75" customHeight="1" thickBot="1" x14ac:dyDescent="0.3">
      <c r="A44" s="64" t="s">
        <v>129</v>
      </c>
      <c r="B44" s="65" t="s">
        <v>73</v>
      </c>
      <c r="C44" s="57">
        <f t="shared" si="1"/>
        <v>1</v>
      </c>
      <c r="D44" s="57" t="str">
        <f>IF(C44=F44,"OK","ERRO")</f>
        <v>OK</v>
      </c>
      <c r="E44" s="41"/>
      <c r="F44" s="58">
        <v>1</v>
      </c>
      <c r="G44" s="66"/>
      <c r="H44" s="24"/>
      <c r="I44" s="24"/>
      <c r="J44" s="26"/>
    </row>
    <row r="45" spans="1:10" ht="15.75" customHeight="1" thickBot="1" x14ac:dyDescent="0.3">
      <c r="A45" s="64" t="s">
        <v>130</v>
      </c>
      <c r="B45" s="65" t="s">
        <v>101</v>
      </c>
      <c r="C45" s="57">
        <f t="shared" si="1"/>
        <v>3</v>
      </c>
      <c r="D45" s="57" t="str">
        <f>IF(C45=F45,"OK","ERRO")</f>
        <v>OK</v>
      </c>
      <c r="E45" s="41"/>
      <c r="F45" s="58">
        <v>3</v>
      </c>
      <c r="G45" s="66"/>
      <c r="H45" s="27"/>
      <c r="I45" s="27"/>
      <c r="J45" s="28"/>
    </row>
    <row r="46" spans="1:10" ht="15.75" customHeight="1" thickBot="1" x14ac:dyDescent="0.3">
      <c r="A46" s="73" t="s">
        <v>131</v>
      </c>
      <c r="B46" s="65" t="s">
        <v>73</v>
      </c>
      <c r="C46" s="57">
        <f t="shared" si="1"/>
        <v>1</v>
      </c>
      <c r="D46" s="57" t="str">
        <f>IF(C46=F46,"OK","ERRO")</f>
        <v>OK</v>
      </c>
      <c r="E46" s="41"/>
      <c r="F46" s="58">
        <v>1</v>
      </c>
      <c r="G46" s="74"/>
      <c r="H46" s="27"/>
      <c r="I46" s="27"/>
      <c r="J46" s="28"/>
    </row>
    <row r="47" spans="1:10" ht="15.75" customHeight="1" thickBot="1" x14ac:dyDescent="0.3">
      <c r="A47" s="73" t="s">
        <v>132</v>
      </c>
      <c r="B47" s="65" t="s">
        <v>101</v>
      </c>
      <c r="C47" s="57">
        <f t="shared" si="1"/>
        <v>3</v>
      </c>
      <c r="D47" s="57" t="str">
        <f>IF(C47=F47,"OK","ERRO")</f>
        <v>OK</v>
      </c>
      <c r="E47" s="41"/>
      <c r="F47" s="58">
        <v>3</v>
      </c>
      <c r="G47" s="74"/>
      <c r="H47" s="27"/>
      <c r="I47" s="27"/>
      <c r="J47" s="28"/>
    </row>
    <row r="48" spans="1:10" ht="15.75" customHeight="1" thickBot="1" x14ac:dyDescent="0.3">
      <c r="A48" s="73" t="s">
        <v>133</v>
      </c>
      <c r="B48" s="65" t="s">
        <v>158</v>
      </c>
      <c r="C48" s="57">
        <f t="shared" si="1"/>
        <v>5</v>
      </c>
      <c r="D48" s="57" t="str">
        <f>IF(C48=F48,"OK","ERRO")</f>
        <v>OK</v>
      </c>
      <c r="E48" s="41"/>
      <c r="F48" s="58">
        <v>5</v>
      </c>
      <c r="G48" s="74"/>
      <c r="H48" s="27"/>
      <c r="I48" s="27"/>
      <c r="J48" s="28"/>
    </row>
    <row r="49" spans="1:10" ht="15.75" customHeight="1" thickBot="1" x14ac:dyDescent="0.3">
      <c r="A49" s="73" t="s">
        <v>134</v>
      </c>
      <c r="B49" s="65" t="s">
        <v>159</v>
      </c>
      <c r="C49" s="57">
        <f t="shared" si="1"/>
        <v>19</v>
      </c>
      <c r="D49" s="57" t="str">
        <f>IF(C49=F49,"OK","ERRO")</f>
        <v>OK</v>
      </c>
      <c r="E49" s="41"/>
      <c r="F49" s="58">
        <v>19</v>
      </c>
      <c r="G49" s="74"/>
      <c r="H49" s="27"/>
      <c r="I49" s="27"/>
      <c r="J49" s="28"/>
    </row>
    <row r="50" spans="1:10" ht="15.75" customHeight="1" thickBot="1" x14ac:dyDescent="0.3">
      <c r="A50" s="73" t="s">
        <v>135</v>
      </c>
      <c r="B50" s="65" t="s">
        <v>154</v>
      </c>
      <c r="C50" s="57">
        <f t="shared" si="1"/>
        <v>10</v>
      </c>
      <c r="D50" s="57" t="str">
        <f>IF(C50=F50,"OK","ERRO")</f>
        <v>OK</v>
      </c>
      <c r="E50" s="41"/>
      <c r="F50" s="58">
        <v>10</v>
      </c>
      <c r="G50" s="74"/>
      <c r="H50" s="27"/>
      <c r="I50" s="27"/>
      <c r="J50" s="28"/>
    </row>
    <row r="51" spans="1:10" ht="15.75" customHeight="1" thickBot="1" x14ac:dyDescent="0.3">
      <c r="A51" s="73" t="s">
        <v>136</v>
      </c>
      <c r="B51" s="73" t="s">
        <v>160</v>
      </c>
      <c r="C51" s="57">
        <f t="shared" si="1"/>
        <v>32</v>
      </c>
      <c r="D51" s="57" t="str">
        <f>IF(C51=F51,"OK","ERRO")</f>
        <v>OK</v>
      </c>
      <c r="E51" s="41"/>
      <c r="F51" s="58">
        <v>32</v>
      </c>
      <c r="G51" s="74"/>
      <c r="H51" s="27"/>
      <c r="I51" s="27"/>
      <c r="J51" s="28"/>
    </row>
    <row r="52" spans="1:10" ht="15.75" customHeight="1" thickBot="1" x14ac:dyDescent="0.3">
      <c r="A52" s="73" t="s">
        <v>137</v>
      </c>
      <c r="B52" s="65" t="s">
        <v>158</v>
      </c>
      <c r="C52" s="57">
        <f t="shared" si="1"/>
        <v>5</v>
      </c>
      <c r="D52" s="57" t="str">
        <f>IF(C52=F52,"OK","ERRO")</f>
        <v>OK</v>
      </c>
      <c r="E52" s="41"/>
      <c r="F52" s="58">
        <v>5</v>
      </c>
      <c r="G52" s="74"/>
      <c r="H52" s="27"/>
      <c r="I52" s="27"/>
      <c r="J52" s="28"/>
    </row>
    <row r="53" spans="1:10" ht="15.75" customHeight="1" thickBot="1" x14ac:dyDescent="0.3">
      <c r="A53" s="73" t="s">
        <v>138</v>
      </c>
      <c r="B53" s="65" t="s">
        <v>73</v>
      </c>
      <c r="C53" s="57">
        <f t="shared" si="1"/>
        <v>1</v>
      </c>
      <c r="D53" s="57" t="str">
        <f>IF(C53=F53,"OK","ERRO")</f>
        <v>OK</v>
      </c>
      <c r="E53" s="41"/>
      <c r="F53" s="58">
        <v>1</v>
      </c>
      <c r="G53" s="74"/>
      <c r="H53" s="27"/>
      <c r="I53" s="27"/>
      <c r="J53" s="28"/>
    </row>
    <row r="54" spans="1:10" ht="15.75" customHeight="1" thickBot="1" x14ac:dyDescent="0.3">
      <c r="A54" s="73" t="s">
        <v>139</v>
      </c>
      <c r="B54" s="65" t="s">
        <v>154</v>
      </c>
      <c r="C54" s="57">
        <f t="shared" si="1"/>
        <v>10</v>
      </c>
      <c r="D54" s="57" t="str">
        <f>IF(C54=F54,"OK","ERRO")</f>
        <v>OK</v>
      </c>
      <c r="E54" s="41"/>
      <c r="F54" s="58">
        <v>10</v>
      </c>
      <c r="G54" s="74"/>
      <c r="H54" s="27"/>
      <c r="I54" s="27"/>
      <c r="J54" s="28"/>
    </row>
    <row r="55" spans="1:10" ht="15.75" customHeight="1" thickBot="1" x14ac:dyDescent="0.3">
      <c r="A55" s="73" t="s">
        <v>140</v>
      </c>
      <c r="B55" s="56" t="s">
        <v>104</v>
      </c>
      <c r="C55" s="57">
        <f t="shared" si="1"/>
        <v>2</v>
      </c>
      <c r="D55" s="57" t="str">
        <f>IF(C55=F55,"OK","ERRO")</f>
        <v>OK</v>
      </c>
      <c r="E55" s="41"/>
      <c r="F55" s="58">
        <v>2</v>
      </c>
      <c r="G55" s="74"/>
      <c r="H55" s="27"/>
      <c r="I55" s="27"/>
      <c r="J55" s="28"/>
    </row>
    <row r="56" spans="1:10" ht="15.75" customHeight="1" thickBot="1" x14ac:dyDescent="0.3">
      <c r="A56" s="73" t="s">
        <v>141</v>
      </c>
      <c r="B56" s="65" t="s">
        <v>161</v>
      </c>
      <c r="C56" s="57">
        <f t="shared" si="1"/>
        <v>3</v>
      </c>
      <c r="D56" s="57" t="str">
        <f>IF(C56=F56,"OK","ERRO")</f>
        <v>OK</v>
      </c>
      <c r="E56" s="41"/>
      <c r="F56" s="58">
        <v>3</v>
      </c>
      <c r="G56" s="74"/>
      <c r="H56" s="27"/>
      <c r="I56" s="27"/>
      <c r="J56" s="28"/>
    </row>
    <row r="57" spans="1:10" ht="15.75" customHeight="1" thickBot="1" x14ac:dyDescent="0.3">
      <c r="A57" s="73" t="s">
        <v>142</v>
      </c>
      <c r="B57" s="65" t="s">
        <v>158</v>
      </c>
      <c r="C57" s="57">
        <f t="shared" si="1"/>
        <v>5</v>
      </c>
      <c r="D57" s="57" t="str">
        <f>IF(C57=F57,"OK","ERRO")</f>
        <v>OK</v>
      </c>
      <c r="E57" s="41"/>
      <c r="F57" s="58">
        <v>5</v>
      </c>
      <c r="G57" s="74"/>
      <c r="H57" s="27"/>
      <c r="I57" s="27"/>
      <c r="J57" s="28"/>
    </row>
    <row r="58" spans="1:10" ht="15.75" customHeight="1" thickBot="1" x14ac:dyDescent="0.3">
      <c r="A58" s="73" t="s">
        <v>143</v>
      </c>
      <c r="B58" s="73" t="s">
        <v>162</v>
      </c>
      <c r="C58" s="57">
        <f t="shared" si="1"/>
        <v>20</v>
      </c>
      <c r="D58" s="57" t="str">
        <f>IF(C58=F58,"OK","ERRO")</f>
        <v>OK</v>
      </c>
      <c r="E58" s="41"/>
      <c r="F58" s="58">
        <v>20</v>
      </c>
      <c r="G58" s="74"/>
      <c r="H58" s="27"/>
      <c r="I58" s="27"/>
      <c r="J58" s="28"/>
    </row>
    <row r="59" spans="1:10" ht="15.75" customHeight="1" thickBot="1" x14ac:dyDescent="0.3">
      <c r="A59" s="73" t="s">
        <v>144</v>
      </c>
      <c r="B59" s="73" t="s">
        <v>163</v>
      </c>
      <c r="C59" s="57">
        <f t="shared" si="1"/>
        <v>13</v>
      </c>
      <c r="D59" s="57" t="str">
        <f>IF(C59=F59,"OK","ERRO")</f>
        <v>OK</v>
      </c>
      <c r="E59" s="41"/>
      <c r="F59" s="58">
        <v>13</v>
      </c>
      <c r="G59" s="74"/>
      <c r="H59" s="27"/>
      <c r="I59" s="27"/>
      <c r="J59" s="28"/>
    </row>
    <row r="60" spans="1:10" ht="15.75" customHeight="1" thickBot="1" x14ac:dyDescent="0.3">
      <c r="A60" s="64" t="s">
        <v>145</v>
      </c>
      <c r="B60" s="65" t="s">
        <v>164</v>
      </c>
      <c r="C60" s="57">
        <f t="shared" si="1"/>
        <v>3</v>
      </c>
      <c r="D60" s="57" t="str">
        <f>IF(C60=F60,"OK","ERRO")</f>
        <v>OK</v>
      </c>
      <c r="E60" s="41"/>
      <c r="F60" s="58">
        <v>3</v>
      </c>
      <c r="G60" s="66"/>
      <c r="H60" s="39"/>
      <c r="I60" s="29"/>
      <c r="J60" s="30"/>
    </row>
    <row r="61" spans="1:10" ht="15.75" customHeight="1" x14ac:dyDescent="0.25">
      <c r="A61" s="64" t="s">
        <v>146</v>
      </c>
      <c r="B61" s="65" t="s">
        <v>165</v>
      </c>
      <c r="C61" s="57">
        <f t="shared" si="1"/>
        <v>7</v>
      </c>
      <c r="D61" s="57" t="str">
        <f>IF(C61=F61,"OK","ERRO")</f>
        <v>OK</v>
      </c>
      <c r="E61" s="41"/>
      <c r="F61" s="58">
        <v>7</v>
      </c>
      <c r="G61" s="66"/>
      <c r="H61" s="39"/>
      <c r="I61" s="29"/>
      <c r="J61" s="31"/>
    </row>
    <row r="62" spans="1:10" s="5" customFormat="1" ht="15.75" customHeight="1" x14ac:dyDescent="0.25">
      <c r="A62" s="64" t="s">
        <v>147</v>
      </c>
      <c r="B62" s="65" t="s">
        <v>166</v>
      </c>
      <c r="C62" s="57">
        <f t="shared" si="1"/>
        <v>11</v>
      </c>
      <c r="D62" s="57" t="str">
        <f>IF(C62=F62,"OK","ERRO")</f>
        <v>OK</v>
      </c>
      <c r="E62" s="41"/>
      <c r="F62" s="75">
        <v>11</v>
      </c>
      <c r="G62" s="66"/>
      <c r="H62" s="33"/>
      <c r="I62" s="33"/>
      <c r="J62" s="31"/>
    </row>
    <row r="63" spans="1:10" s="5" customFormat="1" ht="15.75" customHeight="1" x14ac:dyDescent="0.25">
      <c r="A63" s="64" t="s">
        <v>148</v>
      </c>
      <c r="B63" s="65" t="s">
        <v>73</v>
      </c>
      <c r="C63" s="57">
        <f t="shared" si="1"/>
        <v>1</v>
      </c>
      <c r="D63" s="57" t="str">
        <f>IF(C63=F63,"OK","ERRO")</f>
        <v>OK</v>
      </c>
      <c r="E63" s="41"/>
      <c r="F63" s="72">
        <v>1</v>
      </c>
      <c r="G63" s="66"/>
      <c r="H63" s="33"/>
      <c r="I63" s="33"/>
      <c r="J63" s="31"/>
    </row>
    <row r="64" spans="1:10" s="5" customFormat="1" ht="15.75" customHeight="1" x14ac:dyDescent="0.25">
      <c r="A64" s="64" t="s">
        <v>149</v>
      </c>
      <c r="B64" s="65" t="s">
        <v>167</v>
      </c>
      <c r="C64" s="57">
        <f t="shared" si="1"/>
        <v>15</v>
      </c>
      <c r="D64" s="57" t="str">
        <f>IF(C64=F64,"OK","ERRO")</f>
        <v>OK</v>
      </c>
      <c r="E64" s="41"/>
      <c r="F64" s="72">
        <v>15</v>
      </c>
      <c r="G64" s="66"/>
      <c r="H64" s="33"/>
      <c r="I64" s="33"/>
      <c r="J64" s="31"/>
    </row>
    <row r="65" spans="1:10" s="5" customFormat="1" ht="15.75" customHeight="1" x14ac:dyDescent="0.25">
      <c r="A65" s="64" t="s">
        <v>150</v>
      </c>
      <c r="B65" s="65" t="s">
        <v>102</v>
      </c>
      <c r="C65" s="57">
        <f t="shared" si="1"/>
        <v>20</v>
      </c>
      <c r="D65" s="57" t="str">
        <f>IF(C65=F65,"OK","ERRO")</f>
        <v>OK</v>
      </c>
      <c r="E65" s="41"/>
      <c r="F65" s="58">
        <v>20</v>
      </c>
      <c r="G65" s="66"/>
      <c r="H65" s="33"/>
      <c r="I65" s="33"/>
      <c r="J65" s="31"/>
    </row>
    <row r="66" spans="1:10" ht="15.75" customHeight="1" thickBot="1" x14ac:dyDescent="0.3">
      <c r="A66" s="64" t="s">
        <v>65</v>
      </c>
      <c r="B66" s="56" t="s">
        <v>106</v>
      </c>
      <c r="C66" s="57">
        <f t="shared" si="1"/>
        <v>142</v>
      </c>
      <c r="D66" s="57" t="str">
        <f>IF(C66=F66,"OK","ERRO")</f>
        <v>OK</v>
      </c>
      <c r="E66" s="41"/>
      <c r="F66" s="58">
        <v>142</v>
      </c>
      <c r="G66" s="66" t="s">
        <v>65</v>
      </c>
      <c r="H66" s="27" t="s">
        <v>98</v>
      </c>
      <c r="I66" s="27" t="s">
        <v>99</v>
      </c>
      <c r="J66" s="32" t="s">
        <v>68</v>
      </c>
    </row>
    <row r="67" spans="1:10" ht="15.75" customHeight="1" x14ac:dyDescent="0.25">
      <c r="A67" s="76" t="s">
        <v>69</v>
      </c>
      <c r="B67" s="77" t="str">
        <f>CONCATENATE(B22,B23,B24,B25,B26,B27,B28,B29,B30,B31,B32,B33,B34,B35,B36,B37,B38,B39,B40,B41,B42,B43,B44,B45,B46,B47,B48,B49,B50,B51,B52,B53,B54,B55,B56,B57,B58,B59,B60,B61,B62,B63,B64,B65,B66)</f>
        <v xml:space="preserve">0100211451598619021000000000200020190210mensagem chb                                                                                        000000000000000000000105147711926254041   00000000011000000000000000000001190210memorandoRemetenteMasterCom                                                                         0000000001metadadosImagensMasterCom                                                                                                   190210000001011001100100001                   0000000001nomeEC                          0000110000000001N 98100001descricaoMCC        nomeCidadeEC BRA011    9585140450 100000000000000100000000000000000001                                                                                                                                              </v>
      </c>
      <c r="C67" s="57">
        <f t="shared" si="1"/>
        <v>800</v>
      </c>
      <c r="D67" s="57" t="str">
        <f>IF(C67=F67,"OK","ERRO")</f>
        <v>OK</v>
      </c>
      <c r="E67" s="41"/>
      <c r="F67" s="41">
        <f>SUM(F22:F66)</f>
        <v>800</v>
      </c>
      <c r="G67" s="41"/>
      <c r="H67" s="34"/>
    </row>
    <row r="68" spans="1:10" s="5" customFormat="1" ht="15.75" customHeight="1" x14ac:dyDescent="0.25">
      <c r="A68" s="76"/>
      <c r="B68" s="86"/>
      <c r="C68" s="57"/>
      <c r="D68" s="57"/>
      <c r="E68" s="41"/>
      <c r="F68" s="41"/>
      <c r="G68" s="41"/>
      <c r="H68" s="34"/>
    </row>
    <row r="69" spans="1:10" s="5" customFormat="1" ht="15.75" customHeight="1" x14ac:dyDescent="0.25">
      <c r="A69" s="87" t="s">
        <v>172</v>
      </c>
      <c r="B69" s="88"/>
      <c r="C69" s="89" t="s">
        <v>22</v>
      </c>
      <c r="D69" s="90" t="s">
        <v>23</v>
      </c>
      <c r="E69" s="90" t="s">
        <v>24</v>
      </c>
      <c r="F69" s="92" t="s">
        <v>26</v>
      </c>
      <c r="G69" s="91" t="s">
        <v>25</v>
      </c>
      <c r="H69" s="91" t="s">
        <v>27</v>
      </c>
      <c r="I69" s="91" t="s">
        <v>28</v>
      </c>
      <c r="J69" s="93" t="s">
        <v>29</v>
      </c>
    </row>
    <row r="70" spans="1:10" s="5" customFormat="1" ht="15.75" customHeight="1" x14ac:dyDescent="0.25">
      <c r="A70" s="5" t="s">
        <v>76</v>
      </c>
      <c r="B70" s="94" t="s">
        <v>173</v>
      </c>
      <c r="C70" s="4">
        <f t="shared" ref="C70:C126" si="2">LEN(B70)</f>
        <v>2</v>
      </c>
      <c r="D70" s="4" t="str">
        <f>IF(C70=F70,"OK","ERRO")</f>
        <v>OK</v>
      </c>
      <c r="F70" s="96">
        <v>2</v>
      </c>
      <c r="G70" s="95" t="s">
        <v>32</v>
      </c>
      <c r="H70" s="97" t="s">
        <v>33</v>
      </c>
      <c r="I70" s="97" t="s">
        <v>78</v>
      </c>
      <c r="J70" s="98" t="s">
        <v>174</v>
      </c>
    </row>
    <row r="71" spans="1:10" s="5" customFormat="1" ht="15.75" customHeight="1" x14ac:dyDescent="0.25">
      <c r="A71" s="99" t="s">
        <v>72</v>
      </c>
      <c r="B71" s="100" t="str">
        <f>B147</f>
        <v>002</v>
      </c>
      <c r="C71" s="4">
        <f t="shared" si="2"/>
        <v>3</v>
      </c>
      <c r="D71" s="4" t="str">
        <f>IF(C71=F71,"OK","ERRO")</f>
        <v>OK</v>
      </c>
      <c r="F71" s="101">
        <v>3</v>
      </c>
      <c r="G71" s="95" t="s">
        <v>72</v>
      </c>
      <c r="H71" s="97" t="s">
        <v>62</v>
      </c>
      <c r="I71" s="97" t="s">
        <v>175</v>
      </c>
      <c r="J71" s="98" t="s">
        <v>176</v>
      </c>
    </row>
    <row r="72" spans="1:10" s="5" customFormat="1" ht="15.75" customHeight="1" x14ac:dyDescent="0.25">
      <c r="A72" s="99" t="s">
        <v>177</v>
      </c>
      <c r="B72" s="102" t="str">
        <f>B145</f>
        <v>2019-01-10</v>
      </c>
      <c r="C72" s="4">
        <f t="shared" si="2"/>
        <v>10</v>
      </c>
      <c r="D72" s="4" t="str">
        <f>IF(C72=F72,"OK","ERRO")</f>
        <v>OK</v>
      </c>
      <c r="F72" s="101">
        <v>10</v>
      </c>
      <c r="G72" s="95" t="s">
        <v>177</v>
      </c>
      <c r="H72" s="97" t="s">
        <v>178</v>
      </c>
      <c r="I72" s="97" t="s">
        <v>179</v>
      </c>
      <c r="J72" s="98" t="s">
        <v>180</v>
      </c>
    </row>
    <row r="73" spans="1:10" s="5" customFormat="1" ht="15.75" customHeight="1" x14ac:dyDescent="0.25">
      <c r="A73" s="99" t="s">
        <v>181</v>
      </c>
      <c r="B73" s="102" t="str">
        <f>B145</f>
        <v>2019-01-10</v>
      </c>
      <c r="C73" s="4">
        <f t="shared" si="2"/>
        <v>10</v>
      </c>
      <c r="D73" s="4" t="str">
        <f>IF(C73=F73,"OK","ERRO")</f>
        <v>OK</v>
      </c>
      <c r="F73" s="101">
        <v>10</v>
      </c>
      <c r="G73" s="95" t="s">
        <v>181</v>
      </c>
      <c r="H73" s="97" t="s">
        <v>178</v>
      </c>
      <c r="I73" s="97" t="s">
        <v>182</v>
      </c>
      <c r="J73" s="98" t="s">
        <v>183</v>
      </c>
    </row>
    <row r="74" spans="1:10" s="5" customFormat="1" ht="15.75" customHeight="1" x14ac:dyDescent="0.25">
      <c r="A74" s="99" t="s">
        <v>184</v>
      </c>
      <c r="B74" s="103" t="str">
        <f>B154</f>
        <v>000000000001000</v>
      </c>
      <c r="C74" s="4">
        <f t="shared" si="2"/>
        <v>15</v>
      </c>
      <c r="D74" s="4" t="str">
        <f>IF(C74=F74,"OK","ERRO")</f>
        <v>OK</v>
      </c>
      <c r="F74" s="101">
        <v>15</v>
      </c>
      <c r="G74" s="95" t="s">
        <v>184</v>
      </c>
      <c r="H74" s="97" t="s">
        <v>185</v>
      </c>
      <c r="I74" s="97" t="s">
        <v>186</v>
      </c>
      <c r="J74" s="98" t="s">
        <v>187</v>
      </c>
    </row>
    <row r="75" spans="1:10" s="5" customFormat="1" ht="15.75" customHeight="1" x14ac:dyDescent="0.25">
      <c r="A75" s="99" t="s">
        <v>188</v>
      </c>
      <c r="B75" s="100" t="s">
        <v>189</v>
      </c>
      <c r="C75" s="4">
        <f t="shared" si="2"/>
        <v>1</v>
      </c>
      <c r="D75" s="4" t="str">
        <f>IF(C75=F75,"OK","ERRO")</f>
        <v>OK</v>
      </c>
      <c r="F75" s="101">
        <v>1</v>
      </c>
      <c r="G75" s="95" t="s">
        <v>188</v>
      </c>
      <c r="H75" s="97" t="s">
        <v>190</v>
      </c>
      <c r="I75" s="97" t="s">
        <v>191</v>
      </c>
      <c r="J75" s="98" t="s">
        <v>192</v>
      </c>
    </row>
    <row r="76" spans="1:10" s="5" customFormat="1" ht="15.75" customHeight="1" x14ac:dyDescent="0.25">
      <c r="A76" s="99" t="s">
        <v>193</v>
      </c>
      <c r="B76" s="100" t="s">
        <v>194</v>
      </c>
      <c r="C76" s="4">
        <f t="shared" si="2"/>
        <v>8</v>
      </c>
      <c r="D76" s="4" t="str">
        <f>IF(C76=F76,"OK","ERRO")</f>
        <v>OK</v>
      </c>
      <c r="F76" s="101">
        <v>8</v>
      </c>
      <c r="G76" s="95" t="s">
        <v>193</v>
      </c>
      <c r="H76" s="97" t="s">
        <v>52</v>
      </c>
      <c r="I76" s="97" t="s">
        <v>195</v>
      </c>
      <c r="J76" s="98" t="s">
        <v>196</v>
      </c>
    </row>
    <row r="77" spans="1:10" s="5" customFormat="1" ht="15.75" customHeight="1" x14ac:dyDescent="0.25">
      <c r="A77" s="99" t="s">
        <v>197</v>
      </c>
      <c r="B77" s="100" t="s">
        <v>173</v>
      </c>
      <c r="C77" s="4">
        <f t="shared" si="2"/>
        <v>2</v>
      </c>
      <c r="D77" s="4" t="str">
        <f>IF(C77=F77,"OK","ERRO")</f>
        <v>OK</v>
      </c>
      <c r="E77" s="104"/>
      <c r="F77" s="101">
        <v>2</v>
      </c>
      <c r="G77" s="95" t="s">
        <v>197</v>
      </c>
      <c r="H77" s="97" t="s">
        <v>198</v>
      </c>
      <c r="I77" s="97" t="s">
        <v>199</v>
      </c>
      <c r="J77" s="98" t="s">
        <v>200</v>
      </c>
    </row>
    <row r="78" spans="1:10" s="5" customFormat="1" ht="15.75" customHeight="1" x14ac:dyDescent="0.25">
      <c r="A78" s="99" t="s">
        <v>201</v>
      </c>
      <c r="B78" s="100" t="s">
        <v>202</v>
      </c>
      <c r="C78" s="4">
        <f t="shared" si="2"/>
        <v>7</v>
      </c>
      <c r="D78" s="4" t="str">
        <f>IF(C78=F78,"OK","ERRO")</f>
        <v>OK</v>
      </c>
      <c r="F78" s="101">
        <v>7</v>
      </c>
      <c r="G78" s="95" t="s">
        <v>201</v>
      </c>
      <c r="H78" s="97" t="s">
        <v>47</v>
      </c>
      <c r="I78" s="97" t="s">
        <v>203</v>
      </c>
      <c r="J78" s="98" t="s">
        <v>204</v>
      </c>
    </row>
    <row r="79" spans="1:10" s="5" customFormat="1" ht="15.75" customHeight="1" x14ac:dyDescent="0.25">
      <c r="A79" s="99" t="s">
        <v>205</v>
      </c>
      <c r="B79" s="105" t="str">
        <f>B146</f>
        <v>000010</v>
      </c>
      <c r="C79" s="4">
        <f t="shared" si="2"/>
        <v>6</v>
      </c>
      <c r="D79" s="4" t="str">
        <f>IF(C79=F79,"OK","ERRO")</f>
        <v>OK</v>
      </c>
      <c r="E79" s="104"/>
      <c r="F79" s="101">
        <v>6</v>
      </c>
      <c r="G79" s="95" t="s">
        <v>205</v>
      </c>
      <c r="H79" s="97" t="s">
        <v>58</v>
      </c>
      <c r="I79" s="97" t="s">
        <v>206</v>
      </c>
      <c r="J79" s="98" t="s">
        <v>207</v>
      </c>
    </row>
    <row r="80" spans="1:10" s="5" customFormat="1" ht="15.75" customHeight="1" x14ac:dyDescent="0.25">
      <c r="A80" s="99" t="s">
        <v>208</v>
      </c>
      <c r="B80" s="102" t="str">
        <f>B145</f>
        <v>2019-01-10</v>
      </c>
      <c r="C80" s="4">
        <f t="shared" si="2"/>
        <v>10</v>
      </c>
      <c r="D80" s="4" t="str">
        <f>IF(C80=F80,"OK","ERRO")</f>
        <v>OK</v>
      </c>
      <c r="E80" s="104"/>
      <c r="F80" s="101">
        <v>10</v>
      </c>
      <c r="G80" s="95" t="s">
        <v>208</v>
      </c>
      <c r="H80" s="97" t="s">
        <v>178</v>
      </c>
      <c r="I80" s="97" t="s">
        <v>209</v>
      </c>
      <c r="J80" s="98" t="s">
        <v>210</v>
      </c>
    </row>
    <row r="81" spans="1:10" s="5" customFormat="1" ht="15.75" customHeight="1" x14ac:dyDescent="0.25">
      <c r="A81" s="99" t="s">
        <v>211</v>
      </c>
      <c r="B81" s="105" t="str">
        <f>B150</f>
        <v>000000010</v>
      </c>
      <c r="C81" s="4">
        <f t="shared" si="2"/>
        <v>9</v>
      </c>
      <c r="D81" s="4" t="str">
        <f>IF(C81=F81,"OK","ERRO")</f>
        <v>OK</v>
      </c>
      <c r="F81" s="101">
        <v>9</v>
      </c>
      <c r="G81" s="95" t="s">
        <v>211</v>
      </c>
      <c r="H81" s="97" t="s">
        <v>81</v>
      </c>
      <c r="I81" s="97" t="s">
        <v>212</v>
      </c>
      <c r="J81" s="98" t="s">
        <v>213</v>
      </c>
    </row>
    <row r="82" spans="1:10" s="5" customFormat="1" ht="15.75" customHeight="1" x14ac:dyDescent="0.25">
      <c r="A82" s="99" t="s">
        <v>214</v>
      </c>
      <c r="B82" s="100" t="s">
        <v>215</v>
      </c>
      <c r="C82" s="4">
        <f t="shared" si="2"/>
        <v>40</v>
      </c>
      <c r="D82" s="4" t="str">
        <f>IF(C82=F82,"OK","ERRO")</f>
        <v>OK</v>
      </c>
      <c r="F82" s="101">
        <v>40</v>
      </c>
      <c r="G82" s="95" t="s">
        <v>214</v>
      </c>
      <c r="H82" s="97" t="s">
        <v>216</v>
      </c>
      <c r="I82" s="97" t="s">
        <v>217</v>
      </c>
      <c r="J82" s="106" t="s">
        <v>218</v>
      </c>
    </row>
    <row r="83" spans="1:10" s="5" customFormat="1" ht="15.75" customHeight="1" x14ac:dyDescent="0.25">
      <c r="A83" s="99" t="s">
        <v>219</v>
      </c>
      <c r="B83" s="100" t="s">
        <v>220</v>
      </c>
      <c r="C83" s="4">
        <f t="shared" si="2"/>
        <v>10</v>
      </c>
      <c r="D83" s="4" t="str">
        <f>IF(C83=F83,"OK","ERRO")</f>
        <v>OK</v>
      </c>
      <c r="F83" s="101">
        <v>10</v>
      </c>
      <c r="G83" s="95" t="s">
        <v>219</v>
      </c>
      <c r="H83" s="97" t="s">
        <v>178</v>
      </c>
      <c r="I83" s="97" t="s">
        <v>221</v>
      </c>
      <c r="J83" s="98" t="s">
        <v>222</v>
      </c>
    </row>
    <row r="84" spans="1:10" s="5" customFormat="1" ht="15.75" customHeight="1" x14ac:dyDescent="0.25">
      <c r="A84" s="99" t="s">
        <v>223</v>
      </c>
      <c r="B84" s="100" t="s">
        <v>224</v>
      </c>
      <c r="C84" s="4">
        <f t="shared" si="2"/>
        <v>15</v>
      </c>
      <c r="D84" s="4" t="str">
        <f>IF(C84=F84,"OK","ERRO")</f>
        <v>OK</v>
      </c>
      <c r="E84" s="104"/>
      <c r="F84" s="101">
        <v>15</v>
      </c>
      <c r="G84" s="95" t="s">
        <v>223</v>
      </c>
      <c r="H84" s="97" t="s">
        <v>185</v>
      </c>
      <c r="I84" s="97" t="s">
        <v>225</v>
      </c>
      <c r="J84" s="98" t="s">
        <v>226</v>
      </c>
    </row>
    <row r="85" spans="1:10" s="5" customFormat="1" ht="15.75" customHeight="1" x14ac:dyDescent="0.25">
      <c r="A85" s="99" t="s">
        <v>227</v>
      </c>
      <c r="B85" s="100" t="s">
        <v>228</v>
      </c>
      <c r="C85" s="4">
        <f t="shared" si="2"/>
        <v>13</v>
      </c>
      <c r="D85" s="4" t="str">
        <f>IF(C85=F85,"OK","ERRO")</f>
        <v>OK</v>
      </c>
      <c r="F85" s="101">
        <v>13</v>
      </c>
      <c r="G85" s="95" t="s">
        <v>227</v>
      </c>
      <c r="H85" s="97" t="s">
        <v>229</v>
      </c>
      <c r="I85" s="97" t="s">
        <v>230</v>
      </c>
      <c r="J85" s="98" t="s">
        <v>231</v>
      </c>
    </row>
    <row r="86" spans="1:10" s="5" customFormat="1" ht="15.75" customHeight="1" x14ac:dyDescent="0.25">
      <c r="A86" s="99" t="s">
        <v>232</v>
      </c>
      <c r="B86" s="100" t="s">
        <v>31</v>
      </c>
      <c r="C86" s="4">
        <f t="shared" si="2"/>
        <v>2</v>
      </c>
      <c r="D86" s="4" t="str">
        <f>IF(C86=F86,"OK","ERRO")</f>
        <v>OK</v>
      </c>
      <c r="E86" s="104"/>
      <c r="F86" s="101">
        <v>2</v>
      </c>
      <c r="G86" s="95" t="s">
        <v>232</v>
      </c>
      <c r="H86" s="97" t="s">
        <v>33</v>
      </c>
      <c r="I86" s="97" t="s">
        <v>233</v>
      </c>
      <c r="J86" s="98" t="s">
        <v>234</v>
      </c>
    </row>
    <row r="87" spans="1:10" s="5" customFormat="1" ht="15.75" customHeight="1" x14ac:dyDescent="0.25">
      <c r="A87" s="99" t="s">
        <v>235</v>
      </c>
      <c r="B87" s="94" t="s">
        <v>236</v>
      </c>
      <c r="C87" s="4">
        <f t="shared" si="2"/>
        <v>19</v>
      </c>
      <c r="D87" s="4" t="str">
        <f>IF(C87=F87,"OK","ERRO")</f>
        <v>OK</v>
      </c>
      <c r="F87" s="101">
        <v>19</v>
      </c>
      <c r="G87" s="95" t="s">
        <v>235</v>
      </c>
      <c r="H87" s="97" t="s">
        <v>237</v>
      </c>
      <c r="I87" s="97" t="s">
        <v>238</v>
      </c>
      <c r="J87" s="98" t="s">
        <v>239</v>
      </c>
    </row>
    <row r="88" spans="1:10" s="5" customFormat="1" ht="15.75" customHeight="1" x14ac:dyDescent="0.25">
      <c r="A88" s="99" t="s">
        <v>240</v>
      </c>
      <c r="B88" s="107" t="str">
        <f>B144</f>
        <v>00000000000000000000010</v>
      </c>
      <c r="C88" s="4">
        <f t="shared" si="2"/>
        <v>23</v>
      </c>
      <c r="D88" s="4" t="str">
        <f>IF(C88=F88,"OK","ERRO")</f>
        <v>OK</v>
      </c>
      <c r="E88" s="104"/>
      <c r="F88" s="101">
        <v>23</v>
      </c>
      <c r="G88" s="95" t="s">
        <v>240</v>
      </c>
      <c r="H88" s="97" t="s">
        <v>241</v>
      </c>
      <c r="I88" s="97" t="s">
        <v>242</v>
      </c>
      <c r="J88" s="98" t="s">
        <v>243</v>
      </c>
    </row>
    <row r="89" spans="1:10" s="5" customFormat="1" ht="15.75" customHeight="1" x14ac:dyDescent="0.25">
      <c r="A89" s="99" t="s">
        <v>244</v>
      </c>
      <c r="B89" s="100" t="s">
        <v>245</v>
      </c>
      <c r="C89" s="4">
        <f t="shared" si="2"/>
        <v>1</v>
      </c>
      <c r="D89" s="4" t="str">
        <f>IF(C89=F89,"OK","ERRO")</f>
        <v>OK</v>
      </c>
      <c r="F89" s="101">
        <v>1</v>
      </c>
      <c r="G89" s="95" t="s">
        <v>244</v>
      </c>
      <c r="H89" s="97" t="s">
        <v>190</v>
      </c>
      <c r="I89" s="97" t="s">
        <v>246</v>
      </c>
      <c r="J89" s="98" t="s">
        <v>247</v>
      </c>
    </row>
    <row r="90" spans="1:10" s="5" customFormat="1" ht="15.75" customHeight="1" x14ac:dyDescent="0.25">
      <c r="A90" s="99" t="s">
        <v>248</v>
      </c>
      <c r="B90" s="100" t="s">
        <v>249</v>
      </c>
      <c r="C90" s="4">
        <f t="shared" si="2"/>
        <v>4</v>
      </c>
      <c r="D90" s="4" t="str">
        <f>IF(C90=F90,"OK","ERRO")</f>
        <v>OK</v>
      </c>
      <c r="F90" s="101">
        <v>4</v>
      </c>
      <c r="G90" s="95" t="s">
        <v>248</v>
      </c>
      <c r="H90" s="97" t="s">
        <v>250</v>
      </c>
      <c r="I90" s="97" t="s">
        <v>251</v>
      </c>
      <c r="J90" s="98" t="s">
        <v>252</v>
      </c>
    </row>
    <row r="91" spans="1:10" s="5" customFormat="1" ht="15.75" customHeight="1" x14ac:dyDescent="0.25">
      <c r="A91" s="99" t="s">
        <v>253</v>
      </c>
      <c r="B91" s="100" t="s">
        <v>31</v>
      </c>
      <c r="C91" s="4">
        <f t="shared" si="2"/>
        <v>2</v>
      </c>
      <c r="D91" s="4" t="str">
        <f>IF(C91=F91,"OK","ERRO")</f>
        <v>OK</v>
      </c>
      <c r="F91" s="101">
        <v>2</v>
      </c>
      <c r="G91" s="95" t="s">
        <v>253</v>
      </c>
      <c r="H91" s="97" t="s">
        <v>33</v>
      </c>
      <c r="I91" s="97" t="s">
        <v>254</v>
      </c>
      <c r="J91" s="98" t="s">
        <v>255</v>
      </c>
    </row>
    <row r="92" spans="1:10" s="5" customFormat="1" ht="15.75" customHeight="1" x14ac:dyDescent="0.25">
      <c r="A92" s="99" t="s">
        <v>256</v>
      </c>
      <c r="B92" s="100" t="s">
        <v>257</v>
      </c>
      <c r="C92" s="4">
        <f t="shared" si="2"/>
        <v>11</v>
      </c>
      <c r="D92" s="4" t="str">
        <f>IF(C92=F92,"OK","ERRO")</f>
        <v>OK</v>
      </c>
      <c r="F92" s="101">
        <v>11</v>
      </c>
      <c r="G92" s="95" t="s">
        <v>256</v>
      </c>
      <c r="H92" s="97" t="s">
        <v>258</v>
      </c>
      <c r="I92" s="97" t="s">
        <v>259</v>
      </c>
      <c r="J92" s="98" t="s">
        <v>260</v>
      </c>
    </row>
    <row r="93" spans="1:10" s="5" customFormat="1" ht="15.75" customHeight="1" x14ac:dyDescent="0.25">
      <c r="A93" s="99" t="s">
        <v>261</v>
      </c>
      <c r="B93" s="100" t="s">
        <v>262</v>
      </c>
      <c r="C93" s="4">
        <f t="shared" si="2"/>
        <v>1</v>
      </c>
      <c r="D93" s="4" t="str">
        <f>IF(C93=F93,"OK","ERRO")</f>
        <v>OK</v>
      </c>
      <c r="F93" s="101">
        <v>1</v>
      </c>
      <c r="G93" s="95" t="s">
        <v>261</v>
      </c>
      <c r="H93" s="97" t="s">
        <v>190</v>
      </c>
      <c r="I93" s="97" t="s">
        <v>263</v>
      </c>
      <c r="J93" s="98" t="s">
        <v>264</v>
      </c>
    </row>
    <row r="94" spans="1:10" s="5" customFormat="1" ht="15.75" customHeight="1" x14ac:dyDescent="0.25">
      <c r="A94" s="99" t="s">
        <v>265</v>
      </c>
      <c r="B94" s="100" t="s">
        <v>245</v>
      </c>
      <c r="C94" s="4">
        <f t="shared" si="2"/>
        <v>1</v>
      </c>
      <c r="D94" s="4" t="str">
        <f>IF(C94=F94,"OK","ERRO")</f>
        <v>OK</v>
      </c>
      <c r="F94" s="101">
        <v>1</v>
      </c>
      <c r="G94" s="95" t="s">
        <v>265</v>
      </c>
      <c r="H94" s="97" t="s">
        <v>190</v>
      </c>
      <c r="I94" s="97" t="s">
        <v>266</v>
      </c>
      <c r="J94" s="98" t="s">
        <v>267</v>
      </c>
    </row>
    <row r="95" spans="1:10" s="5" customFormat="1" ht="15.75" customHeight="1" x14ac:dyDescent="0.25">
      <c r="A95" s="99" t="s">
        <v>268</v>
      </c>
      <c r="B95" s="100" t="s">
        <v>269</v>
      </c>
      <c r="C95" s="4">
        <f t="shared" si="2"/>
        <v>2</v>
      </c>
      <c r="D95" s="4" t="str">
        <f>IF(C95=F95,"OK","ERRO")</f>
        <v>OK</v>
      </c>
      <c r="F95" s="101">
        <v>2</v>
      </c>
      <c r="G95" s="95" t="s">
        <v>268</v>
      </c>
      <c r="H95" s="97" t="s">
        <v>198</v>
      </c>
      <c r="I95" s="97" t="s">
        <v>270</v>
      </c>
      <c r="J95" s="98" t="s">
        <v>271</v>
      </c>
    </row>
    <row r="96" spans="1:10" s="5" customFormat="1" ht="15.75" customHeight="1" x14ac:dyDescent="0.25">
      <c r="A96" s="99" t="s">
        <v>272</v>
      </c>
      <c r="B96" s="100" t="s">
        <v>73</v>
      </c>
      <c r="C96" s="4">
        <f t="shared" si="2"/>
        <v>1</v>
      </c>
      <c r="D96" s="4" t="str">
        <f>IF(C96=F96,"OK","ERRO")</f>
        <v>OK</v>
      </c>
      <c r="F96" s="101">
        <v>1</v>
      </c>
      <c r="G96" s="95" t="s">
        <v>272</v>
      </c>
      <c r="H96" s="97" t="s">
        <v>190</v>
      </c>
      <c r="I96" s="97" t="s">
        <v>273</v>
      </c>
      <c r="J96" s="98" t="s">
        <v>274</v>
      </c>
    </row>
    <row r="97" spans="1:10" s="5" customFormat="1" ht="15.75" customHeight="1" x14ac:dyDescent="0.25">
      <c r="A97" s="99" t="s">
        <v>275</v>
      </c>
      <c r="B97" s="100" t="s">
        <v>276</v>
      </c>
      <c r="C97" s="4">
        <f t="shared" si="2"/>
        <v>48</v>
      </c>
      <c r="D97" s="4" t="str">
        <f>IF(C97=F97,"OK","ERRO")</f>
        <v>OK</v>
      </c>
      <c r="F97" s="108">
        <v>48</v>
      </c>
      <c r="G97" s="95" t="s">
        <v>275</v>
      </c>
      <c r="H97" s="97" t="s">
        <v>277</v>
      </c>
      <c r="I97" s="97" t="s">
        <v>278</v>
      </c>
      <c r="J97" s="98" t="s">
        <v>279</v>
      </c>
    </row>
    <row r="98" spans="1:10" s="5" customFormat="1" ht="15.75" customHeight="1" x14ac:dyDescent="0.25">
      <c r="A98" s="99" t="s">
        <v>280</v>
      </c>
      <c r="B98" s="100" t="s">
        <v>281</v>
      </c>
      <c r="C98" s="4">
        <f t="shared" si="2"/>
        <v>1</v>
      </c>
      <c r="D98" s="4" t="str">
        <f>IF(C98=F98,"OK","ERRO")</f>
        <v>OK</v>
      </c>
      <c r="F98" s="108">
        <v>1</v>
      </c>
      <c r="G98" s="95" t="s">
        <v>280</v>
      </c>
      <c r="H98" s="97" t="s">
        <v>190</v>
      </c>
      <c r="I98" s="97" t="s">
        <v>282</v>
      </c>
      <c r="J98" s="98" t="s">
        <v>283</v>
      </c>
    </row>
    <row r="99" spans="1:10" s="5" customFormat="1" ht="15.75" customHeight="1" x14ac:dyDescent="0.25">
      <c r="A99" s="99" t="s">
        <v>284</v>
      </c>
      <c r="B99" s="100" t="s">
        <v>245</v>
      </c>
      <c r="C99" s="4">
        <f t="shared" si="2"/>
        <v>1</v>
      </c>
      <c r="D99" s="4" t="str">
        <f>IF(C99=F99,"OK","ERRO")</f>
        <v>OK</v>
      </c>
      <c r="F99" s="108">
        <v>1</v>
      </c>
      <c r="G99" s="95" t="s">
        <v>284</v>
      </c>
      <c r="H99" s="97" t="s">
        <v>190</v>
      </c>
      <c r="I99" s="97" t="s">
        <v>285</v>
      </c>
      <c r="J99" s="98" t="s">
        <v>286</v>
      </c>
    </row>
    <row r="100" spans="1:10" s="5" customFormat="1" ht="15.75" customHeight="1" x14ac:dyDescent="0.25">
      <c r="A100" s="99" t="s">
        <v>287</v>
      </c>
      <c r="B100" s="100" t="s">
        <v>288</v>
      </c>
      <c r="C100" s="4">
        <f t="shared" si="2"/>
        <v>48</v>
      </c>
      <c r="D100" s="4" t="str">
        <f>IF(C100=F100,"OK","ERRO")</f>
        <v>OK</v>
      </c>
      <c r="F100" s="108">
        <v>48</v>
      </c>
      <c r="G100" s="95" t="s">
        <v>287</v>
      </c>
      <c r="H100" s="97" t="s">
        <v>277</v>
      </c>
      <c r="I100" s="97" t="s">
        <v>289</v>
      </c>
      <c r="J100" s="98" t="s">
        <v>290</v>
      </c>
    </row>
    <row r="101" spans="1:10" s="5" customFormat="1" ht="15.75" customHeight="1" x14ac:dyDescent="0.25">
      <c r="A101" s="99" t="s">
        <v>291</v>
      </c>
      <c r="B101" s="100" t="s">
        <v>292</v>
      </c>
      <c r="C101" s="4">
        <f t="shared" si="2"/>
        <v>3</v>
      </c>
      <c r="D101" s="4" t="str">
        <f>IF(C101=F101,"OK","ERRO")</f>
        <v>OK</v>
      </c>
      <c r="F101" s="108">
        <v>3</v>
      </c>
      <c r="G101" s="95" t="s">
        <v>291</v>
      </c>
      <c r="H101" s="97" t="s">
        <v>62</v>
      </c>
      <c r="I101" s="97" t="s">
        <v>293</v>
      </c>
      <c r="J101" s="98" t="s">
        <v>294</v>
      </c>
    </row>
    <row r="102" spans="1:10" s="5" customFormat="1" ht="15.75" customHeight="1" x14ac:dyDescent="0.25">
      <c r="A102" s="99" t="s">
        <v>295</v>
      </c>
      <c r="B102" s="100" t="s">
        <v>296</v>
      </c>
      <c r="C102" s="4">
        <f t="shared" si="2"/>
        <v>12</v>
      </c>
      <c r="D102" s="4" t="str">
        <f>IF(C102=F102,"OK","ERRO")</f>
        <v>OK</v>
      </c>
      <c r="F102" s="108">
        <v>12</v>
      </c>
      <c r="G102" s="95" t="s">
        <v>295</v>
      </c>
      <c r="H102" s="97" t="s">
        <v>297</v>
      </c>
      <c r="I102" s="97" t="s">
        <v>298</v>
      </c>
      <c r="J102" s="98" t="s">
        <v>299</v>
      </c>
    </row>
    <row r="103" spans="1:10" s="5" customFormat="1" ht="15.75" customHeight="1" x14ac:dyDescent="0.25">
      <c r="A103" s="99" t="s">
        <v>300</v>
      </c>
      <c r="B103" s="100" t="s">
        <v>301</v>
      </c>
      <c r="C103" s="4">
        <f t="shared" si="2"/>
        <v>2</v>
      </c>
      <c r="D103" s="4" t="str">
        <f>IF(C103=F103,"OK","ERRO")</f>
        <v>OK</v>
      </c>
      <c r="F103" s="108">
        <v>2</v>
      </c>
      <c r="G103" s="95" t="s">
        <v>300</v>
      </c>
      <c r="H103" s="97" t="s">
        <v>198</v>
      </c>
      <c r="I103" s="97" t="s">
        <v>302</v>
      </c>
      <c r="J103" s="98" t="s">
        <v>303</v>
      </c>
    </row>
    <row r="104" spans="1:10" s="5" customFormat="1" ht="15.75" customHeight="1" x14ac:dyDescent="0.25">
      <c r="A104" s="99" t="s">
        <v>304</v>
      </c>
      <c r="B104" s="100" t="s">
        <v>305</v>
      </c>
      <c r="C104" s="4">
        <f t="shared" si="2"/>
        <v>48</v>
      </c>
      <c r="D104" s="4" t="str">
        <f>IF(C104=F104,"OK","ERRO")</f>
        <v>OK</v>
      </c>
      <c r="F104" s="108">
        <v>48</v>
      </c>
      <c r="G104" s="95" t="s">
        <v>304</v>
      </c>
      <c r="H104" s="97" t="s">
        <v>277</v>
      </c>
      <c r="I104" s="97" t="s">
        <v>306</v>
      </c>
      <c r="J104" s="98" t="s">
        <v>307</v>
      </c>
    </row>
    <row r="105" spans="1:10" s="5" customFormat="1" ht="15.75" customHeight="1" x14ac:dyDescent="0.25">
      <c r="A105" s="99" t="s">
        <v>308</v>
      </c>
      <c r="B105" s="109" t="str">
        <f t="shared" ref="B105:B106" si="3">B151</f>
        <v>010</v>
      </c>
      <c r="C105" s="4">
        <f t="shared" si="2"/>
        <v>3</v>
      </c>
      <c r="D105" s="4" t="str">
        <f>IF(C105=F105,"OK","ERRO")</f>
        <v>OK</v>
      </c>
      <c r="F105" s="108">
        <v>3</v>
      </c>
      <c r="G105" s="95" t="s">
        <v>308</v>
      </c>
      <c r="H105" s="97" t="s">
        <v>62</v>
      </c>
      <c r="I105" s="97" t="s">
        <v>309</v>
      </c>
      <c r="J105" s="98" t="s">
        <v>310</v>
      </c>
    </row>
    <row r="106" spans="1:10" s="5" customFormat="1" ht="15.75" customHeight="1" x14ac:dyDescent="0.25">
      <c r="A106" s="99" t="s">
        <v>311</v>
      </c>
      <c r="B106" s="105" t="str">
        <f t="shared" si="3"/>
        <v>00100000000001000000100010000</v>
      </c>
      <c r="C106" s="4">
        <f t="shared" si="2"/>
        <v>29</v>
      </c>
      <c r="D106" s="4" t="str">
        <f>IF(C106=F106,"OK","ERRO")</f>
        <v>OK</v>
      </c>
      <c r="F106" s="108">
        <v>29</v>
      </c>
      <c r="G106" s="95" t="s">
        <v>311</v>
      </c>
      <c r="H106" s="97" t="s">
        <v>312</v>
      </c>
      <c r="I106" s="97" t="s">
        <v>313</v>
      </c>
      <c r="J106" s="98" t="s">
        <v>314</v>
      </c>
    </row>
    <row r="107" spans="1:10" s="5" customFormat="1" ht="15.75" customHeight="1" x14ac:dyDescent="0.25">
      <c r="A107" s="99" t="s">
        <v>315</v>
      </c>
      <c r="B107" s="100" t="s">
        <v>316</v>
      </c>
      <c r="C107" s="4">
        <f t="shared" si="2"/>
        <v>12</v>
      </c>
      <c r="D107" s="4" t="str">
        <f>IF(C107=F107,"OK","ERRO")</f>
        <v>OK</v>
      </c>
      <c r="F107" s="108">
        <v>12</v>
      </c>
      <c r="G107" s="95" t="s">
        <v>315</v>
      </c>
      <c r="H107" s="97" t="s">
        <v>297</v>
      </c>
      <c r="I107" s="97" t="s">
        <v>317</v>
      </c>
      <c r="J107" s="98" t="s">
        <v>318</v>
      </c>
    </row>
    <row r="108" spans="1:10" s="5" customFormat="1" ht="15.75" customHeight="1" x14ac:dyDescent="0.25">
      <c r="A108" s="99" t="s">
        <v>319</v>
      </c>
      <c r="B108" s="100" t="s">
        <v>320</v>
      </c>
      <c r="C108" s="4">
        <f t="shared" si="2"/>
        <v>1</v>
      </c>
      <c r="D108" s="4" t="str">
        <f>IF(C108=F108,"OK","ERRO")</f>
        <v>OK</v>
      </c>
      <c r="F108" s="108">
        <v>1</v>
      </c>
      <c r="G108" s="95" t="s">
        <v>319</v>
      </c>
      <c r="H108" s="97" t="s">
        <v>190</v>
      </c>
      <c r="I108" s="97" t="s">
        <v>321</v>
      </c>
      <c r="J108" s="98" t="s">
        <v>322</v>
      </c>
    </row>
    <row r="109" spans="1:10" s="5" customFormat="1" ht="15.75" customHeight="1" x14ac:dyDescent="0.25">
      <c r="A109" s="99" t="s">
        <v>323</v>
      </c>
      <c r="B109" s="100" t="s">
        <v>224</v>
      </c>
      <c r="C109" s="4">
        <f t="shared" si="2"/>
        <v>15</v>
      </c>
      <c r="D109" s="4" t="str">
        <f>IF(C109=F109,"OK","ERRO")</f>
        <v>OK</v>
      </c>
      <c r="F109" s="108">
        <v>15</v>
      </c>
      <c r="G109" s="95" t="s">
        <v>323</v>
      </c>
      <c r="H109" s="97" t="s">
        <v>185</v>
      </c>
      <c r="I109" s="97" t="s">
        <v>324</v>
      </c>
      <c r="J109" s="98" t="s">
        <v>325</v>
      </c>
    </row>
    <row r="110" spans="1:10" s="5" customFormat="1" ht="15.75" customHeight="1" x14ac:dyDescent="0.25">
      <c r="A110" s="99" t="s">
        <v>326</v>
      </c>
      <c r="B110" s="100" t="s">
        <v>245</v>
      </c>
      <c r="C110" s="4">
        <f t="shared" si="2"/>
        <v>1</v>
      </c>
      <c r="D110" s="4" t="str">
        <f>IF(C110=F110,"OK","ERRO")</f>
        <v>OK</v>
      </c>
      <c r="F110" s="108">
        <v>1</v>
      </c>
      <c r="G110" s="95" t="s">
        <v>326</v>
      </c>
      <c r="H110" s="97" t="s">
        <v>190</v>
      </c>
      <c r="I110" s="97" t="s">
        <v>327</v>
      </c>
      <c r="J110" s="98" t="s">
        <v>328</v>
      </c>
    </row>
    <row r="111" spans="1:10" s="5" customFormat="1" ht="15.75" customHeight="1" x14ac:dyDescent="0.25">
      <c r="A111" s="99" t="s">
        <v>329</v>
      </c>
      <c r="B111" s="100" t="s">
        <v>330</v>
      </c>
      <c r="C111" s="4">
        <f t="shared" si="2"/>
        <v>2</v>
      </c>
      <c r="D111" s="4" t="str">
        <f>IF(C111=F111,"OK","ERRO")</f>
        <v>OK</v>
      </c>
      <c r="F111" s="108">
        <v>2</v>
      </c>
      <c r="G111" s="95" t="s">
        <v>329</v>
      </c>
      <c r="H111" s="97" t="s">
        <v>33</v>
      </c>
      <c r="I111" s="97" t="s">
        <v>331</v>
      </c>
      <c r="J111" s="98" t="s">
        <v>332</v>
      </c>
    </row>
    <row r="112" spans="1:10" s="5" customFormat="1" ht="15.75" customHeight="1" x14ac:dyDescent="0.25">
      <c r="A112" s="99" t="s">
        <v>333</v>
      </c>
      <c r="B112" s="100" t="s">
        <v>334</v>
      </c>
      <c r="C112" s="4">
        <f t="shared" si="2"/>
        <v>3</v>
      </c>
      <c r="D112" s="4" t="str">
        <f>IF(C112=F112,"OK","ERRO")</f>
        <v>OK</v>
      </c>
      <c r="F112" s="108">
        <v>3</v>
      </c>
      <c r="G112" s="95" t="s">
        <v>333</v>
      </c>
      <c r="H112" s="97" t="s">
        <v>62</v>
      </c>
      <c r="I112" s="97" t="s">
        <v>335</v>
      </c>
      <c r="J112" s="110" t="s">
        <v>336</v>
      </c>
    </row>
    <row r="113" spans="1:10" s="5" customFormat="1" ht="15.75" customHeight="1" x14ac:dyDescent="0.25">
      <c r="A113" s="99" t="s">
        <v>337</v>
      </c>
      <c r="B113" s="100" t="s">
        <v>338</v>
      </c>
      <c r="C113" s="4">
        <f t="shared" si="2"/>
        <v>12</v>
      </c>
      <c r="D113" s="4" t="str">
        <f>IF(C113=F113,"OK","ERRO")</f>
        <v>OK</v>
      </c>
      <c r="F113" s="108">
        <v>12</v>
      </c>
      <c r="G113" s="95" t="s">
        <v>337</v>
      </c>
      <c r="H113" s="97" t="s">
        <v>339</v>
      </c>
      <c r="I113" s="97" t="s">
        <v>340</v>
      </c>
      <c r="J113" s="110" t="s">
        <v>341</v>
      </c>
    </row>
    <row r="114" spans="1:10" s="5" customFormat="1" ht="15.75" customHeight="1" x14ac:dyDescent="0.25">
      <c r="A114" s="99" t="s">
        <v>342</v>
      </c>
      <c r="B114" s="100" t="s">
        <v>245</v>
      </c>
      <c r="C114" s="4">
        <f t="shared" si="2"/>
        <v>1</v>
      </c>
      <c r="D114" s="4" t="str">
        <f>IF(C114=F114,"OK","ERRO")</f>
        <v>OK</v>
      </c>
      <c r="F114" s="108">
        <v>1</v>
      </c>
      <c r="G114" s="95" t="s">
        <v>342</v>
      </c>
      <c r="H114" s="97" t="s">
        <v>190</v>
      </c>
      <c r="I114" s="97" t="s">
        <v>343</v>
      </c>
      <c r="J114" s="110" t="s">
        <v>344</v>
      </c>
    </row>
    <row r="115" spans="1:10" s="5" customFormat="1" ht="15.75" customHeight="1" x14ac:dyDescent="0.25">
      <c r="A115" s="99" t="s">
        <v>345</v>
      </c>
      <c r="B115" s="100" t="s">
        <v>338</v>
      </c>
      <c r="C115" s="4">
        <f t="shared" si="2"/>
        <v>12</v>
      </c>
      <c r="D115" s="4" t="str">
        <f>IF(C115=F115,"OK","ERRO")</f>
        <v>OK</v>
      </c>
      <c r="F115" s="108">
        <v>12</v>
      </c>
      <c r="G115" s="95" t="s">
        <v>345</v>
      </c>
      <c r="H115" s="97" t="s">
        <v>339</v>
      </c>
      <c r="I115" s="97" t="s">
        <v>346</v>
      </c>
      <c r="J115" s="110" t="s">
        <v>347</v>
      </c>
    </row>
    <row r="116" spans="1:10" s="5" customFormat="1" ht="15.75" customHeight="1" x14ac:dyDescent="0.25">
      <c r="A116" s="99" t="s">
        <v>348</v>
      </c>
      <c r="B116" s="100" t="s">
        <v>245</v>
      </c>
      <c r="C116" s="4">
        <f t="shared" si="2"/>
        <v>1</v>
      </c>
      <c r="D116" s="4" t="str">
        <f>IF(C116=F116,"OK","ERRO")</f>
        <v>OK</v>
      </c>
      <c r="F116" s="108">
        <v>1</v>
      </c>
      <c r="G116" s="95" t="s">
        <v>348</v>
      </c>
      <c r="H116" s="97" t="s">
        <v>190</v>
      </c>
      <c r="I116" s="97" t="s">
        <v>349</v>
      </c>
      <c r="J116" s="110" t="s">
        <v>350</v>
      </c>
    </row>
    <row r="117" spans="1:10" s="5" customFormat="1" ht="15.75" customHeight="1" x14ac:dyDescent="0.25">
      <c r="A117" s="99" t="s">
        <v>351</v>
      </c>
      <c r="B117" s="100" t="s">
        <v>352</v>
      </c>
      <c r="C117" s="4">
        <f t="shared" si="2"/>
        <v>14</v>
      </c>
      <c r="D117" s="4" t="str">
        <f>IF(C117=F117,"OK","ERRO")</f>
        <v>OK</v>
      </c>
      <c r="F117" s="108">
        <v>14</v>
      </c>
      <c r="G117" s="95" t="s">
        <v>351</v>
      </c>
      <c r="H117" s="97" t="s">
        <v>353</v>
      </c>
      <c r="I117" s="97" t="s">
        <v>354</v>
      </c>
      <c r="J117" s="110" t="s">
        <v>355</v>
      </c>
    </row>
    <row r="118" spans="1:10" s="5" customFormat="1" ht="15.75" customHeight="1" x14ac:dyDescent="0.25">
      <c r="A118" s="99" t="s">
        <v>356</v>
      </c>
      <c r="B118" s="100" t="s">
        <v>352</v>
      </c>
      <c r="C118" s="4">
        <f t="shared" si="2"/>
        <v>14</v>
      </c>
      <c r="D118" s="4" t="str">
        <f>IF(C118=F118,"OK","ERRO")</f>
        <v>OK</v>
      </c>
      <c r="F118" s="108">
        <v>14</v>
      </c>
      <c r="G118" s="95" t="s">
        <v>356</v>
      </c>
      <c r="H118" s="97" t="s">
        <v>353</v>
      </c>
      <c r="I118" s="97" t="s">
        <v>357</v>
      </c>
      <c r="J118" s="110" t="s">
        <v>358</v>
      </c>
    </row>
    <row r="119" spans="1:10" s="5" customFormat="1" ht="15.75" customHeight="1" x14ac:dyDescent="0.25">
      <c r="A119" s="99" t="s">
        <v>359</v>
      </c>
      <c r="B119" s="100" t="s">
        <v>360</v>
      </c>
      <c r="C119" s="4">
        <f t="shared" si="2"/>
        <v>5</v>
      </c>
      <c r="D119" s="4" t="str">
        <f>IF(C119=F119,"OK","ERRO")</f>
        <v>OK</v>
      </c>
      <c r="F119" s="108">
        <v>5</v>
      </c>
      <c r="G119" s="95" t="s">
        <v>359</v>
      </c>
      <c r="H119" s="97" t="s">
        <v>361</v>
      </c>
      <c r="I119" s="97" t="s">
        <v>362</v>
      </c>
      <c r="J119" s="110" t="s">
        <v>363</v>
      </c>
    </row>
    <row r="120" spans="1:10" s="5" customFormat="1" ht="15.75" customHeight="1" x14ac:dyDescent="0.25">
      <c r="A120" s="99" t="s">
        <v>364</v>
      </c>
      <c r="B120" s="105" t="s">
        <v>365</v>
      </c>
      <c r="C120" s="4">
        <f t="shared" si="2"/>
        <v>15</v>
      </c>
      <c r="D120" s="4" t="str">
        <f>IF(C120=F120,"OK","ERRO")</f>
        <v>OK</v>
      </c>
      <c r="F120" s="108">
        <v>15</v>
      </c>
      <c r="G120" s="95" t="s">
        <v>364</v>
      </c>
      <c r="H120" s="97" t="s">
        <v>366</v>
      </c>
      <c r="I120" s="97" t="s">
        <v>367</v>
      </c>
      <c r="J120" s="98" t="s">
        <v>368</v>
      </c>
    </row>
    <row r="121" spans="1:10" s="5" customFormat="1" ht="15.75" customHeight="1" x14ac:dyDescent="0.25">
      <c r="A121" s="99" t="s">
        <v>369</v>
      </c>
      <c r="B121" s="100" t="s">
        <v>370</v>
      </c>
      <c r="C121" s="4">
        <f t="shared" si="2"/>
        <v>10</v>
      </c>
      <c r="D121" s="4" t="str">
        <f>IF(C121=F121,"OK","ERRO")</f>
        <v>OK</v>
      </c>
      <c r="F121" s="108">
        <v>10</v>
      </c>
      <c r="G121" s="95" t="s">
        <v>369</v>
      </c>
      <c r="H121" s="97" t="s">
        <v>371</v>
      </c>
      <c r="I121" s="97" t="s">
        <v>372</v>
      </c>
      <c r="J121" s="106" t="s">
        <v>373</v>
      </c>
    </row>
    <row r="122" spans="1:10" ht="15.75" customHeight="1" x14ac:dyDescent="0.25">
      <c r="A122" s="5" t="s">
        <v>374</v>
      </c>
      <c r="B122" s="100" t="s">
        <v>224</v>
      </c>
      <c r="C122" s="4">
        <f t="shared" si="2"/>
        <v>15</v>
      </c>
      <c r="D122" s="4" t="str">
        <f>IF(C122=F122,"OK","ERRO")</f>
        <v>OK</v>
      </c>
      <c r="E122" s="5"/>
      <c r="F122" s="108">
        <v>15</v>
      </c>
      <c r="G122" s="111" t="s">
        <v>374</v>
      </c>
      <c r="H122" s="97" t="s">
        <v>375</v>
      </c>
      <c r="I122" s="97" t="s">
        <v>376</v>
      </c>
      <c r="J122" s="106" t="s">
        <v>377</v>
      </c>
    </row>
    <row r="123" spans="1:10" s="5" customFormat="1" ht="15.75" customHeight="1" x14ac:dyDescent="0.25">
      <c r="A123" s="5" t="s">
        <v>378</v>
      </c>
      <c r="B123" s="100" t="s">
        <v>73</v>
      </c>
      <c r="C123" s="4">
        <f t="shared" si="2"/>
        <v>1</v>
      </c>
      <c r="D123" s="4" t="str">
        <f>IF(C123=F123,"OK","ERRO")</f>
        <v>OK</v>
      </c>
      <c r="F123" s="108">
        <v>1</v>
      </c>
      <c r="G123" s="111" t="s">
        <v>378</v>
      </c>
      <c r="H123" s="97" t="s">
        <v>379</v>
      </c>
      <c r="I123" s="97" t="s">
        <v>380</v>
      </c>
      <c r="J123" s="111" t="s">
        <v>378</v>
      </c>
    </row>
    <row r="124" spans="1:10" s="5" customFormat="1" ht="15.75" customHeight="1" x14ac:dyDescent="0.25">
      <c r="A124" s="5" t="s">
        <v>381</v>
      </c>
      <c r="B124" s="100" t="s">
        <v>382</v>
      </c>
      <c r="C124" s="4">
        <f t="shared" si="2"/>
        <v>3</v>
      </c>
      <c r="D124" s="4" t="str">
        <f>IF(C124=F124,"OK","ERRO")</f>
        <v>OK</v>
      </c>
      <c r="F124" s="108">
        <v>3</v>
      </c>
      <c r="G124" s="111" t="s">
        <v>381</v>
      </c>
      <c r="H124" s="97" t="s">
        <v>383</v>
      </c>
      <c r="I124" s="97" t="s">
        <v>384</v>
      </c>
      <c r="J124" s="111" t="s">
        <v>381</v>
      </c>
    </row>
    <row r="125" spans="1:10" s="5" customFormat="1" ht="15.75" customHeight="1" x14ac:dyDescent="0.25">
      <c r="A125" s="99" t="s">
        <v>65</v>
      </c>
      <c r="B125" s="100" t="s">
        <v>385</v>
      </c>
      <c r="C125" s="4">
        <f t="shared" si="2"/>
        <v>240</v>
      </c>
      <c r="D125" s="4" t="str">
        <f>IF(C125=F125,"OK","ERRO")</f>
        <v>OK</v>
      </c>
      <c r="F125" s="108">
        <v>240</v>
      </c>
      <c r="G125" s="95" t="s">
        <v>65</v>
      </c>
      <c r="H125" s="97" t="s">
        <v>386</v>
      </c>
      <c r="I125" s="97" t="s">
        <v>387</v>
      </c>
      <c r="J125" s="98" t="s">
        <v>68</v>
      </c>
    </row>
    <row r="126" spans="1:10" s="5" customFormat="1" ht="15.75" customHeight="1" x14ac:dyDescent="0.25">
      <c r="A126" s="5" t="s">
        <v>69</v>
      </c>
      <c r="B126" s="128" t="str">
        <f>CONCATENATE(B70,B71,B72,B73,B74,B75,B76,B77,B78,B79,B80,B81,B82,B83,B84,B85,B86,B87,B88,B89,B90,B91,B92,B93,B94,B95,B96,B97,B98,B99,B100,B101,B102,B103,B104,B105,B106,B107,B108,B109,B110,B111,B112,B113,B114,B115,B116,B117,B118,B119,B120,B121,B122,B123,B124,B125)</f>
        <v xml:space="preserve">020022019-01-102019-01-10000000000001000+295054540251802190000102019-01-10000000010                                        CREDITO   00000000000000000000000000000054485913004079720  00000000000000000000010 01040049036040104B   1MAQUINA                                         5 NAO SE APLICA                                   520PLBOBPOSC40 32POS V.32                                        01000100000000001000000100010000D10101B9900CN000000000000000 17000000000000000 000000000000 000000000000000000000000000000000000000000100010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26" s="4">
        <f t="shared" si="2"/>
        <v>800</v>
      </c>
      <c r="D126" s="4" t="str">
        <f>IF(C126=F126,"OK","ERRO")</f>
        <v>OK</v>
      </c>
      <c r="F126" s="5">
        <v>800</v>
      </c>
    </row>
    <row r="127" spans="1:10" ht="15.75" customHeight="1" x14ac:dyDescent="0.25">
      <c r="A127" s="41"/>
      <c r="B127" s="43"/>
      <c r="C127" s="41"/>
      <c r="D127" s="41"/>
      <c r="E127" s="41"/>
      <c r="F127" s="41"/>
      <c r="G127" s="41"/>
      <c r="H127" s="34"/>
    </row>
    <row r="128" spans="1:10" ht="15.75" customHeight="1" x14ac:dyDescent="0.25">
      <c r="A128" s="41"/>
      <c r="B128" s="78" t="s">
        <v>74</v>
      </c>
      <c r="C128" s="79"/>
      <c r="D128" s="79"/>
      <c r="E128" s="41"/>
      <c r="F128" s="41"/>
      <c r="G128" s="41"/>
      <c r="H128" s="34"/>
    </row>
    <row r="129" spans="1:10" ht="15.75" customHeight="1" thickBot="1" x14ac:dyDescent="0.3">
      <c r="A129" s="51" t="s">
        <v>75</v>
      </c>
      <c r="B129" s="80"/>
      <c r="C129" s="53" t="s">
        <v>22</v>
      </c>
      <c r="D129" s="53" t="s">
        <v>23</v>
      </c>
      <c r="E129" s="53" t="s">
        <v>24</v>
      </c>
      <c r="F129" s="54" t="s">
        <v>26</v>
      </c>
      <c r="G129" s="81" t="s">
        <v>25</v>
      </c>
      <c r="H129" s="40" t="s">
        <v>27</v>
      </c>
      <c r="I129" s="15" t="s">
        <v>28</v>
      </c>
      <c r="J129" s="16" t="s">
        <v>29</v>
      </c>
    </row>
    <row r="130" spans="1:10" ht="15.75" customHeight="1" thickBot="1" x14ac:dyDescent="0.3">
      <c r="A130" s="41" t="s">
        <v>76</v>
      </c>
      <c r="B130" s="56" t="s">
        <v>77</v>
      </c>
      <c r="C130" s="57">
        <f t="shared" ref="C130:C133" si="4">LEN(B130)</f>
        <v>2</v>
      </c>
      <c r="D130" s="57" t="str">
        <f>IF(C130=F130,"OK","ERRO")</f>
        <v>OK</v>
      </c>
      <c r="E130" s="41"/>
      <c r="F130" s="82">
        <v>2</v>
      </c>
      <c r="G130" s="83" t="s">
        <v>32</v>
      </c>
      <c r="H130" s="17" t="s">
        <v>33</v>
      </c>
      <c r="I130" s="18" t="s">
        <v>78</v>
      </c>
      <c r="J130" s="19">
        <v>99</v>
      </c>
    </row>
    <row r="131" spans="1:10" ht="15.75" customHeight="1" thickBot="1" x14ac:dyDescent="0.3">
      <c r="A131" s="41" t="s">
        <v>79</v>
      </c>
      <c r="B131" s="84" t="s">
        <v>400</v>
      </c>
      <c r="C131" s="57">
        <f t="shared" si="4"/>
        <v>9</v>
      </c>
      <c r="D131" s="57" t="str">
        <f>IF(C131=F131,"OK","ERRO")</f>
        <v>OK</v>
      </c>
      <c r="E131" s="41" t="s">
        <v>80</v>
      </c>
      <c r="F131" s="82">
        <v>9</v>
      </c>
      <c r="G131" s="83" t="s">
        <v>79</v>
      </c>
      <c r="H131" s="17" t="s">
        <v>81</v>
      </c>
      <c r="I131" s="18" t="s">
        <v>82</v>
      </c>
      <c r="J131" s="19" t="s">
        <v>83</v>
      </c>
    </row>
    <row r="132" spans="1:10" ht="15.75" customHeight="1" x14ac:dyDescent="0.25">
      <c r="A132" s="41" t="s">
        <v>65</v>
      </c>
      <c r="B132" s="50" t="s">
        <v>170</v>
      </c>
      <c r="C132" s="57">
        <f t="shared" si="4"/>
        <v>789</v>
      </c>
      <c r="D132" s="57" t="str">
        <f>IF(C132=F132,"OK","ERRO")</f>
        <v>OK</v>
      </c>
      <c r="E132" s="41"/>
      <c r="F132" s="82">
        <v>789</v>
      </c>
      <c r="G132" s="83" t="s">
        <v>65</v>
      </c>
      <c r="H132" s="20" t="s">
        <v>84</v>
      </c>
      <c r="I132" s="21" t="s">
        <v>85</v>
      </c>
      <c r="J132" s="22" t="s">
        <v>68</v>
      </c>
    </row>
    <row r="133" spans="1:10" ht="15.75" customHeight="1" x14ac:dyDescent="0.25">
      <c r="A133" s="41" t="s">
        <v>69</v>
      </c>
      <c r="B133" s="62" t="str">
        <f>CONCATENATE(B130,B131,B132)</f>
        <v xml:space="preserve">99000000004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33" s="57">
        <f t="shared" si="4"/>
        <v>800</v>
      </c>
      <c r="D133" s="57" t="str">
        <f>IF(C133=F133,"OK","ERRO")</f>
        <v>OK</v>
      </c>
      <c r="E133" s="41"/>
      <c r="F133" s="41">
        <f>SUM(F130:F132)</f>
        <v>800</v>
      </c>
      <c r="G133" s="41"/>
      <c r="H133" s="34"/>
    </row>
    <row r="134" spans="1:10" ht="15.75" customHeight="1" x14ac:dyDescent="0.25">
      <c r="A134" s="41"/>
      <c r="B134" s="43"/>
      <c r="C134" s="41"/>
      <c r="D134" s="41"/>
      <c r="E134" s="41"/>
      <c r="F134" s="41"/>
      <c r="G134" s="41"/>
      <c r="H134" s="34"/>
    </row>
    <row r="135" spans="1:10" ht="15.75" customHeight="1" x14ac:dyDescent="0.25">
      <c r="A135" s="41"/>
      <c r="B135" s="43"/>
      <c r="C135" s="41"/>
      <c r="D135" s="41"/>
      <c r="E135" s="41"/>
      <c r="F135" s="41"/>
      <c r="G135" s="41"/>
      <c r="H135" s="34"/>
    </row>
    <row r="136" spans="1:10" ht="15.75" customHeight="1" x14ac:dyDescent="0.25">
      <c r="A136" s="41">
        <v>800</v>
      </c>
      <c r="B136" s="85">
        <f t="shared" ref="B136:B139" si="5">LEN(D136)</f>
        <v>800</v>
      </c>
      <c r="C136" s="57" t="str">
        <f t="shared" ref="C136:C139" si="6">IF(A136=B136,"OK","ERRO")</f>
        <v>OK</v>
      </c>
      <c r="D136" s="41" t="str">
        <f>CONCATENATE(B20)</f>
        <v xml:space="preserve">003-REVERSAO CHARGEBACK         20190210000000120190210080000002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E136" s="41"/>
      <c r="F136" s="41"/>
      <c r="G136" s="41"/>
      <c r="H136" s="34"/>
    </row>
    <row r="137" spans="1:10" ht="15.75" customHeight="1" x14ac:dyDescent="0.25">
      <c r="A137" s="41">
        <v>800</v>
      </c>
      <c r="B137" s="85">
        <f t="shared" si="5"/>
        <v>800</v>
      </c>
      <c r="C137" s="57" t="str">
        <f t="shared" si="6"/>
        <v>OK</v>
      </c>
      <c r="D137" s="41" t="str">
        <f>CONCATENATE(B67)</f>
        <v xml:space="preserve">0100211451598619021000000000200020190210mensagem chb                                                                                        000000000000000000000105147711926254041   00000000011000000000000000000001190210memorandoRemetenteMasterCom                                                                         0000000001metadadosImagensMasterCom                                                                                                   190210000001011001100100001                   0000000001nomeEC                          0000110000000001N 98100001descricaoMCC        nomeCidadeEC BRA011    9585140450 100000000000000100000000000000000001                                                                                                                                              </v>
      </c>
      <c r="E137" s="41"/>
      <c r="F137" s="41"/>
      <c r="G137" s="41"/>
      <c r="H137" s="34"/>
    </row>
    <row r="138" spans="1:10" s="5" customFormat="1" ht="15.75" customHeight="1" x14ac:dyDescent="0.25">
      <c r="A138" s="5">
        <v>800</v>
      </c>
      <c r="B138" s="112">
        <f t="shared" si="5"/>
        <v>800</v>
      </c>
      <c r="C138" s="4" t="str">
        <f t="shared" si="6"/>
        <v>OK</v>
      </c>
      <c r="D138" s="5" t="str">
        <f>CONCATENATE(B126)</f>
        <v xml:space="preserve">020022019-01-102019-01-10000000000001000+295054540251802190000102019-01-10000000010                                        CREDITO   00000000000000000000000000000054485913004079720  00000000000000000000010 01040049036040104B   1MAQUINA                                         5 NAO SE APLICA                                   520PLBOBPOSC40 32POS V.32                                        01000100000000001000000100010000D10101B9900CN000000000000000 17000000000000000 000000000000 000000000000000000000000000000000000000000100010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E138" s="41"/>
      <c r="F138" s="41"/>
      <c r="G138" s="41"/>
      <c r="H138" s="34"/>
    </row>
    <row r="139" spans="1:10" ht="15.75" customHeight="1" x14ac:dyDescent="0.25">
      <c r="A139" s="124">
        <v>800</v>
      </c>
      <c r="B139" s="125">
        <f t="shared" si="5"/>
        <v>800</v>
      </c>
      <c r="C139" s="126" t="str">
        <f t="shared" si="6"/>
        <v>OK</v>
      </c>
      <c r="D139" s="124" t="str">
        <f>CONCATENATE(B133)</f>
        <v xml:space="preserve">99000000004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E139" s="124"/>
      <c r="F139" s="124"/>
      <c r="G139" s="124"/>
      <c r="H139" s="34"/>
    </row>
    <row r="140" spans="1:10" ht="15.75" customHeight="1" x14ac:dyDescent="0.25"/>
    <row r="141" spans="1:10" ht="15.75" customHeight="1" x14ac:dyDescent="0.25">
      <c r="A141" s="113" t="s">
        <v>86</v>
      </c>
      <c r="B141" s="114"/>
      <c r="C141" s="5"/>
      <c r="D141" s="5"/>
      <c r="E141" s="5"/>
      <c r="G141" s="5"/>
    </row>
    <row r="142" spans="1:10" ht="15.75" customHeight="1" x14ac:dyDescent="0.25">
      <c r="A142" s="5" t="s">
        <v>87</v>
      </c>
      <c r="B142" s="115" t="s">
        <v>97</v>
      </c>
      <c r="C142" s="4">
        <f t="shared" ref="C142:C147" si="7">LEN(B142)</f>
        <v>8</v>
      </c>
      <c r="D142" s="4" t="str">
        <f>IF(C142=G142,"OK","ERRO")</f>
        <v>OK</v>
      </c>
      <c r="E142" s="5"/>
      <c r="F142" s="116"/>
      <c r="G142" s="117">
        <v>8</v>
      </c>
    </row>
    <row r="143" spans="1:10" ht="15.75" customHeight="1" x14ac:dyDescent="0.25">
      <c r="A143" s="5" t="s">
        <v>88</v>
      </c>
      <c r="B143" s="118" t="s">
        <v>388</v>
      </c>
      <c r="C143" s="4">
        <f t="shared" si="7"/>
        <v>12</v>
      </c>
      <c r="D143" s="4" t="str">
        <f>IF(C143=G143,"OK","ERRO")</f>
        <v>OK</v>
      </c>
      <c r="E143" s="5"/>
      <c r="F143" s="119"/>
      <c r="G143" s="120">
        <v>12</v>
      </c>
    </row>
    <row r="144" spans="1:10" ht="15.75" customHeight="1" x14ac:dyDescent="0.25">
      <c r="A144" s="5" t="s">
        <v>89</v>
      </c>
      <c r="B144" s="107" t="s">
        <v>389</v>
      </c>
      <c r="C144" s="4">
        <f t="shared" si="7"/>
        <v>23</v>
      </c>
      <c r="D144" s="4" t="str">
        <f>IF(C144=G144,"OK","ERRO")</f>
        <v>OK</v>
      </c>
      <c r="E144" s="5"/>
      <c r="F144" s="119"/>
      <c r="G144" s="120">
        <v>23</v>
      </c>
    </row>
    <row r="145" spans="1:7" ht="15.75" customHeight="1" x14ac:dyDescent="0.25">
      <c r="A145" s="5" t="s">
        <v>90</v>
      </c>
      <c r="B145" s="102" t="s">
        <v>390</v>
      </c>
      <c r="C145" s="4">
        <f t="shared" si="7"/>
        <v>10</v>
      </c>
      <c r="D145" s="4" t="str">
        <f>IF(C145=G145,"OK","ERRO")</f>
        <v>OK</v>
      </c>
      <c r="E145" s="5"/>
      <c r="F145" s="95"/>
      <c r="G145" s="101">
        <v>10</v>
      </c>
    </row>
    <row r="146" spans="1:7" ht="15.75" customHeight="1" x14ac:dyDescent="0.25">
      <c r="A146" s="5" t="s">
        <v>91</v>
      </c>
      <c r="B146" s="105" t="s">
        <v>391</v>
      </c>
      <c r="C146" s="4">
        <f t="shared" si="7"/>
        <v>6</v>
      </c>
      <c r="D146" s="4" t="str">
        <f>IF(C146=G146,"OK","ERRO")</f>
        <v>OK</v>
      </c>
      <c r="E146" s="5"/>
      <c r="F146" s="121"/>
      <c r="G146" s="101">
        <v>6</v>
      </c>
    </row>
    <row r="147" spans="1:7" ht="15.75" customHeight="1" x14ac:dyDescent="0.25">
      <c r="A147" s="5" t="s">
        <v>1</v>
      </c>
      <c r="B147" s="122" t="s">
        <v>95</v>
      </c>
      <c r="C147" s="4">
        <f t="shared" si="7"/>
        <v>3</v>
      </c>
      <c r="D147" s="4" t="str">
        <f>IF(C147=G147,"OK","ERRO")</f>
        <v>OK</v>
      </c>
      <c r="E147" s="5"/>
      <c r="G147" s="123">
        <v>3</v>
      </c>
    </row>
    <row r="148" spans="1:7" ht="15.75" customHeight="1" x14ac:dyDescent="0.25">
      <c r="A148" s="113" t="s">
        <v>92</v>
      </c>
      <c r="B148" s="114"/>
      <c r="C148" s="5"/>
      <c r="D148" s="5"/>
      <c r="E148" s="5"/>
      <c r="G148" s="5"/>
    </row>
    <row r="149" spans="1:7" ht="15.75" customHeight="1" x14ac:dyDescent="0.25">
      <c r="A149" s="5" t="s">
        <v>93</v>
      </c>
      <c r="B149" s="107" t="s">
        <v>96</v>
      </c>
      <c r="C149" s="4">
        <f t="shared" ref="C149:C155" si="8">LEN(B149)</f>
        <v>7</v>
      </c>
      <c r="D149" s="4" t="str">
        <f>IF(C149=G149,"OK","ERRO")</f>
        <v>OK</v>
      </c>
      <c r="E149" s="5" t="s">
        <v>3</v>
      </c>
      <c r="F149" s="116" t="s">
        <v>46</v>
      </c>
      <c r="G149" s="117">
        <v>7</v>
      </c>
    </row>
    <row r="150" spans="1:7" ht="15.75" customHeight="1" x14ac:dyDescent="0.25">
      <c r="A150" s="5"/>
      <c r="B150" s="105" t="s">
        <v>392</v>
      </c>
      <c r="C150" s="4">
        <f t="shared" si="8"/>
        <v>9</v>
      </c>
      <c r="D150" s="4" t="str">
        <f>IF(C150=G150,"OK","ERRO")</f>
        <v>OK</v>
      </c>
      <c r="E150" s="5"/>
      <c r="F150" s="95" t="s">
        <v>211</v>
      </c>
      <c r="G150" s="101">
        <v>9</v>
      </c>
    </row>
    <row r="151" spans="1:7" ht="15.75" customHeight="1" x14ac:dyDescent="0.25">
      <c r="A151" s="5" t="s">
        <v>393</v>
      </c>
      <c r="B151" s="109" t="s">
        <v>394</v>
      </c>
      <c r="C151" s="4">
        <f t="shared" si="8"/>
        <v>3</v>
      </c>
      <c r="D151" s="4" t="str">
        <f>IF(C151=G151,"OK","ERRO")</f>
        <v>OK</v>
      </c>
      <c r="E151" s="5" t="s">
        <v>395</v>
      </c>
      <c r="F151" s="95" t="s">
        <v>308</v>
      </c>
      <c r="G151" s="108">
        <v>3</v>
      </c>
    </row>
    <row r="152" spans="1:7" ht="15.75" customHeight="1" x14ac:dyDescent="0.25">
      <c r="A152" s="5"/>
      <c r="B152" s="105" t="s">
        <v>396</v>
      </c>
      <c r="C152" s="4">
        <f t="shared" si="8"/>
        <v>29</v>
      </c>
      <c r="D152" s="4" t="str">
        <f>IF(C152=G152,"OK","ERRO")</f>
        <v>OK</v>
      </c>
      <c r="E152" s="5"/>
      <c r="F152" s="95" t="s">
        <v>311</v>
      </c>
      <c r="G152" s="108">
        <v>29</v>
      </c>
    </row>
    <row r="153" spans="1:7" ht="15.75" customHeight="1" x14ac:dyDescent="0.25">
      <c r="A153" s="5"/>
      <c r="B153" s="105" t="s">
        <v>365</v>
      </c>
      <c r="C153" s="4">
        <f t="shared" si="8"/>
        <v>15</v>
      </c>
      <c r="D153" s="4" t="str">
        <f>IF(C153=G153,"OK","ERRO")</f>
        <v>OK</v>
      </c>
      <c r="E153" s="5"/>
      <c r="F153" s="95" t="s">
        <v>364</v>
      </c>
      <c r="G153" s="108">
        <v>15</v>
      </c>
    </row>
    <row r="154" spans="1:7" ht="15.75" customHeight="1" x14ac:dyDescent="0.25">
      <c r="A154" s="5"/>
      <c r="B154" s="103" t="s">
        <v>397</v>
      </c>
      <c r="C154" s="4">
        <f t="shared" si="8"/>
        <v>15</v>
      </c>
      <c r="D154" s="4" t="str">
        <f>IF(C154=G154,"OK","ERRO")</f>
        <v>OK</v>
      </c>
      <c r="E154" s="5"/>
      <c r="F154" s="95" t="s">
        <v>184</v>
      </c>
      <c r="G154" s="101">
        <v>15</v>
      </c>
    </row>
    <row r="155" spans="1:7" ht="15.75" customHeight="1" x14ac:dyDescent="0.25">
      <c r="A155" s="5"/>
      <c r="B155" s="103" t="s">
        <v>398</v>
      </c>
      <c r="C155" s="4">
        <f t="shared" si="8"/>
        <v>13</v>
      </c>
      <c r="D155" s="4" t="str">
        <f>IF(C155=G155,"OK","ERRO")</f>
        <v>OK</v>
      </c>
      <c r="E155" s="5"/>
      <c r="F155" s="121" t="s">
        <v>399</v>
      </c>
      <c r="G155" s="101">
        <v>13</v>
      </c>
    </row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</sheetData>
  <conditionalFormatting sqref="E129">
    <cfRule type="cellIs" dxfId="15" priority="5" operator="equal">
      <formula>"ERRO"</formula>
    </cfRule>
  </conditionalFormatting>
  <conditionalFormatting sqref="E129">
    <cfRule type="cellIs" dxfId="14" priority="6" operator="equal">
      <formula>"OK"</formula>
    </cfRule>
  </conditionalFormatting>
  <conditionalFormatting sqref="D11">
    <cfRule type="cellIs" dxfId="13" priority="7" operator="equal">
      <formula>"ERRO"</formula>
    </cfRule>
  </conditionalFormatting>
  <conditionalFormatting sqref="D11">
    <cfRule type="cellIs" dxfId="12" priority="8" operator="equal">
      <formula>"OK"</formula>
    </cfRule>
  </conditionalFormatting>
  <conditionalFormatting sqref="E11">
    <cfRule type="cellIs" dxfId="11" priority="9" operator="equal">
      <formula>"ERRO"</formula>
    </cfRule>
  </conditionalFormatting>
  <conditionalFormatting sqref="E11">
    <cfRule type="cellIs" dxfId="10" priority="10" operator="equal">
      <formula>"OK"</formula>
    </cfRule>
  </conditionalFormatting>
  <conditionalFormatting sqref="D21">
    <cfRule type="cellIs" dxfId="9" priority="11" operator="equal">
      <formula>"ERRO"</formula>
    </cfRule>
  </conditionalFormatting>
  <conditionalFormatting sqref="D21">
    <cfRule type="cellIs" dxfId="8" priority="12" operator="equal">
      <formula>"OK"</formula>
    </cfRule>
  </conditionalFormatting>
  <conditionalFormatting sqref="E21">
    <cfRule type="cellIs" dxfId="7" priority="13" operator="equal">
      <formula>"ERRO"</formula>
    </cfRule>
  </conditionalFormatting>
  <conditionalFormatting sqref="E21">
    <cfRule type="cellIs" dxfId="6" priority="14" operator="equal">
      <formula>"OK"</formula>
    </cfRule>
  </conditionalFormatting>
  <conditionalFormatting sqref="D129">
    <cfRule type="cellIs" dxfId="5" priority="15" operator="equal">
      <formula>"ERRO"</formula>
    </cfRule>
  </conditionalFormatting>
  <conditionalFormatting sqref="D129">
    <cfRule type="cellIs" dxfId="4" priority="16" operator="equal">
      <formula>"OK"</formula>
    </cfRule>
  </conditionalFormatting>
  <conditionalFormatting sqref="D69">
    <cfRule type="cellIs" dxfId="3" priority="1" operator="equal">
      <formula>"ERRO"</formula>
    </cfRule>
  </conditionalFormatting>
  <conditionalFormatting sqref="D69">
    <cfRule type="cellIs" dxfId="2" priority="2" operator="equal">
      <formula>"OK"</formula>
    </cfRule>
  </conditionalFormatting>
  <conditionalFormatting sqref="E69">
    <cfRule type="cellIs" dxfId="1" priority="3" operator="equal">
      <formula>"ERRO"</formula>
    </cfRule>
  </conditionalFormatting>
  <conditionalFormatting sqref="E69">
    <cfRule type="cellIs" dxfId="0" priority="4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tabSelected="1" zoomScale="70" zoomScaleNormal="70" workbookViewId="0">
      <selection activeCell="B5" sqref="B5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3</v>
      </c>
      <c r="B2" s="2" t="s">
        <v>4</v>
      </c>
      <c r="C2" s="23" t="s">
        <v>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2019-02-21T19:15:57Z</dcterms:modified>
</cp:coreProperties>
</file>